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mbo\Desktop\ITN-assigments\Matura\zad93\"/>
    </mc:Choice>
  </mc:AlternateContent>
  <xr:revisionPtr revIDLastSave="0" documentId="13_ncr:1_{0F6B4D16-5A80-4415-995E-FB6A73E8121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rkusz2" sheetId="3" r:id="rId1"/>
    <sheet name="Arkusz3" sheetId="4" r:id="rId2"/>
    <sheet name="podroze" sheetId="2" r:id="rId3"/>
    <sheet name="Arkusz1" sheetId="1" r:id="rId4"/>
  </sheets>
  <definedNames>
    <definedName name="ExternalData_1" localSheetId="3" hidden="1">Arkusz1!$O$1:$T$1001</definedName>
    <definedName name="ExternalData_1" localSheetId="2" hidden="1">podroze!$A$1:$F$1001</definedName>
    <definedName name="ExternalData_2" localSheetId="2" hidden="1">podroze!$AB$1:$AG$1001</definedName>
    <definedName name="ExternalData_3" localSheetId="2" hidden="1">podroze!$AZ$1:$BE$1001</definedName>
    <definedName name="ExternalData_4" localSheetId="2" hidden="1">podroze!$BT$1:$BY$1001</definedName>
  </definedNames>
  <calcPr calcId="191029"/>
  <pivotCaches>
    <pivotCache cacheId="13" r:id="rId5"/>
    <pivotCache cacheId="12" r:id="rId6"/>
    <pivotCache cacheId="17" r:id="rId7"/>
    <pivotCache cacheId="21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2" i="2" l="1"/>
  <c r="CU2" i="2"/>
  <c r="CG179" i="2"/>
  <c r="CG211" i="2"/>
  <c r="CG243" i="2"/>
  <c r="CG275" i="2"/>
  <c r="CG307" i="2"/>
  <c r="CG339" i="2"/>
  <c r="CG371" i="2"/>
  <c r="CG403" i="2"/>
  <c r="CG429" i="2"/>
  <c r="CG445" i="2"/>
  <c r="CG461" i="2"/>
  <c r="CG477" i="2"/>
  <c r="CG493" i="2"/>
  <c r="CG513" i="2"/>
  <c r="CG545" i="2"/>
  <c r="CG577" i="2"/>
  <c r="CG609" i="2"/>
  <c r="CG673" i="2"/>
  <c r="CG705" i="2"/>
  <c r="CG737" i="2"/>
  <c r="CG936" i="2"/>
  <c r="CG940" i="2"/>
  <c r="CG944" i="2"/>
  <c r="CG948" i="2"/>
  <c r="CG952" i="2"/>
  <c r="CG956" i="2"/>
  <c r="CG960" i="2"/>
  <c r="CG964" i="2"/>
  <c r="CG968" i="2"/>
  <c r="CG972" i="2"/>
  <c r="CG988" i="2"/>
  <c r="CG996" i="2"/>
  <c r="CF1001" i="2"/>
  <c r="CB1001" i="2"/>
  <c r="CD1001" i="2" s="1"/>
  <c r="CE1001" i="2" s="1"/>
  <c r="BZ1001" i="2"/>
  <c r="CF1000" i="2"/>
  <c r="CB1000" i="2"/>
  <c r="CD1000" i="2" s="1"/>
  <c r="CE1000" i="2" s="1"/>
  <c r="BZ1000" i="2"/>
  <c r="CF999" i="2"/>
  <c r="CB999" i="2"/>
  <c r="BZ999" i="2"/>
  <c r="CF998" i="2"/>
  <c r="CB998" i="2"/>
  <c r="BZ998" i="2"/>
  <c r="CF997" i="2"/>
  <c r="CB997" i="2"/>
  <c r="BZ997" i="2"/>
  <c r="CF996" i="2"/>
  <c r="CB996" i="2"/>
  <c r="CD996" i="2" s="1"/>
  <c r="CE996" i="2" s="1"/>
  <c r="BZ996" i="2"/>
  <c r="CF995" i="2"/>
  <c r="CB995" i="2"/>
  <c r="CD995" i="2" s="1"/>
  <c r="CE995" i="2" s="1"/>
  <c r="BZ995" i="2"/>
  <c r="CF994" i="2"/>
  <c r="CB994" i="2"/>
  <c r="CD994" i="2" s="1"/>
  <c r="CE994" i="2" s="1"/>
  <c r="BZ994" i="2"/>
  <c r="CF993" i="2"/>
  <c r="CB993" i="2"/>
  <c r="CD993" i="2" s="1"/>
  <c r="CE993" i="2" s="1"/>
  <c r="BZ993" i="2"/>
  <c r="CF992" i="2"/>
  <c r="CB992" i="2"/>
  <c r="CD992" i="2" s="1"/>
  <c r="CE992" i="2" s="1"/>
  <c r="BZ992" i="2"/>
  <c r="CF991" i="2"/>
  <c r="CB991" i="2"/>
  <c r="BZ991" i="2"/>
  <c r="CF990" i="2"/>
  <c r="CB990" i="2"/>
  <c r="CD990" i="2" s="1"/>
  <c r="CE990" i="2" s="1"/>
  <c r="BZ990" i="2"/>
  <c r="CF989" i="2"/>
  <c r="CB989" i="2"/>
  <c r="BZ989" i="2"/>
  <c r="CF988" i="2"/>
  <c r="CB988" i="2"/>
  <c r="CD988" i="2" s="1"/>
  <c r="CE988" i="2" s="1"/>
  <c r="BZ988" i="2"/>
  <c r="CF987" i="2"/>
  <c r="CE987" i="2"/>
  <c r="CB987" i="2"/>
  <c r="CD987" i="2" s="1"/>
  <c r="BZ987" i="2"/>
  <c r="CF986" i="2"/>
  <c r="CB986" i="2"/>
  <c r="CD986" i="2" s="1"/>
  <c r="CE986" i="2" s="1"/>
  <c r="BZ986" i="2"/>
  <c r="CF985" i="2"/>
  <c r="CB985" i="2"/>
  <c r="CD985" i="2" s="1"/>
  <c r="CE985" i="2" s="1"/>
  <c r="BZ985" i="2"/>
  <c r="CF984" i="2"/>
  <c r="CB984" i="2"/>
  <c r="CD984" i="2" s="1"/>
  <c r="CE984" i="2" s="1"/>
  <c r="BZ984" i="2"/>
  <c r="CF983" i="2"/>
  <c r="CB983" i="2"/>
  <c r="BZ983" i="2"/>
  <c r="CF982" i="2"/>
  <c r="CB982" i="2"/>
  <c r="BZ982" i="2"/>
  <c r="CF981" i="2"/>
  <c r="CB981" i="2"/>
  <c r="BZ981" i="2"/>
  <c r="CF980" i="2"/>
  <c r="CB980" i="2"/>
  <c r="CD980" i="2" s="1"/>
  <c r="CE980" i="2" s="1"/>
  <c r="BZ980" i="2"/>
  <c r="CF979" i="2"/>
  <c r="CB979" i="2"/>
  <c r="CD979" i="2" s="1"/>
  <c r="CE979" i="2" s="1"/>
  <c r="BZ979" i="2"/>
  <c r="CF978" i="2"/>
  <c r="CB978" i="2"/>
  <c r="CD978" i="2" s="1"/>
  <c r="CE978" i="2" s="1"/>
  <c r="BZ978" i="2"/>
  <c r="CF977" i="2"/>
  <c r="CB977" i="2"/>
  <c r="CD977" i="2" s="1"/>
  <c r="CE977" i="2" s="1"/>
  <c r="BZ977" i="2"/>
  <c r="CF976" i="2"/>
  <c r="CB976" i="2"/>
  <c r="CD976" i="2" s="1"/>
  <c r="CE976" i="2" s="1"/>
  <c r="BZ976" i="2"/>
  <c r="CF975" i="2"/>
  <c r="CB975" i="2"/>
  <c r="BZ975" i="2"/>
  <c r="CF974" i="2"/>
  <c r="CB974" i="2"/>
  <c r="CD974" i="2" s="1"/>
  <c r="CE974" i="2" s="1"/>
  <c r="BZ974" i="2"/>
  <c r="CF973" i="2"/>
  <c r="CB973" i="2"/>
  <c r="BZ973" i="2"/>
  <c r="CF972" i="2"/>
  <c r="CB972" i="2"/>
  <c r="CD972" i="2" s="1"/>
  <c r="CE972" i="2" s="1"/>
  <c r="BZ972" i="2"/>
  <c r="CF971" i="2"/>
  <c r="CB971" i="2"/>
  <c r="BZ971" i="2"/>
  <c r="CF970" i="2"/>
  <c r="CB970" i="2"/>
  <c r="CD970" i="2" s="1"/>
  <c r="CE970" i="2" s="1"/>
  <c r="BZ970" i="2"/>
  <c r="CF969" i="2"/>
  <c r="CB969" i="2"/>
  <c r="BZ969" i="2"/>
  <c r="CF968" i="2"/>
  <c r="CB968" i="2"/>
  <c r="CD968" i="2" s="1"/>
  <c r="CE968" i="2" s="1"/>
  <c r="BZ968" i="2"/>
  <c r="CF967" i="2"/>
  <c r="CB967" i="2"/>
  <c r="BZ967" i="2"/>
  <c r="CF966" i="2"/>
  <c r="CB966" i="2"/>
  <c r="CD966" i="2" s="1"/>
  <c r="CE966" i="2" s="1"/>
  <c r="BZ966" i="2"/>
  <c r="CF965" i="2"/>
  <c r="CB965" i="2"/>
  <c r="BZ965" i="2"/>
  <c r="CF964" i="2"/>
  <c r="CB964" i="2"/>
  <c r="CD964" i="2" s="1"/>
  <c r="CE964" i="2" s="1"/>
  <c r="BZ964" i="2"/>
  <c r="CF963" i="2"/>
  <c r="CB963" i="2"/>
  <c r="BZ963" i="2"/>
  <c r="CF962" i="2"/>
  <c r="CB962" i="2"/>
  <c r="CD962" i="2" s="1"/>
  <c r="CE962" i="2" s="1"/>
  <c r="BZ962" i="2"/>
  <c r="CF961" i="2"/>
  <c r="CB961" i="2"/>
  <c r="BZ961" i="2"/>
  <c r="CF960" i="2"/>
  <c r="CB960" i="2"/>
  <c r="CD960" i="2" s="1"/>
  <c r="CE960" i="2" s="1"/>
  <c r="BZ960" i="2"/>
  <c r="CF959" i="2"/>
  <c r="CB959" i="2"/>
  <c r="BZ959" i="2"/>
  <c r="CF958" i="2"/>
  <c r="CB958" i="2"/>
  <c r="CD958" i="2" s="1"/>
  <c r="CE958" i="2" s="1"/>
  <c r="BZ958" i="2"/>
  <c r="CF957" i="2"/>
  <c r="CB957" i="2"/>
  <c r="BZ957" i="2"/>
  <c r="CF956" i="2"/>
  <c r="CB956" i="2"/>
  <c r="CD956" i="2" s="1"/>
  <c r="CE956" i="2" s="1"/>
  <c r="BZ956" i="2"/>
  <c r="CF955" i="2"/>
  <c r="CB955" i="2"/>
  <c r="BZ955" i="2"/>
  <c r="CF954" i="2"/>
  <c r="CB954" i="2"/>
  <c r="CD954" i="2" s="1"/>
  <c r="CE954" i="2" s="1"/>
  <c r="BZ954" i="2"/>
  <c r="CF953" i="2"/>
  <c r="CB953" i="2"/>
  <c r="BZ953" i="2"/>
  <c r="CF952" i="2"/>
  <c r="CB952" i="2"/>
  <c r="CD952" i="2" s="1"/>
  <c r="CE952" i="2" s="1"/>
  <c r="BZ952" i="2"/>
  <c r="CF951" i="2"/>
  <c r="CB951" i="2"/>
  <c r="BZ951" i="2"/>
  <c r="CF950" i="2"/>
  <c r="CB950" i="2"/>
  <c r="CD950" i="2" s="1"/>
  <c r="CE950" i="2" s="1"/>
  <c r="BZ950" i="2"/>
  <c r="CF949" i="2"/>
  <c r="CB949" i="2"/>
  <c r="BZ949" i="2"/>
  <c r="CF948" i="2"/>
  <c r="CB948" i="2"/>
  <c r="CD948" i="2" s="1"/>
  <c r="CE948" i="2" s="1"/>
  <c r="BZ948" i="2"/>
  <c r="CF947" i="2"/>
  <c r="CB947" i="2"/>
  <c r="BZ947" i="2"/>
  <c r="CF946" i="2"/>
  <c r="CB946" i="2"/>
  <c r="CD946" i="2" s="1"/>
  <c r="CE946" i="2" s="1"/>
  <c r="BZ946" i="2"/>
  <c r="CF945" i="2"/>
  <c r="CB945" i="2"/>
  <c r="BZ945" i="2"/>
  <c r="CF944" i="2"/>
  <c r="CB944" i="2"/>
  <c r="CD944" i="2" s="1"/>
  <c r="CE944" i="2" s="1"/>
  <c r="BZ944" i="2"/>
  <c r="CF943" i="2"/>
  <c r="CB943" i="2"/>
  <c r="BZ943" i="2"/>
  <c r="CF942" i="2"/>
  <c r="CB942" i="2"/>
  <c r="CD942" i="2" s="1"/>
  <c r="CE942" i="2" s="1"/>
  <c r="BZ942" i="2"/>
  <c r="CF941" i="2"/>
  <c r="CB941" i="2"/>
  <c r="BZ941" i="2"/>
  <c r="CF940" i="2"/>
  <c r="CB940" i="2"/>
  <c r="CD940" i="2" s="1"/>
  <c r="CE940" i="2" s="1"/>
  <c r="BZ940" i="2"/>
  <c r="CF939" i="2"/>
  <c r="CB939" i="2"/>
  <c r="BZ939" i="2"/>
  <c r="CF938" i="2"/>
  <c r="CB938" i="2"/>
  <c r="CD938" i="2" s="1"/>
  <c r="CE938" i="2" s="1"/>
  <c r="BZ938" i="2"/>
  <c r="CF937" i="2"/>
  <c r="CB937" i="2"/>
  <c r="BZ937" i="2"/>
  <c r="CF936" i="2"/>
  <c r="CB936" i="2"/>
  <c r="CD936" i="2" s="1"/>
  <c r="CE936" i="2" s="1"/>
  <c r="BZ936" i="2"/>
  <c r="CF935" i="2"/>
  <c r="CB935" i="2"/>
  <c r="BZ935" i="2"/>
  <c r="CF934" i="2"/>
  <c r="CB934" i="2"/>
  <c r="BZ934" i="2"/>
  <c r="CF933" i="2"/>
  <c r="CB933" i="2"/>
  <c r="CD933" i="2" s="1"/>
  <c r="CE933" i="2" s="1"/>
  <c r="BZ933" i="2"/>
  <c r="CF932" i="2"/>
  <c r="CB932" i="2"/>
  <c r="BZ932" i="2"/>
  <c r="CF931" i="2"/>
  <c r="CB931" i="2"/>
  <c r="BZ931" i="2"/>
  <c r="CF930" i="2"/>
  <c r="CB930" i="2"/>
  <c r="BZ930" i="2"/>
  <c r="CF929" i="2"/>
  <c r="CB929" i="2"/>
  <c r="CD929" i="2" s="1"/>
  <c r="CE929" i="2" s="1"/>
  <c r="BZ929" i="2"/>
  <c r="CF928" i="2"/>
  <c r="CB928" i="2"/>
  <c r="BZ928" i="2"/>
  <c r="CF927" i="2"/>
  <c r="CB927" i="2"/>
  <c r="BZ927" i="2"/>
  <c r="CF926" i="2"/>
  <c r="CB926" i="2"/>
  <c r="BZ926" i="2"/>
  <c r="CF925" i="2"/>
  <c r="CB925" i="2"/>
  <c r="CD925" i="2" s="1"/>
  <c r="CE925" i="2" s="1"/>
  <c r="BZ925" i="2"/>
  <c r="CF924" i="2"/>
  <c r="CB924" i="2"/>
  <c r="BZ924" i="2"/>
  <c r="CF923" i="2"/>
  <c r="CB923" i="2"/>
  <c r="BZ923" i="2"/>
  <c r="CF922" i="2"/>
  <c r="CB922" i="2"/>
  <c r="BZ922" i="2"/>
  <c r="CF921" i="2"/>
  <c r="CB921" i="2"/>
  <c r="CD921" i="2" s="1"/>
  <c r="CE921" i="2" s="1"/>
  <c r="BZ921" i="2"/>
  <c r="CF920" i="2"/>
  <c r="CB920" i="2"/>
  <c r="BZ920" i="2"/>
  <c r="CF919" i="2"/>
  <c r="CB919" i="2"/>
  <c r="BZ919" i="2"/>
  <c r="CF918" i="2"/>
  <c r="CB918" i="2"/>
  <c r="BZ918" i="2"/>
  <c r="CF917" i="2"/>
  <c r="CB917" i="2"/>
  <c r="BZ917" i="2"/>
  <c r="CF916" i="2"/>
  <c r="CB916" i="2"/>
  <c r="BZ916" i="2"/>
  <c r="CF915" i="2"/>
  <c r="CB915" i="2"/>
  <c r="BZ915" i="2"/>
  <c r="CF914" i="2"/>
  <c r="CB914" i="2"/>
  <c r="BZ914" i="2"/>
  <c r="CF913" i="2"/>
  <c r="CB913" i="2"/>
  <c r="BZ913" i="2"/>
  <c r="CF912" i="2"/>
  <c r="CB912" i="2"/>
  <c r="BZ912" i="2"/>
  <c r="CF911" i="2"/>
  <c r="CB911" i="2"/>
  <c r="BZ911" i="2"/>
  <c r="CF910" i="2"/>
  <c r="CB910" i="2"/>
  <c r="BZ910" i="2"/>
  <c r="CF909" i="2"/>
  <c r="CB909" i="2"/>
  <c r="BZ909" i="2"/>
  <c r="CF908" i="2"/>
  <c r="CB908" i="2"/>
  <c r="BZ908" i="2"/>
  <c r="CF907" i="2"/>
  <c r="CB907" i="2"/>
  <c r="BZ907" i="2"/>
  <c r="CF906" i="2"/>
  <c r="CB906" i="2"/>
  <c r="BZ906" i="2"/>
  <c r="CF905" i="2"/>
  <c r="CB905" i="2"/>
  <c r="BZ905" i="2"/>
  <c r="CF904" i="2"/>
  <c r="CB904" i="2"/>
  <c r="BZ904" i="2"/>
  <c r="CF903" i="2"/>
  <c r="CB903" i="2"/>
  <c r="BZ903" i="2"/>
  <c r="CF902" i="2"/>
  <c r="CB902" i="2"/>
  <c r="BZ902" i="2"/>
  <c r="CF901" i="2"/>
  <c r="CB901" i="2"/>
  <c r="BZ901" i="2"/>
  <c r="CF900" i="2"/>
  <c r="CB900" i="2"/>
  <c r="BZ900" i="2"/>
  <c r="CF899" i="2"/>
  <c r="CB899" i="2"/>
  <c r="BZ899" i="2"/>
  <c r="CF898" i="2"/>
  <c r="CB898" i="2"/>
  <c r="BZ898" i="2"/>
  <c r="CF897" i="2"/>
  <c r="CB897" i="2"/>
  <c r="BZ897" i="2"/>
  <c r="CF896" i="2"/>
  <c r="CB896" i="2"/>
  <c r="BZ896" i="2"/>
  <c r="CF895" i="2"/>
  <c r="CB895" i="2"/>
  <c r="BZ895" i="2"/>
  <c r="CF894" i="2"/>
  <c r="CB894" i="2"/>
  <c r="BZ894" i="2"/>
  <c r="CF893" i="2"/>
  <c r="CB893" i="2"/>
  <c r="BZ893" i="2"/>
  <c r="CF892" i="2"/>
  <c r="CB892" i="2"/>
  <c r="BZ892" i="2"/>
  <c r="CF891" i="2"/>
  <c r="CB891" i="2"/>
  <c r="BZ891" i="2"/>
  <c r="CF890" i="2"/>
  <c r="CB890" i="2"/>
  <c r="BZ890" i="2"/>
  <c r="CF889" i="2"/>
  <c r="CB889" i="2"/>
  <c r="BZ889" i="2"/>
  <c r="CF888" i="2"/>
  <c r="CB888" i="2"/>
  <c r="BZ888" i="2"/>
  <c r="CF887" i="2"/>
  <c r="CB887" i="2"/>
  <c r="BZ887" i="2"/>
  <c r="CF886" i="2"/>
  <c r="CB886" i="2"/>
  <c r="BZ886" i="2"/>
  <c r="CF885" i="2"/>
  <c r="CB885" i="2"/>
  <c r="BZ885" i="2"/>
  <c r="CF884" i="2"/>
  <c r="CB884" i="2"/>
  <c r="BZ884" i="2"/>
  <c r="CF883" i="2"/>
  <c r="CB883" i="2"/>
  <c r="BZ883" i="2"/>
  <c r="CF882" i="2"/>
  <c r="CB882" i="2"/>
  <c r="BZ882" i="2"/>
  <c r="CF881" i="2"/>
  <c r="CB881" i="2"/>
  <c r="BZ881" i="2"/>
  <c r="CF880" i="2"/>
  <c r="CB880" i="2"/>
  <c r="BZ880" i="2"/>
  <c r="CF879" i="2"/>
  <c r="CB879" i="2"/>
  <c r="BZ879" i="2"/>
  <c r="CF878" i="2"/>
  <c r="CB878" i="2"/>
  <c r="BZ878" i="2"/>
  <c r="CF877" i="2"/>
  <c r="CB877" i="2"/>
  <c r="BZ877" i="2"/>
  <c r="CF876" i="2"/>
  <c r="CB876" i="2"/>
  <c r="BZ876" i="2"/>
  <c r="CF875" i="2"/>
  <c r="CB875" i="2"/>
  <c r="BZ875" i="2"/>
  <c r="CF874" i="2"/>
  <c r="CB874" i="2"/>
  <c r="BZ874" i="2"/>
  <c r="CF873" i="2"/>
  <c r="CB873" i="2"/>
  <c r="BZ873" i="2"/>
  <c r="CF872" i="2"/>
  <c r="CB872" i="2"/>
  <c r="BZ872" i="2"/>
  <c r="CF871" i="2"/>
  <c r="CB871" i="2"/>
  <c r="BZ871" i="2"/>
  <c r="CF870" i="2"/>
  <c r="CB870" i="2"/>
  <c r="BZ870" i="2"/>
  <c r="CF869" i="2"/>
  <c r="CB869" i="2"/>
  <c r="BZ869" i="2"/>
  <c r="CF868" i="2"/>
  <c r="CB868" i="2"/>
  <c r="BZ868" i="2"/>
  <c r="CF867" i="2"/>
  <c r="CB867" i="2"/>
  <c r="BZ867" i="2"/>
  <c r="CF866" i="2"/>
  <c r="CB866" i="2"/>
  <c r="BZ866" i="2"/>
  <c r="CF865" i="2"/>
  <c r="CB865" i="2"/>
  <c r="BZ865" i="2"/>
  <c r="CF864" i="2"/>
  <c r="CB864" i="2"/>
  <c r="BZ864" i="2"/>
  <c r="CF863" i="2"/>
  <c r="CB863" i="2"/>
  <c r="BZ863" i="2"/>
  <c r="CF862" i="2"/>
  <c r="CB862" i="2"/>
  <c r="BZ862" i="2"/>
  <c r="CF861" i="2"/>
  <c r="CB861" i="2"/>
  <c r="BZ861" i="2"/>
  <c r="CF860" i="2"/>
  <c r="CB860" i="2"/>
  <c r="BZ860" i="2"/>
  <c r="CF859" i="2"/>
  <c r="CB859" i="2"/>
  <c r="BZ859" i="2"/>
  <c r="CF858" i="2"/>
  <c r="CB858" i="2"/>
  <c r="BZ858" i="2"/>
  <c r="CF857" i="2"/>
  <c r="CB857" i="2"/>
  <c r="BZ857" i="2"/>
  <c r="CF856" i="2"/>
  <c r="CB856" i="2"/>
  <c r="BZ856" i="2"/>
  <c r="CF855" i="2"/>
  <c r="CB855" i="2"/>
  <c r="BZ855" i="2"/>
  <c r="CF854" i="2"/>
  <c r="CB854" i="2"/>
  <c r="BZ854" i="2"/>
  <c r="CF853" i="2"/>
  <c r="CB853" i="2"/>
  <c r="BZ853" i="2"/>
  <c r="CF852" i="2"/>
  <c r="CB852" i="2"/>
  <c r="BZ852" i="2"/>
  <c r="CF851" i="2"/>
  <c r="CB851" i="2"/>
  <c r="BZ851" i="2"/>
  <c r="CF850" i="2"/>
  <c r="CB850" i="2"/>
  <c r="BZ850" i="2"/>
  <c r="CF849" i="2"/>
  <c r="CB849" i="2"/>
  <c r="BZ849" i="2"/>
  <c r="CF848" i="2"/>
  <c r="CB848" i="2"/>
  <c r="BZ848" i="2"/>
  <c r="CF847" i="2"/>
  <c r="CB847" i="2"/>
  <c r="BZ847" i="2"/>
  <c r="CF846" i="2"/>
  <c r="CB846" i="2"/>
  <c r="BZ846" i="2"/>
  <c r="CF845" i="2"/>
  <c r="CB845" i="2"/>
  <c r="BZ845" i="2"/>
  <c r="CF844" i="2"/>
  <c r="CB844" i="2"/>
  <c r="BZ844" i="2"/>
  <c r="CF843" i="2"/>
  <c r="CB843" i="2"/>
  <c r="BZ843" i="2"/>
  <c r="CF842" i="2"/>
  <c r="CB842" i="2"/>
  <c r="BZ842" i="2"/>
  <c r="CF841" i="2"/>
  <c r="CB841" i="2"/>
  <c r="BZ841" i="2"/>
  <c r="CF840" i="2"/>
  <c r="CB840" i="2"/>
  <c r="BZ840" i="2"/>
  <c r="CF839" i="2"/>
  <c r="CB839" i="2"/>
  <c r="BZ839" i="2"/>
  <c r="CF838" i="2"/>
  <c r="CB838" i="2"/>
  <c r="BZ838" i="2"/>
  <c r="CF837" i="2"/>
  <c r="CB837" i="2"/>
  <c r="BZ837" i="2"/>
  <c r="CF836" i="2"/>
  <c r="CB836" i="2"/>
  <c r="BZ836" i="2"/>
  <c r="CF835" i="2"/>
  <c r="CB835" i="2"/>
  <c r="BZ835" i="2"/>
  <c r="CF834" i="2"/>
  <c r="CB834" i="2"/>
  <c r="BZ834" i="2"/>
  <c r="CF833" i="2"/>
  <c r="CB833" i="2"/>
  <c r="BZ833" i="2"/>
  <c r="CF832" i="2"/>
  <c r="CB832" i="2"/>
  <c r="BZ832" i="2"/>
  <c r="CF831" i="2"/>
  <c r="CB831" i="2"/>
  <c r="BZ831" i="2"/>
  <c r="CF830" i="2"/>
  <c r="CB830" i="2"/>
  <c r="BZ830" i="2"/>
  <c r="CF829" i="2"/>
  <c r="CB829" i="2"/>
  <c r="BZ829" i="2"/>
  <c r="CF828" i="2"/>
  <c r="CB828" i="2"/>
  <c r="BZ828" i="2"/>
  <c r="CF827" i="2"/>
  <c r="CB827" i="2"/>
  <c r="BZ827" i="2"/>
  <c r="CF826" i="2"/>
  <c r="CB826" i="2"/>
  <c r="BZ826" i="2"/>
  <c r="CF825" i="2"/>
  <c r="CB825" i="2"/>
  <c r="BZ825" i="2"/>
  <c r="CF824" i="2"/>
  <c r="CB824" i="2"/>
  <c r="BZ824" i="2"/>
  <c r="CF823" i="2"/>
  <c r="CB823" i="2"/>
  <c r="BZ823" i="2"/>
  <c r="CF822" i="2"/>
  <c r="CB822" i="2"/>
  <c r="BZ822" i="2"/>
  <c r="CF821" i="2"/>
  <c r="CB821" i="2"/>
  <c r="BZ821" i="2"/>
  <c r="CF820" i="2"/>
  <c r="CB820" i="2"/>
  <c r="BZ820" i="2"/>
  <c r="CF819" i="2"/>
  <c r="CB819" i="2"/>
  <c r="BZ819" i="2"/>
  <c r="CF818" i="2"/>
  <c r="CB818" i="2"/>
  <c r="BZ818" i="2"/>
  <c r="CF817" i="2"/>
  <c r="CB817" i="2"/>
  <c r="BZ817" i="2"/>
  <c r="CF816" i="2"/>
  <c r="CB816" i="2"/>
  <c r="BZ816" i="2"/>
  <c r="CF815" i="2"/>
  <c r="CB815" i="2"/>
  <c r="BZ815" i="2"/>
  <c r="CF814" i="2"/>
  <c r="CB814" i="2"/>
  <c r="BZ814" i="2"/>
  <c r="CF813" i="2"/>
  <c r="CB813" i="2"/>
  <c r="BZ813" i="2"/>
  <c r="CF812" i="2"/>
  <c r="CB812" i="2"/>
  <c r="BZ812" i="2"/>
  <c r="CF811" i="2"/>
  <c r="CB811" i="2"/>
  <c r="BZ811" i="2"/>
  <c r="CF810" i="2"/>
  <c r="CB810" i="2"/>
  <c r="BZ810" i="2"/>
  <c r="CF809" i="2"/>
  <c r="CB809" i="2"/>
  <c r="BZ809" i="2"/>
  <c r="CF808" i="2"/>
  <c r="CB808" i="2"/>
  <c r="BZ808" i="2"/>
  <c r="CF807" i="2"/>
  <c r="CB807" i="2"/>
  <c r="BZ807" i="2"/>
  <c r="CF806" i="2"/>
  <c r="CB806" i="2"/>
  <c r="BZ806" i="2"/>
  <c r="CF805" i="2"/>
  <c r="CB805" i="2"/>
  <c r="BZ805" i="2"/>
  <c r="CF804" i="2"/>
  <c r="CB804" i="2"/>
  <c r="BZ804" i="2"/>
  <c r="CF803" i="2"/>
  <c r="CB803" i="2"/>
  <c r="BZ803" i="2"/>
  <c r="CF802" i="2"/>
  <c r="CB802" i="2"/>
  <c r="BZ802" i="2"/>
  <c r="CF801" i="2"/>
  <c r="CB801" i="2"/>
  <c r="BZ801" i="2"/>
  <c r="CF800" i="2"/>
  <c r="CB800" i="2"/>
  <c r="BZ800" i="2"/>
  <c r="CF799" i="2"/>
  <c r="CB799" i="2"/>
  <c r="BZ799" i="2"/>
  <c r="CF798" i="2"/>
  <c r="CB798" i="2"/>
  <c r="BZ798" i="2"/>
  <c r="CF797" i="2"/>
  <c r="CB797" i="2"/>
  <c r="BZ797" i="2"/>
  <c r="CF796" i="2"/>
  <c r="CB796" i="2"/>
  <c r="BZ796" i="2"/>
  <c r="CF795" i="2"/>
  <c r="CB795" i="2"/>
  <c r="BZ795" i="2"/>
  <c r="CF794" i="2"/>
  <c r="CB794" i="2"/>
  <c r="BZ794" i="2"/>
  <c r="CF793" i="2"/>
  <c r="CB793" i="2"/>
  <c r="BZ793" i="2"/>
  <c r="CF792" i="2"/>
  <c r="CB792" i="2"/>
  <c r="BZ792" i="2"/>
  <c r="CF791" i="2"/>
  <c r="CB791" i="2"/>
  <c r="BZ791" i="2"/>
  <c r="CF790" i="2"/>
  <c r="CB790" i="2"/>
  <c r="BZ790" i="2"/>
  <c r="CF789" i="2"/>
  <c r="CB789" i="2"/>
  <c r="BZ789" i="2"/>
  <c r="CF788" i="2"/>
  <c r="CB788" i="2"/>
  <c r="BZ788" i="2"/>
  <c r="CF787" i="2"/>
  <c r="CB787" i="2"/>
  <c r="BZ787" i="2"/>
  <c r="CF786" i="2"/>
  <c r="CB786" i="2"/>
  <c r="BZ786" i="2"/>
  <c r="CF785" i="2"/>
  <c r="CB785" i="2"/>
  <c r="BZ785" i="2"/>
  <c r="CF784" i="2"/>
  <c r="CB784" i="2"/>
  <c r="BZ784" i="2"/>
  <c r="CF783" i="2"/>
  <c r="CB783" i="2"/>
  <c r="BZ783" i="2"/>
  <c r="CF782" i="2"/>
  <c r="CB782" i="2"/>
  <c r="BZ782" i="2"/>
  <c r="CF781" i="2"/>
  <c r="CB781" i="2"/>
  <c r="BZ781" i="2"/>
  <c r="CF780" i="2"/>
  <c r="CB780" i="2"/>
  <c r="BZ780" i="2"/>
  <c r="CF779" i="2"/>
  <c r="CB779" i="2"/>
  <c r="BZ779" i="2"/>
  <c r="CF778" i="2"/>
  <c r="CB778" i="2"/>
  <c r="BZ778" i="2"/>
  <c r="CF777" i="2"/>
  <c r="CB777" i="2"/>
  <c r="BZ777" i="2"/>
  <c r="CF776" i="2"/>
  <c r="CB776" i="2"/>
  <c r="BZ776" i="2"/>
  <c r="CF775" i="2"/>
  <c r="CB775" i="2"/>
  <c r="BZ775" i="2"/>
  <c r="CF774" i="2"/>
  <c r="CB774" i="2"/>
  <c r="BZ774" i="2"/>
  <c r="CF773" i="2"/>
  <c r="CB773" i="2"/>
  <c r="BZ773" i="2"/>
  <c r="CF772" i="2"/>
  <c r="CB772" i="2"/>
  <c r="BZ772" i="2"/>
  <c r="CF771" i="2"/>
  <c r="CB771" i="2"/>
  <c r="BZ771" i="2"/>
  <c r="CF770" i="2"/>
  <c r="CB770" i="2"/>
  <c r="BZ770" i="2"/>
  <c r="CF769" i="2"/>
  <c r="CB769" i="2"/>
  <c r="BZ769" i="2"/>
  <c r="CF768" i="2"/>
  <c r="CB768" i="2"/>
  <c r="BZ768" i="2"/>
  <c r="CF767" i="2"/>
  <c r="CB767" i="2"/>
  <c r="BZ767" i="2"/>
  <c r="CF766" i="2"/>
  <c r="CB766" i="2"/>
  <c r="BZ766" i="2"/>
  <c r="CF765" i="2"/>
  <c r="CB765" i="2"/>
  <c r="BZ765" i="2"/>
  <c r="CF764" i="2"/>
  <c r="CB764" i="2"/>
  <c r="BZ764" i="2"/>
  <c r="CF763" i="2"/>
  <c r="CB763" i="2"/>
  <c r="CD763" i="2" s="1"/>
  <c r="CE763" i="2" s="1"/>
  <c r="BZ763" i="2"/>
  <c r="CF762" i="2"/>
  <c r="CB762" i="2"/>
  <c r="BZ762" i="2"/>
  <c r="CF761" i="2"/>
  <c r="CB761" i="2"/>
  <c r="BZ761" i="2"/>
  <c r="CF760" i="2"/>
  <c r="CB760" i="2"/>
  <c r="BZ760" i="2"/>
  <c r="CF759" i="2"/>
  <c r="CB759" i="2"/>
  <c r="BZ759" i="2"/>
  <c r="CF758" i="2"/>
  <c r="CB758" i="2"/>
  <c r="BZ758" i="2"/>
  <c r="CF757" i="2"/>
  <c r="CB757" i="2"/>
  <c r="BZ757" i="2"/>
  <c r="CF756" i="2"/>
  <c r="CB756" i="2"/>
  <c r="BZ756" i="2"/>
  <c r="CF755" i="2"/>
  <c r="CB755" i="2"/>
  <c r="CD755" i="2" s="1"/>
  <c r="CE755" i="2" s="1"/>
  <c r="BZ755" i="2"/>
  <c r="CF754" i="2"/>
  <c r="CB754" i="2"/>
  <c r="BZ754" i="2"/>
  <c r="CF753" i="2"/>
  <c r="CB753" i="2"/>
  <c r="CD753" i="2" s="1"/>
  <c r="CE753" i="2" s="1"/>
  <c r="BZ753" i="2"/>
  <c r="CF752" i="2"/>
  <c r="CB752" i="2"/>
  <c r="BZ752" i="2"/>
  <c r="CF751" i="2"/>
  <c r="CB751" i="2"/>
  <c r="BZ751" i="2"/>
  <c r="CF750" i="2"/>
  <c r="CB750" i="2"/>
  <c r="BZ750" i="2"/>
  <c r="CF749" i="2"/>
  <c r="CB749" i="2"/>
  <c r="BZ749" i="2"/>
  <c r="CF748" i="2"/>
  <c r="CB748" i="2"/>
  <c r="BZ748" i="2"/>
  <c r="CF747" i="2"/>
  <c r="CB747" i="2"/>
  <c r="CD747" i="2" s="1"/>
  <c r="CE747" i="2" s="1"/>
  <c r="BZ747" i="2"/>
  <c r="CF746" i="2"/>
  <c r="CB746" i="2"/>
  <c r="BZ746" i="2"/>
  <c r="CF745" i="2"/>
  <c r="CB745" i="2"/>
  <c r="BZ745" i="2"/>
  <c r="CF744" i="2"/>
  <c r="CB744" i="2"/>
  <c r="BZ744" i="2"/>
  <c r="CF743" i="2"/>
  <c r="CB743" i="2"/>
  <c r="BZ743" i="2"/>
  <c r="CF742" i="2"/>
  <c r="CB742" i="2"/>
  <c r="BZ742" i="2"/>
  <c r="CF741" i="2"/>
  <c r="CB741" i="2"/>
  <c r="BZ741" i="2"/>
  <c r="CF740" i="2"/>
  <c r="CB740" i="2"/>
  <c r="BZ740" i="2"/>
  <c r="CF739" i="2"/>
  <c r="CB739" i="2"/>
  <c r="CD739" i="2" s="1"/>
  <c r="CE739" i="2" s="1"/>
  <c r="BZ739" i="2"/>
  <c r="CF738" i="2"/>
  <c r="CB738" i="2"/>
  <c r="BZ738" i="2"/>
  <c r="CF737" i="2"/>
  <c r="CB737" i="2"/>
  <c r="CD737" i="2" s="1"/>
  <c r="CE737" i="2" s="1"/>
  <c r="BZ737" i="2"/>
  <c r="CF736" i="2"/>
  <c r="CB736" i="2"/>
  <c r="BZ736" i="2"/>
  <c r="CF735" i="2"/>
  <c r="CB735" i="2"/>
  <c r="BZ735" i="2"/>
  <c r="CF734" i="2"/>
  <c r="CB734" i="2"/>
  <c r="BZ734" i="2"/>
  <c r="CF733" i="2"/>
  <c r="CB733" i="2"/>
  <c r="BZ733" i="2"/>
  <c r="CF732" i="2"/>
  <c r="CB732" i="2"/>
  <c r="BZ732" i="2"/>
  <c r="CF731" i="2"/>
  <c r="CB731" i="2"/>
  <c r="CD731" i="2" s="1"/>
  <c r="CE731" i="2" s="1"/>
  <c r="BZ731" i="2"/>
  <c r="CF730" i="2"/>
  <c r="CB730" i="2"/>
  <c r="BZ730" i="2"/>
  <c r="CF729" i="2"/>
  <c r="CB729" i="2"/>
  <c r="BZ729" i="2"/>
  <c r="CF728" i="2"/>
  <c r="CB728" i="2"/>
  <c r="BZ728" i="2"/>
  <c r="CF727" i="2"/>
  <c r="CB727" i="2"/>
  <c r="BZ727" i="2"/>
  <c r="CF726" i="2"/>
  <c r="CB726" i="2"/>
  <c r="BZ726" i="2"/>
  <c r="CF725" i="2"/>
  <c r="CB725" i="2"/>
  <c r="BZ725" i="2"/>
  <c r="CF724" i="2"/>
  <c r="CB724" i="2"/>
  <c r="BZ724" i="2"/>
  <c r="CF723" i="2"/>
  <c r="CB723" i="2"/>
  <c r="CD723" i="2" s="1"/>
  <c r="CE723" i="2" s="1"/>
  <c r="BZ723" i="2"/>
  <c r="CF722" i="2"/>
  <c r="CB722" i="2"/>
  <c r="BZ722" i="2"/>
  <c r="CF721" i="2"/>
  <c r="CB721" i="2"/>
  <c r="CD721" i="2" s="1"/>
  <c r="CE721" i="2" s="1"/>
  <c r="BZ721" i="2"/>
  <c r="CF720" i="2"/>
  <c r="CB720" i="2"/>
  <c r="BZ720" i="2"/>
  <c r="CF719" i="2"/>
  <c r="CB719" i="2"/>
  <c r="BZ719" i="2"/>
  <c r="CF718" i="2"/>
  <c r="CB718" i="2"/>
  <c r="BZ718" i="2"/>
  <c r="CF717" i="2"/>
  <c r="CB717" i="2"/>
  <c r="BZ717" i="2"/>
  <c r="CF716" i="2"/>
  <c r="CB716" i="2"/>
  <c r="BZ716" i="2"/>
  <c r="CF715" i="2"/>
  <c r="CB715" i="2"/>
  <c r="CD715" i="2" s="1"/>
  <c r="CE715" i="2" s="1"/>
  <c r="BZ715" i="2"/>
  <c r="CF714" i="2"/>
  <c r="CB714" i="2"/>
  <c r="BZ714" i="2"/>
  <c r="CF713" i="2"/>
  <c r="CB713" i="2"/>
  <c r="BZ713" i="2"/>
  <c r="CF712" i="2"/>
  <c r="CB712" i="2"/>
  <c r="BZ712" i="2"/>
  <c r="CF711" i="2"/>
  <c r="CB711" i="2"/>
  <c r="BZ711" i="2"/>
  <c r="CF710" i="2"/>
  <c r="CB710" i="2"/>
  <c r="BZ710" i="2"/>
  <c r="CF709" i="2"/>
  <c r="CB709" i="2"/>
  <c r="BZ709" i="2"/>
  <c r="CF708" i="2"/>
  <c r="CB708" i="2"/>
  <c r="BZ708" i="2"/>
  <c r="CF707" i="2"/>
  <c r="CB707" i="2"/>
  <c r="CD707" i="2" s="1"/>
  <c r="CE707" i="2" s="1"/>
  <c r="BZ707" i="2"/>
  <c r="CF706" i="2"/>
  <c r="CB706" i="2"/>
  <c r="BZ706" i="2"/>
  <c r="CF705" i="2"/>
  <c r="CB705" i="2"/>
  <c r="CD705" i="2" s="1"/>
  <c r="CE705" i="2" s="1"/>
  <c r="BZ705" i="2"/>
  <c r="CF704" i="2"/>
  <c r="CB704" i="2"/>
  <c r="BZ704" i="2"/>
  <c r="CF703" i="2"/>
  <c r="CB703" i="2"/>
  <c r="BZ703" i="2"/>
  <c r="CF702" i="2"/>
  <c r="CB702" i="2"/>
  <c r="BZ702" i="2"/>
  <c r="CF701" i="2"/>
  <c r="CB701" i="2"/>
  <c r="BZ701" i="2"/>
  <c r="CF700" i="2"/>
  <c r="CB700" i="2"/>
  <c r="BZ700" i="2"/>
  <c r="CF699" i="2"/>
  <c r="CB699" i="2"/>
  <c r="CD699" i="2" s="1"/>
  <c r="CE699" i="2" s="1"/>
  <c r="BZ699" i="2"/>
  <c r="CF698" i="2"/>
  <c r="CB698" i="2"/>
  <c r="BZ698" i="2"/>
  <c r="CF697" i="2"/>
  <c r="CB697" i="2"/>
  <c r="BZ697" i="2"/>
  <c r="CF696" i="2"/>
  <c r="CB696" i="2"/>
  <c r="BZ696" i="2"/>
  <c r="CF695" i="2"/>
  <c r="CB695" i="2"/>
  <c r="BZ695" i="2"/>
  <c r="CF694" i="2"/>
  <c r="CB694" i="2"/>
  <c r="BZ694" i="2"/>
  <c r="CF693" i="2"/>
  <c r="CB693" i="2"/>
  <c r="BZ693" i="2"/>
  <c r="CF692" i="2"/>
  <c r="CB692" i="2"/>
  <c r="BZ692" i="2"/>
  <c r="CF691" i="2"/>
  <c r="CB691" i="2"/>
  <c r="CD691" i="2" s="1"/>
  <c r="CE691" i="2" s="1"/>
  <c r="BZ691" i="2"/>
  <c r="CF690" i="2"/>
  <c r="CB690" i="2"/>
  <c r="BZ690" i="2"/>
  <c r="CF689" i="2"/>
  <c r="CB689" i="2"/>
  <c r="CD689" i="2" s="1"/>
  <c r="CE689" i="2" s="1"/>
  <c r="BZ689" i="2"/>
  <c r="CF688" i="2"/>
  <c r="CB688" i="2"/>
  <c r="BZ688" i="2"/>
  <c r="CF687" i="2"/>
  <c r="CB687" i="2"/>
  <c r="BZ687" i="2"/>
  <c r="CF686" i="2"/>
  <c r="CB686" i="2"/>
  <c r="BZ686" i="2"/>
  <c r="CF685" i="2"/>
  <c r="CB685" i="2"/>
  <c r="BZ685" i="2"/>
  <c r="CF684" i="2"/>
  <c r="CB684" i="2"/>
  <c r="BZ684" i="2"/>
  <c r="CF683" i="2"/>
  <c r="CB683" i="2"/>
  <c r="CD683" i="2" s="1"/>
  <c r="CE683" i="2" s="1"/>
  <c r="BZ683" i="2"/>
  <c r="CF682" i="2"/>
  <c r="CB682" i="2"/>
  <c r="BZ682" i="2"/>
  <c r="CF681" i="2"/>
  <c r="CB681" i="2"/>
  <c r="BZ681" i="2"/>
  <c r="CF680" i="2"/>
  <c r="CB680" i="2"/>
  <c r="BZ680" i="2"/>
  <c r="CF679" i="2"/>
  <c r="CB679" i="2"/>
  <c r="BZ679" i="2"/>
  <c r="CF678" i="2"/>
  <c r="CB678" i="2"/>
  <c r="BZ678" i="2"/>
  <c r="CF677" i="2"/>
  <c r="CB677" i="2"/>
  <c r="BZ677" i="2"/>
  <c r="CF676" i="2"/>
  <c r="CB676" i="2"/>
  <c r="BZ676" i="2"/>
  <c r="CF675" i="2"/>
  <c r="CB675" i="2"/>
  <c r="CD675" i="2" s="1"/>
  <c r="CE675" i="2" s="1"/>
  <c r="BZ675" i="2"/>
  <c r="CF674" i="2"/>
  <c r="CB674" i="2"/>
  <c r="BZ674" i="2"/>
  <c r="CF673" i="2"/>
  <c r="CB673" i="2"/>
  <c r="CD673" i="2" s="1"/>
  <c r="CE673" i="2" s="1"/>
  <c r="BZ673" i="2"/>
  <c r="CF672" i="2"/>
  <c r="CB672" i="2"/>
  <c r="BZ672" i="2"/>
  <c r="CF671" i="2"/>
  <c r="CB671" i="2"/>
  <c r="BZ671" i="2"/>
  <c r="CF670" i="2"/>
  <c r="CB670" i="2"/>
  <c r="BZ670" i="2"/>
  <c r="CF669" i="2"/>
  <c r="CB669" i="2"/>
  <c r="BZ669" i="2"/>
  <c r="CF668" i="2"/>
  <c r="CB668" i="2"/>
  <c r="BZ668" i="2"/>
  <c r="CF667" i="2"/>
  <c r="CB667" i="2"/>
  <c r="CD667" i="2" s="1"/>
  <c r="CE667" i="2" s="1"/>
  <c r="BZ667" i="2"/>
  <c r="CF666" i="2"/>
  <c r="CB666" i="2"/>
  <c r="BZ666" i="2"/>
  <c r="CF665" i="2"/>
  <c r="CB665" i="2"/>
  <c r="BZ665" i="2"/>
  <c r="CF664" i="2"/>
  <c r="CB664" i="2"/>
  <c r="BZ664" i="2"/>
  <c r="CF663" i="2"/>
  <c r="CB663" i="2"/>
  <c r="BZ663" i="2"/>
  <c r="CF662" i="2"/>
  <c r="CB662" i="2"/>
  <c r="BZ662" i="2"/>
  <c r="CF661" i="2"/>
  <c r="CB661" i="2"/>
  <c r="BZ661" i="2"/>
  <c r="CF660" i="2"/>
  <c r="CB660" i="2"/>
  <c r="BZ660" i="2"/>
  <c r="CF659" i="2"/>
  <c r="CB659" i="2"/>
  <c r="CD659" i="2" s="1"/>
  <c r="CE659" i="2" s="1"/>
  <c r="BZ659" i="2"/>
  <c r="CF658" i="2"/>
  <c r="CB658" i="2"/>
  <c r="BZ658" i="2"/>
  <c r="CF657" i="2"/>
  <c r="CB657" i="2"/>
  <c r="CD657" i="2" s="1"/>
  <c r="CE657" i="2" s="1"/>
  <c r="BZ657" i="2"/>
  <c r="CF656" i="2"/>
  <c r="CB656" i="2"/>
  <c r="BZ656" i="2"/>
  <c r="CF655" i="2"/>
  <c r="CB655" i="2"/>
  <c r="BZ655" i="2"/>
  <c r="CF654" i="2"/>
  <c r="CB654" i="2"/>
  <c r="BZ654" i="2"/>
  <c r="CF653" i="2"/>
  <c r="CB653" i="2"/>
  <c r="BZ653" i="2"/>
  <c r="CF652" i="2"/>
  <c r="CB652" i="2"/>
  <c r="BZ652" i="2"/>
  <c r="CF651" i="2"/>
  <c r="CB651" i="2"/>
  <c r="CD651" i="2" s="1"/>
  <c r="CE651" i="2" s="1"/>
  <c r="BZ651" i="2"/>
  <c r="CF650" i="2"/>
  <c r="CB650" i="2"/>
  <c r="BZ650" i="2"/>
  <c r="CF649" i="2"/>
  <c r="CB649" i="2"/>
  <c r="BZ649" i="2"/>
  <c r="CF648" i="2"/>
  <c r="CB648" i="2"/>
  <c r="BZ648" i="2"/>
  <c r="CF647" i="2"/>
  <c r="CB647" i="2"/>
  <c r="BZ647" i="2"/>
  <c r="CF646" i="2"/>
  <c r="CB646" i="2"/>
  <c r="BZ646" i="2"/>
  <c r="CF645" i="2"/>
  <c r="CB645" i="2"/>
  <c r="BZ645" i="2"/>
  <c r="CF644" i="2"/>
  <c r="CB644" i="2"/>
  <c r="BZ644" i="2"/>
  <c r="CF643" i="2"/>
  <c r="CB643" i="2"/>
  <c r="BZ643" i="2"/>
  <c r="CF642" i="2"/>
  <c r="CB642" i="2"/>
  <c r="BZ642" i="2"/>
  <c r="CF641" i="2"/>
  <c r="CB641" i="2"/>
  <c r="BZ641" i="2"/>
  <c r="CF640" i="2"/>
  <c r="CB640" i="2"/>
  <c r="BZ640" i="2"/>
  <c r="CF639" i="2"/>
  <c r="CB639" i="2"/>
  <c r="BZ639" i="2"/>
  <c r="CF638" i="2"/>
  <c r="CB638" i="2"/>
  <c r="BZ638" i="2"/>
  <c r="CF637" i="2"/>
  <c r="CB637" i="2"/>
  <c r="BZ637" i="2"/>
  <c r="CF636" i="2"/>
  <c r="CB636" i="2"/>
  <c r="BZ636" i="2"/>
  <c r="CF635" i="2"/>
  <c r="CB635" i="2"/>
  <c r="BZ635" i="2"/>
  <c r="CF634" i="2"/>
  <c r="CB634" i="2"/>
  <c r="BZ634" i="2"/>
  <c r="CF633" i="2"/>
  <c r="CB633" i="2"/>
  <c r="BZ633" i="2"/>
  <c r="CF632" i="2"/>
  <c r="CB632" i="2"/>
  <c r="BZ632" i="2"/>
  <c r="CF631" i="2"/>
  <c r="CB631" i="2"/>
  <c r="BZ631" i="2"/>
  <c r="CF630" i="2"/>
  <c r="CB630" i="2"/>
  <c r="BZ630" i="2"/>
  <c r="CF629" i="2"/>
  <c r="CB629" i="2"/>
  <c r="BZ629" i="2"/>
  <c r="CF628" i="2"/>
  <c r="CB628" i="2"/>
  <c r="BZ628" i="2"/>
  <c r="CF627" i="2"/>
  <c r="CB627" i="2"/>
  <c r="BZ627" i="2"/>
  <c r="CF626" i="2"/>
  <c r="CB626" i="2"/>
  <c r="BZ626" i="2"/>
  <c r="CF625" i="2"/>
  <c r="CB625" i="2"/>
  <c r="BZ625" i="2"/>
  <c r="CF624" i="2"/>
  <c r="CB624" i="2"/>
  <c r="BZ624" i="2"/>
  <c r="CF623" i="2"/>
  <c r="CB623" i="2"/>
  <c r="BZ623" i="2"/>
  <c r="CF622" i="2"/>
  <c r="CB622" i="2"/>
  <c r="BZ622" i="2"/>
  <c r="CF621" i="2"/>
  <c r="CB621" i="2"/>
  <c r="BZ621" i="2"/>
  <c r="CF620" i="2"/>
  <c r="CB620" i="2"/>
  <c r="BZ620" i="2"/>
  <c r="CF619" i="2"/>
  <c r="CB619" i="2"/>
  <c r="BZ619" i="2"/>
  <c r="CF618" i="2"/>
  <c r="CB618" i="2"/>
  <c r="BZ618" i="2"/>
  <c r="CF617" i="2"/>
  <c r="CB617" i="2"/>
  <c r="BZ617" i="2"/>
  <c r="CF616" i="2"/>
  <c r="CB616" i="2"/>
  <c r="BZ616" i="2"/>
  <c r="CF615" i="2"/>
  <c r="CB615" i="2"/>
  <c r="BZ615" i="2"/>
  <c r="CF614" i="2"/>
  <c r="CB614" i="2"/>
  <c r="BZ614" i="2"/>
  <c r="CF613" i="2"/>
  <c r="CB613" i="2"/>
  <c r="BZ613" i="2"/>
  <c r="CF612" i="2"/>
  <c r="CB612" i="2"/>
  <c r="BZ612" i="2"/>
  <c r="CF611" i="2"/>
  <c r="CB611" i="2"/>
  <c r="BZ611" i="2"/>
  <c r="CF610" i="2"/>
  <c r="CB610" i="2"/>
  <c r="BZ610" i="2"/>
  <c r="CF609" i="2"/>
  <c r="CB609" i="2"/>
  <c r="CD609" i="2" s="1"/>
  <c r="CE609" i="2" s="1"/>
  <c r="BZ609" i="2"/>
  <c r="CF608" i="2"/>
  <c r="CB608" i="2"/>
  <c r="BZ608" i="2"/>
  <c r="CF607" i="2"/>
  <c r="CB607" i="2"/>
  <c r="CD607" i="2" s="1"/>
  <c r="CE607" i="2" s="1"/>
  <c r="BZ607" i="2"/>
  <c r="CF606" i="2"/>
  <c r="CB606" i="2"/>
  <c r="BZ606" i="2"/>
  <c r="CF605" i="2"/>
  <c r="CB605" i="2"/>
  <c r="BZ605" i="2"/>
  <c r="CF604" i="2"/>
  <c r="CB604" i="2"/>
  <c r="BZ604" i="2"/>
  <c r="CF603" i="2"/>
  <c r="CB603" i="2"/>
  <c r="BZ603" i="2"/>
  <c r="CF602" i="2"/>
  <c r="CB602" i="2"/>
  <c r="BZ602" i="2"/>
  <c r="CF601" i="2"/>
  <c r="CB601" i="2"/>
  <c r="BZ601" i="2"/>
  <c r="CF600" i="2"/>
  <c r="CB600" i="2"/>
  <c r="BZ600" i="2"/>
  <c r="CF599" i="2"/>
  <c r="CB599" i="2"/>
  <c r="CD599" i="2" s="1"/>
  <c r="CE599" i="2" s="1"/>
  <c r="BZ599" i="2"/>
  <c r="CF598" i="2"/>
  <c r="CB598" i="2"/>
  <c r="BZ598" i="2"/>
  <c r="CF597" i="2"/>
  <c r="CB597" i="2"/>
  <c r="BZ597" i="2"/>
  <c r="CF596" i="2"/>
  <c r="CB596" i="2"/>
  <c r="BZ596" i="2"/>
  <c r="CF595" i="2"/>
  <c r="CB595" i="2"/>
  <c r="BZ595" i="2"/>
  <c r="CF594" i="2"/>
  <c r="CB594" i="2"/>
  <c r="BZ594" i="2"/>
  <c r="CF593" i="2"/>
  <c r="CB593" i="2"/>
  <c r="CD593" i="2" s="1"/>
  <c r="CE593" i="2" s="1"/>
  <c r="BZ593" i="2"/>
  <c r="CF592" i="2"/>
  <c r="CB592" i="2"/>
  <c r="BZ592" i="2"/>
  <c r="CF591" i="2"/>
  <c r="CB591" i="2"/>
  <c r="CD591" i="2" s="1"/>
  <c r="CE591" i="2" s="1"/>
  <c r="BZ591" i="2"/>
  <c r="CF590" i="2"/>
  <c r="CB590" i="2"/>
  <c r="BZ590" i="2"/>
  <c r="CF589" i="2"/>
  <c r="CB589" i="2"/>
  <c r="BZ589" i="2"/>
  <c r="CF588" i="2"/>
  <c r="CB588" i="2"/>
  <c r="BZ588" i="2"/>
  <c r="CF587" i="2"/>
  <c r="CB587" i="2"/>
  <c r="BZ587" i="2"/>
  <c r="CF586" i="2"/>
  <c r="CB586" i="2"/>
  <c r="BZ586" i="2"/>
  <c r="CF585" i="2"/>
  <c r="CB585" i="2"/>
  <c r="BZ585" i="2"/>
  <c r="CF584" i="2"/>
  <c r="CB584" i="2"/>
  <c r="BZ584" i="2"/>
  <c r="CF583" i="2"/>
  <c r="CB583" i="2"/>
  <c r="CD583" i="2" s="1"/>
  <c r="CE583" i="2" s="1"/>
  <c r="BZ583" i="2"/>
  <c r="CF582" i="2"/>
  <c r="CB582" i="2"/>
  <c r="BZ582" i="2"/>
  <c r="CF581" i="2"/>
  <c r="CB581" i="2"/>
  <c r="BZ581" i="2"/>
  <c r="CF580" i="2"/>
  <c r="CB580" i="2"/>
  <c r="BZ580" i="2"/>
  <c r="CF579" i="2"/>
  <c r="CB579" i="2"/>
  <c r="BZ579" i="2"/>
  <c r="CF578" i="2"/>
  <c r="CB578" i="2"/>
  <c r="BZ578" i="2"/>
  <c r="CF577" i="2"/>
  <c r="CB577" i="2"/>
  <c r="CD577" i="2" s="1"/>
  <c r="CE577" i="2" s="1"/>
  <c r="BZ577" i="2"/>
  <c r="CF576" i="2"/>
  <c r="CB576" i="2"/>
  <c r="BZ576" i="2"/>
  <c r="CF575" i="2"/>
  <c r="CB575" i="2"/>
  <c r="CD575" i="2" s="1"/>
  <c r="CE575" i="2" s="1"/>
  <c r="BZ575" i="2"/>
  <c r="CF574" i="2"/>
  <c r="CB574" i="2"/>
  <c r="BZ574" i="2"/>
  <c r="CF573" i="2"/>
  <c r="CB573" i="2"/>
  <c r="BZ573" i="2"/>
  <c r="CF572" i="2"/>
  <c r="CB572" i="2"/>
  <c r="BZ572" i="2"/>
  <c r="CF571" i="2"/>
  <c r="CB571" i="2"/>
  <c r="BZ571" i="2"/>
  <c r="CF570" i="2"/>
  <c r="CB570" i="2"/>
  <c r="BZ570" i="2"/>
  <c r="CF569" i="2"/>
  <c r="CB569" i="2"/>
  <c r="BZ569" i="2"/>
  <c r="CF568" i="2"/>
  <c r="CB568" i="2"/>
  <c r="BZ568" i="2"/>
  <c r="CF567" i="2"/>
  <c r="CB567" i="2"/>
  <c r="CD567" i="2" s="1"/>
  <c r="CE567" i="2" s="1"/>
  <c r="BZ567" i="2"/>
  <c r="CF566" i="2"/>
  <c r="CB566" i="2"/>
  <c r="BZ566" i="2"/>
  <c r="CF565" i="2"/>
  <c r="CB565" i="2"/>
  <c r="BZ565" i="2"/>
  <c r="CF564" i="2"/>
  <c r="CB564" i="2"/>
  <c r="BZ564" i="2"/>
  <c r="CF563" i="2"/>
  <c r="CB563" i="2"/>
  <c r="BZ563" i="2"/>
  <c r="CF562" i="2"/>
  <c r="CB562" i="2"/>
  <c r="BZ562" i="2"/>
  <c r="CF561" i="2"/>
  <c r="CB561" i="2"/>
  <c r="CD561" i="2" s="1"/>
  <c r="CE561" i="2" s="1"/>
  <c r="BZ561" i="2"/>
  <c r="CF560" i="2"/>
  <c r="CB560" i="2"/>
  <c r="BZ560" i="2"/>
  <c r="CF559" i="2"/>
  <c r="CB559" i="2"/>
  <c r="CD559" i="2" s="1"/>
  <c r="CE559" i="2" s="1"/>
  <c r="BZ559" i="2"/>
  <c r="CF558" i="2"/>
  <c r="CB558" i="2"/>
  <c r="BZ558" i="2"/>
  <c r="CF557" i="2"/>
  <c r="CB557" i="2"/>
  <c r="BZ557" i="2"/>
  <c r="CF556" i="2"/>
  <c r="CB556" i="2"/>
  <c r="BZ556" i="2"/>
  <c r="CF555" i="2"/>
  <c r="CB555" i="2"/>
  <c r="BZ555" i="2"/>
  <c r="CF554" i="2"/>
  <c r="CB554" i="2"/>
  <c r="BZ554" i="2"/>
  <c r="CF553" i="2"/>
  <c r="CB553" i="2"/>
  <c r="BZ553" i="2"/>
  <c r="CF552" i="2"/>
  <c r="CB552" i="2"/>
  <c r="BZ552" i="2"/>
  <c r="CF551" i="2"/>
  <c r="CB551" i="2"/>
  <c r="CD551" i="2" s="1"/>
  <c r="CE551" i="2" s="1"/>
  <c r="BZ551" i="2"/>
  <c r="CF550" i="2"/>
  <c r="CB550" i="2"/>
  <c r="BZ550" i="2"/>
  <c r="CF549" i="2"/>
  <c r="CB549" i="2"/>
  <c r="BZ549" i="2"/>
  <c r="CF548" i="2"/>
  <c r="CB548" i="2"/>
  <c r="BZ548" i="2"/>
  <c r="CF547" i="2"/>
  <c r="CB547" i="2"/>
  <c r="BZ547" i="2"/>
  <c r="CF546" i="2"/>
  <c r="CB546" i="2"/>
  <c r="BZ546" i="2"/>
  <c r="CF545" i="2"/>
  <c r="CB545" i="2"/>
  <c r="CD545" i="2" s="1"/>
  <c r="CE545" i="2" s="1"/>
  <c r="BZ545" i="2"/>
  <c r="CF544" i="2"/>
  <c r="CB544" i="2"/>
  <c r="BZ544" i="2"/>
  <c r="CF543" i="2"/>
  <c r="CB543" i="2"/>
  <c r="CD543" i="2" s="1"/>
  <c r="CE543" i="2" s="1"/>
  <c r="BZ543" i="2"/>
  <c r="CF542" i="2"/>
  <c r="CB542" i="2"/>
  <c r="BZ542" i="2"/>
  <c r="CF541" i="2"/>
  <c r="CB541" i="2"/>
  <c r="BZ541" i="2"/>
  <c r="CF540" i="2"/>
  <c r="CB540" i="2"/>
  <c r="BZ540" i="2"/>
  <c r="CF539" i="2"/>
  <c r="CB539" i="2"/>
  <c r="BZ539" i="2"/>
  <c r="CF538" i="2"/>
  <c r="CB538" i="2"/>
  <c r="BZ538" i="2"/>
  <c r="CF537" i="2"/>
  <c r="CB537" i="2"/>
  <c r="BZ537" i="2"/>
  <c r="CF536" i="2"/>
  <c r="CB536" i="2"/>
  <c r="BZ536" i="2"/>
  <c r="CF535" i="2"/>
  <c r="CB535" i="2"/>
  <c r="CD535" i="2" s="1"/>
  <c r="CE535" i="2" s="1"/>
  <c r="BZ535" i="2"/>
  <c r="CF534" i="2"/>
  <c r="CB534" i="2"/>
  <c r="BZ534" i="2"/>
  <c r="CF533" i="2"/>
  <c r="CB533" i="2"/>
  <c r="BZ533" i="2"/>
  <c r="CF532" i="2"/>
  <c r="CB532" i="2"/>
  <c r="BZ532" i="2"/>
  <c r="CF531" i="2"/>
  <c r="CB531" i="2"/>
  <c r="BZ531" i="2"/>
  <c r="CF530" i="2"/>
  <c r="CB530" i="2"/>
  <c r="BZ530" i="2"/>
  <c r="CF529" i="2"/>
  <c r="CB529" i="2"/>
  <c r="CD529" i="2" s="1"/>
  <c r="CE529" i="2" s="1"/>
  <c r="BZ529" i="2"/>
  <c r="CF528" i="2"/>
  <c r="CB528" i="2"/>
  <c r="BZ528" i="2"/>
  <c r="CF527" i="2"/>
  <c r="CB527" i="2"/>
  <c r="CD527" i="2" s="1"/>
  <c r="CE527" i="2" s="1"/>
  <c r="BZ527" i="2"/>
  <c r="CF526" i="2"/>
  <c r="CB526" i="2"/>
  <c r="BZ526" i="2"/>
  <c r="CF525" i="2"/>
  <c r="CB525" i="2"/>
  <c r="BZ525" i="2"/>
  <c r="CF524" i="2"/>
  <c r="CB524" i="2"/>
  <c r="BZ524" i="2"/>
  <c r="CF523" i="2"/>
  <c r="CB523" i="2"/>
  <c r="BZ523" i="2"/>
  <c r="CF522" i="2"/>
  <c r="CB522" i="2"/>
  <c r="BZ522" i="2"/>
  <c r="CF521" i="2"/>
  <c r="CB521" i="2"/>
  <c r="BZ521" i="2"/>
  <c r="CF520" i="2"/>
  <c r="CB520" i="2"/>
  <c r="BZ520" i="2"/>
  <c r="CF519" i="2"/>
  <c r="CB519" i="2"/>
  <c r="CD519" i="2" s="1"/>
  <c r="CE519" i="2" s="1"/>
  <c r="BZ519" i="2"/>
  <c r="CF518" i="2"/>
  <c r="CB518" i="2"/>
  <c r="BZ518" i="2"/>
  <c r="CF517" i="2"/>
  <c r="CB517" i="2"/>
  <c r="BZ517" i="2"/>
  <c r="CF516" i="2"/>
  <c r="CB516" i="2"/>
  <c r="BZ516" i="2"/>
  <c r="CF515" i="2"/>
  <c r="CB515" i="2"/>
  <c r="BZ515" i="2"/>
  <c r="CF514" i="2"/>
  <c r="CB514" i="2"/>
  <c r="BZ514" i="2"/>
  <c r="CF513" i="2"/>
  <c r="CB513" i="2"/>
  <c r="CD513" i="2" s="1"/>
  <c r="CE513" i="2" s="1"/>
  <c r="BZ513" i="2"/>
  <c r="CF512" i="2"/>
  <c r="CB512" i="2"/>
  <c r="BZ512" i="2"/>
  <c r="CF511" i="2"/>
  <c r="CB511" i="2"/>
  <c r="CD511" i="2" s="1"/>
  <c r="CE511" i="2" s="1"/>
  <c r="BZ511" i="2"/>
  <c r="CF510" i="2"/>
  <c r="CB510" i="2"/>
  <c r="BZ510" i="2"/>
  <c r="CF509" i="2"/>
  <c r="CB509" i="2"/>
  <c r="BZ509" i="2"/>
  <c r="CF508" i="2"/>
  <c r="CB508" i="2"/>
  <c r="BZ508" i="2"/>
  <c r="CF507" i="2"/>
  <c r="CB507" i="2"/>
  <c r="BZ507" i="2"/>
  <c r="CF506" i="2"/>
  <c r="CB506" i="2"/>
  <c r="BZ506" i="2"/>
  <c r="CF505" i="2"/>
  <c r="CB505" i="2"/>
  <c r="BZ505" i="2"/>
  <c r="CF504" i="2"/>
  <c r="CB504" i="2"/>
  <c r="BZ504" i="2"/>
  <c r="CF503" i="2"/>
  <c r="CB503" i="2"/>
  <c r="CD503" i="2" s="1"/>
  <c r="CE503" i="2" s="1"/>
  <c r="BZ503" i="2"/>
  <c r="CF502" i="2"/>
  <c r="CB502" i="2"/>
  <c r="BZ502" i="2"/>
  <c r="CF501" i="2"/>
  <c r="CB501" i="2"/>
  <c r="CD501" i="2" s="1"/>
  <c r="CE501" i="2" s="1"/>
  <c r="BZ501" i="2"/>
  <c r="CF500" i="2"/>
  <c r="CB500" i="2"/>
  <c r="BZ500" i="2"/>
  <c r="CF499" i="2"/>
  <c r="CB499" i="2"/>
  <c r="CD499" i="2" s="1"/>
  <c r="CE499" i="2" s="1"/>
  <c r="BZ499" i="2"/>
  <c r="CF498" i="2"/>
  <c r="CB498" i="2"/>
  <c r="BZ498" i="2"/>
  <c r="CF497" i="2"/>
  <c r="CB497" i="2"/>
  <c r="BZ497" i="2"/>
  <c r="CF496" i="2"/>
  <c r="CB496" i="2"/>
  <c r="BZ496" i="2"/>
  <c r="CF495" i="2"/>
  <c r="CB495" i="2"/>
  <c r="CD495" i="2" s="1"/>
  <c r="CE495" i="2" s="1"/>
  <c r="BZ495" i="2"/>
  <c r="CF494" i="2"/>
  <c r="CB494" i="2"/>
  <c r="BZ494" i="2"/>
  <c r="CF493" i="2"/>
  <c r="CB493" i="2"/>
  <c r="CD493" i="2" s="1"/>
  <c r="CE493" i="2" s="1"/>
  <c r="BZ493" i="2"/>
  <c r="CF492" i="2"/>
  <c r="CB492" i="2"/>
  <c r="BZ492" i="2"/>
  <c r="CF491" i="2"/>
  <c r="CB491" i="2"/>
  <c r="CD491" i="2" s="1"/>
  <c r="CE491" i="2" s="1"/>
  <c r="BZ491" i="2"/>
  <c r="CF490" i="2"/>
  <c r="CB490" i="2"/>
  <c r="BZ490" i="2"/>
  <c r="CF489" i="2"/>
  <c r="CB489" i="2"/>
  <c r="BZ489" i="2"/>
  <c r="CF488" i="2"/>
  <c r="CB488" i="2"/>
  <c r="BZ488" i="2"/>
  <c r="CF487" i="2"/>
  <c r="CB487" i="2"/>
  <c r="CD487" i="2" s="1"/>
  <c r="CE487" i="2" s="1"/>
  <c r="BZ487" i="2"/>
  <c r="CF486" i="2"/>
  <c r="CB486" i="2"/>
  <c r="BZ486" i="2"/>
  <c r="CF485" i="2"/>
  <c r="CB485" i="2"/>
  <c r="CD485" i="2" s="1"/>
  <c r="CE485" i="2" s="1"/>
  <c r="BZ485" i="2"/>
  <c r="CF484" i="2"/>
  <c r="CB484" i="2"/>
  <c r="BZ484" i="2"/>
  <c r="CF483" i="2"/>
  <c r="CB483" i="2"/>
  <c r="CD483" i="2" s="1"/>
  <c r="CE483" i="2" s="1"/>
  <c r="BZ483" i="2"/>
  <c r="CF482" i="2"/>
  <c r="CB482" i="2"/>
  <c r="BZ482" i="2"/>
  <c r="CF481" i="2"/>
  <c r="CB481" i="2"/>
  <c r="BZ481" i="2"/>
  <c r="CF480" i="2"/>
  <c r="CB480" i="2"/>
  <c r="BZ480" i="2"/>
  <c r="CF479" i="2"/>
  <c r="CB479" i="2"/>
  <c r="CD479" i="2" s="1"/>
  <c r="CE479" i="2" s="1"/>
  <c r="BZ479" i="2"/>
  <c r="CF478" i="2"/>
  <c r="CB478" i="2"/>
  <c r="BZ478" i="2"/>
  <c r="CF477" i="2"/>
  <c r="CB477" i="2"/>
  <c r="CD477" i="2" s="1"/>
  <c r="CE477" i="2" s="1"/>
  <c r="BZ477" i="2"/>
  <c r="CF476" i="2"/>
  <c r="CB476" i="2"/>
  <c r="BZ476" i="2"/>
  <c r="CF475" i="2"/>
  <c r="CB475" i="2"/>
  <c r="CD475" i="2" s="1"/>
  <c r="CE475" i="2" s="1"/>
  <c r="BZ475" i="2"/>
  <c r="CF474" i="2"/>
  <c r="CB474" i="2"/>
  <c r="BZ474" i="2"/>
  <c r="CF473" i="2"/>
  <c r="CB473" i="2"/>
  <c r="BZ473" i="2"/>
  <c r="CF472" i="2"/>
  <c r="CB472" i="2"/>
  <c r="BZ472" i="2"/>
  <c r="CF471" i="2"/>
  <c r="CB471" i="2"/>
  <c r="CD471" i="2" s="1"/>
  <c r="CE471" i="2" s="1"/>
  <c r="BZ471" i="2"/>
  <c r="CF470" i="2"/>
  <c r="CB470" i="2"/>
  <c r="BZ470" i="2"/>
  <c r="CF469" i="2"/>
  <c r="CB469" i="2"/>
  <c r="CD469" i="2" s="1"/>
  <c r="CE469" i="2" s="1"/>
  <c r="BZ469" i="2"/>
  <c r="CF468" i="2"/>
  <c r="CB468" i="2"/>
  <c r="BZ468" i="2"/>
  <c r="CF467" i="2"/>
  <c r="CB467" i="2"/>
  <c r="CD467" i="2" s="1"/>
  <c r="CE467" i="2" s="1"/>
  <c r="BZ467" i="2"/>
  <c r="CF466" i="2"/>
  <c r="CB466" i="2"/>
  <c r="BZ466" i="2"/>
  <c r="CF465" i="2"/>
  <c r="CB465" i="2"/>
  <c r="BZ465" i="2"/>
  <c r="CF464" i="2"/>
  <c r="CB464" i="2"/>
  <c r="BZ464" i="2"/>
  <c r="CF463" i="2"/>
  <c r="CB463" i="2"/>
  <c r="CD463" i="2" s="1"/>
  <c r="CE463" i="2" s="1"/>
  <c r="BZ463" i="2"/>
  <c r="CF462" i="2"/>
  <c r="CB462" i="2"/>
  <c r="BZ462" i="2"/>
  <c r="CF461" i="2"/>
  <c r="CB461" i="2"/>
  <c r="CD461" i="2" s="1"/>
  <c r="CE461" i="2" s="1"/>
  <c r="BZ461" i="2"/>
  <c r="CF460" i="2"/>
  <c r="CB460" i="2"/>
  <c r="BZ460" i="2"/>
  <c r="CF459" i="2"/>
  <c r="CB459" i="2"/>
  <c r="CD459" i="2" s="1"/>
  <c r="CE459" i="2" s="1"/>
  <c r="BZ459" i="2"/>
  <c r="CF458" i="2"/>
  <c r="CB458" i="2"/>
  <c r="BZ458" i="2"/>
  <c r="CF457" i="2"/>
  <c r="CB457" i="2"/>
  <c r="BZ457" i="2"/>
  <c r="CF456" i="2"/>
  <c r="CB456" i="2"/>
  <c r="BZ456" i="2"/>
  <c r="CF455" i="2"/>
  <c r="CB455" i="2"/>
  <c r="CD455" i="2" s="1"/>
  <c r="CE455" i="2" s="1"/>
  <c r="BZ455" i="2"/>
  <c r="CF454" i="2"/>
  <c r="CB454" i="2"/>
  <c r="BZ454" i="2"/>
  <c r="CF453" i="2"/>
  <c r="CB453" i="2"/>
  <c r="CD453" i="2" s="1"/>
  <c r="CE453" i="2" s="1"/>
  <c r="BZ453" i="2"/>
  <c r="CF452" i="2"/>
  <c r="CB452" i="2"/>
  <c r="BZ452" i="2"/>
  <c r="CF451" i="2"/>
  <c r="CB451" i="2"/>
  <c r="CD451" i="2" s="1"/>
  <c r="CE451" i="2" s="1"/>
  <c r="BZ451" i="2"/>
  <c r="CF450" i="2"/>
  <c r="CB450" i="2"/>
  <c r="BZ450" i="2"/>
  <c r="CF449" i="2"/>
  <c r="CB449" i="2"/>
  <c r="BZ449" i="2"/>
  <c r="CF448" i="2"/>
  <c r="CB448" i="2"/>
  <c r="BZ448" i="2"/>
  <c r="CF447" i="2"/>
  <c r="CB447" i="2"/>
  <c r="CD447" i="2" s="1"/>
  <c r="CE447" i="2" s="1"/>
  <c r="BZ447" i="2"/>
  <c r="CF446" i="2"/>
  <c r="CB446" i="2"/>
  <c r="BZ446" i="2"/>
  <c r="CF445" i="2"/>
  <c r="CB445" i="2"/>
  <c r="CD445" i="2" s="1"/>
  <c r="CE445" i="2" s="1"/>
  <c r="BZ445" i="2"/>
  <c r="CF444" i="2"/>
  <c r="CB444" i="2"/>
  <c r="BZ444" i="2"/>
  <c r="CF443" i="2"/>
  <c r="CB443" i="2"/>
  <c r="CD443" i="2" s="1"/>
  <c r="CE443" i="2" s="1"/>
  <c r="BZ443" i="2"/>
  <c r="CF442" i="2"/>
  <c r="CB442" i="2"/>
  <c r="BZ442" i="2"/>
  <c r="CF441" i="2"/>
  <c r="CB441" i="2"/>
  <c r="BZ441" i="2"/>
  <c r="CF440" i="2"/>
  <c r="CB440" i="2"/>
  <c r="BZ440" i="2"/>
  <c r="CF439" i="2"/>
  <c r="CB439" i="2"/>
  <c r="CD439" i="2" s="1"/>
  <c r="CE439" i="2" s="1"/>
  <c r="BZ439" i="2"/>
  <c r="CF438" i="2"/>
  <c r="CB438" i="2"/>
  <c r="BZ438" i="2"/>
  <c r="CF437" i="2"/>
  <c r="CB437" i="2"/>
  <c r="CD437" i="2" s="1"/>
  <c r="CE437" i="2" s="1"/>
  <c r="BZ437" i="2"/>
  <c r="CF436" i="2"/>
  <c r="CB436" i="2"/>
  <c r="BZ436" i="2"/>
  <c r="CF435" i="2"/>
  <c r="CB435" i="2"/>
  <c r="CD435" i="2" s="1"/>
  <c r="CE435" i="2" s="1"/>
  <c r="BZ435" i="2"/>
  <c r="CF434" i="2"/>
  <c r="CB434" i="2"/>
  <c r="BZ434" i="2"/>
  <c r="CF433" i="2"/>
  <c r="CB433" i="2"/>
  <c r="BZ433" i="2"/>
  <c r="CF432" i="2"/>
  <c r="CB432" i="2"/>
  <c r="BZ432" i="2"/>
  <c r="CF431" i="2"/>
  <c r="CB431" i="2"/>
  <c r="CD431" i="2" s="1"/>
  <c r="CE431" i="2" s="1"/>
  <c r="BZ431" i="2"/>
  <c r="CF430" i="2"/>
  <c r="CB430" i="2"/>
  <c r="BZ430" i="2"/>
  <c r="CF429" i="2"/>
  <c r="CB429" i="2"/>
  <c r="CD429" i="2" s="1"/>
  <c r="CE429" i="2" s="1"/>
  <c r="BZ429" i="2"/>
  <c r="CF428" i="2"/>
  <c r="CB428" i="2"/>
  <c r="BZ428" i="2"/>
  <c r="CF427" i="2"/>
  <c r="CB427" i="2"/>
  <c r="CD427" i="2" s="1"/>
  <c r="CE427" i="2" s="1"/>
  <c r="BZ427" i="2"/>
  <c r="CF426" i="2"/>
  <c r="CB426" i="2"/>
  <c r="BZ426" i="2"/>
  <c r="CF425" i="2"/>
  <c r="CB425" i="2"/>
  <c r="BZ425" i="2"/>
  <c r="CF424" i="2"/>
  <c r="CB424" i="2"/>
  <c r="BZ424" i="2"/>
  <c r="CF423" i="2"/>
  <c r="CB423" i="2"/>
  <c r="CD423" i="2" s="1"/>
  <c r="CE423" i="2" s="1"/>
  <c r="BZ423" i="2"/>
  <c r="CF422" i="2"/>
  <c r="CB422" i="2"/>
  <c r="BZ422" i="2"/>
  <c r="CF421" i="2"/>
  <c r="CB421" i="2"/>
  <c r="BZ421" i="2"/>
  <c r="CF420" i="2"/>
  <c r="CB420" i="2"/>
  <c r="BZ420" i="2"/>
  <c r="CF419" i="2"/>
  <c r="CB419" i="2"/>
  <c r="CD419" i="2" s="1"/>
  <c r="CE419" i="2" s="1"/>
  <c r="BZ419" i="2"/>
  <c r="CF418" i="2"/>
  <c r="CB418" i="2"/>
  <c r="BZ418" i="2"/>
  <c r="CF417" i="2"/>
  <c r="CB417" i="2"/>
  <c r="BZ417" i="2"/>
  <c r="CF416" i="2"/>
  <c r="CB416" i="2"/>
  <c r="BZ416" i="2"/>
  <c r="CF415" i="2"/>
  <c r="CB415" i="2"/>
  <c r="CD415" i="2" s="1"/>
  <c r="CE415" i="2" s="1"/>
  <c r="BZ415" i="2"/>
  <c r="CF414" i="2"/>
  <c r="CB414" i="2"/>
  <c r="BZ414" i="2"/>
  <c r="CF413" i="2"/>
  <c r="CB413" i="2"/>
  <c r="BZ413" i="2"/>
  <c r="CF412" i="2"/>
  <c r="CB412" i="2"/>
  <c r="BZ412" i="2"/>
  <c r="CF411" i="2"/>
  <c r="CB411" i="2"/>
  <c r="BZ411" i="2"/>
  <c r="CF410" i="2"/>
  <c r="CB410" i="2"/>
  <c r="BZ410" i="2"/>
  <c r="CF409" i="2"/>
  <c r="CB409" i="2"/>
  <c r="BZ409" i="2"/>
  <c r="CF408" i="2"/>
  <c r="CB408" i="2"/>
  <c r="BZ408" i="2"/>
  <c r="CF407" i="2"/>
  <c r="CB407" i="2"/>
  <c r="CD407" i="2" s="1"/>
  <c r="CE407" i="2" s="1"/>
  <c r="BZ407" i="2"/>
  <c r="CF406" i="2"/>
  <c r="CB406" i="2"/>
  <c r="BZ406" i="2"/>
  <c r="CF405" i="2"/>
  <c r="CB405" i="2"/>
  <c r="BZ405" i="2"/>
  <c r="CF404" i="2"/>
  <c r="CB404" i="2"/>
  <c r="BZ404" i="2"/>
  <c r="CF403" i="2"/>
  <c r="CB403" i="2"/>
  <c r="CD403" i="2" s="1"/>
  <c r="CE403" i="2" s="1"/>
  <c r="BZ403" i="2"/>
  <c r="CF402" i="2"/>
  <c r="CB402" i="2"/>
  <c r="BZ402" i="2"/>
  <c r="CF401" i="2"/>
  <c r="CB401" i="2"/>
  <c r="BZ401" i="2"/>
  <c r="CF400" i="2"/>
  <c r="CB400" i="2"/>
  <c r="BZ400" i="2"/>
  <c r="CF399" i="2"/>
  <c r="CB399" i="2"/>
  <c r="CD399" i="2" s="1"/>
  <c r="CE399" i="2" s="1"/>
  <c r="BZ399" i="2"/>
  <c r="CF398" i="2"/>
  <c r="CB398" i="2"/>
  <c r="BZ398" i="2"/>
  <c r="CF397" i="2"/>
  <c r="CB397" i="2"/>
  <c r="BZ397" i="2"/>
  <c r="CF396" i="2"/>
  <c r="CB396" i="2"/>
  <c r="BZ396" i="2"/>
  <c r="CF395" i="2"/>
  <c r="CB395" i="2"/>
  <c r="BZ395" i="2"/>
  <c r="CF394" i="2"/>
  <c r="CB394" i="2"/>
  <c r="BZ394" i="2"/>
  <c r="CF393" i="2"/>
  <c r="CB393" i="2"/>
  <c r="BZ393" i="2"/>
  <c r="CF392" i="2"/>
  <c r="CB392" i="2"/>
  <c r="BZ392" i="2"/>
  <c r="CF391" i="2"/>
  <c r="CB391" i="2"/>
  <c r="CD391" i="2" s="1"/>
  <c r="CE391" i="2" s="1"/>
  <c r="BZ391" i="2"/>
  <c r="CF390" i="2"/>
  <c r="CB390" i="2"/>
  <c r="BZ390" i="2"/>
  <c r="CF389" i="2"/>
  <c r="CB389" i="2"/>
  <c r="BZ389" i="2"/>
  <c r="CF388" i="2"/>
  <c r="CB388" i="2"/>
  <c r="BZ388" i="2"/>
  <c r="CF387" i="2"/>
  <c r="CB387" i="2"/>
  <c r="CD387" i="2" s="1"/>
  <c r="CE387" i="2" s="1"/>
  <c r="BZ387" i="2"/>
  <c r="CF386" i="2"/>
  <c r="CB386" i="2"/>
  <c r="BZ386" i="2"/>
  <c r="CF385" i="2"/>
  <c r="CB385" i="2"/>
  <c r="BZ385" i="2"/>
  <c r="CF384" i="2"/>
  <c r="CB384" i="2"/>
  <c r="BZ384" i="2"/>
  <c r="CF383" i="2"/>
  <c r="CB383" i="2"/>
  <c r="CD383" i="2" s="1"/>
  <c r="CE383" i="2" s="1"/>
  <c r="BZ383" i="2"/>
  <c r="CF382" i="2"/>
  <c r="CB382" i="2"/>
  <c r="BZ382" i="2"/>
  <c r="CF381" i="2"/>
  <c r="CB381" i="2"/>
  <c r="BZ381" i="2"/>
  <c r="CF380" i="2"/>
  <c r="CB380" i="2"/>
  <c r="BZ380" i="2"/>
  <c r="CF379" i="2"/>
  <c r="CB379" i="2"/>
  <c r="BZ379" i="2"/>
  <c r="CF378" i="2"/>
  <c r="CB378" i="2"/>
  <c r="BZ378" i="2"/>
  <c r="CF377" i="2"/>
  <c r="CB377" i="2"/>
  <c r="BZ377" i="2"/>
  <c r="CF376" i="2"/>
  <c r="CB376" i="2"/>
  <c r="BZ376" i="2"/>
  <c r="CF375" i="2"/>
  <c r="CB375" i="2"/>
  <c r="CD375" i="2" s="1"/>
  <c r="CE375" i="2" s="1"/>
  <c r="BZ375" i="2"/>
  <c r="CF374" i="2"/>
  <c r="CB374" i="2"/>
  <c r="BZ374" i="2"/>
  <c r="CF373" i="2"/>
  <c r="CB373" i="2"/>
  <c r="BZ373" i="2"/>
  <c r="CF372" i="2"/>
  <c r="CB372" i="2"/>
  <c r="BZ372" i="2"/>
  <c r="CF371" i="2"/>
  <c r="CB371" i="2"/>
  <c r="CD371" i="2" s="1"/>
  <c r="CE371" i="2" s="1"/>
  <c r="BZ371" i="2"/>
  <c r="CF370" i="2"/>
  <c r="CB370" i="2"/>
  <c r="BZ370" i="2"/>
  <c r="CF369" i="2"/>
  <c r="CB369" i="2"/>
  <c r="BZ369" i="2"/>
  <c r="CF368" i="2"/>
  <c r="CB368" i="2"/>
  <c r="BZ368" i="2"/>
  <c r="CF367" i="2"/>
  <c r="CB367" i="2"/>
  <c r="CD367" i="2" s="1"/>
  <c r="CE367" i="2" s="1"/>
  <c r="BZ367" i="2"/>
  <c r="CF366" i="2"/>
  <c r="CB366" i="2"/>
  <c r="BZ366" i="2"/>
  <c r="CF365" i="2"/>
  <c r="CB365" i="2"/>
  <c r="BZ365" i="2"/>
  <c r="CF364" i="2"/>
  <c r="CB364" i="2"/>
  <c r="BZ364" i="2"/>
  <c r="CF363" i="2"/>
  <c r="CB363" i="2"/>
  <c r="BZ363" i="2"/>
  <c r="CF362" i="2"/>
  <c r="CB362" i="2"/>
  <c r="BZ362" i="2"/>
  <c r="CF361" i="2"/>
  <c r="CB361" i="2"/>
  <c r="BZ361" i="2"/>
  <c r="CF360" i="2"/>
  <c r="CB360" i="2"/>
  <c r="BZ360" i="2"/>
  <c r="CF359" i="2"/>
  <c r="CB359" i="2"/>
  <c r="CD359" i="2" s="1"/>
  <c r="CE359" i="2" s="1"/>
  <c r="BZ359" i="2"/>
  <c r="CF358" i="2"/>
  <c r="CB358" i="2"/>
  <c r="BZ358" i="2"/>
  <c r="CF357" i="2"/>
  <c r="CB357" i="2"/>
  <c r="BZ357" i="2"/>
  <c r="CF356" i="2"/>
  <c r="CB356" i="2"/>
  <c r="BZ356" i="2"/>
  <c r="CF355" i="2"/>
  <c r="CB355" i="2"/>
  <c r="CD355" i="2" s="1"/>
  <c r="CE355" i="2" s="1"/>
  <c r="BZ355" i="2"/>
  <c r="CF354" i="2"/>
  <c r="CB354" i="2"/>
  <c r="BZ354" i="2"/>
  <c r="CF353" i="2"/>
  <c r="CB353" i="2"/>
  <c r="BZ353" i="2"/>
  <c r="CF352" i="2"/>
  <c r="CB352" i="2"/>
  <c r="BZ352" i="2"/>
  <c r="CF351" i="2"/>
  <c r="CB351" i="2"/>
  <c r="CD351" i="2" s="1"/>
  <c r="CE351" i="2" s="1"/>
  <c r="BZ351" i="2"/>
  <c r="CF350" i="2"/>
  <c r="CB350" i="2"/>
  <c r="BZ350" i="2"/>
  <c r="CF349" i="2"/>
  <c r="CB349" i="2"/>
  <c r="BZ349" i="2"/>
  <c r="CF348" i="2"/>
  <c r="CB348" i="2"/>
  <c r="BZ348" i="2"/>
  <c r="CF347" i="2"/>
  <c r="CB347" i="2"/>
  <c r="BZ347" i="2"/>
  <c r="CF346" i="2"/>
  <c r="CB346" i="2"/>
  <c r="BZ346" i="2"/>
  <c r="CF345" i="2"/>
  <c r="CB345" i="2"/>
  <c r="BZ345" i="2"/>
  <c r="CF344" i="2"/>
  <c r="CB344" i="2"/>
  <c r="BZ344" i="2"/>
  <c r="CF343" i="2"/>
  <c r="CB343" i="2"/>
  <c r="CD343" i="2" s="1"/>
  <c r="CE343" i="2" s="1"/>
  <c r="BZ343" i="2"/>
  <c r="CF342" i="2"/>
  <c r="CB342" i="2"/>
  <c r="BZ342" i="2"/>
  <c r="CF341" i="2"/>
  <c r="CB341" i="2"/>
  <c r="BZ341" i="2"/>
  <c r="CF340" i="2"/>
  <c r="CB340" i="2"/>
  <c r="BZ340" i="2"/>
  <c r="CF339" i="2"/>
  <c r="CB339" i="2"/>
  <c r="CD339" i="2" s="1"/>
  <c r="CE339" i="2" s="1"/>
  <c r="BZ339" i="2"/>
  <c r="CF338" i="2"/>
  <c r="CB338" i="2"/>
  <c r="BZ338" i="2"/>
  <c r="CF337" i="2"/>
  <c r="CB337" i="2"/>
  <c r="BZ337" i="2"/>
  <c r="CF336" i="2"/>
  <c r="CB336" i="2"/>
  <c r="BZ336" i="2"/>
  <c r="CF335" i="2"/>
  <c r="CB335" i="2"/>
  <c r="CD335" i="2" s="1"/>
  <c r="CE335" i="2" s="1"/>
  <c r="BZ335" i="2"/>
  <c r="CF334" i="2"/>
  <c r="CB334" i="2"/>
  <c r="BZ334" i="2"/>
  <c r="CF333" i="2"/>
  <c r="CB333" i="2"/>
  <c r="BZ333" i="2"/>
  <c r="CF332" i="2"/>
  <c r="CB332" i="2"/>
  <c r="BZ332" i="2"/>
  <c r="CF331" i="2"/>
  <c r="CB331" i="2"/>
  <c r="BZ331" i="2"/>
  <c r="CF330" i="2"/>
  <c r="CB330" i="2"/>
  <c r="BZ330" i="2"/>
  <c r="CF329" i="2"/>
  <c r="CB329" i="2"/>
  <c r="BZ329" i="2"/>
  <c r="CF328" i="2"/>
  <c r="CB328" i="2"/>
  <c r="BZ328" i="2"/>
  <c r="CF327" i="2"/>
  <c r="CB327" i="2"/>
  <c r="CD327" i="2" s="1"/>
  <c r="CE327" i="2" s="1"/>
  <c r="BZ327" i="2"/>
  <c r="CF326" i="2"/>
  <c r="CB326" i="2"/>
  <c r="BZ326" i="2"/>
  <c r="CF325" i="2"/>
  <c r="CB325" i="2"/>
  <c r="BZ325" i="2"/>
  <c r="CF324" i="2"/>
  <c r="CB324" i="2"/>
  <c r="BZ324" i="2"/>
  <c r="CF323" i="2"/>
  <c r="CB323" i="2"/>
  <c r="CD323" i="2" s="1"/>
  <c r="CE323" i="2" s="1"/>
  <c r="BZ323" i="2"/>
  <c r="CF322" i="2"/>
  <c r="CB322" i="2"/>
  <c r="BZ322" i="2"/>
  <c r="CF321" i="2"/>
  <c r="CB321" i="2"/>
  <c r="BZ321" i="2"/>
  <c r="CF320" i="2"/>
  <c r="CB320" i="2"/>
  <c r="BZ320" i="2"/>
  <c r="CF319" i="2"/>
  <c r="CB319" i="2"/>
  <c r="CD319" i="2" s="1"/>
  <c r="CE319" i="2" s="1"/>
  <c r="BZ319" i="2"/>
  <c r="CF318" i="2"/>
  <c r="CB318" i="2"/>
  <c r="BZ318" i="2"/>
  <c r="CF317" i="2"/>
  <c r="CB317" i="2"/>
  <c r="BZ317" i="2"/>
  <c r="CF316" i="2"/>
  <c r="CB316" i="2"/>
  <c r="BZ316" i="2"/>
  <c r="CF315" i="2"/>
  <c r="CB315" i="2"/>
  <c r="BZ315" i="2"/>
  <c r="CF314" i="2"/>
  <c r="CB314" i="2"/>
  <c r="BZ314" i="2"/>
  <c r="CF313" i="2"/>
  <c r="CB313" i="2"/>
  <c r="BZ313" i="2"/>
  <c r="CF312" i="2"/>
  <c r="CB312" i="2"/>
  <c r="BZ312" i="2"/>
  <c r="CF311" i="2"/>
  <c r="CB311" i="2"/>
  <c r="CD311" i="2" s="1"/>
  <c r="CE311" i="2" s="1"/>
  <c r="BZ311" i="2"/>
  <c r="CF310" i="2"/>
  <c r="CB310" i="2"/>
  <c r="BZ310" i="2"/>
  <c r="CF309" i="2"/>
  <c r="CB309" i="2"/>
  <c r="BZ309" i="2"/>
  <c r="CF308" i="2"/>
  <c r="CB308" i="2"/>
  <c r="BZ308" i="2"/>
  <c r="CF307" i="2"/>
  <c r="CB307" i="2"/>
  <c r="CD307" i="2" s="1"/>
  <c r="CE307" i="2" s="1"/>
  <c r="BZ307" i="2"/>
  <c r="CF306" i="2"/>
  <c r="CB306" i="2"/>
  <c r="BZ306" i="2"/>
  <c r="CF305" i="2"/>
  <c r="CB305" i="2"/>
  <c r="BZ305" i="2"/>
  <c r="CF304" i="2"/>
  <c r="CB304" i="2"/>
  <c r="BZ304" i="2"/>
  <c r="CF303" i="2"/>
  <c r="CB303" i="2"/>
  <c r="CD303" i="2" s="1"/>
  <c r="CE303" i="2" s="1"/>
  <c r="BZ303" i="2"/>
  <c r="CF302" i="2"/>
  <c r="CB302" i="2"/>
  <c r="BZ302" i="2"/>
  <c r="CF301" i="2"/>
  <c r="CB301" i="2"/>
  <c r="BZ301" i="2"/>
  <c r="CF300" i="2"/>
  <c r="CB300" i="2"/>
  <c r="BZ300" i="2"/>
  <c r="CF299" i="2"/>
  <c r="CB299" i="2"/>
  <c r="BZ299" i="2"/>
  <c r="CF298" i="2"/>
  <c r="CB298" i="2"/>
  <c r="BZ298" i="2"/>
  <c r="CF297" i="2"/>
  <c r="CB297" i="2"/>
  <c r="BZ297" i="2"/>
  <c r="CF296" i="2"/>
  <c r="CB296" i="2"/>
  <c r="BZ296" i="2"/>
  <c r="CF295" i="2"/>
  <c r="CB295" i="2"/>
  <c r="CD295" i="2" s="1"/>
  <c r="CE295" i="2" s="1"/>
  <c r="BZ295" i="2"/>
  <c r="CF294" i="2"/>
  <c r="CB294" i="2"/>
  <c r="BZ294" i="2"/>
  <c r="CF293" i="2"/>
  <c r="CB293" i="2"/>
  <c r="BZ293" i="2"/>
  <c r="CF292" i="2"/>
  <c r="CB292" i="2"/>
  <c r="BZ292" i="2"/>
  <c r="CF291" i="2"/>
  <c r="CB291" i="2"/>
  <c r="CD291" i="2" s="1"/>
  <c r="CE291" i="2" s="1"/>
  <c r="BZ291" i="2"/>
  <c r="CF290" i="2"/>
  <c r="CB290" i="2"/>
  <c r="BZ290" i="2"/>
  <c r="CF289" i="2"/>
  <c r="CB289" i="2"/>
  <c r="BZ289" i="2"/>
  <c r="CF288" i="2"/>
  <c r="CB288" i="2"/>
  <c r="BZ288" i="2"/>
  <c r="CF287" i="2"/>
  <c r="CB287" i="2"/>
  <c r="CD287" i="2" s="1"/>
  <c r="CE287" i="2" s="1"/>
  <c r="BZ287" i="2"/>
  <c r="CF286" i="2"/>
  <c r="CB286" i="2"/>
  <c r="BZ286" i="2"/>
  <c r="CF285" i="2"/>
  <c r="CB285" i="2"/>
  <c r="BZ285" i="2"/>
  <c r="CF284" i="2"/>
  <c r="CB284" i="2"/>
  <c r="BZ284" i="2"/>
  <c r="CF283" i="2"/>
  <c r="CB283" i="2"/>
  <c r="BZ283" i="2"/>
  <c r="CF282" i="2"/>
  <c r="CB282" i="2"/>
  <c r="BZ282" i="2"/>
  <c r="CF281" i="2"/>
  <c r="CB281" i="2"/>
  <c r="BZ281" i="2"/>
  <c r="CF280" i="2"/>
  <c r="CB280" i="2"/>
  <c r="BZ280" i="2"/>
  <c r="CF279" i="2"/>
  <c r="CB279" i="2"/>
  <c r="CD279" i="2" s="1"/>
  <c r="CE279" i="2" s="1"/>
  <c r="BZ279" i="2"/>
  <c r="CF278" i="2"/>
  <c r="CB278" i="2"/>
  <c r="BZ278" i="2"/>
  <c r="CF277" i="2"/>
  <c r="CB277" i="2"/>
  <c r="BZ277" i="2"/>
  <c r="CF276" i="2"/>
  <c r="CB276" i="2"/>
  <c r="BZ276" i="2"/>
  <c r="CF275" i="2"/>
  <c r="CB275" i="2"/>
  <c r="CD275" i="2" s="1"/>
  <c r="CE275" i="2" s="1"/>
  <c r="BZ275" i="2"/>
  <c r="CF274" i="2"/>
  <c r="CB274" i="2"/>
  <c r="BZ274" i="2"/>
  <c r="CF273" i="2"/>
  <c r="CB273" i="2"/>
  <c r="BZ273" i="2"/>
  <c r="CF272" i="2"/>
  <c r="CB272" i="2"/>
  <c r="BZ272" i="2"/>
  <c r="CF271" i="2"/>
  <c r="CB271" i="2"/>
  <c r="CD271" i="2" s="1"/>
  <c r="CE271" i="2" s="1"/>
  <c r="BZ271" i="2"/>
  <c r="CF270" i="2"/>
  <c r="CB270" i="2"/>
  <c r="BZ270" i="2"/>
  <c r="CF269" i="2"/>
  <c r="CB269" i="2"/>
  <c r="BZ269" i="2"/>
  <c r="CF268" i="2"/>
  <c r="CB268" i="2"/>
  <c r="BZ268" i="2"/>
  <c r="CF267" i="2"/>
  <c r="CB267" i="2"/>
  <c r="BZ267" i="2"/>
  <c r="CF266" i="2"/>
  <c r="CB266" i="2"/>
  <c r="BZ266" i="2"/>
  <c r="CF265" i="2"/>
  <c r="CB265" i="2"/>
  <c r="BZ265" i="2"/>
  <c r="CF264" i="2"/>
  <c r="CB264" i="2"/>
  <c r="BZ264" i="2"/>
  <c r="CF263" i="2"/>
  <c r="CB263" i="2"/>
  <c r="CD263" i="2" s="1"/>
  <c r="CE263" i="2" s="1"/>
  <c r="BZ263" i="2"/>
  <c r="CF262" i="2"/>
  <c r="CB262" i="2"/>
  <c r="BZ262" i="2"/>
  <c r="CF261" i="2"/>
  <c r="CB261" i="2"/>
  <c r="BZ261" i="2"/>
  <c r="CF260" i="2"/>
  <c r="CB260" i="2"/>
  <c r="BZ260" i="2"/>
  <c r="CF259" i="2"/>
  <c r="CB259" i="2"/>
  <c r="CD259" i="2" s="1"/>
  <c r="CE259" i="2" s="1"/>
  <c r="BZ259" i="2"/>
  <c r="CF258" i="2"/>
  <c r="CB258" i="2"/>
  <c r="BZ258" i="2"/>
  <c r="CF257" i="2"/>
  <c r="CB257" i="2"/>
  <c r="BZ257" i="2"/>
  <c r="CF256" i="2"/>
  <c r="CB256" i="2"/>
  <c r="BZ256" i="2"/>
  <c r="CF255" i="2"/>
  <c r="CB255" i="2"/>
  <c r="CD255" i="2" s="1"/>
  <c r="CE255" i="2" s="1"/>
  <c r="BZ255" i="2"/>
  <c r="CF254" i="2"/>
  <c r="CB254" i="2"/>
  <c r="BZ254" i="2"/>
  <c r="CF253" i="2"/>
  <c r="CB253" i="2"/>
  <c r="BZ253" i="2"/>
  <c r="CF252" i="2"/>
  <c r="CB252" i="2"/>
  <c r="BZ252" i="2"/>
  <c r="CF251" i="2"/>
  <c r="CB251" i="2"/>
  <c r="BZ251" i="2"/>
  <c r="CF250" i="2"/>
  <c r="CB250" i="2"/>
  <c r="BZ250" i="2"/>
  <c r="CF249" i="2"/>
  <c r="CB249" i="2"/>
  <c r="BZ249" i="2"/>
  <c r="CF248" i="2"/>
  <c r="CB248" i="2"/>
  <c r="BZ248" i="2"/>
  <c r="CF247" i="2"/>
  <c r="CB247" i="2"/>
  <c r="CD247" i="2" s="1"/>
  <c r="CE247" i="2" s="1"/>
  <c r="BZ247" i="2"/>
  <c r="CF246" i="2"/>
  <c r="CB246" i="2"/>
  <c r="BZ246" i="2"/>
  <c r="CF245" i="2"/>
  <c r="CB245" i="2"/>
  <c r="BZ245" i="2"/>
  <c r="CF244" i="2"/>
  <c r="CB244" i="2"/>
  <c r="BZ244" i="2"/>
  <c r="CF243" i="2"/>
  <c r="CB243" i="2"/>
  <c r="CD243" i="2" s="1"/>
  <c r="CE243" i="2" s="1"/>
  <c r="BZ243" i="2"/>
  <c r="CF242" i="2"/>
  <c r="CB242" i="2"/>
  <c r="BZ242" i="2"/>
  <c r="CF241" i="2"/>
  <c r="CB241" i="2"/>
  <c r="BZ241" i="2"/>
  <c r="CF240" i="2"/>
  <c r="CB240" i="2"/>
  <c r="BZ240" i="2"/>
  <c r="CF239" i="2"/>
  <c r="CB239" i="2"/>
  <c r="CD239" i="2" s="1"/>
  <c r="CE239" i="2" s="1"/>
  <c r="BZ239" i="2"/>
  <c r="CF238" i="2"/>
  <c r="CB238" i="2"/>
  <c r="BZ238" i="2"/>
  <c r="CF237" i="2"/>
  <c r="CB237" i="2"/>
  <c r="BZ237" i="2"/>
  <c r="CF236" i="2"/>
  <c r="CB236" i="2"/>
  <c r="BZ236" i="2"/>
  <c r="CF235" i="2"/>
  <c r="CB235" i="2"/>
  <c r="BZ235" i="2"/>
  <c r="CF234" i="2"/>
  <c r="CB234" i="2"/>
  <c r="BZ234" i="2"/>
  <c r="CF233" i="2"/>
  <c r="CB233" i="2"/>
  <c r="BZ233" i="2"/>
  <c r="CF232" i="2"/>
  <c r="CB232" i="2"/>
  <c r="BZ232" i="2"/>
  <c r="CF231" i="2"/>
  <c r="CB231" i="2"/>
  <c r="CD231" i="2" s="1"/>
  <c r="CE231" i="2" s="1"/>
  <c r="BZ231" i="2"/>
  <c r="CF230" i="2"/>
  <c r="CB230" i="2"/>
  <c r="BZ230" i="2"/>
  <c r="CF229" i="2"/>
  <c r="CB229" i="2"/>
  <c r="BZ229" i="2"/>
  <c r="CF228" i="2"/>
  <c r="CB228" i="2"/>
  <c r="BZ228" i="2"/>
  <c r="CF227" i="2"/>
  <c r="CB227" i="2"/>
  <c r="CD227" i="2" s="1"/>
  <c r="CE227" i="2" s="1"/>
  <c r="BZ227" i="2"/>
  <c r="CF226" i="2"/>
  <c r="CB226" i="2"/>
  <c r="BZ226" i="2"/>
  <c r="CF225" i="2"/>
  <c r="CB225" i="2"/>
  <c r="BZ225" i="2"/>
  <c r="CF224" i="2"/>
  <c r="CB224" i="2"/>
  <c r="BZ224" i="2"/>
  <c r="CF223" i="2"/>
  <c r="CB223" i="2"/>
  <c r="CD223" i="2" s="1"/>
  <c r="CE223" i="2" s="1"/>
  <c r="BZ223" i="2"/>
  <c r="CF222" i="2"/>
  <c r="CB222" i="2"/>
  <c r="BZ222" i="2"/>
  <c r="CF221" i="2"/>
  <c r="CB221" i="2"/>
  <c r="BZ221" i="2"/>
  <c r="CF220" i="2"/>
  <c r="CB220" i="2"/>
  <c r="BZ220" i="2"/>
  <c r="CF219" i="2"/>
  <c r="CB219" i="2"/>
  <c r="BZ219" i="2"/>
  <c r="CF218" i="2"/>
  <c r="CB218" i="2"/>
  <c r="BZ218" i="2"/>
  <c r="CF217" i="2"/>
  <c r="CB217" i="2"/>
  <c r="BZ217" i="2"/>
  <c r="CF216" i="2"/>
  <c r="CB216" i="2"/>
  <c r="BZ216" i="2"/>
  <c r="CF215" i="2"/>
  <c r="CB215" i="2"/>
  <c r="CD215" i="2" s="1"/>
  <c r="CE215" i="2" s="1"/>
  <c r="BZ215" i="2"/>
  <c r="CF214" i="2"/>
  <c r="CB214" i="2"/>
  <c r="BZ214" i="2"/>
  <c r="CF213" i="2"/>
  <c r="CB213" i="2"/>
  <c r="BZ213" i="2"/>
  <c r="CF212" i="2"/>
  <c r="CB212" i="2"/>
  <c r="BZ212" i="2"/>
  <c r="CF211" i="2"/>
  <c r="CB211" i="2"/>
  <c r="CD211" i="2" s="1"/>
  <c r="CE211" i="2" s="1"/>
  <c r="BZ211" i="2"/>
  <c r="CF210" i="2"/>
  <c r="CB210" i="2"/>
  <c r="BZ210" i="2"/>
  <c r="CF209" i="2"/>
  <c r="CB209" i="2"/>
  <c r="BZ209" i="2"/>
  <c r="CF208" i="2"/>
  <c r="CB208" i="2"/>
  <c r="BZ208" i="2"/>
  <c r="CF207" i="2"/>
  <c r="CB207" i="2"/>
  <c r="CD207" i="2" s="1"/>
  <c r="CE207" i="2" s="1"/>
  <c r="BZ207" i="2"/>
  <c r="CF206" i="2"/>
  <c r="CB206" i="2"/>
  <c r="BZ206" i="2"/>
  <c r="CF205" i="2"/>
  <c r="CB205" i="2"/>
  <c r="BZ205" i="2"/>
  <c r="CF204" i="2"/>
  <c r="CB204" i="2"/>
  <c r="BZ204" i="2"/>
  <c r="CF203" i="2"/>
  <c r="CB203" i="2"/>
  <c r="BZ203" i="2"/>
  <c r="CF202" i="2"/>
  <c r="CB202" i="2"/>
  <c r="BZ202" i="2"/>
  <c r="CF201" i="2"/>
  <c r="CB201" i="2"/>
  <c r="BZ201" i="2"/>
  <c r="CF200" i="2"/>
  <c r="CB200" i="2"/>
  <c r="BZ200" i="2"/>
  <c r="CF199" i="2"/>
  <c r="CB199" i="2"/>
  <c r="CD199" i="2" s="1"/>
  <c r="CE199" i="2" s="1"/>
  <c r="BZ199" i="2"/>
  <c r="CF198" i="2"/>
  <c r="CB198" i="2"/>
  <c r="BZ198" i="2"/>
  <c r="CF197" i="2"/>
  <c r="CB197" i="2"/>
  <c r="BZ197" i="2"/>
  <c r="CF196" i="2"/>
  <c r="CB196" i="2"/>
  <c r="BZ196" i="2"/>
  <c r="CF195" i="2"/>
  <c r="CB195" i="2"/>
  <c r="CD195" i="2" s="1"/>
  <c r="CE195" i="2" s="1"/>
  <c r="BZ195" i="2"/>
  <c r="CF194" i="2"/>
  <c r="CB194" i="2"/>
  <c r="BZ194" i="2"/>
  <c r="CF193" i="2"/>
  <c r="CB193" i="2"/>
  <c r="BZ193" i="2"/>
  <c r="CF192" i="2"/>
  <c r="CB192" i="2"/>
  <c r="BZ192" i="2"/>
  <c r="CF191" i="2"/>
  <c r="CB191" i="2"/>
  <c r="CD191" i="2" s="1"/>
  <c r="CE191" i="2" s="1"/>
  <c r="BZ191" i="2"/>
  <c r="CF190" i="2"/>
  <c r="CB190" i="2"/>
  <c r="BZ190" i="2"/>
  <c r="CF189" i="2"/>
  <c r="CB189" i="2"/>
  <c r="BZ189" i="2"/>
  <c r="CF188" i="2"/>
  <c r="CB188" i="2"/>
  <c r="BZ188" i="2"/>
  <c r="CF187" i="2"/>
  <c r="CB187" i="2"/>
  <c r="BZ187" i="2"/>
  <c r="CF186" i="2"/>
  <c r="CB186" i="2"/>
  <c r="BZ186" i="2"/>
  <c r="CF185" i="2"/>
  <c r="CB185" i="2"/>
  <c r="BZ185" i="2"/>
  <c r="CF184" i="2"/>
  <c r="CB184" i="2"/>
  <c r="BZ184" i="2"/>
  <c r="CF183" i="2"/>
  <c r="CB183" i="2"/>
  <c r="CD183" i="2" s="1"/>
  <c r="CE183" i="2" s="1"/>
  <c r="BZ183" i="2"/>
  <c r="CF182" i="2"/>
  <c r="CB182" i="2"/>
  <c r="BZ182" i="2"/>
  <c r="CF181" i="2"/>
  <c r="CB181" i="2"/>
  <c r="BZ181" i="2"/>
  <c r="CF180" i="2"/>
  <c r="CB180" i="2"/>
  <c r="BZ180" i="2"/>
  <c r="CF179" i="2"/>
  <c r="CB179" i="2"/>
  <c r="CD179" i="2" s="1"/>
  <c r="CE179" i="2" s="1"/>
  <c r="BZ179" i="2"/>
  <c r="CF178" i="2"/>
  <c r="CB178" i="2"/>
  <c r="BZ178" i="2"/>
  <c r="CF177" i="2"/>
  <c r="CB177" i="2"/>
  <c r="BZ177" i="2"/>
  <c r="CF176" i="2"/>
  <c r="CB176" i="2"/>
  <c r="BZ176" i="2"/>
  <c r="CF175" i="2"/>
  <c r="CB175" i="2"/>
  <c r="CD175" i="2" s="1"/>
  <c r="CE175" i="2" s="1"/>
  <c r="BZ175" i="2"/>
  <c r="CF174" i="2"/>
  <c r="CB174" i="2"/>
  <c r="BZ174" i="2"/>
  <c r="CF173" i="2"/>
  <c r="CB173" i="2"/>
  <c r="BZ173" i="2"/>
  <c r="CF172" i="2"/>
  <c r="CB172" i="2"/>
  <c r="BZ172" i="2"/>
  <c r="CF171" i="2"/>
  <c r="CB171" i="2"/>
  <c r="BZ171" i="2"/>
  <c r="CF170" i="2"/>
  <c r="CB170" i="2"/>
  <c r="BZ170" i="2"/>
  <c r="CF169" i="2"/>
  <c r="CB169" i="2"/>
  <c r="BZ169" i="2"/>
  <c r="CF168" i="2"/>
  <c r="CB168" i="2"/>
  <c r="BZ168" i="2"/>
  <c r="CF167" i="2"/>
  <c r="CB167" i="2"/>
  <c r="BZ167" i="2"/>
  <c r="CF166" i="2"/>
  <c r="CB166" i="2"/>
  <c r="BZ166" i="2"/>
  <c r="CF165" i="2"/>
  <c r="CB165" i="2"/>
  <c r="BZ165" i="2"/>
  <c r="CF164" i="2"/>
  <c r="CB164" i="2"/>
  <c r="BZ164" i="2"/>
  <c r="CF163" i="2"/>
  <c r="CB163" i="2"/>
  <c r="BZ163" i="2"/>
  <c r="CF162" i="2"/>
  <c r="CB162" i="2"/>
  <c r="BZ162" i="2"/>
  <c r="CF161" i="2"/>
  <c r="CB161" i="2"/>
  <c r="BZ161" i="2"/>
  <c r="CF160" i="2"/>
  <c r="CB160" i="2"/>
  <c r="BZ160" i="2"/>
  <c r="CF159" i="2"/>
  <c r="CB159" i="2"/>
  <c r="BZ159" i="2"/>
  <c r="CF158" i="2"/>
  <c r="CB158" i="2"/>
  <c r="BZ158" i="2"/>
  <c r="CF157" i="2"/>
  <c r="CB157" i="2"/>
  <c r="BZ157" i="2"/>
  <c r="CF156" i="2"/>
  <c r="CB156" i="2"/>
  <c r="BZ156" i="2"/>
  <c r="CF155" i="2"/>
  <c r="CB155" i="2"/>
  <c r="BZ155" i="2"/>
  <c r="CF154" i="2"/>
  <c r="CB154" i="2"/>
  <c r="BZ154" i="2"/>
  <c r="CF153" i="2"/>
  <c r="CB153" i="2"/>
  <c r="BZ153" i="2"/>
  <c r="CF152" i="2"/>
  <c r="CB152" i="2"/>
  <c r="BZ152" i="2"/>
  <c r="CF151" i="2"/>
  <c r="CB151" i="2"/>
  <c r="BZ151" i="2"/>
  <c r="CF150" i="2"/>
  <c r="CB150" i="2"/>
  <c r="BZ150" i="2"/>
  <c r="CF149" i="2"/>
  <c r="CB149" i="2"/>
  <c r="BZ149" i="2"/>
  <c r="CF148" i="2"/>
  <c r="CB148" i="2"/>
  <c r="BZ148" i="2"/>
  <c r="CF147" i="2"/>
  <c r="CB147" i="2"/>
  <c r="BZ147" i="2"/>
  <c r="CF146" i="2"/>
  <c r="CB146" i="2"/>
  <c r="BZ146" i="2"/>
  <c r="CF145" i="2"/>
  <c r="CB145" i="2"/>
  <c r="BZ145" i="2"/>
  <c r="CF144" i="2"/>
  <c r="CB144" i="2"/>
  <c r="BZ144" i="2"/>
  <c r="CF143" i="2"/>
  <c r="CB143" i="2"/>
  <c r="BZ143" i="2"/>
  <c r="CF142" i="2"/>
  <c r="CB142" i="2"/>
  <c r="BZ142" i="2"/>
  <c r="CF141" i="2"/>
  <c r="CB141" i="2"/>
  <c r="BZ141" i="2"/>
  <c r="CF140" i="2"/>
  <c r="CB140" i="2"/>
  <c r="BZ140" i="2"/>
  <c r="CF139" i="2"/>
  <c r="CB139" i="2"/>
  <c r="BZ139" i="2"/>
  <c r="CF138" i="2"/>
  <c r="CB138" i="2"/>
  <c r="BZ138" i="2"/>
  <c r="CF137" i="2"/>
  <c r="CB137" i="2"/>
  <c r="BZ137" i="2"/>
  <c r="CF136" i="2"/>
  <c r="CB136" i="2"/>
  <c r="BZ136" i="2"/>
  <c r="CF135" i="2"/>
  <c r="CB135" i="2"/>
  <c r="BZ135" i="2"/>
  <c r="CF134" i="2"/>
  <c r="CB134" i="2"/>
  <c r="BZ134" i="2"/>
  <c r="CF133" i="2"/>
  <c r="CB133" i="2"/>
  <c r="BZ133" i="2"/>
  <c r="CF132" i="2"/>
  <c r="CB132" i="2"/>
  <c r="BZ132" i="2"/>
  <c r="CF131" i="2"/>
  <c r="CB131" i="2"/>
  <c r="BZ131" i="2"/>
  <c r="CF130" i="2"/>
  <c r="CB130" i="2"/>
  <c r="BZ130" i="2"/>
  <c r="CF129" i="2"/>
  <c r="CB129" i="2"/>
  <c r="BZ129" i="2"/>
  <c r="CF128" i="2"/>
  <c r="CB128" i="2"/>
  <c r="BZ128" i="2"/>
  <c r="CF127" i="2"/>
  <c r="CB127" i="2"/>
  <c r="BZ127" i="2"/>
  <c r="CF126" i="2"/>
  <c r="CB126" i="2"/>
  <c r="BZ126" i="2"/>
  <c r="CF125" i="2"/>
  <c r="CB125" i="2"/>
  <c r="BZ125" i="2"/>
  <c r="CF124" i="2"/>
  <c r="CB124" i="2"/>
  <c r="BZ124" i="2"/>
  <c r="CF123" i="2"/>
  <c r="CB123" i="2"/>
  <c r="BZ123" i="2"/>
  <c r="CF122" i="2"/>
  <c r="CB122" i="2"/>
  <c r="BZ122" i="2"/>
  <c r="CF121" i="2"/>
  <c r="CB121" i="2"/>
  <c r="BZ121" i="2"/>
  <c r="CF120" i="2"/>
  <c r="CB120" i="2"/>
  <c r="BZ120" i="2"/>
  <c r="CF119" i="2"/>
  <c r="CB119" i="2"/>
  <c r="BZ119" i="2"/>
  <c r="CF118" i="2"/>
  <c r="CB118" i="2"/>
  <c r="BZ118" i="2"/>
  <c r="CF117" i="2"/>
  <c r="CB117" i="2"/>
  <c r="BZ117" i="2"/>
  <c r="CF116" i="2"/>
  <c r="CB116" i="2"/>
  <c r="BZ116" i="2"/>
  <c r="CF115" i="2"/>
  <c r="CB115" i="2"/>
  <c r="BZ115" i="2"/>
  <c r="CF114" i="2"/>
  <c r="CB114" i="2"/>
  <c r="BZ114" i="2"/>
  <c r="CF113" i="2"/>
  <c r="CB113" i="2"/>
  <c r="BZ113" i="2"/>
  <c r="CF112" i="2"/>
  <c r="CB112" i="2"/>
  <c r="BZ112" i="2"/>
  <c r="CF111" i="2"/>
  <c r="CB111" i="2"/>
  <c r="BZ111" i="2"/>
  <c r="CF110" i="2"/>
  <c r="CB110" i="2"/>
  <c r="BZ110" i="2"/>
  <c r="CF109" i="2"/>
  <c r="CB109" i="2"/>
  <c r="BZ109" i="2"/>
  <c r="CF108" i="2"/>
  <c r="CB108" i="2"/>
  <c r="BZ108" i="2"/>
  <c r="CF107" i="2"/>
  <c r="CB107" i="2"/>
  <c r="BZ107" i="2"/>
  <c r="CF106" i="2"/>
  <c r="CB106" i="2"/>
  <c r="BZ106" i="2"/>
  <c r="CF105" i="2"/>
  <c r="CB105" i="2"/>
  <c r="BZ105" i="2"/>
  <c r="CF104" i="2"/>
  <c r="CB104" i="2"/>
  <c r="BZ104" i="2"/>
  <c r="CF103" i="2"/>
  <c r="CB103" i="2"/>
  <c r="BZ103" i="2"/>
  <c r="CF102" i="2"/>
  <c r="CB102" i="2"/>
  <c r="BZ102" i="2"/>
  <c r="CF101" i="2"/>
  <c r="CB101" i="2"/>
  <c r="BZ101" i="2"/>
  <c r="CF100" i="2"/>
  <c r="CB100" i="2"/>
  <c r="BZ100" i="2"/>
  <c r="CF99" i="2"/>
  <c r="CB99" i="2"/>
  <c r="BZ99" i="2"/>
  <c r="CF98" i="2"/>
  <c r="CB98" i="2"/>
  <c r="BZ98" i="2"/>
  <c r="CF97" i="2"/>
  <c r="CB97" i="2"/>
  <c r="BZ97" i="2"/>
  <c r="CF96" i="2"/>
  <c r="CB96" i="2"/>
  <c r="BZ96" i="2"/>
  <c r="CF95" i="2"/>
  <c r="CB95" i="2"/>
  <c r="BZ95" i="2"/>
  <c r="CF94" i="2"/>
  <c r="CB94" i="2"/>
  <c r="BZ94" i="2"/>
  <c r="CF93" i="2"/>
  <c r="CB93" i="2"/>
  <c r="BZ93" i="2"/>
  <c r="CF92" i="2"/>
  <c r="CB92" i="2"/>
  <c r="BZ92" i="2"/>
  <c r="CF91" i="2"/>
  <c r="CB91" i="2"/>
  <c r="BZ91" i="2"/>
  <c r="CF90" i="2"/>
  <c r="CB90" i="2"/>
  <c r="BZ90" i="2"/>
  <c r="CF89" i="2"/>
  <c r="CB89" i="2"/>
  <c r="BZ89" i="2"/>
  <c r="CF88" i="2"/>
  <c r="CB88" i="2"/>
  <c r="BZ88" i="2"/>
  <c r="CF87" i="2"/>
  <c r="CB87" i="2"/>
  <c r="BZ87" i="2"/>
  <c r="CF86" i="2"/>
  <c r="CB86" i="2"/>
  <c r="BZ86" i="2"/>
  <c r="CF85" i="2"/>
  <c r="CB85" i="2"/>
  <c r="BZ85" i="2"/>
  <c r="CF84" i="2"/>
  <c r="CB84" i="2"/>
  <c r="BZ84" i="2"/>
  <c r="CF83" i="2"/>
  <c r="CB83" i="2"/>
  <c r="BZ83" i="2"/>
  <c r="CF82" i="2"/>
  <c r="CB82" i="2"/>
  <c r="BZ82" i="2"/>
  <c r="CF81" i="2"/>
  <c r="CB81" i="2"/>
  <c r="BZ81" i="2"/>
  <c r="CF80" i="2"/>
  <c r="CB80" i="2"/>
  <c r="BZ80" i="2"/>
  <c r="CF79" i="2"/>
  <c r="CB79" i="2"/>
  <c r="BZ79" i="2"/>
  <c r="CF78" i="2"/>
  <c r="CB78" i="2"/>
  <c r="BZ78" i="2"/>
  <c r="CF77" i="2"/>
  <c r="CB77" i="2"/>
  <c r="BZ77" i="2"/>
  <c r="CF76" i="2"/>
  <c r="CB76" i="2"/>
  <c r="BZ76" i="2"/>
  <c r="CF75" i="2"/>
  <c r="CB75" i="2"/>
  <c r="BZ75" i="2"/>
  <c r="CF74" i="2"/>
  <c r="CB74" i="2"/>
  <c r="BZ74" i="2"/>
  <c r="CF73" i="2"/>
  <c r="CB73" i="2"/>
  <c r="BZ73" i="2"/>
  <c r="CF72" i="2"/>
  <c r="CB72" i="2"/>
  <c r="BZ72" i="2"/>
  <c r="CF71" i="2"/>
  <c r="CB71" i="2"/>
  <c r="BZ71" i="2"/>
  <c r="CF70" i="2"/>
  <c r="CB70" i="2"/>
  <c r="BZ70" i="2"/>
  <c r="CF69" i="2"/>
  <c r="CB69" i="2"/>
  <c r="BZ69" i="2"/>
  <c r="CF68" i="2"/>
  <c r="CB68" i="2"/>
  <c r="BZ68" i="2"/>
  <c r="CF67" i="2"/>
  <c r="CB67" i="2"/>
  <c r="BZ67" i="2"/>
  <c r="CF66" i="2"/>
  <c r="CB66" i="2"/>
  <c r="BZ66" i="2"/>
  <c r="CF65" i="2"/>
  <c r="CB65" i="2"/>
  <c r="BZ65" i="2"/>
  <c r="CF64" i="2"/>
  <c r="CB64" i="2"/>
  <c r="BZ64" i="2"/>
  <c r="CF63" i="2"/>
  <c r="CB63" i="2"/>
  <c r="BZ63" i="2"/>
  <c r="CF62" i="2"/>
  <c r="CB62" i="2"/>
  <c r="BZ62" i="2"/>
  <c r="CF61" i="2"/>
  <c r="CB61" i="2"/>
  <c r="BZ61" i="2"/>
  <c r="CF60" i="2"/>
  <c r="CB60" i="2"/>
  <c r="BZ60" i="2"/>
  <c r="CF59" i="2"/>
  <c r="CB59" i="2"/>
  <c r="BZ59" i="2"/>
  <c r="CF58" i="2"/>
  <c r="CB58" i="2"/>
  <c r="BZ58" i="2"/>
  <c r="CF57" i="2"/>
  <c r="CB57" i="2"/>
  <c r="BZ57" i="2"/>
  <c r="CF56" i="2"/>
  <c r="CB56" i="2"/>
  <c r="BZ56" i="2"/>
  <c r="CF55" i="2"/>
  <c r="CB55" i="2"/>
  <c r="BZ55" i="2"/>
  <c r="CF54" i="2"/>
  <c r="CB54" i="2"/>
  <c r="BZ54" i="2"/>
  <c r="CF53" i="2"/>
  <c r="CB53" i="2"/>
  <c r="BZ53" i="2"/>
  <c r="CF52" i="2"/>
  <c r="CB52" i="2"/>
  <c r="BZ52" i="2"/>
  <c r="CF51" i="2"/>
  <c r="CB51" i="2"/>
  <c r="BZ51" i="2"/>
  <c r="CF50" i="2"/>
  <c r="CB50" i="2"/>
  <c r="BZ50" i="2"/>
  <c r="CF49" i="2"/>
  <c r="CB49" i="2"/>
  <c r="BZ49" i="2"/>
  <c r="CF48" i="2"/>
  <c r="CB48" i="2"/>
  <c r="BZ48" i="2"/>
  <c r="CF47" i="2"/>
  <c r="CB47" i="2"/>
  <c r="BZ47" i="2"/>
  <c r="CF46" i="2"/>
  <c r="CB46" i="2"/>
  <c r="BZ46" i="2"/>
  <c r="CF45" i="2"/>
  <c r="CB45" i="2"/>
  <c r="BZ45" i="2"/>
  <c r="CF44" i="2"/>
  <c r="CB44" i="2"/>
  <c r="BZ44" i="2"/>
  <c r="CF43" i="2"/>
  <c r="CB43" i="2"/>
  <c r="BZ43" i="2"/>
  <c r="CF42" i="2"/>
  <c r="CB42" i="2"/>
  <c r="BZ42" i="2"/>
  <c r="CF41" i="2"/>
  <c r="CB41" i="2"/>
  <c r="BZ41" i="2"/>
  <c r="CF40" i="2"/>
  <c r="CB40" i="2"/>
  <c r="BZ40" i="2"/>
  <c r="CF39" i="2"/>
  <c r="CB39" i="2"/>
  <c r="BZ39" i="2"/>
  <c r="CF38" i="2"/>
  <c r="CB38" i="2"/>
  <c r="BZ38" i="2"/>
  <c r="CF37" i="2"/>
  <c r="CB37" i="2"/>
  <c r="BZ37" i="2"/>
  <c r="CF36" i="2"/>
  <c r="CB36" i="2"/>
  <c r="BZ36" i="2"/>
  <c r="CF35" i="2"/>
  <c r="CB35" i="2"/>
  <c r="BZ35" i="2"/>
  <c r="CF34" i="2"/>
  <c r="CB34" i="2"/>
  <c r="BZ34" i="2"/>
  <c r="CF33" i="2"/>
  <c r="CB33" i="2"/>
  <c r="BZ33" i="2"/>
  <c r="CF32" i="2"/>
  <c r="CB32" i="2"/>
  <c r="BZ32" i="2"/>
  <c r="CF31" i="2"/>
  <c r="CB31" i="2"/>
  <c r="BZ31" i="2"/>
  <c r="CF30" i="2"/>
  <c r="CB30" i="2"/>
  <c r="BZ30" i="2"/>
  <c r="CF29" i="2"/>
  <c r="CB29" i="2"/>
  <c r="BZ29" i="2"/>
  <c r="CF28" i="2"/>
  <c r="CB28" i="2"/>
  <c r="BZ28" i="2"/>
  <c r="CF27" i="2"/>
  <c r="CB27" i="2"/>
  <c r="BZ27" i="2"/>
  <c r="CF26" i="2"/>
  <c r="CB26" i="2"/>
  <c r="BZ26" i="2"/>
  <c r="CF25" i="2"/>
  <c r="CB25" i="2"/>
  <c r="BZ25" i="2"/>
  <c r="CF24" i="2"/>
  <c r="CB24" i="2"/>
  <c r="BZ24" i="2"/>
  <c r="CF23" i="2"/>
  <c r="CB23" i="2"/>
  <c r="BZ23" i="2"/>
  <c r="CF22" i="2"/>
  <c r="CB22" i="2"/>
  <c r="BZ22" i="2"/>
  <c r="CF21" i="2"/>
  <c r="CB21" i="2"/>
  <c r="BZ21" i="2"/>
  <c r="CF20" i="2"/>
  <c r="CB20" i="2"/>
  <c r="BZ20" i="2"/>
  <c r="CF19" i="2"/>
  <c r="CB19" i="2"/>
  <c r="BZ19" i="2"/>
  <c r="CF18" i="2"/>
  <c r="CB18" i="2"/>
  <c r="BZ18" i="2"/>
  <c r="CF17" i="2"/>
  <c r="CB17" i="2"/>
  <c r="BZ17" i="2"/>
  <c r="CF16" i="2"/>
  <c r="CB16" i="2"/>
  <c r="BZ16" i="2"/>
  <c r="CF15" i="2"/>
  <c r="CB15" i="2"/>
  <c r="BZ15" i="2"/>
  <c r="CF14" i="2"/>
  <c r="CB14" i="2"/>
  <c r="BZ14" i="2"/>
  <c r="CF13" i="2"/>
  <c r="CB13" i="2"/>
  <c r="BZ13" i="2"/>
  <c r="CF12" i="2"/>
  <c r="CB12" i="2"/>
  <c r="BZ12" i="2"/>
  <c r="CF11" i="2"/>
  <c r="CB11" i="2"/>
  <c r="BZ11" i="2"/>
  <c r="CF10" i="2"/>
  <c r="CB10" i="2"/>
  <c r="BZ10" i="2"/>
  <c r="CF9" i="2"/>
  <c r="CB9" i="2"/>
  <c r="BZ9" i="2"/>
  <c r="CF8" i="2"/>
  <c r="CB8" i="2"/>
  <c r="BZ8" i="2"/>
  <c r="CF7" i="2"/>
  <c r="CB7" i="2"/>
  <c r="BZ7" i="2"/>
  <c r="CF6" i="2"/>
  <c r="CB6" i="2"/>
  <c r="BZ6" i="2"/>
  <c r="CF5" i="2"/>
  <c r="CB5" i="2"/>
  <c r="BZ5" i="2"/>
  <c r="CF4" i="2"/>
  <c r="CB4" i="2"/>
  <c r="BZ4" i="2"/>
  <c r="CF3" i="2"/>
  <c r="CB3" i="2"/>
  <c r="BZ3" i="2"/>
  <c r="CF2" i="2"/>
  <c r="CB2" i="2"/>
  <c r="CG2" i="2" s="1"/>
  <c r="BZ2" i="2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5" i="2"/>
  <c r="BL186" i="2"/>
  <c r="BL187" i="2"/>
  <c r="BL188" i="2"/>
  <c r="BL189" i="2"/>
  <c r="BL190" i="2"/>
  <c r="BL191" i="2"/>
  <c r="BL192" i="2"/>
  <c r="BL193" i="2"/>
  <c r="BL194" i="2"/>
  <c r="BL195" i="2"/>
  <c r="BL196" i="2"/>
  <c r="BL197" i="2"/>
  <c r="BL198" i="2"/>
  <c r="BL199" i="2"/>
  <c r="BL200" i="2"/>
  <c r="BL201" i="2"/>
  <c r="BL202" i="2"/>
  <c r="BL203" i="2"/>
  <c r="BL204" i="2"/>
  <c r="BL205" i="2"/>
  <c r="BL206" i="2"/>
  <c r="BL207" i="2"/>
  <c r="BL208" i="2"/>
  <c r="BL209" i="2"/>
  <c r="BL210" i="2"/>
  <c r="BL211" i="2"/>
  <c r="BL212" i="2"/>
  <c r="BL213" i="2"/>
  <c r="BL214" i="2"/>
  <c r="BL215" i="2"/>
  <c r="BL216" i="2"/>
  <c r="BL217" i="2"/>
  <c r="BL218" i="2"/>
  <c r="BL219" i="2"/>
  <c r="BL220" i="2"/>
  <c r="BL221" i="2"/>
  <c r="BL222" i="2"/>
  <c r="BL223" i="2"/>
  <c r="BL224" i="2"/>
  <c r="BL225" i="2"/>
  <c r="BL226" i="2"/>
  <c r="BL227" i="2"/>
  <c r="BL228" i="2"/>
  <c r="BL229" i="2"/>
  <c r="BL230" i="2"/>
  <c r="BL231" i="2"/>
  <c r="BL232" i="2"/>
  <c r="BL233" i="2"/>
  <c r="BL234" i="2"/>
  <c r="BL235" i="2"/>
  <c r="BL236" i="2"/>
  <c r="BL237" i="2"/>
  <c r="BL238" i="2"/>
  <c r="BL239" i="2"/>
  <c r="BL240" i="2"/>
  <c r="BL241" i="2"/>
  <c r="BL242" i="2"/>
  <c r="BL243" i="2"/>
  <c r="BL244" i="2"/>
  <c r="BL245" i="2"/>
  <c r="BL246" i="2"/>
  <c r="BL247" i="2"/>
  <c r="BL248" i="2"/>
  <c r="BL249" i="2"/>
  <c r="BL250" i="2"/>
  <c r="BL251" i="2"/>
  <c r="BL252" i="2"/>
  <c r="BL253" i="2"/>
  <c r="BL254" i="2"/>
  <c r="BL255" i="2"/>
  <c r="BL256" i="2"/>
  <c r="BL257" i="2"/>
  <c r="BL258" i="2"/>
  <c r="BL259" i="2"/>
  <c r="BL260" i="2"/>
  <c r="BL261" i="2"/>
  <c r="BL262" i="2"/>
  <c r="BL263" i="2"/>
  <c r="BL264" i="2"/>
  <c r="BL265" i="2"/>
  <c r="BL266" i="2"/>
  <c r="BL267" i="2"/>
  <c r="BL268" i="2"/>
  <c r="BL269" i="2"/>
  <c r="BL270" i="2"/>
  <c r="BL271" i="2"/>
  <c r="BL272" i="2"/>
  <c r="BL273" i="2"/>
  <c r="BL274" i="2"/>
  <c r="BL275" i="2"/>
  <c r="BL276" i="2"/>
  <c r="BL277" i="2"/>
  <c r="BL278" i="2"/>
  <c r="BL279" i="2"/>
  <c r="BL280" i="2"/>
  <c r="BL281" i="2"/>
  <c r="BL282" i="2"/>
  <c r="BL283" i="2"/>
  <c r="BL284" i="2"/>
  <c r="BL285" i="2"/>
  <c r="BL286" i="2"/>
  <c r="BL287" i="2"/>
  <c r="BL288" i="2"/>
  <c r="BL289" i="2"/>
  <c r="BL290" i="2"/>
  <c r="BL291" i="2"/>
  <c r="BL292" i="2"/>
  <c r="BL293" i="2"/>
  <c r="BL294" i="2"/>
  <c r="BL295" i="2"/>
  <c r="BL296" i="2"/>
  <c r="BL297" i="2"/>
  <c r="BL298" i="2"/>
  <c r="BL299" i="2"/>
  <c r="BL300" i="2"/>
  <c r="BL301" i="2"/>
  <c r="BL302" i="2"/>
  <c r="BL303" i="2"/>
  <c r="BL304" i="2"/>
  <c r="BL305" i="2"/>
  <c r="BL306" i="2"/>
  <c r="BL307" i="2"/>
  <c r="BL308" i="2"/>
  <c r="BL309" i="2"/>
  <c r="BL310" i="2"/>
  <c r="BL311" i="2"/>
  <c r="BL312" i="2"/>
  <c r="BL313" i="2"/>
  <c r="BL314" i="2"/>
  <c r="BL315" i="2"/>
  <c r="BL316" i="2"/>
  <c r="BL317" i="2"/>
  <c r="BL318" i="2"/>
  <c r="BL319" i="2"/>
  <c r="BL320" i="2"/>
  <c r="BL321" i="2"/>
  <c r="BL322" i="2"/>
  <c r="BL323" i="2"/>
  <c r="BL324" i="2"/>
  <c r="BL325" i="2"/>
  <c r="BL326" i="2"/>
  <c r="BL327" i="2"/>
  <c r="BL328" i="2"/>
  <c r="BL329" i="2"/>
  <c r="BL330" i="2"/>
  <c r="BL331" i="2"/>
  <c r="BL332" i="2"/>
  <c r="BL333" i="2"/>
  <c r="BL334" i="2"/>
  <c r="BL335" i="2"/>
  <c r="BL336" i="2"/>
  <c r="BL337" i="2"/>
  <c r="BL338" i="2"/>
  <c r="BL339" i="2"/>
  <c r="BL340" i="2"/>
  <c r="BL341" i="2"/>
  <c r="BL342" i="2"/>
  <c r="BL343" i="2"/>
  <c r="BL344" i="2"/>
  <c r="BL345" i="2"/>
  <c r="BL346" i="2"/>
  <c r="BL347" i="2"/>
  <c r="BL348" i="2"/>
  <c r="BL349" i="2"/>
  <c r="BL350" i="2"/>
  <c r="BL351" i="2"/>
  <c r="BL352" i="2"/>
  <c r="BL353" i="2"/>
  <c r="BL354" i="2"/>
  <c r="BL355" i="2"/>
  <c r="BL356" i="2"/>
  <c r="BL357" i="2"/>
  <c r="BL358" i="2"/>
  <c r="BL359" i="2"/>
  <c r="BL360" i="2"/>
  <c r="BL361" i="2"/>
  <c r="BL362" i="2"/>
  <c r="BL363" i="2"/>
  <c r="BL364" i="2"/>
  <c r="BL365" i="2"/>
  <c r="BL366" i="2"/>
  <c r="BL367" i="2"/>
  <c r="BL368" i="2"/>
  <c r="BL369" i="2"/>
  <c r="BL370" i="2"/>
  <c r="BL371" i="2"/>
  <c r="BL372" i="2"/>
  <c r="BL373" i="2"/>
  <c r="BL374" i="2"/>
  <c r="BL375" i="2"/>
  <c r="BL376" i="2"/>
  <c r="BL377" i="2"/>
  <c r="BL378" i="2"/>
  <c r="BL379" i="2"/>
  <c r="BL380" i="2"/>
  <c r="BL381" i="2"/>
  <c r="BL382" i="2"/>
  <c r="BL383" i="2"/>
  <c r="BL384" i="2"/>
  <c r="BL385" i="2"/>
  <c r="BL386" i="2"/>
  <c r="BL387" i="2"/>
  <c r="BL388" i="2"/>
  <c r="BL389" i="2"/>
  <c r="BL390" i="2"/>
  <c r="BL391" i="2"/>
  <c r="BL392" i="2"/>
  <c r="BL393" i="2"/>
  <c r="BL394" i="2"/>
  <c r="BL395" i="2"/>
  <c r="BL396" i="2"/>
  <c r="BL397" i="2"/>
  <c r="BL398" i="2"/>
  <c r="BL399" i="2"/>
  <c r="BL400" i="2"/>
  <c r="BL401" i="2"/>
  <c r="BL402" i="2"/>
  <c r="BL403" i="2"/>
  <c r="BL404" i="2"/>
  <c r="BL405" i="2"/>
  <c r="BL406" i="2"/>
  <c r="BL407" i="2"/>
  <c r="BL408" i="2"/>
  <c r="BL409" i="2"/>
  <c r="BL410" i="2"/>
  <c r="BL411" i="2"/>
  <c r="BL412" i="2"/>
  <c r="BL413" i="2"/>
  <c r="BL414" i="2"/>
  <c r="BL415" i="2"/>
  <c r="BL416" i="2"/>
  <c r="BL417" i="2"/>
  <c r="BL418" i="2"/>
  <c r="BL419" i="2"/>
  <c r="BL420" i="2"/>
  <c r="BL421" i="2"/>
  <c r="BL422" i="2"/>
  <c r="BL423" i="2"/>
  <c r="BL424" i="2"/>
  <c r="BL425" i="2"/>
  <c r="BL426" i="2"/>
  <c r="BL427" i="2"/>
  <c r="BL428" i="2"/>
  <c r="BL429" i="2"/>
  <c r="BL430" i="2"/>
  <c r="BL431" i="2"/>
  <c r="BL432" i="2"/>
  <c r="BL433" i="2"/>
  <c r="BL434" i="2"/>
  <c r="BL435" i="2"/>
  <c r="BL436" i="2"/>
  <c r="BL437" i="2"/>
  <c r="BL438" i="2"/>
  <c r="BL439" i="2"/>
  <c r="BL440" i="2"/>
  <c r="BL441" i="2"/>
  <c r="BL442" i="2"/>
  <c r="BL443" i="2"/>
  <c r="BL444" i="2"/>
  <c r="BL445" i="2"/>
  <c r="BL446" i="2"/>
  <c r="BL447" i="2"/>
  <c r="BL448" i="2"/>
  <c r="BL449" i="2"/>
  <c r="BL450" i="2"/>
  <c r="BL451" i="2"/>
  <c r="BL452" i="2"/>
  <c r="BL453" i="2"/>
  <c r="BL454" i="2"/>
  <c r="BL455" i="2"/>
  <c r="BL456" i="2"/>
  <c r="BL457" i="2"/>
  <c r="BL458" i="2"/>
  <c r="BL459" i="2"/>
  <c r="BL460" i="2"/>
  <c r="BL461" i="2"/>
  <c r="BL462" i="2"/>
  <c r="BL463" i="2"/>
  <c r="BL464" i="2"/>
  <c r="BL465" i="2"/>
  <c r="BL466" i="2"/>
  <c r="BL467" i="2"/>
  <c r="BL468" i="2"/>
  <c r="BL469" i="2"/>
  <c r="BL470" i="2"/>
  <c r="BL471" i="2"/>
  <c r="BL472" i="2"/>
  <c r="BL473" i="2"/>
  <c r="BL474" i="2"/>
  <c r="BL475" i="2"/>
  <c r="BL476" i="2"/>
  <c r="BL477" i="2"/>
  <c r="BL478" i="2"/>
  <c r="BL479" i="2"/>
  <c r="BL480" i="2"/>
  <c r="BL481" i="2"/>
  <c r="BL482" i="2"/>
  <c r="BL483" i="2"/>
  <c r="BL484" i="2"/>
  <c r="BL485" i="2"/>
  <c r="BL486" i="2"/>
  <c r="BL487" i="2"/>
  <c r="BL488" i="2"/>
  <c r="BL489" i="2"/>
  <c r="BL490" i="2"/>
  <c r="BL491" i="2"/>
  <c r="BL492" i="2"/>
  <c r="BL493" i="2"/>
  <c r="BL494" i="2"/>
  <c r="BL495" i="2"/>
  <c r="BL496" i="2"/>
  <c r="BL497" i="2"/>
  <c r="BL498" i="2"/>
  <c r="BL499" i="2"/>
  <c r="BL500" i="2"/>
  <c r="BL501" i="2"/>
  <c r="BL502" i="2"/>
  <c r="BL503" i="2"/>
  <c r="BL504" i="2"/>
  <c r="BL505" i="2"/>
  <c r="BL506" i="2"/>
  <c r="BL507" i="2"/>
  <c r="BL508" i="2"/>
  <c r="BL509" i="2"/>
  <c r="BL510" i="2"/>
  <c r="BL511" i="2"/>
  <c r="BL512" i="2"/>
  <c r="BL513" i="2"/>
  <c r="BL514" i="2"/>
  <c r="BL515" i="2"/>
  <c r="BL516" i="2"/>
  <c r="BL517" i="2"/>
  <c r="BL518" i="2"/>
  <c r="BL519" i="2"/>
  <c r="BL520" i="2"/>
  <c r="BL521" i="2"/>
  <c r="BL522" i="2"/>
  <c r="BL523" i="2"/>
  <c r="BL524" i="2"/>
  <c r="BL525" i="2"/>
  <c r="BL526" i="2"/>
  <c r="BL527" i="2"/>
  <c r="BL528" i="2"/>
  <c r="BL529" i="2"/>
  <c r="BL530" i="2"/>
  <c r="BL531" i="2"/>
  <c r="BL532" i="2"/>
  <c r="BL533" i="2"/>
  <c r="BL534" i="2"/>
  <c r="BL535" i="2"/>
  <c r="BL536" i="2"/>
  <c r="BL537" i="2"/>
  <c r="BL538" i="2"/>
  <c r="BL539" i="2"/>
  <c r="BL540" i="2"/>
  <c r="BL541" i="2"/>
  <c r="BL542" i="2"/>
  <c r="BL543" i="2"/>
  <c r="BL544" i="2"/>
  <c r="BL545" i="2"/>
  <c r="BL546" i="2"/>
  <c r="BL547" i="2"/>
  <c r="BL548" i="2"/>
  <c r="BL549" i="2"/>
  <c r="BL550" i="2"/>
  <c r="BL551" i="2"/>
  <c r="BL552" i="2"/>
  <c r="BL553" i="2"/>
  <c r="BL554" i="2"/>
  <c r="BL555" i="2"/>
  <c r="BL556" i="2"/>
  <c r="BL557" i="2"/>
  <c r="BL558" i="2"/>
  <c r="BL559" i="2"/>
  <c r="BL560" i="2"/>
  <c r="BL561" i="2"/>
  <c r="BL562" i="2"/>
  <c r="BL563" i="2"/>
  <c r="BL564" i="2"/>
  <c r="BL565" i="2"/>
  <c r="BL566" i="2"/>
  <c r="BL567" i="2"/>
  <c r="BL568" i="2"/>
  <c r="BL569" i="2"/>
  <c r="BL570" i="2"/>
  <c r="BL571" i="2"/>
  <c r="BL572" i="2"/>
  <c r="BL573" i="2"/>
  <c r="BL574" i="2"/>
  <c r="BL575" i="2"/>
  <c r="BL576" i="2"/>
  <c r="BL577" i="2"/>
  <c r="BL578" i="2"/>
  <c r="BL579" i="2"/>
  <c r="BL580" i="2"/>
  <c r="BL581" i="2"/>
  <c r="BL582" i="2"/>
  <c r="BL583" i="2"/>
  <c r="BL584" i="2"/>
  <c r="BL585" i="2"/>
  <c r="BL586" i="2"/>
  <c r="BL587" i="2"/>
  <c r="BL588" i="2"/>
  <c r="BL589" i="2"/>
  <c r="BL590" i="2"/>
  <c r="BL591" i="2"/>
  <c r="BL592" i="2"/>
  <c r="BL593" i="2"/>
  <c r="BL594" i="2"/>
  <c r="BL595" i="2"/>
  <c r="BL596" i="2"/>
  <c r="BL597" i="2"/>
  <c r="BL598" i="2"/>
  <c r="BL599" i="2"/>
  <c r="BL600" i="2"/>
  <c r="BL601" i="2"/>
  <c r="BL602" i="2"/>
  <c r="BL603" i="2"/>
  <c r="BL604" i="2"/>
  <c r="BL605" i="2"/>
  <c r="BL606" i="2"/>
  <c r="BL607" i="2"/>
  <c r="BL608" i="2"/>
  <c r="BL609" i="2"/>
  <c r="BL610" i="2"/>
  <c r="BL611" i="2"/>
  <c r="BL612" i="2"/>
  <c r="BL613" i="2"/>
  <c r="BL614" i="2"/>
  <c r="BL615" i="2"/>
  <c r="BL616" i="2"/>
  <c r="BL617" i="2"/>
  <c r="BL618" i="2"/>
  <c r="BL619" i="2"/>
  <c r="BL620" i="2"/>
  <c r="BL621" i="2"/>
  <c r="BL622" i="2"/>
  <c r="BL623" i="2"/>
  <c r="BL624" i="2"/>
  <c r="BL625" i="2"/>
  <c r="BL626" i="2"/>
  <c r="BL627" i="2"/>
  <c r="BL628" i="2"/>
  <c r="BL629" i="2"/>
  <c r="BL630" i="2"/>
  <c r="BL631" i="2"/>
  <c r="BL632" i="2"/>
  <c r="BL633" i="2"/>
  <c r="BL634" i="2"/>
  <c r="BL635" i="2"/>
  <c r="BL636" i="2"/>
  <c r="BL637" i="2"/>
  <c r="BL638" i="2"/>
  <c r="BL639" i="2"/>
  <c r="BL640" i="2"/>
  <c r="BL641" i="2"/>
  <c r="BL642" i="2"/>
  <c r="BL643" i="2"/>
  <c r="BL644" i="2"/>
  <c r="BL645" i="2"/>
  <c r="BL646" i="2"/>
  <c r="BL647" i="2"/>
  <c r="BL648" i="2"/>
  <c r="BL649" i="2"/>
  <c r="BL650" i="2"/>
  <c r="BL651" i="2"/>
  <c r="BL652" i="2"/>
  <c r="BL653" i="2"/>
  <c r="BL654" i="2"/>
  <c r="BL655" i="2"/>
  <c r="BL656" i="2"/>
  <c r="BL657" i="2"/>
  <c r="BL658" i="2"/>
  <c r="BL659" i="2"/>
  <c r="BL660" i="2"/>
  <c r="BL661" i="2"/>
  <c r="BL662" i="2"/>
  <c r="BL663" i="2"/>
  <c r="BL664" i="2"/>
  <c r="BL665" i="2"/>
  <c r="BL666" i="2"/>
  <c r="BL667" i="2"/>
  <c r="BL668" i="2"/>
  <c r="BL669" i="2"/>
  <c r="BL670" i="2"/>
  <c r="BL671" i="2"/>
  <c r="BL672" i="2"/>
  <c r="BL673" i="2"/>
  <c r="BL674" i="2"/>
  <c r="BL675" i="2"/>
  <c r="BL676" i="2"/>
  <c r="BL677" i="2"/>
  <c r="BL678" i="2"/>
  <c r="BL679" i="2"/>
  <c r="BL680" i="2"/>
  <c r="BL681" i="2"/>
  <c r="BL682" i="2"/>
  <c r="BL683" i="2"/>
  <c r="BL684" i="2"/>
  <c r="BL685" i="2"/>
  <c r="BL686" i="2"/>
  <c r="BL687" i="2"/>
  <c r="BL688" i="2"/>
  <c r="BL689" i="2"/>
  <c r="BL690" i="2"/>
  <c r="BL691" i="2"/>
  <c r="BL692" i="2"/>
  <c r="BL693" i="2"/>
  <c r="BL694" i="2"/>
  <c r="BL695" i="2"/>
  <c r="BL696" i="2"/>
  <c r="BL697" i="2"/>
  <c r="BL698" i="2"/>
  <c r="BL699" i="2"/>
  <c r="BL700" i="2"/>
  <c r="BL701" i="2"/>
  <c r="BL702" i="2"/>
  <c r="BL703" i="2"/>
  <c r="BL704" i="2"/>
  <c r="BL705" i="2"/>
  <c r="BL706" i="2"/>
  <c r="BL707" i="2"/>
  <c r="BL708" i="2"/>
  <c r="BL709" i="2"/>
  <c r="BL710" i="2"/>
  <c r="BL711" i="2"/>
  <c r="BL712" i="2"/>
  <c r="BL713" i="2"/>
  <c r="BL714" i="2"/>
  <c r="BL715" i="2"/>
  <c r="BL716" i="2"/>
  <c r="BL717" i="2"/>
  <c r="BL718" i="2"/>
  <c r="BL719" i="2"/>
  <c r="BL720" i="2"/>
  <c r="BL721" i="2"/>
  <c r="BL722" i="2"/>
  <c r="BL723" i="2"/>
  <c r="BL724" i="2"/>
  <c r="BL725" i="2"/>
  <c r="BL726" i="2"/>
  <c r="BL727" i="2"/>
  <c r="BL728" i="2"/>
  <c r="BL729" i="2"/>
  <c r="BL730" i="2"/>
  <c r="BL731" i="2"/>
  <c r="BL732" i="2"/>
  <c r="BL733" i="2"/>
  <c r="BL734" i="2"/>
  <c r="BL735" i="2"/>
  <c r="BL736" i="2"/>
  <c r="BL737" i="2"/>
  <c r="BL738" i="2"/>
  <c r="BL739" i="2"/>
  <c r="BL740" i="2"/>
  <c r="BL741" i="2"/>
  <c r="BL742" i="2"/>
  <c r="BL743" i="2"/>
  <c r="BL744" i="2"/>
  <c r="BL745" i="2"/>
  <c r="BL746" i="2"/>
  <c r="BL747" i="2"/>
  <c r="BL748" i="2"/>
  <c r="BL749" i="2"/>
  <c r="BL750" i="2"/>
  <c r="BL751" i="2"/>
  <c r="BL752" i="2"/>
  <c r="BL753" i="2"/>
  <c r="BL754" i="2"/>
  <c r="BL755" i="2"/>
  <c r="BL756" i="2"/>
  <c r="BL757" i="2"/>
  <c r="BL758" i="2"/>
  <c r="BL759" i="2"/>
  <c r="BL760" i="2"/>
  <c r="BL761" i="2"/>
  <c r="BL762" i="2"/>
  <c r="BL763" i="2"/>
  <c r="BL764" i="2"/>
  <c r="BL765" i="2"/>
  <c r="BL766" i="2"/>
  <c r="BL767" i="2"/>
  <c r="BL768" i="2"/>
  <c r="BL769" i="2"/>
  <c r="BL770" i="2"/>
  <c r="BL771" i="2"/>
  <c r="BL772" i="2"/>
  <c r="BL773" i="2"/>
  <c r="BL774" i="2"/>
  <c r="BL775" i="2"/>
  <c r="BL776" i="2"/>
  <c r="BL777" i="2"/>
  <c r="BL778" i="2"/>
  <c r="BL779" i="2"/>
  <c r="BL780" i="2"/>
  <c r="BL781" i="2"/>
  <c r="BL782" i="2"/>
  <c r="BL783" i="2"/>
  <c r="BL784" i="2"/>
  <c r="BL785" i="2"/>
  <c r="BL786" i="2"/>
  <c r="BL787" i="2"/>
  <c r="BL788" i="2"/>
  <c r="BL789" i="2"/>
  <c r="BL790" i="2"/>
  <c r="BL791" i="2"/>
  <c r="BL792" i="2"/>
  <c r="BL793" i="2"/>
  <c r="BL794" i="2"/>
  <c r="BL795" i="2"/>
  <c r="BL796" i="2"/>
  <c r="BL797" i="2"/>
  <c r="BL798" i="2"/>
  <c r="BL799" i="2"/>
  <c r="BL800" i="2"/>
  <c r="BL801" i="2"/>
  <c r="BL802" i="2"/>
  <c r="BL803" i="2"/>
  <c r="BL804" i="2"/>
  <c r="BL805" i="2"/>
  <c r="BL806" i="2"/>
  <c r="BL807" i="2"/>
  <c r="BL808" i="2"/>
  <c r="BL809" i="2"/>
  <c r="BL810" i="2"/>
  <c r="BL811" i="2"/>
  <c r="BL812" i="2"/>
  <c r="BL813" i="2"/>
  <c r="BL814" i="2"/>
  <c r="BL815" i="2"/>
  <c r="BL816" i="2"/>
  <c r="BL817" i="2"/>
  <c r="BL818" i="2"/>
  <c r="BL819" i="2"/>
  <c r="BL820" i="2"/>
  <c r="BL821" i="2"/>
  <c r="BL822" i="2"/>
  <c r="BL823" i="2"/>
  <c r="BL824" i="2"/>
  <c r="BL825" i="2"/>
  <c r="BL826" i="2"/>
  <c r="BL827" i="2"/>
  <c r="BL828" i="2"/>
  <c r="BL829" i="2"/>
  <c r="BL830" i="2"/>
  <c r="BL831" i="2"/>
  <c r="BL832" i="2"/>
  <c r="BL833" i="2"/>
  <c r="BL834" i="2"/>
  <c r="BL835" i="2"/>
  <c r="BL836" i="2"/>
  <c r="BL837" i="2"/>
  <c r="BL838" i="2"/>
  <c r="BL839" i="2"/>
  <c r="BL840" i="2"/>
  <c r="BL841" i="2"/>
  <c r="BL842" i="2"/>
  <c r="BL843" i="2"/>
  <c r="BL844" i="2"/>
  <c r="BL845" i="2"/>
  <c r="BL846" i="2"/>
  <c r="BL847" i="2"/>
  <c r="BL848" i="2"/>
  <c r="BL849" i="2"/>
  <c r="BL850" i="2"/>
  <c r="BL851" i="2"/>
  <c r="BL852" i="2"/>
  <c r="BL853" i="2"/>
  <c r="BL854" i="2"/>
  <c r="BL855" i="2"/>
  <c r="BL856" i="2"/>
  <c r="BL857" i="2"/>
  <c r="BL858" i="2"/>
  <c r="BL859" i="2"/>
  <c r="BL860" i="2"/>
  <c r="BL861" i="2"/>
  <c r="BL862" i="2"/>
  <c r="BL863" i="2"/>
  <c r="BL864" i="2"/>
  <c r="BL865" i="2"/>
  <c r="BL866" i="2"/>
  <c r="BL867" i="2"/>
  <c r="BL868" i="2"/>
  <c r="BL869" i="2"/>
  <c r="BL870" i="2"/>
  <c r="BL871" i="2"/>
  <c r="BL872" i="2"/>
  <c r="BL873" i="2"/>
  <c r="BL874" i="2"/>
  <c r="BL875" i="2"/>
  <c r="BL876" i="2"/>
  <c r="BL877" i="2"/>
  <c r="BL878" i="2"/>
  <c r="BL879" i="2"/>
  <c r="BL880" i="2"/>
  <c r="BL881" i="2"/>
  <c r="BL882" i="2"/>
  <c r="BL883" i="2"/>
  <c r="BL884" i="2"/>
  <c r="BL885" i="2"/>
  <c r="BL886" i="2"/>
  <c r="BL887" i="2"/>
  <c r="BL888" i="2"/>
  <c r="BL889" i="2"/>
  <c r="BL890" i="2"/>
  <c r="BL891" i="2"/>
  <c r="BL892" i="2"/>
  <c r="BL893" i="2"/>
  <c r="BL894" i="2"/>
  <c r="BL895" i="2"/>
  <c r="BL896" i="2"/>
  <c r="BL897" i="2"/>
  <c r="BL898" i="2"/>
  <c r="BL899" i="2"/>
  <c r="BL900" i="2"/>
  <c r="BL901" i="2"/>
  <c r="BL902" i="2"/>
  <c r="BL903" i="2"/>
  <c r="BL904" i="2"/>
  <c r="BL905" i="2"/>
  <c r="BL906" i="2"/>
  <c r="BL907" i="2"/>
  <c r="BL908" i="2"/>
  <c r="BL909" i="2"/>
  <c r="BL910" i="2"/>
  <c r="BL911" i="2"/>
  <c r="BL912" i="2"/>
  <c r="BL913" i="2"/>
  <c r="BL914" i="2"/>
  <c r="BL915" i="2"/>
  <c r="BL916" i="2"/>
  <c r="BL917" i="2"/>
  <c r="BL918" i="2"/>
  <c r="BL919" i="2"/>
  <c r="BL920" i="2"/>
  <c r="BL921" i="2"/>
  <c r="BL922" i="2"/>
  <c r="BL923" i="2"/>
  <c r="BL924" i="2"/>
  <c r="BL925" i="2"/>
  <c r="BL926" i="2"/>
  <c r="BL927" i="2"/>
  <c r="BL928" i="2"/>
  <c r="BL929" i="2"/>
  <c r="BL930" i="2"/>
  <c r="BL931" i="2"/>
  <c r="BL932" i="2"/>
  <c r="BL933" i="2"/>
  <c r="BL934" i="2"/>
  <c r="BL935" i="2"/>
  <c r="BL936" i="2"/>
  <c r="BL937" i="2"/>
  <c r="BL938" i="2"/>
  <c r="BL939" i="2"/>
  <c r="BL940" i="2"/>
  <c r="BL941" i="2"/>
  <c r="BL942" i="2"/>
  <c r="BL943" i="2"/>
  <c r="BL944" i="2"/>
  <c r="BL945" i="2"/>
  <c r="BL946" i="2"/>
  <c r="BL947" i="2"/>
  <c r="BL948" i="2"/>
  <c r="BL949" i="2"/>
  <c r="BL950" i="2"/>
  <c r="BL951" i="2"/>
  <c r="BL952" i="2"/>
  <c r="BL953" i="2"/>
  <c r="BL954" i="2"/>
  <c r="BL955" i="2"/>
  <c r="BL956" i="2"/>
  <c r="BL957" i="2"/>
  <c r="BL958" i="2"/>
  <c r="BL959" i="2"/>
  <c r="BL960" i="2"/>
  <c r="BL961" i="2"/>
  <c r="BL962" i="2"/>
  <c r="BL963" i="2"/>
  <c r="BL964" i="2"/>
  <c r="BL965" i="2"/>
  <c r="BL966" i="2"/>
  <c r="BL967" i="2"/>
  <c r="BL968" i="2"/>
  <c r="BL969" i="2"/>
  <c r="BL970" i="2"/>
  <c r="BL971" i="2"/>
  <c r="BL972" i="2"/>
  <c r="BL973" i="2"/>
  <c r="BL974" i="2"/>
  <c r="BL975" i="2"/>
  <c r="BL976" i="2"/>
  <c r="BL977" i="2"/>
  <c r="BL978" i="2"/>
  <c r="BL979" i="2"/>
  <c r="BL980" i="2"/>
  <c r="BL981" i="2"/>
  <c r="BL982" i="2"/>
  <c r="BL983" i="2"/>
  <c r="BL984" i="2"/>
  <c r="BL985" i="2"/>
  <c r="BL986" i="2"/>
  <c r="BL987" i="2"/>
  <c r="BL988" i="2"/>
  <c r="BL989" i="2"/>
  <c r="BL990" i="2"/>
  <c r="BL991" i="2"/>
  <c r="BL992" i="2"/>
  <c r="BL993" i="2"/>
  <c r="BL994" i="2"/>
  <c r="BL995" i="2"/>
  <c r="BL996" i="2"/>
  <c r="BL997" i="2"/>
  <c r="BL998" i="2"/>
  <c r="BL999" i="2"/>
  <c r="BL1000" i="2"/>
  <c r="BL1001" i="2"/>
  <c r="BH1001" i="2"/>
  <c r="BJ1001" i="2" s="1"/>
  <c r="BK1001" i="2" s="1"/>
  <c r="BF1001" i="2"/>
  <c r="BH1000" i="2"/>
  <c r="BJ1000" i="2" s="1"/>
  <c r="BK1000" i="2" s="1"/>
  <c r="BF1000" i="2"/>
  <c r="BH999" i="2"/>
  <c r="BJ999" i="2" s="1"/>
  <c r="BK999" i="2" s="1"/>
  <c r="BF999" i="2"/>
  <c r="BH998" i="2"/>
  <c r="BJ998" i="2" s="1"/>
  <c r="BK998" i="2" s="1"/>
  <c r="BF998" i="2"/>
  <c r="BH997" i="2"/>
  <c r="BJ997" i="2" s="1"/>
  <c r="BK997" i="2" s="1"/>
  <c r="BF997" i="2"/>
  <c r="BH996" i="2"/>
  <c r="BJ996" i="2" s="1"/>
  <c r="BK996" i="2" s="1"/>
  <c r="BF996" i="2"/>
  <c r="BH995" i="2"/>
  <c r="BJ995" i="2" s="1"/>
  <c r="BK995" i="2" s="1"/>
  <c r="BF995" i="2"/>
  <c r="BH994" i="2"/>
  <c r="BJ994" i="2" s="1"/>
  <c r="BK994" i="2" s="1"/>
  <c r="BF994" i="2"/>
  <c r="BH993" i="2"/>
  <c r="BJ993" i="2" s="1"/>
  <c r="BK993" i="2" s="1"/>
  <c r="BF993" i="2"/>
  <c r="BH992" i="2"/>
  <c r="BJ992" i="2" s="1"/>
  <c r="BK992" i="2" s="1"/>
  <c r="BF992" i="2"/>
  <c r="BH991" i="2"/>
  <c r="BJ991" i="2" s="1"/>
  <c r="BK991" i="2" s="1"/>
  <c r="BF991" i="2"/>
  <c r="BH990" i="2"/>
  <c r="BJ990" i="2" s="1"/>
  <c r="BK990" i="2" s="1"/>
  <c r="BF990" i="2"/>
  <c r="BH989" i="2"/>
  <c r="BJ989" i="2" s="1"/>
  <c r="BK989" i="2" s="1"/>
  <c r="BF989" i="2"/>
  <c r="BH988" i="2"/>
  <c r="BJ988" i="2" s="1"/>
  <c r="BK988" i="2" s="1"/>
  <c r="BF988" i="2"/>
  <c r="BH987" i="2"/>
  <c r="BJ987" i="2" s="1"/>
  <c r="BK987" i="2" s="1"/>
  <c r="BF987" i="2"/>
  <c r="BH986" i="2"/>
  <c r="BJ986" i="2" s="1"/>
  <c r="BK986" i="2" s="1"/>
  <c r="BF986" i="2"/>
  <c r="BH985" i="2"/>
  <c r="BJ985" i="2" s="1"/>
  <c r="BK985" i="2" s="1"/>
  <c r="BF985" i="2"/>
  <c r="BH984" i="2"/>
  <c r="BJ984" i="2" s="1"/>
  <c r="BK984" i="2" s="1"/>
  <c r="BF984" i="2"/>
  <c r="BH983" i="2"/>
  <c r="BJ983" i="2" s="1"/>
  <c r="BK983" i="2" s="1"/>
  <c r="BF983" i="2"/>
  <c r="BH982" i="2"/>
  <c r="BJ982" i="2" s="1"/>
  <c r="BK982" i="2" s="1"/>
  <c r="BF982" i="2"/>
  <c r="BH981" i="2"/>
  <c r="BJ981" i="2" s="1"/>
  <c r="BK981" i="2" s="1"/>
  <c r="BF981" i="2"/>
  <c r="BH980" i="2"/>
  <c r="BJ980" i="2" s="1"/>
  <c r="BK980" i="2" s="1"/>
  <c r="BF980" i="2"/>
  <c r="BJ979" i="2"/>
  <c r="BK979" i="2" s="1"/>
  <c r="BH979" i="2"/>
  <c r="BF979" i="2"/>
  <c r="BH978" i="2"/>
  <c r="BJ978" i="2" s="1"/>
  <c r="BK978" i="2" s="1"/>
  <c r="BF978" i="2"/>
  <c r="BH977" i="2"/>
  <c r="BJ977" i="2" s="1"/>
  <c r="BK977" i="2" s="1"/>
  <c r="BF977" i="2"/>
  <c r="BH976" i="2"/>
  <c r="BJ976" i="2" s="1"/>
  <c r="BK976" i="2" s="1"/>
  <c r="BF976" i="2"/>
  <c r="BH975" i="2"/>
  <c r="BJ975" i="2" s="1"/>
  <c r="BK975" i="2" s="1"/>
  <c r="BF975" i="2"/>
  <c r="BH974" i="2"/>
  <c r="BJ974" i="2" s="1"/>
  <c r="BK974" i="2" s="1"/>
  <c r="BF974" i="2"/>
  <c r="BH973" i="2"/>
  <c r="BJ973" i="2" s="1"/>
  <c r="BK973" i="2" s="1"/>
  <c r="BF973" i="2"/>
  <c r="BH972" i="2"/>
  <c r="BJ972" i="2" s="1"/>
  <c r="BK972" i="2" s="1"/>
  <c r="BF972" i="2"/>
  <c r="BH971" i="2"/>
  <c r="BJ971" i="2" s="1"/>
  <c r="BK971" i="2" s="1"/>
  <c r="BF971" i="2"/>
  <c r="BH970" i="2"/>
  <c r="BJ970" i="2" s="1"/>
  <c r="BK970" i="2" s="1"/>
  <c r="BF970" i="2"/>
  <c r="BH969" i="2"/>
  <c r="BJ969" i="2" s="1"/>
  <c r="BK969" i="2" s="1"/>
  <c r="BF969" i="2"/>
  <c r="BH968" i="2"/>
  <c r="BJ968" i="2" s="1"/>
  <c r="BK968" i="2" s="1"/>
  <c r="BF968" i="2"/>
  <c r="BH967" i="2"/>
  <c r="BJ967" i="2" s="1"/>
  <c r="BK967" i="2" s="1"/>
  <c r="BF967" i="2"/>
  <c r="BH966" i="2"/>
  <c r="BJ966" i="2" s="1"/>
  <c r="BK966" i="2" s="1"/>
  <c r="BF966" i="2"/>
  <c r="BH965" i="2"/>
  <c r="BJ965" i="2" s="1"/>
  <c r="BK965" i="2" s="1"/>
  <c r="BF965" i="2"/>
  <c r="BH964" i="2"/>
  <c r="BJ964" i="2" s="1"/>
  <c r="BK964" i="2" s="1"/>
  <c r="BF964" i="2"/>
  <c r="BH963" i="2"/>
  <c r="BJ963" i="2" s="1"/>
  <c r="BK963" i="2" s="1"/>
  <c r="BF963" i="2"/>
  <c r="BH962" i="2"/>
  <c r="BJ962" i="2" s="1"/>
  <c r="BK962" i="2" s="1"/>
  <c r="BF962" i="2"/>
  <c r="BH961" i="2"/>
  <c r="BJ961" i="2" s="1"/>
  <c r="BK961" i="2" s="1"/>
  <c r="BF961" i="2"/>
  <c r="BH960" i="2"/>
  <c r="BJ960" i="2" s="1"/>
  <c r="BK960" i="2" s="1"/>
  <c r="BF960" i="2"/>
  <c r="BH959" i="2"/>
  <c r="BJ959" i="2" s="1"/>
  <c r="BK959" i="2" s="1"/>
  <c r="BF959" i="2"/>
  <c r="BH958" i="2"/>
  <c r="BJ958" i="2" s="1"/>
  <c r="BK958" i="2" s="1"/>
  <c r="BF958" i="2"/>
  <c r="BH957" i="2"/>
  <c r="BJ957" i="2" s="1"/>
  <c r="BK957" i="2" s="1"/>
  <c r="BF957" i="2"/>
  <c r="BH956" i="2"/>
  <c r="BJ956" i="2" s="1"/>
  <c r="BK956" i="2" s="1"/>
  <c r="BF956" i="2"/>
  <c r="BH955" i="2"/>
  <c r="BJ955" i="2" s="1"/>
  <c r="BK955" i="2" s="1"/>
  <c r="BF955" i="2"/>
  <c r="BH954" i="2"/>
  <c r="BJ954" i="2" s="1"/>
  <c r="BK954" i="2" s="1"/>
  <c r="BF954" i="2"/>
  <c r="BH953" i="2"/>
  <c r="BJ953" i="2" s="1"/>
  <c r="BK953" i="2" s="1"/>
  <c r="BF953" i="2"/>
  <c r="BJ952" i="2"/>
  <c r="BK952" i="2" s="1"/>
  <c r="BH952" i="2"/>
  <c r="BF952" i="2"/>
  <c r="BH951" i="2"/>
  <c r="BJ951" i="2" s="1"/>
  <c r="BK951" i="2" s="1"/>
  <c r="BF951" i="2"/>
  <c r="BH950" i="2"/>
  <c r="BJ950" i="2" s="1"/>
  <c r="BK950" i="2" s="1"/>
  <c r="BF950" i="2"/>
  <c r="BH949" i="2"/>
  <c r="BJ949" i="2" s="1"/>
  <c r="BK949" i="2" s="1"/>
  <c r="BF949" i="2"/>
  <c r="BH948" i="2"/>
  <c r="BJ948" i="2" s="1"/>
  <c r="BK948" i="2" s="1"/>
  <c r="BF948" i="2"/>
  <c r="BH947" i="2"/>
  <c r="BJ947" i="2" s="1"/>
  <c r="BK947" i="2" s="1"/>
  <c r="BF947" i="2"/>
  <c r="BH946" i="2"/>
  <c r="BJ946" i="2" s="1"/>
  <c r="BK946" i="2" s="1"/>
  <c r="BF946" i="2"/>
  <c r="BH945" i="2"/>
  <c r="BJ945" i="2" s="1"/>
  <c r="BK945" i="2" s="1"/>
  <c r="BF945" i="2"/>
  <c r="BH944" i="2"/>
  <c r="BJ944" i="2" s="1"/>
  <c r="BK944" i="2" s="1"/>
  <c r="BF944" i="2"/>
  <c r="BH943" i="2"/>
  <c r="BJ943" i="2" s="1"/>
  <c r="BK943" i="2" s="1"/>
  <c r="BF943" i="2"/>
  <c r="BH942" i="2"/>
  <c r="BJ942" i="2" s="1"/>
  <c r="BK942" i="2" s="1"/>
  <c r="BF942" i="2"/>
  <c r="BH941" i="2"/>
  <c r="BJ941" i="2" s="1"/>
  <c r="BK941" i="2" s="1"/>
  <c r="BF941" i="2"/>
  <c r="BH940" i="2"/>
  <c r="BJ940" i="2" s="1"/>
  <c r="BK940" i="2" s="1"/>
  <c r="BF940" i="2"/>
  <c r="BH939" i="2"/>
  <c r="BJ939" i="2" s="1"/>
  <c r="BK939" i="2" s="1"/>
  <c r="BF939" i="2"/>
  <c r="BH938" i="2"/>
  <c r="BJ938" i="2" s="1"/>
  <c r="BK938" i="2" s="1"/>
  <c r="BF938" i="2"/>
  <c r="BH937" i="2"/>
  <c r="BJ937" i="2" s="1"/>
  <c r="BK937" i="2" s="1"/>
  <c r="BF937" i="2"/>
  <c r="BH936" i="2"/>
  <c r="BJ936" i="2" s="1"/>
  <c r="BK936" i="2" s="1"/>
  <c r="BF936" i="2"/>
  <c r="BH935" i="2"/>
  <c r="BJ935" i="2" s="1"/>
  <c r="BK935" i="2" s="1"/>
  <c r="BF935" i="2"/>
  <c r="BH934" i="2"/>
  <c r="BJ934" i="2" s="1"/>
  <c r="BK934" i="2" s="1"/>
  <c r="BF934" i="2"/>
  <c r="BH933" i="2"/>
  <c r="BJ933" i="2" s="1"/>
  <c r="BK933" i="2" s="1"/>
  <c r="BF933" i="2"/>
  <c r="BH932" i="2"/>
  <c r="BJ932" i="2" s="1"/>
  <c r="BK932" i="2" s="1"/>
  <c r="BF932" i="2"/>
  <c r="BH931" i="2"/>
  <c r="BJ931" i="2" s="1"/>
  <c r="BK931" i="2" s="1"/>
  <c r="BF931" i="2"/>
  <c r="BH930" i="2"/>
  <c r="BJ930" i="2" s="1"/>
  <c r="BK930" i="2" s="1"/>
  <c r="BF930" i="2"/>
  <c r="BH929" i="2"/>
  <c r="BJ929" i="2" s="1"/>
  <c r="BK929" i="2" s="1"/>
  <c r="BF929" i="2"/>
  <c r="BH928" i="2"/>
  <c r="BJ928" i="2" s="1"/>
  <c r="BK928" i="2" s="1"/>
  <c r="BF928" i="2"/>
  <c r="BH927" i="2"/>
  <c r="BJ927" i="2" s="1"/>
  <c r="BK927" i="2" s="1"/>
  <c r="BF927" i="2"/>
  <c r="BH926" i="2"/>
  <c r="BJ926" i="2" s="1"/>
  <c r="BK926" i="2" s="1"/>
  <c r="BF926" i="2"/>
  <c r="BH925" i="2"/>
  <c r="BJ925" i="2" s="1"/>
  <c r="BK925" i="2" s="1"/>
  <c r="BF925" i="2"/>
  <c r="BH924" i="2"/>
  <c r="BJ924" i="2" s="1"/>
  <c r="BK924" i="2" s="1"/>
  <c r="BF924" i="2"/>
  <c r="BH923" i="2"/>
  <c r="BJ923" i="2" s="1"/>
  <c r="BK923" i="2" s="1"/>
  <c r="BF923" i="2"/>
  <c r="BH922" i="2"/>
  <c r="BJ922" i="2" s="1"/>
  <c r="BK922" i="2" s="1"/>
  <c r="BF922" i="2"/>
  <c r="BH921" i="2"/>
  <c r="BJ921" i="2" s="1"/>
  <c r="BK921" i="2" s="1"/>
  <c r="BF921" i="2"/>
  <c r="BH920" i="2"/>
  <c r="BJ920" i="2" s="1"/>
  <c r="BK920" i="2" s="1"/>
  <c r="BF920" i="2"/>
  <c r="BH919" i="2"/>
  <c r="BJ919" i="2" s="1"/>
  <c r="BK919" i="2" s="1"/>
  <c r="BF919" i="2"/>
  <c r="BH918" i="2"/>
  <c r="BJ918" i="2" s="1"/>
  <c r="BK918" i="2" s="1"/>
  <c r="BF918" i="2"/>
  <c r="BH917" i="2"/>
  <c r="BJ917" i="2" s="1"/>
  <c r="BK917" i="2" s="1"/>
  <c r="BF917" i="2"/>
  <c r="BH916" i="2"/>
  <c r="BJ916" i="2" s="1"/>
  <c r="BK916" i="2" s="1"/>
  <c r="BF916" i="2"/>
  <c r="BJ915" i="2"/>
  <c r="BK915" i="2" s="1"/>
  <c r="BH915" i="2"/>
  <c r="BF915" i="2"/>
  <c r="BH914" i="2"/>
  <c r="BJ914" i="2" s="1"/>
  <c r="BK914" i="2" s="1"/>
  <c r="BF914" i="2"/>
  <c r="BH913" i="2"/>
  <c r="BJ913" i="2" s="1"/>
  <c r="BK913" i="2" s="1"/>
  <c r="BF913" i="2"/>
  <c r="BH912" i="2"/>
  <c r="BJ912" i="2" s="1"/>
  <c r="BK912" i="2" s="1"/>
  <c r="BF912" i="2"/>
  <c r="BH911" i="2"/>
  <c r="BJ911" i="2" s="1"/>
  <c r="BK911" i="2" s="1"/>
  <c r="BF911" i="2"/>
  <c r="BH910" i="2"/>
  <c r="BJ910" i="2" s="1"/>
  <c r="BK910" i="2" s="1"/>
  <c r="BF910" i="2"/>
  <c r="BH909" i="2"/>
  <c r="BJ909" i="2" s="1"/>
  <c r="BK909" i="2" s="1"/>
  <c r="BF909" i="2"/>
  <c r="BH908" i="2"/>
  <c r="BJ908" i="2" s="1"/>
  <c r="BK908" i="2" s="1"/>
  <c r="BF908" i="2"/>
  <c r="BH907" i="2"/>
  <c r="BJ907" i="2" s="1"/>
  <c r="BK907" i="2" s="1"/>
  <c r="BF907" i="2"/>
  <c r="BH906" i="2"/>
  <c r="BJ906" i="2" s="1"/>
  <c r="BK906" i="2" s="1"/>
  <c r="BF906" i="2"/>
  <c r="BH905" i="2"/>
  <c r="BJ905" i="2" s="1"/>
  <c r="BK905" i="2" s="1"/>
  <c r="BF905" i="2"/>
  <c r="BH904" i="2"/>
  <c r="BJ904" i="2" s="1"/>
  <c r="BK904" i="2" s="1"/>
  <c r="BF904" i="2"/>
  <c r="BH903" i="2"/>
  <c r="BJ903" i="2" s="1"/>
  <c r="BK903" i="2" s="1"/>
  <c r="BF903" i="2"/>
  <c r="BH902" i="2"/>
  <c r="BJ902" i="2" s="1"/>
  <c r="BK902" i="2" s="1"/>
  <c r="BF902" i="2"/>
  <c r="BH901" i="2"/>
  <c r="BJ901" i="2" s="1"/>
  <c r="BK901" i="2" s="1"/>
  <c r="BF901" i="2"/>
  <c r="BH900" i="2"/>
  <c r="BJ900" i="2" s="1"/>
  <c r="BK900" i="2" s="1"/>
  <c r="BF900" i="2"/>
  <c r="BH899" i="2"/>
  <c r="BJ899" i="2" s="1"/>
  <c r="BK899" i="2" s="1"/>
  <c r="BF899" i="2"/>
  <c r="BH898" i="2"/>
  <c r="BJ898" i="2" s="1"/>
  <c r="BK898" i="2" s="1"/>
  <c r="BF898" i="2"/>
  <c r="BH897" i="2"/>
  <c r="BJ897" i="2" s="1"/>
  <c r="BK897" i="2" s="1"/>
  <c r="BF897" i="2"/>
  <c r="BH896" i="2"/>
  <c r="BJ896" i="2" s="1"/>
  <c r="BK896" i="2" s="1"/>
  <c r="BF896" i="2"/>
  <c r="BH895" i="2"/>
  <c r="BJ895" i="2" s="1"/>
  <c r="BK895" i="2" s="1"/>
  <c r="BF895" i="2"/>
  <c r="BH894" i="2"/>
  <c r="BJ894" i="2" s="1"/>
  <c r="BK894" i="2" s="1"/>
  <c r="BF894" i="2"/>
  <c r="BH893" i="2"/>
  <c r="BJ893" i="2" s="1"/>
  <c r="BK893" i="2" s="1"/>
  <c r="BF893" i="2"/>
  <c r="BH892" i="2"/>
  <c r="BJ892" i="2" s="1"/>
  <c r="BK892" i="2" s="1"/>
  <c r="BF892" i="2"/>
  <c r="BH891" i="2"/>
  <c r="BJ891" i="2" s="1"/>
  <c r="BK891" i="2" s="1"/>
  <c r="BF891" i="2"/>
  <c r="BH890" i="2"/>
  <c r="BJ890" i="2" s="1"/>
  <c r="BK890" i="2" s="1"/>
  <c r="BF890" i="2"/>
  <c r="BH889" i="2"/>
  <c r="BJ889" i="2" s="1"/>
  <c r="BK889" i="2" s="1"/>
  <c r="BF889" i="2"/>
  <c r="BH888" i="2"/>
  <c r="BJ888" i="2" s="1"/>
  <c r="BK888" i="2" s="1"/>
  <c r="BF888" i="2"/>
  <c r="BH887" i="2"/>
  <c r="BJ887" i="2" s="1"/>
  <c r="BK887" i="2" s="1"/>
  <c r="BF887" i="2"/>
  <c r="BH886" i="2"/>
  <c r="BJ886" i="2" s="1"/>
  <c r="BK886" i="2" s="1"/>
  <c r="BF886" i="2"/>
  <c r="BH885" i="2"/>
  <c r="BJ885" i="2" s="1"/>
  <c r="BK885" i="2" s="1"/>
  <c r="BF885" i="2"/>
  <c r="BH884" i="2"/>
  <c r="BJ884" i="2" s="1"/>
  <c r="BK884" i="2" s="1"/>
  <c r="BF884" i="2"/>
  <c r="BH883" i="2"/>
  <c r="BJ883" i="2" s="1"/>
  <c r="BK883" i="2" s="1"/>
  <c r="BF883" i="2"/>
  <c r="BH882" i="2"/>
  <c r="BJ882" i="2" s="1"/>
  <c r="BK882" i="2" s="1"/>
  <c r="BF882" i="2"/>
  <c r="BH881" i="2"/>
  <c r="BJ881" i="2" s="1"/>
  <c r="BK881" i="2" s="1"/>
  <c r="BF881" i="2"/>
  <c r="BH880" i="2"/>
  <c r="BJ880" i="2" s="1"/>
  <c r="BK880" i="2" s="1"/>
  <c r="BF880" i="2"/>
  <c r="BH879" i="2"/>
  <c r="BJ879" i="2" s="1"/>
  <c r="BK879" i="2" s="1"/>
  <c r="BF879" i="2"/>
  <c r="BH878" i="2"/>
  <c r="BJ878" i="2" s="1"/>
  <c r="BK878" i="2" s="1"/>
  <c r="BF878" i="2"/>
  <c r="BH877" i="2"/>
  <c r="BJ877" i="2" s="1"/>
  <c r="BK877" i="2" s="1"/>
  <c r="BF877" i="2"/>
  <c r="BH876" i="2"/>
  <c r="BJ876" i="2" s="1"/>
  <c r="BK876" i="2" s="1"/>
  <c r="BF876" i="2"/>
  <c r="BH875" i="2"/>
  <c r="BJ875" i="2" s="1"/>
  <c r="BK875" i="2" s="1"/>
  <c r="BF875" i="2"/>
  <c r="BH874" i="2"/>
  <c r="BJ874" i="2" s="1"/>
  <c r="BK874" i="2" s="1"/>
  <c r="BF874" i="2"/>
  <c r="BH873" i="2"/>
  <c r="BJ873" i="2" s="1"/>
  <c r="BK873" i="2" s="1"/>
  <c r="BF873" i="2"/>
  <c r="BH872" i="2"/>
  <c r="BJ872" i="2" s="1"/>
  <c r="BK872" i="2" s="1"/>
  <c r="BF872" i="2"/>
  <c r="BH871" i="2"/>
  <c r="BJ871" i="2" s="1"/>
  <c r="BK871" i="2" s="1"/>
  <c r="BF871" i="2"/>
  <c r="BH870" i="2"/>
  <c r="BJ870" i="2" s="1"/>
  <c r="BK870" i="2" s="1"/>
  <c r="BF870" i="2"/>
  <c r="BJ869" i="2"/>
  <c r="BK869" i="2" s="1"/>
  <c r="BH869" i="2"/>
  <c r="BF869" i="2"/>
  <c r="BH868" i="2"/>
  <c r="BJ868" i="2" s="1"/>
  <c r="BK868" i="2" s="1"/>
  <c r="BF868" i="2"/>
  <c r="BH867" i="2"/>
  <c r="BJ867" i="2" s="1"/>
  <c r="BK867" i="2" s="1"/>
  <c r="BF867" i="2"/>
  <c r="BH866" i="2"/>
  <c r="BJ866" i="2" s="1"/>
  <c r="BK866" i="2" s="1"/>
  <c r="BF866" i="2"/>
  <c r="BH865" i="2"/>
  <c r="BJ865" i="2" s="1"/>
  <c r="BK865" i="2" s="1"/>
  <c r="BF865" i="2"/>
  <c r="BH864" i="2"/>
  <c r="BJ864" i="2" s="1"/>
  <c r="BK864" i="2" s="1"/>
  <c r="BF864" i="2"/>
  <c r="BH863" i="2"/>
  <c r="BJ863" i="2" s="1"/>
  <c r="BK863" i="2" s="1"/>
  <c r="BF863" i="2"/>
  <c r="BH862" i="2"/>
  <c r="BJ862" i="2" s="1"/>
  <c r="BK862" i="2" s="1"/>
  <c r="BF862" i="2"/>
  <c r="BH861" i="2"/>
  <c r="BJ861" i="2" s="1"/>
  <c r="BK861" i="2" s="1"/>
  <c r="BF861" i="2"/>
  <c r="BH860" i="2"/>
  <c r="BJ860" i="2" s="1"/>
  <c r="BK860" i="2" s="1"/>
  <c r="BF860" i="2"/>
  <c r="BH859" i="2"/>
  <c r="BJ859" i="2" s="1"/>
  <c r="BK859" i="2" s="1"/>
  <c r="BF859" i="2"/>
  <c r="BH858" i="2"/>
  <c r="BJ858" i="2" s="1"/>
  <c r="BK858" i="2" s="1"/>
  <c r="BF858" i="2"/>
  <c r="BH857" i="2"/>
  <c r="BJ857" i="2" s="1"/>
  <c r="BK857" i="2" s="1"/>
  <c r="BF857" i="2"/>
  <c r="BH856" i="2"/>
  <c r="BJ856" i="2" s="1"/>
  <c r="BK856" i="2" s="1"/>
  <c r="BF856" i="2"/>
  <c r="BH855" i="2"/>
  <c r="BJ855" i="2" s="1"/>
  <c r="BK855" i="2" s="1"/>
  <c r="BF855" i="2"/>
  <c r="BH854" i="2"/>
  <c r="BJ854" i="2" s="1"/>
  <c r="BK854" i="2" s="1"/>
  <c r="BF854" i="2"/>
  <c r="BH853" i="2"/>
  <c r="BJ853" i="2" s="1"/>
  <c r="BK853" i="2" s="1"/>
  <c r="BF853" i="2"/>
  <c r="BH852" i="2"/>
  <c r="BJ852" i="2" s="1"/>
  <c r="BK852" i="2" s="1"/>
  <c r="BF852" i="2"/>
  <c r="BH851" i="2"/>
  <c r="BJ851" i="2" s="1"/>
  <c r="BK851" i="2" s="1"/>
  <c r="BF851" i="2"/>
  <c r="BH850" i="2"/>
  <c r="BJ850" i="2" s="1"/>
  <c r="BK850" i="2" s="1"/>
  <c r="BF850" i="2"/>
  <c r="BH849" i="2"/>
  <c r="BJ849" i="2" s="1"/>
  <c r="BK849" i="2" s="1"/>
  <c r="BF849" i="2"/>
  <c r="BH848" i="2"/>
  <c r="BJ848" i="2" s="1"/>
  <c r="BK848" i="2" s="1"/>
  <c r="BF848" i="2"/>
  <c r="BH847" i="2"/>
  <c r="BJ847" i="2" s="1"/>
  <c r="BK847" i="2" s="1"/>
  <c r="BF847" i="2"/>
  <c r="BH846" i="2"/>
  <c r="BJ846" i="2" s="1"/>
  <c r="BK846" i="2" s="1"/>
  <c r="BF846" i="2"/>
  <c r="BH845" i="2"/>
  <c r="BJ845" i="2" s="1"/>
  <c r="BK845" i="2" s="1"/>
  <c r="BF845" i="2"/>
  <c r="BH844" i="2"/>
  <c r="BJ844" i="2" s="1"/>
  <c r="BK844" i="2" s="1"/>
  <c r="BF844" i="2"/>
  <c r="BH843" i="2"/>
  <c r="BJ843" i="2" s="1"/>
  <c r="BK843" i="2" s="1"/>
  <c r="BF843" i="2"/>
  <c r="BH842" i="2"/>
  <c r="BJ842" i="2" s="1"/>
  <c r="BK842" i="2" s="1"/>
  <c r="BF842" i="2"/>
  <c r="BH841" i="2"/>
  <c r="BJ841" i="2" s="1"/>
  <c r="BK841" i="2" s="1"/>
  <c r="BF841" i="2"/>
  <c r="BH840" i="2"/>
  <c r="BJ840" i="2" s="1"/>
  <c r="BK840" i="2" s="1"/>
  <c r="BF840" i="2"/>
  <c r="BH839" i="2"/>
  <c r="BJ839" i="2" s="1"/>
  <c r="BK839" i="2" s="1"/>
  <c r="BF839" i="2"/>
  <c r="BH838" i="2"/>
  <c r="BJ838" i="2" s="1"/>
  <c r="BK838" i="2" s="1"/>
  <c r="BF838" i="2"/>
  <c r="BJ837" i="2"/>
  <c r="BK837" i="2" s="1"/>
  <c r="BH837" i="2"/>
  <c r="BF837" i="2"/>
  <c r="BH836" i="2"/>
  <c r="BJ836" i="2" s="1"/>
  <c r="BK836" i="2" s="1"/>
  <c r="BF836" i="2"/>
  <c r="BH835" i="2"/>
  <c r="BJ835" i="2" s="1"/>
  <c r="BK835" i="2" s="1"/>
  <c r="BF835" i="2"/>
  <c r="BH834" i="2"/>
  <c r="BJ834" i="2" s="1"/>
  <c r="BK834" i="2" s="1"/>
  <c r="BF834" i="2"/>
  <c r="BH833" i="2"/>
  <c r="BJ833" i="2" s="1"/>
  <c r="BK833" i="2" s="1"/>
  <c r="BF833" i="2"/>
  <c r="BH832" i="2"/>
  <c r="BJ832" i="2" s="1"/>
  <c r="BK832" i="2" s="1"/>
  <c r="BF832" i="2"/>
  <c r="BH831" i="2"/>
  <c r="BJ831" i="2" s="1"/>
  <c r="BK831" i="2" s="1"/>
  <c r="BF831" i="2"/>
  <c r="BH830" i="2"/>
  <c r="BJ830" i="2" s="1"/>
  <c r="BK830" i="2" s="1"/>
  <c r="BF830" i="2"/>
  <c r="BH829" i="2"/>
  <c r="BJ829" i="2" s="1"/>
  <c r="BK829" i="2" s="1"/>
  <c r="BF829" i="2"/>
  <c r="BH828" i="2"/>
  <c r="BJ828" i="2" s="1"/>
  <c r="BK828" i="2" s="1"/>
  <c r="BF828" i="2"/>
  <c r="BH827" i="2"/>
  <c r="BJ827" i="2" s="1"/>
  <c r="BK827" i="2" s="1"/>
  <c r="BF827" i="2"/>
  <c r="BH826" i="2"/>
  <c r="BJ826" i="2" s="1"/>
  <c r="BK826" i="2" s="1"/>
  <c r="BF826" i="2"/>
  <c r="BH825" i="2"/>
  <c r="BJ825" i="2" s="1"/>
  <c r="BK825" i="2" s="1"/>
  <c r="BF825" i="2"/>
  <c r="BH824" i="2"/>
  <c r="BJ824" i="2" s="1"/>
  <c r="BK824" i="2" s="1"/>
  <c r="BF824" i="2"/>
  <c r="BH823" i="2"/>
  <c r="BJ823" i="2" s="1"/>
  <c r="BK823" i="2" s="1"/>
  <c r="BF823" i="2"/>
  <c r="BH822" i="2"/>
  <c r="BJ822" i="2" s="1"/>
  <c r="BK822" i="2" s="1"/>
  <c r="BF822" i="2"/>
  <c r="BH821" i="2"/>
  <c r="BJ821" i="2" s="1"/>
  <c r="BK821" i="2" s="1"/>
  <c r="BF821" i="2"/>
  <c r="BH820" i="2"/>
  <c r="BJ820" i="2" s="1"/>
  <c r="BK820" i="2" s="1"/>
  <c r="BF820" i="2"/>
  <c r="BH819" i="2"/>
  <c r="BJ819" i="2" s="1"/>
  <c r="BK819" i="2" s="1"/>
  <c r="BF819" i="2"/>
  <c r="BH818" i="2"/>
  <c r="BJ818" i="2" s="1"/>
  <c r="BK818" i="2" s="1"/>
  <c r="BF818" i="2"/>
  <c r="BH817" i="2"/>
  <c r="BJ817" i="2" s="1"/>
  <c r="BK817" i="2" s="1"/>
  <c r="BF817" i="2"/>
  <c r="BH816" i="2"/>
  <c r="BJ816" i="2" s="1"/>
  <c r="BK816" i="2" s="1"/>
  <c r="BF816" i="2"/>
  <c r="BH815" i="2"/>
  <c r="BJ815" i="2" s="1"/>
  <c r="BK815" i="2" s="1"/>
  <c r="BF815" i="2"/>
  <c r="BH814" i="2"/>
  <c r="BJ814" i="2" s="1"/>
  <c r="BK814" i="2" s="1"/>
  <c r="BF814" i="2"/>
  <c r="BH813" i="2"/>
  <c r="BJ813" i="2" s="1"/>
  <c r="BK813" i="2" s="1"/>
  <c r="BF813" i="2"/>
  <c r="BH812" i="2"/>
  <c r="BJ812" i="2" s="1"/>
  <c r="BK812" i="2" s="1"/>
  <c r="BF812" i="2"/>
  <c r="BH811" i="2"/>
  <c r="BJ811" i="2" s="1"/>
  <c r="BK811" i="2" s="1"/>
  <c r="BF811" i="2"/>
  <c r="BH810" i="2"/>
  <c r="BJ810" i="2" s="1"/>
  <c r="BK810" i="2" s="1"/>
  <c r="BF810" i="2"/>
  <c r="BH809" i="2"/>
  <c r="BJ809" i="2" s="1"/>
  <c r="BK809" i="2" s="1"/>
  <c r="BF809" i="2"/>
  <c r="BH808" i="2"/>
  <c r="BJ808" i="2" s="1"/>
  <c r="BK808" i="2" s="1"/>
  <c r="BF808" i="2"/>
  <c r="BH807" i="2"/>
  <c r="BJ807" i="2" s="1"/>
  <c r="BK807" i="2" s="1"/>
  <c r="BF807" i="2"/>
  <c r="BH806" i="2"/>
  <c r="BJ806" i="2" s="1"/>
  <c r="BK806" i="2" s="1"/>
  <c r="BF806" i="2"/>
  <c r="BJ805" i="2"/>
  <c r="BK805" i="2" s="1"/>
  <c r="BH805" i="2"/>
  <c r="BF805" i="2"/>
  <c r="BH804" i="2"/>
  <c r="BJ804" i="2" s="1"/>
  <c r="BK804" i="2" s="1"/>
  <c r="BF804" i="2"/>
  <c r="BH803" i="2"/>
  <c r="BJ803" i="2" s="1"/>
  <c r="BK803" i="2" s="1"/>
  <c r="BF803" i="2"/>
  <c r="BH802" i="2"/>
  <c r="BJ802" i="2" s="1"/>
  <c r="BK802" i="2" s="1"/>
  <c r="BF802" i="2"/>
  <c r="BH801" i="2"/>
  <c r="BJ801" i="2" s="1"/>
  <c r="BK801" i="2" s="1"/>
  <c r="BF801" i="2"/>
  <c r="BH800" i="2"/>
  <c r="BJ800" i="2" s="1"/>
  <c r="BK800" i="2" s="1"/>
  <c r="BF800" i="2"/>
  <c r="BH799" i="2"/>
  <c r="BJ799" i="2" s="1"/>
  <c r="BK799" i="2" s="1"/>
  <c r="BF799" i="2"/>
  <c r="BH798" i="2"/>
  <c r="BJ798" i="2" s="1"/>
  <c r="BK798" i="2" s="1"/>
  <c r="BF798" i="2"/>
  <c r="BH797" i="2"/>
  <c r="BJ797" i="2" s="1"/>
  <c r="BK797" i="2" s="1"/>
  <c r="BF797" i="2"/>
  <c r="BH796" i="2"/>
  <c r="BJ796" i="2" s="1"/>
  <c r="BK796" i="2" s="1"/>
  <c r="BF796" i="2"/>
  <c r="BH795" i="2"/>
  <c r="BJ795" i="2" s="1"/>
  <c r="BK795" i="2" s="1"/>
  <c r="BF795" i="2"/>
  <c r="BH794" i="2"/>
  <c r="BJ794" i="2" s="1"/>
  <c r="BK794" i="2" s="1"/>
  <c r="BF794" i="2"/>
  <c r="BH793" i="2"/>
  <c r="BJ793" i="2" s="1"/>
  <c r="BK793" i="2" s="1"/>
  <c r="BF793" i="2"/>
  <c r="BH792" i="2"/>
  <c r="BJ792" i="2" s="1"/>
  <c r="BK792" i="2" s="1"/>
  <c r="BF792" i="2"/>
  <c r="BH791" i="2"/>
  <c r="BJ791" i="2" s="1"/>
  <c r="BK791" i="2" s="1"/>
  <c r="BF791" i="2"/>
  <c r="BH790" i="2"/>
  <c r="BJ790" i="2" s="1"/>
  <c r="BK790" i="2" s="1"/>
  <c r="BF790" i="2"/>
  <c r="BH789" i="2"/>
  <c r="BJ789" i="2" s="1"/>
  <c r="BK789" i="2" s="1"/>
  <c r="BF789" i="2"/>
  <c r="BH788" i="2"/>
  <c r="BJ788" i="2" s="1"/>
  <c r="BK788" i="2" s="1"/>
  <c r="BF788" i="2"/>
  <c r="BH787" i="2"/>
  <c r="BJ787" i="2" s="1"/>
  <c r="BK787" i="2" s="1"/>
  <c r="BF787" i="2"/>
  <c r="BH786" i="2"/>
  <c r="BJ786" i="2" s="1"/>
  <c r="BK786" i="2" s="1"/>
  <c r="BF786" i="2"/>
  <c r="BH785" i="2"/>
  <c r="BJ785" i="2" s="1"/>
  <c r="BK785" i="2" s="1"/>
  <c r="BF785" i="2"/>
  <c r="BH784" i="2"/>
  <c r="BJ784" i="2" s="1"/>
  <c r="BK784" i="2" s="1"/>
  <c r="BF784" i="2"/>
  <c r="BJ783" i="2"/>
  <c r="BK783" i="2" s="1"/>
  <c r="BH783" i="2"/>
  <c r="BF783" i="2"/>
  <c r="BH782" i="2"/>
  <c r="BJ782" i="2" s="1"/>
  <c r="BK782" i="2" s="1"/>
  <c r="BF782" i="2"/>
  <c r="BH781" i="2"/>
  <c r="BJ781" i="2" s="1"/>
  <c r="BK781" i="2" s="1"/>
  <c r="BF781" i="2"/>
  <c r="BH780" i="2"/>
  <c r="BJ780" i="2" s="1"/>
  <c r="BK780" i="2" s="1"/>
  <c r="BF780" i="2"/>
  <c r="BH779" i="2"/>
  <c r="BJ779" i="2" s="1"/>
  <c r="BK779" i="2" s="1"/>
  <c r="BF779" i="2"/>
  <c r="BH778" i="2"/>
  <c r="BJ778" i="2" s="1"/>
  <c r="BK778" i="2" s="1"/>
  <c r="BF778" i="2"/>
  <c r="BH777" i="2"/>
  <c r="BJ777" i="2" s="1"/>
  <c r="BK777" i="2" s="1"/>
  <c r="BF777" i="2"/>
  <c r="BH776" i="2"/>
  <c r="BJ776" i="2" s="1"/>
  <c r="BK776" i="2" s="1"/>
  <c r="BF776" i="2"/>
  <c r="BH775" i="2"/>
  <c r="BJ775" i="2" s="1"/>
  <c r="BK775" i="2" s="1"/>
  <c r="BF775" i="2"/>
  <c r="BH774" i="2"/>
  <c r="BJ774" i="2" s="1"/>
  <c r="BK774" i="2" s="1"/>
  <c r="BF774" i="2"/>
  <c r="BH773" i="2"/>
  <c r="BJ773" i="2" s="1"/>
  <c r="BK773" i="2" s="1"/>
  <c r="BF773" i="2"/>
  <c r="BH772" i="2"/>
  <c r="BJ772" i="2" s="1"/>
  <c r="BK772" i="2" s="1"/>
  <c r="BF772" i="2"/>
  <c r="BH771" i="2"/>
  <c r="BJ771" i="2" s="1"/>
  <c r="BK771" i="2" s="1"/>
  <c r="BF771" i="2"/>
  <c r="BH770" i="2"/>
  <c r="BJ770" i="2" s="1"/>
  <c r="BK770" i="2" s="1"/>
  <c r="BF770" i="2"/>
  <c r="BH769" i="2"/>
  <c r="BJ769" i="2" s="1"/>
  <c r="BK769" i="2" s="1"/>
  <c r="BF769" i="2"/>
  <c r="BH768" i="2"/>
  <c r="BJ768" i="2" s="1"/>
  <c r="BK768" i="2" s="1"/>
  <c r="BF768" i="2"/>
  <c r="BH767" i="2"/>
  <c r="BJ767" i="2" s="1"/>
  <c r="BK767" i="2" s="1"/>
  <c r="BF767" i="2"/>
  <c r="BH766" i="2"/>
  <c r="BJ766" i="2" s="1"/>
  <c r="BK766" i="2" s="1"/>
  <c r="BF766" i="2"/>
  <c r="BH765" i="2"/>
  <c r="BJ765" i="2" s="1"/>
  <c r="BK765" i="2" s="1"/>
  <c r="BF765" i="2"/>
  <c r="BH764" i="2"/>
  <c r="BJ764" i="2" s="1"/>
  <c r="BK764" i="2" s="1"/>
  <c r="BF764" i="2"/>
  <c r="BH763" i="2"/>
  <c r="BJ763" i="2" s="1"/>
  <c r="BK763" i="2" s="1"/>
  <c r="BF763" i="2"/>
  <c r="BH762" i="2"/>
  <c r="BJ762" i="2" s="1"/>
  <c r="BK762" i="2" s="1"/>
  <c r="BF762" i="2"/>
  <c r="BJ761" i="2"/>
  <c r="BK761" i="2" s="1"/>
  <c r="BH761" i="2"/>
  <c r="BF761" i="2"/>
  <c r="BH760" i="2"/>
  <c r="BJ760" i="2" s="1"/>
  <c r="BK760" i="2" s="1"/>
  <c r="BF760" i="2"/>
  <c r="BH759" i="2"/>
  <c r="BJ759" i="2" s="1"/>
  <c r="BK759" i="2" s="1"/>
  <c r="BF759" i="2"/>
  <c r="BH758" i="2"/>
  <c r="BJ758" i="2" s="1"/>
  <c r="BK758" i="2" s="1"/>
  <c r="BF758" i="2"/>
  <c r="BH757" i="2"/>
  <c r="BJ757" i="2" s="1"/>
  <c r="BK757" i="2" s="1"/>
  <c r="BF757" i="2"/>
  <c r="BH756" i="2"/>
  <c r="BJ756" i="2" s="1"/>
  <c r="BK756" i="2" s="1"/>
  <c r="BF756" i="2"/>
  <c r="BH755" i="2"/>
  <c r="BJ755" i="2" s="1"/>
  <c r="BK755" i="2" s="1"/>
  <c r="BF755" i="2"/>
  <c r="BH754" i="2"/>
  <c r="BJ754" i="2" s="1"/>
  <c r="BK754" i="2" s="1"/>
  <c r="BF754" i="2"/>
  <c r="BH753" i="2"/>
  <c r="BJ753" i="2" s="1"/>
  <c r="BK753" i="2" s="1"/>
  <c r="BF753" i="2"/>
  <c r="BH752" i="2"/>
  <c r="BJ752" i="2" s="1"/>
  <c r="BK752" i="2" s="1"/>
  <c r="BF752" i="2"/>
  <c r="BH751" i="2"/>
  <c r="BJ751" i="2" s="1"/>
  <c r="BK751" i="2" s="1"/>
  <c r="BF751" i="2"/>
  <c r="BH750" i="2"/>
  <c r="BJ750" i="2" s="1"/>
  <c r="BK750" i="2" s="1"/>
  <c r="BF750" i="2"/>
  <c r="BH749" i="2"/>
  <c r="BJ749" i="2" s="1"/>
  <c r="BK749" i="2" s="1"/>
  <c r="BF749" i="2"/>
  <c r="BH748" i="2"/>
  <c r="BJ748" i="2" s="1"/>
  <c r="BK748" i="2" s="1"/>
  <c r="BF748" i="2"/>
  <c r="BH747" i="2"/>
  <c r="BJ747" i="2" s="1"/>
  <c r="BK747" i="2" s="1"/>
  <c r="BF747" i="2"/>
  <c r="BH746" i="2"/>
  <c r="BJ746" i="2" s="1"/>
  <c r="BK746" i="2" s="1"/>
  <c r="BF746" i="2"/>
  <c r="BH745" i="2"/>
  <c r="BJ745" i="2" s="1"/>
  <c r="BK745" i="2" s="1"/>
  <c r="BF745" i="2"/>
  <c r="BH744" i="2"/>
  <c r="BJ744" i="2" s="1"/>
  <c r="BK744" i="2" s="1"/>
  <c r="BF744" i="2"/>
  <c r="BH743" i="2"/>
  <c r="BJ743" i="2" s="1"/>
  <c r="BK743" i="2" s="1"/>
  <c r="BF743" i="2"/>
  <c r="BH742" i="2"/>
  <c r="BJ742" i="2" s="1"/>
  <c r="BK742" i="2" s="1"/>
  <c r="BF742" i="2"/>
  <c r="BH741" i="2"/>
  <c r="BJ741" i="2" s="1"/>
  <c r="BK741" i="2" s="1"/>
  <c r="BF741" i="2"/>
  <c r="BK740" i="2"/>
  <c r="BH740" i="2"/>
  <c r="BJ740" i="2" s="1"/>
  <c r="BF740" i="2"/>
  <c r="BH739" i="2"/>
  <c r="BJ739" i="2" s="1"/>
  <c r="BK739" i="2" s="1"/>
  <c r="BF739" i="2"/>
  <c r="BH738" i="2"/>
  <c r="BJ738" i="2" s="1"/>
  <c r="BK738" i="2" s="1"/>
  <c r="BF738" i="2"/>
  <c r="BH737" i="2"/>
  <c r="BJ737" i="2" s="1"/>
  <c r="BK737" i="2" s="1"/>
  <c r="BF737" i="2"/>
  <c r="BH736" i="2"/>
  <c r="BJ736" i="2" s="1"/>
  <c r="BK736" i="2" s="1"/>
  <c r="BF736" i="2"/>
  <c r="BH735" i="2"/>
  <c r="BJ735" i="2" s="1"/>
  <c r="BK735" i="2" s="1"/>
  <c r="BF735" i="2"/>
  <c r="BH734" i="2"/>
  <c r="BJ734" i="2" s="1"/>
  <c r="BK734" i="2" s="1"/>
  <c r="BF734" i="2"/>
  <c r="BH733" i="2"/>
  <c r="BJ733" i="2" s="1"/>
  <c r="BK733" i="2" s="1"/>
  <c r="BF733" i="2"/>
  <c r="BH732" i="2"/>
  <c r="BJ732" i="2" s="1"/>
  <c r="BK732" i="2" s="1"/>
  <c r="BF732" i="2"/>
  <c r="BH731" i="2"/>
  <c r="BJ731" i="2" s="1"/>
  <c r="BK731" i="2" s="1"/>
  <c r="BF731" i="2"/>
  <c r="BH730" i="2"/>
  <c r="BJ730" i="2" s="1"/>
  <c r="BK730" i="2" s="1"/>
  <c r="BF730" i="2"/>
  <c r="BH729" i="2"/>
  <c r="BJ729" i="2" s="1"/>
  <c r="BK729" i="2" s="1"/>
  <c r="BF729" i="2"/>
  <c r="BH728" i="2"/>
  <c r="BJ728" i="2" s="1"/>
  <c r="BK728" i="2" s="1"/>
  <c r="BF728" i="2"/>
  <c r="BH727" i="2"/>
  <c r="BJ727" i="2" s="1"/>
  <c r="BK727" i="2" s="1"/>
  <c r="BF727" i="2"/>
  <c r="BH726" i="2"/>
  <c r="BJ726" i="2" s="1"/>
  <c r="BK726" i="2" s="1"/>
  <c r="BF726" i="2"/>
  <c r="BH725" i="2"/>
  <c r="BJ725" i="2" s="1"/>
  <c r="BK725" i="2" s="1"/>
  <c r="BF725" i="2"/>
  <c r="BH724" i="2"/>
  <c r="BJ724" i="2" s="1"/>
  <c r="BK724" i="2" s="1"/>
  <c r="BF724" i="2"/>
  <c r="BH723" i="2"/>
  <c r="BJ723" i="2" s="1"/>
  <c r="BK723" i="2" s="1"/>
  <c r="BF723" i="2"/>
  <c r="BH722" i="2"/>
  <c r="BJ722" i="2" s="1"/>
  <c r="BK722" i="2" s="1"/>
  <c r="BF722" i="2"/>
  <c r="BH721" i="2"/>
  <c r="BJ721" i="2" s="1"/>
  <c r="BK721" i="2" s="1"/>
  <c r="BF721" i="2"/>
  <c r="BH720" i="2"/>
  <c r="BJ720" i="2" s="1"/>
  <c r="BK720" i="2" s="1"/>
  <c r="BF720" i="2"/>
  <c r="BJ719" i="2"/>
  <c r="BK719" i="2" s="1"/>
  <c r="BH719" i="2"/>
  <c r="BF719" i="2"/>
  <c r="BH718" i="2"/>
  <c r="BJ718" i="2" s="1"/>
  <c r="BK718" i="2" s="1"/>
  <c r="BF718" i="2"/>
  <c r="BH717" i="2"/>
  <c r="BJ717" i="2" s="1"/>
  <c r="BK717" i="2" s="1"/>
  <c r="BF717" i="2"/>
  <c r="BH716" i="2"/>
  <c r="BJ716" i="2" s="1"/>
  <c r="BK716" i="2" s="1"/>
  <c r="BF716" i="2"/>
  <c r="BH715" i="2"/>
  <c r="BJ715" i="2" s="1"/>
  <c r="BK715" i="2" s="1"/>
  <c r="BF715" i="2"/>
  <c r="BH714" i="2"/>
  <c r="BJ714" i="2" s="1"/>
  <c r="BK714" i="2" s="1"/>
  <c r="BF714" i="2"/>
  <c r="BH713" i="2"/>
  <c r="BJ713" i="2" s="1"/>
  <c r="BK713" i="2" s="1"/>
  <c r="BF713" i="2"/>
  <c r="BH712" i="2"/>
  <c r="BJ712" i="2" s="1"/>
  <c r="BK712" i="2" s="1"/>
  <c r="BF712" i="2"/>
  <c r="BH711" i="2"/>
  <c r="BJ711" i="2" s="1"/>
  <c r="BK711" i="2" s="1"/>
  <c r="BF711" i="2"/>
  <c r="BH710" i="2"/>
  <c r="BJ710" i="2" s="1"/>
  <c r="BK710" i="2" s="1"/>
  <c r="BF710" i="2"/>
  <c r="BH709" i="2"/>
  <c r="BJ709" i="2" s="1"/>
  <c r="BK709" i="2" s="1"/>
  <c r="BF709" i="2"/>
  <c r="BH708" i="2"/>
  <c r="BJ708" i="2" s="1"/>
  <c r="BK708" i="2" s="1"/>
  <c r="BF708" i="2"/>
  <c r="BH707" i="2"/>
  <c r="BJ707" i="2" s="1"/>
  <c r="BK707" i="2" s="1"/>
  <c r="BF707" i="2"/>
  <c r="BH706" i="2"/>
  <c r="BJ706" i="2" s="1"/>
  <c r="BK706" i="2" s="1"/>
  <c r="BF706" i="2"/>
  <c r="BH705" i="2"/>
  <c r="BJ705" i="2" s="1"/>
  <c r="BK705" i="2" s="1"/>
  <c r="BF705" i="2"/>
  <c r="BH704" i="2"/>
  <c r="BJ704" i="2" s="1"/>
  <c r="BK704" i="2" s="1"/>
  <c r="BF704" i="2"/>
  <c r="BH703" i="2"/>
  <c r="BJ703" i="2" s="1"/>
  <c r="BK703" i="2" s="1"/>
  <c r="BF703" i="2"/>
  <c r="BH702" i="2"/>
  <c r="BJ702" i="2" s="1"/>
  <c r="BK702" i="2" s="1"/>
  <c r="BF702" i="2"/>
  <c r="BH701" i="2"/>
  <c r="BJ701" i="2" s="1"/>
  <c r="BK701" i="2" s="1"/>
  <c r="BF701" i="2"/>
  <c r="BH700" i="2"/>
  <c r="BJ700" i="2" s="1"/>
  <c r="BK700" i="2" s="1"/>
  <c r="BF700" i="2"/>
  <c r="BH699" i="2"/>
  <c r="BJ699" i="2" s="1"/>
  <c r="BK699" i="2" s="1"/>
  <c r="BF699" i="2"/>
  <c r="BH698" i="2"/>
  <c r="BJ698" i="2" s="1"/>
  <c r="BK698" i="2" s="1"/>
  <c r="BF698" i="2"/>
  <c r="BH697" i="2"/>
  <c r="BJ697" i="2" s="1"/>
  <c r="BK697" i="2" s="1"/>
  <c r="BF697" i="2"/>
  <c r="BK696" i="2"/>
  <c r="BH696" i="2"/>
  <c r="BJ696" i="2" s="1"/>
  <c r="BF696" i="2"/>
  <c r="BH695" i="2"/>
  <c r="BJ695" i="2" s="1"/>
  <c r="BK695" i="2" s="1"/>
  <c r="BF695" i="2"/>
  <c r="BH694" i="2"/>
  <c r="BJ694" i="2" s="1"/>
  <c r="BK694" i="2" s="1"/>
  <c r="BF694" i="2"/>
  <c r="BH693" i="2"/>
  <c r="BJ693" i="2" s="1"/>
  <c r="BK693" i="2" s="1"/>
  <c r="BF693" i="2"/>
  <c r="BH692" i="2"/>
  <c r="BJ692" i="2" s="1"/>
  <c r="BK692" i="2" s="1"/>
  <c r="BF692" i="2"/>
  <c r="BH691" i="2"/>
  <c r="BJ691" i="2" s="1"/>
  <c r="BK691" i="2" s="1"/>
  <c r="BF691" i="2"/>
  <c r="BH690" i="2"/>
  <c r="BJ690" i="2" s="1"/>
  <c r="BK690" i="2" s="1"/>
  <c r="BF690" i="2"/>
  <c r="BH689" i="2"/>
  <c r="BJ689" i="2" s="1"/>
  <c r="BK689" i="2" s="1"/>
  <c r="BF689" i="2"/>
  <c r="BH688" i="2"/>
  <c r="BJ688" i="2" s="1"/>
  <c r="BK688" i="2" s="1"/>
  <c r="BF688" i="2"/>
  <c r="BH687" i="2"/>
  <c r="BJ687" i="2" s="1"/>
  <c r="BK687" i="2" s="1"/>
  <c r="BF687" i="2"/>
  <c r="BH686" i="2"/>
  <c r="BJ686" i="2" s="1"/>
  <c r="BK686" i="2" s="1"/>
  <c r="BF686" i="2"/>
  <c r="BH685" i="2"/>
  <c r="BJ685" i="2" s="1"/>
  <c r="BK685" i="2" s="1"/>
  <c r="BF685" i="2"/>
  <c r="BH684" i="2"/>
  <c r="BJ684" i="2" s="1"/>
  <c r="BK684" i="2" s="1"/>
  <c r="BF684" i="2"/>
  <c r="BH683" i="2"/>
  <c r="BJ683" i="2" s="1"/>
  <c r="BK683" i="2" s="1"/>
  <c r="BF683" i="2"/>
  <c r="BH682" i="2"/>
  <c r="BJ682" i="2" s="1"/>
  <c r="BK682" i="2" s="1"/>
  <c r="BF682" i="2"/>
  <c r="BH681" i="2"/>
  <c r="BJ681" i="2" s="1"/>
  <c r="BK681" i="2" s="1"/>
  <c r="BF681" i="2"/>
  <c r="BH680" i="2"/>
  <c r="BJ680" i="2" s="1"/>
  <c r="BK680" i="2" s="1"/>
  <c r="BF680" i="2"/>
  <c r="BH679" i="2"/>
  <c r="BJ679" i="2" s="1"/>
  <c r="BK679" i="2" s="1"/>
  <c r="BF679" i="2"/>
  <c r="BH678" i="2"/>
  <c r="BJ678" i="2" s="1"/>
  <c r="BK678" i="2" s="1"/>
  <c r="BF678" i="2"/>
  <c r="BH677" i="2"/>
  <c r="BJ677" i="2" s="1"/>
  <c r="BK677" i="2" s="1"/>
  <c r="BF677" i="2"/>
  <c r="BH676" i="2"/>
  <c r="BJ676" i="2" s="1"/>
  <c r="BK676" i="2" s="1"/>
  <c r="BF676" i="2"/>
  <c r="BJ675" i="2"/>
  <c r="BK675" i="2" s="1"/>
  <c r="BH675" i="2"/>
  <c r="BF675" i="2"/>
  <c r="BH674" i="2"/>
  <c r="BJ674" i="2" s="1"/>
  <c r="BK674" i="2" s="1"/>
  <c r="BF674" i="2"/>
  <c r="BH673" i="2"/>
  <c r="BJ673" i="2" s="1"/>
  <c r="BK673" i="2" s="1"/>
  <c r="BF673" i="2"/>
  <c r="BH672" i="2"/>
  <c r="BJ672" i="2" s="1"/>
  <c r="BK672" i="2" s="1"/>
  <c r="BF672" i="2"/>
  <c r="BH671" i="2"/>
  <c r="BJ671" i="2" s="1"/>
  <c r="BK671" i="2" s="1"/>
  <c r="BF671" i="2"/>
  <c r="BH670" i="2"/>
  <c r="BJ670" i="2" s="1"/>
  <c r="BK670" i="2" s="1"/>
  <c r="BF670" i="2"/>
  <c r="BH669" i="2"/>
  <c r="BJ669" i="2" s="1"/>
  <c r="BK669" i="2" s="1"/>
  <c r="BF669" i="2"/>
  <c r="BH668" i="2"/>
  <c r="BJ668" i="2" s="1"/>
  <c r="BK668" i="2" s="1"/>
  <c r="BF668" i="2"/>
  <c r="BH667" i="2"/>
  <c r="BJ667" i="2" s="1"/>
  <c r="BK667" i="2" s="1"/>
  <c r="BF667" i="2"/>
  <c r="BH666" i="2"/>
  <c r="BJ666" i="2" s="1"/>
  <c r="BK666" i="2" s="1"/>
  <c r="BF666" i="2"/>
  <c r="BH665" i="2"/>
  <c r="BJ665" i="2" s="1"/>
  <c r="BK665" i="2" s="1"/>
  <c r="BF665" i="2"/>
  <c r="BH664" i="2"/>
  <c r="BJ664" i="2" s="1"/>
  <c r="BK664" i="2" s="1"/>
  <c r="BF664" i="2"/>
  <c r="BH663" i="2"/>
  <c r="BJ663" i="2" s="1"/>
  <c r="BK663" i="2" s="1"/>
  <c r="BF663" i="2"/>
  <c r="BH662" i="2"/>
  <c r="BJ662" i="2" s="1"/>
  <c r="BK662" i="2" s="1"/>
  <c r="BF662" i="2"/>
  <c r="BH661" i="2"/>
  <c r="BJ661" i="2" s="1"/>
  <c r="BK661" i="2" s="1"/>
  <c r="BF661" i="2"/>
  <c r="BH660" i="2"/>
  <c r="BJ660" i="2" s="1"/>
  <c r="BK660" i="2" s="1"/>
  <c r="BF660" i="2"/>
  <c r="BH659" i="2"/>
  <c r="BJ659" i="2" s="1"/>
  <c r="BK659" i="2" s="1"/>
  <c r="BF659" i="2"/>
  <c r="BH658" i="2"/>
  <c r="BJ658" i="2" s="1"/>
  <c r="BK658" i="2" s="1"/>
  <c r="BF658" i="2"/>
  <c r="BH657" i="2"/>
  <c r="BJ657" i="2" s="1"/>
  <c r="BK657" i="2" s="1"/>
  <c r="BF657" i="2"/>
  <c r="BH656" i="2"/>
  <c r="BJ656" i="2" s="1"/>
  <c r="BK656" i="2" s="1"/>
  <c r="BF656" i="2"/>
  <c r="BH655" i="2"/>
  <c r="BJ655" i="2" s="1"/>
  <c r="BK655" i="2" s="1"/>
  <c r="BF655" i="2"/>
  <c r="BH654" i="2"/>
  <c r="BJ654" i="2" s="1"/>
  <c r="BK654" i="2" s="1"/>
  <c r="BF654" i="2"/>
  <c r="BJ653" i="2"/>
  <c r="BK653" i="2" s="1"/>
  <c r="BH653" i="2"/>
  <c r="BF653" i="2"/>
  <c r="BH652" i="2"/>
  <c r="BJ652" i="2" s="1"/>
  <c r="BK652" i="2" s="1"/>
  <c r="BF652" i="2"/>
  <c r="BH651" i="2"/>
  <c r="BJ651" i="2" s="1"/>
  <c r="BK651" i="2" s="1"/>
  <c r="BF651" i="2"/>
  <c r="BH650" i="2"/>
  <c r="BJ650" i="2" s="1"/>
  <c r="BK650" i="2" s="1"/>
  <c r="BF650" i="2"/>
  <c r="BH649" i="2"/>
  <c r="BJ649" i="2" s="1"/>
  <c r="BK649" i="2" s="1"/>
  <c r="BF649" i="2"/>
  <c r="BH648" i="2"/>
  <c r="BJ648" i="2" s="1"/>
  <c r="BK648" i="2" s="1"/>
  <c r="BF648" i="2"/>
  <c r="BH647" i="2"/>
  <c r="BJ647" i="2" s="1"/>
  <c r="BK647" i="2" s="1"/>
  <c r="BF647" i="2"/>
  <c r="BH646" i="2"/>
  <c r="BJ646" i="2" s="1"/>
  <c r="BK646" i="2" s="1"/>
  <c r="BF646" i="2"/>
  <c r="BH645" i="2"/>
  <c r="BJ645" i="2" s="1"/>
  <c r="BK645" i="2" s="1"/>
  <c r="BF645" i="2"/>
  <c r="BH644" i="2"/>
  <c r="BJ644" i="2" s="1"/>
  <c r="BK644" i="2" s="1"/>
  <c r="BF644" i="2"/>
  <c r="BH643" i="2"/>
  <c r="BJ643" i="2" s="1"/>
  <c r="BK643" i="2" s="1"/>
  <c r="BF643" i="2"/>
  <c r="BH642" i="2"/>
  <c r="BJ642" i="2" s="1"/>
  <c r="BK642" i="2" s="1"/>
  <c r="BF642" i="2"/>
  <c r="BH641" i="2"/>
  <c r="BJ641" i="2" s="1"/>
  <c r="BK641" i="2" s="1"/>
  <c r="BF641" i="2"/>
  <c r="BH640" i="2"/>
  <c r="BJ640" i="2" s="1"/>
  <c r="BK640" i="2" s="1"/>
  <c r="BF640" i="2"/>
  <c r="BH639" i="2"/>
  <c r="BJ639" i="2" s="1"/>
  <c r="BK639" i="2" s="1"/>
  <c r="BF639" i="2"/>
  <c r="BH638" i="2"/>
  <c r="BJ638" i="2" s="1"/>
  <c r="BK638" i="2" s="1"/>
  <c r="BF638" i="2"/>
  <c r="BH637" i="2"/>
  <c r="BJ637" i="2" s="1"/>
  <c r="BK637" i="2" s="1"/>
  <c r="BF637" i="2"/>
  <c r="BH636" i="2"/>
  <c r="BJ636" i="2" s="1"/>
  <c r="BK636" i="2" s="1"/>
  <c r="BF636" i="2"/>
  <c r="BH635" i="2"/>
  <c r="BJ635" i="2" s="1"/>
  <c r="BK635" i="2" s="1"/>
  <c r="BF635" i="2"/>
  <c r="BH634" i="2"/>
  <c r="BJ634" i="2" s="1"/>
  <c r="BK634" i="2" s="1"/>
  <c r="BF634" i="2"/>
  <c r="BH633" i="2"/>
  <c r="BJ633" i="2" s="1"/>
  <c r="BK633" i="2" s="1"/>
  <c r="BF633" i="2"/>
  <c r="BK632" i="2"/>
  <c r="BH632" i="2"/>
  <c r="BJ632" i="2" s="1"/>
  <c r="BF632" i="2"/>
  <c r="BH631" i="2"/>
  <c r="BJ631" i="2" s="1"/>
  <c r="BK631" i="2" s="1"/>
  <c r="BF631" i="2"/>
  <c r="BH630" i="2"/>
  <c r="BJ630" i="2" s="1"/>
  <c r="BK630" i="2" s="1"/>
  <c r="BF630" i="2"/>
  <c r="BH629" i="2"/>
  <c r="BJ629" i="2" s="1"/>
  <c r="BK629" i="2" s="1"/>
  <c r="BF629" i="2"/>
  <c r="BH628" i="2"/>
  <c r="BJ628" i="2" s="1"/>
  <c r="BK628" i="2" s="1"/>
  <c r="BF628" i="2"/>
  <c r="BH627" i="2"/>
  <c r="BJ627" i="2" s="1"/>
  <c r="BK627" i="2" s="1"/>
  <c r="BF627" i="2"/>
  <c r="BH626" i="2"/>
  <c r="BJ626" i="2" s="1"/>
  <c r="BK626" i="2" s="1"/>
  <c r="BF626" i="2"/>
  <c r="BH625" i="2"/>
  <c r="BJ625" i="2" s="1"/>
  <c r="BK625" i="2" s="1"/>
  <c r="BF625" i="2"/>
  <c r="BH624" i="2"/>
  <c r="BJ624" i="2" s="1"/>
  <c r="BK624" i="2" s="1"/>
  <c r="BF624" i="2"/>
  <c r="BH623" i="2"/>
  <c r="BJ623" i="2" s="1"/>
  <c r="BK623" i="2" s="1"/>
  <c r="BF623" i="2"/>
  <c r="BH622" i="2"/>
  <c r="BJ622" i="2" s="1"/>
  <c r="BK622" i="2" s="1"/>
  <c r="BF622" i="2"/>
  <c r="BH621" i="2"/>
  <c r="BJ621" i="2" s="1"/>
  <c r="BK621" i="2" s="1"/>
  <c r="BF621" i="2"/>
  <c r="BH620" i="2"/>
  <c r="BJ620" i="2" s="1"/>
  <c r="BK620" i="2" s="1"/>
  <c r="BF620" i="2"/>
  <c r="BH619" i="2"/>
  <c r="BJ619" i="2" s="1"/>
  <c r="BK619" i="2" s="1"/>
  <c r="BF619" i="2"/>
  <c r="BH618" i="2"/>
  <c r="BJ618" i="2" s="1"/>
  <c r="BK618" i="2" s="1"/>
  <c r="BF618" i="2"/>
  <c r="BH617" i="2"/>
  <c r="BJ617" i="2" s="1"/>
  <c r="BK617" i="2" s="1"/>
  <c r="BF617" i="2"/>
  <c r="BH616" i="2"/>
  <c r="BJ616" i="2" s="1"/>
  <c r="BK616" i="2" s="1"/>
  <c r="BF616" i="2"/>
  <c r="BH615" i="2"/>
  <c r="BJ615" i="2" s="1"/>
  <c r="BK615" i="2" s="1"/>
  <c r="BF615" i="2"/>
  <c r="BH614" i="2"/>
  <c r="BJ614" i="2" s="1"/>
  <c r="BK614" i="2" s="1"/>
  <c r="BF614" i="2"/>
  <c r="BH613" i="2"/>
  <c r="BJ613" i="2" s="1"/>
  <c r="BK613" i="2" s="1"/>
  <c r="BF613" i="2"/>
  <c r="BH612" i="2"/>
  <c r="BJ612" i="2" s="1"/>
  <c r="BK612" i="2" s="1"/>
  <c r="BF612" i="2"/>
  <c r="BJ611" i="2"/>
  <c r="BK611" i="2" s="1"/>
  <c r="BH611" i="2"/>
  <c r="BF611" i="2"/>
  <c r="BH610" i="2"/>
  <c r="BJ610" i="2" s="1"/>
  <c r="BK610" i="2" s="1"/>
  <c r="BF610" i="2"/>
  <c r="BH609" i="2"/>
  <c r="BJ609" i="2" s="1"/>
  <c r="BK609" i="2" s="1"/>
  <c r="BF609" i="2"/>
  <c r="BH608" i="2"/>
  <c r="BJ608" i="2" s="1"/>
  <c r="BK608" i="2" s="1"/>
  <c r="BF608" i="2"/>
  <c r="BH607" i="2"/>
  <c r="BJ607" i="2" s="1"/>
  <c r="BK607" i="2" s="1"/>
  <c r="BF607" i="2"/>
  <c r="BH606" i="2"/>
  <c r="BJ606" i="2" s="1"/>
  <c r="BK606" i="2" s="1"/>
  <c r="BF606" i="2"/>
  <c r="BH605" i="2"/>
  <c r="BJ605" i="2" s="1"/>
  <c r="BK605" i="2" s="1"/>
  <c r="BF605" i="2"/>
  <c r="BH604" i="2"/>
  <c r="BJ604" i="2" s="1"/>
  <c r="BK604" i="2" s="1"/>
  <c r="BF604" i="2"/>
  <c r="BH603" i="2"/>
  <c r="BJ603" i="2" s="1"/>
  <c r="BK603" i="2" s="1"/>
  <c r="BF603" i="2"/>
  <c r="BH602" i="2"/>
  <c r="BJ602" i="2" s="1"/>
  <c r="BK602" i="2" s="1"/>
  <c r="BF602" i="2"/>
  <c r="BH601" i="2"/>
  <c r="BJ601" i="2" s="1"/>
  <c r="BK601" i="2" s="1"/>
  <c r="BF601" i="2"/>
  <c r="BH600" i="2"/>
  <c r="BJ600" i="2" s="1"/>
  <c r="BK600" i="2" s="1"/>
  <c r="BF600" i="2"/>
  <c r="BH599" i="2"/>
  <c r="BJ599" i="2" s="1"/>
  <c r="BK599" i="2" s="1"/>
  <c r="BF599" i="2"/>
  <c r="BH598" i="2"/>
  <c r="BJ598" i="2" s="1"/>
  <c r="BK598" i="2" s="1"/>
  <c r="BF598" i="2"/>
  <c r="BH597" i="2"/>
  <c r="BJ597" i="2" s="1"/>
  <c r="BK597" i="2" s="1"/>
  <c r="BF597" i="2"/>
  <c r="BH596" i="2"/>
  <c r="BJ596" i="2" s="1"/>
  <c r="BK596" i="2" s="1"/>
  <c r="BF596" i="2"/>
  <c r="BH595" i="2"/>
  <c r="BJ595" i="2" s="1"/>
  <c r="BK595" i="2" s="1"/>
  <c r="BF595" i="2"/>
  <c r="BH594" i="2"/>
  <c r="BJ594" i="2" s="1"/>
  <c r="BK594" i="2" s="1"/>
  <c r="BF594" i="2"/>
  <c r="BH593" i="2"/>
  <c r="BJ593" i="2" s="1"/>
  <c r="BK593" i="2" s="1"/>
  <c r="BF593" i="2"/>
  <c r="BH592" i="2"/>
  <c r="BJ592" i="2" s="1"/>
  <c r="BK592" i="2" s="1"/>
  <c r="BF592" i="2"/>
  <c r="BH591" i="2"/>
  <c r="BJ591" i="2" s="1"/>
  <c r="BK591" i="2" s="1"/>
  <c r="BF591" i="2"/>
  <c r="BH590" i="2"/>
  <c r="BJ590" i="2" s="1"/>
  <c r="BK590" i="2" s="1"/>
  <c r="BF590" i="2"/>
  <c r="BJ589" i="2"/>
  <c r="BK589" i="2" s="1"/>
  <c r="BH589" i="2"/>
  <c r="BF589" i="2"/>
  <c r="BH588" i="2"/>
  <c r="BJ588" i="2" s="1"/>
  <c r="BK588" i="2" s="1"/>
  <c r="BF588" i="2"/>
  <c r="BH587" i="2"/>
  <c r="BJ587" i="2" s="1"/>
  <c r="BK587" i="2" s="1"/>
  <c r="BF587" i="2"/>
  <c r="BH586" i="2"/>
  <c r="BJ586" i="2" s="1"/>
  <c r="BK586" i="2" s="1"/>
  <c r="BF586" i="2"/>
  <c r="BH585" i="2"/>
  <c r="BJ585" i="2" s="1"/>
  <c r="BK585" i="2" s="1"/>
  <c r="BF585" i="2"/>
  <c r="BH584" i="2"/>
  <c r="BJ584" i="2" s="1"/>
  <c r="BK584" i="2" s="1"/>
  <c r="BF584" i="2"/>
  <c r="BH583" i="2"/>
  <c r="BJ583" i="2" s="1"/>
  <c r="BK583" i="2" s="1"/>
  <c r="BF583" i="2"/>
  <c r="BH582" i="2"/>
  <c r="BJ582" i="2" s="1"/>
  <c r="BK582" i="2" s="1"/>
  <c r="BF582" i="2"/>
  <c r="BH581" i="2"/>
  <c r="BJ581" i="2" s="1"/>
  <c r="BK581" i="2" s="1"/>
  <c r="BF581" i="2"/>
  <c r="BH580" i="2"/>
  <c r="BJ580" i="2" s="1"/>
  <c r="BK580" i="2" s="1"/>
  <c r="BF580" i="2"/>
  <c r="BH579" i="2"/>
  <c r="BJ579" i="2" s="1"/>
  <c r="BK579" i="2" s="1"/>
  <c r="BF579" i="2"/>
  <c r="BH578" i="2"/>
  <c r="BJ578" i="2" s="1"/>
  <c r="BK578" i="2" s="1"/>
  <c r="BF578" i="2"/>
  <c r="BH577" i="2"/>
  <c r="BJ577" i="2" s="1"/>
  <c r="BK577" i="2" s="1"/>
  <c r="BF577" i="2"/>
  <c r="BH576" i="2"/>
  <c r="BJ576" i="2" s="1"/>
  <c r="BK576" i="2" s="1"/>
  <c r="BF576" i="2"/>
  <c r="BH575" i="2"/>
  <c r="BJ575" i="2" s="1"/>
  <c r="BK575" i="2" s="1"/>
  <c r="BF575" i="2"/>
  <c r="BH574" i="2"/>
  <c r="BJ574" i="2" s="1"/>
  <c r="BK574" i="2" s="1"/>
  <c r="BF574" i="2"/>
  <c r="BH573" i="2"/>
  <c r="BJ573" i="2" s="1"/>
  <c r="BK573" i="2" s="1"/>
  <c r="BF573" i="2"/>
  <c r="BH572" i="2"/>
  <c r="BJ572" i="2" s="1"/>
  <c r="BK572" i="2" s="1"/>
  <c r="BF572" i="2"/>
  <c r="BH571" i="2"/>
  <c r="BJ571" i="2" s="1"/>
  <c r="BK571" i="2" s="1"/>
  <c r="BF571" i="2"/>
  <c r="BH570" i="2"/>
  <c r="BJ570" i="2" s="1"/>
  <c r="BK570" i="2" s="1"/>
  <c r="BF570" i="2"/>
  <c r="BH569" i="2"/>
  <c r="BJ569" i="2" s="1"/>
  <c r="BK569" i="2" s="1"/>
  <c r="BF569" i="2"/>
  <c r="BH568" i="2"/>
  <c r="BJ568" i="2" s="1"/>
  <c r="BK568" i="2" s="1"/>
  <c r="BF568" i="2"/>
  <c r="BH567" i="2"/>
  <c r="BJ567" i="2" s="1"/>
  <c r="BK567" i="2" s="1"/>
  <c r="BF567" i="2"/>
  <c r="BH566" i="2"/>
  <c r="BJ566" i="2" s="1"/>
  <c r="BK566" i="2" s="1"/>
  <c r="BF566" i="2"/>
  <c r="BH565" i="2"/>
  <c r="BJ565" i="2" s="1"/>
  <c r="BK565" i="2" s="1"/>
  <c r="BF565" i="2"/>
  <c r="BH564" i="2"/>
  <c r="BJ564" i="2" s="1"/>
  <c r="BK564" i="2" s="1"/>
  <c r="BF564" i="2"/>
  <c r="BH563" i="2"/>
  <c r="BJ563" i="2" s="1"/>
  <c r="BK563" i="2" s="1"/>
  <c r="BF563" i="2"/>
  <c r="BH562" i="2"/>
  <c r="BJ562" i="2" s="1"/>
  <c r="BK562" i="2" s="1"/>
  <c r="BF562" i="2"/>
  <c r="BH561" i="2"/>
  <c r="BJ561" i="2" s="1"/>
  <c r="BK561" i="2" s="1"/>
  <c r="BF561" i="2"/>
  <c r="BH560" i="2"/>
  <c r="BJ560" i="2" s="1"/>
  <c r="BK560" i="2" s="1"/>
  <c r="BF560" i="2"/>
  <c r="BJ559" i="2"/>
  <c r="BK559" i="2" s="1"/>
  <c r="BH559" i="2"/>
  <c r="BF559" i="2"/>
  <c r="BH558" i="2"/>
  <c r="BJ558" i="2" s="1"/>
  <c r="BK558" i="2" s="1"/>
  <c r="BF558" i="2"/>
  <c r="BH557" i="2"/>
  <c r="BJ557" i="2" s="1"/>
  <c r="BK557" i="2" s="1"/>
  <c r="BF557" i="2"/>
  <c r="BH556" i="2"/>
  <c r="BJ556" i="2" s="1"/>
  <c r="BK556" i="2" s="1"/>
  <c r="BF556" i="2"/>
  <c r="BH555" i="2"/>
  <c r="BJ555" i="2" s="1"/>
  <c r="BK555" i="2" s="1"/>
  <c r="BF555" i="2"/>
  <c r="BH554" i="2"/>
  <c r="BJ554" i="2" s="1"/>
  <c r="BK554" i="2" s="1"/>
  <c r="BF554" i="2"/>
  <c r="BH553" i="2"/>
  <c r="BJ553" i="2" s="1"/>
  <c r="BK553" i="2" s="1"/>
  <c r="BF553" i="2"/>
  <c r="BH552" i="2"/>
  <c r="BJ552" i="2" s="1"/>
  <c r="BK552" i="2" s="1"/>
  <c r="BF552" i="2"/>
  <c r="BH551" i="2"/>
  <c r="BJ551" i="2" s="1"/>
  <c r="BK551" i="2" s="1"/>
  <c r="BF551" i="2"/>
  <c r="BH550" i="2"/>
  <c r="BJ550" i="2" s="1"/>
  <c r="BK550" i="2" s="1"/>
  <c r="BF550" i="2"/>
  <c r="BH549" i="2"/>
  <c r="BJ549" i="2" s="1"/>
  <c r="BK549" i="2" s="1"/>
  <c r="BF549" i="2"/>
  <c r="BH548" i="2"/>
  <c r="BJ548" i="2" s="1"/>
  <c r="BK548" i="2" s="1"/>
  <c r="BF548" i="2"/>
  <c r="BH547" i="2"/>
  <c r="BJ547" i="2" s="1"/>
  <c r="BK547" i="2" s="1"/>
  <c r="BF547" i="2"/>
  <c r="BH546" i="2"/>
  <c r="BJ546" i="2" s="1"/>
  <c r="BK546" i="2" s="1"/>
  <c r="BF546" i="2"/>
  <c r="BH545" i="2"/>
  <c r="BJ545" i="2" s="1"/>
  <c r="BK545" i="2" s="1"/>
  <c r="BF545" i="2"/>
  <c r="BH544" i="2"/>
  <c r="BJ544" i="2" s="1"/>
  <c r="BK544" i="2" s="1"/>
  <c r="BF544" i="2"/>
  <c r="BH543" i="2"/>
  <c r="BJ543" i="2" s="1"/>
  <c r="BK543" i="2" s="1"/>
  <c r="BF543" i="2"/>
  <c r="BH542" i="2"/>
  <c r="BJ542" i="2" s="1"/>
  <c r="BK542" i="2" s="1"/>
  <c r="BF542" i="2"/>
  <c r="BH541" i="2"/>
  <c r="BJ541" i="2" s="1"/>
  <c r="BK541" i="2" s="1"/>
  <c r="BF541" i="2"/>
  <c r="BH540" i="2"/>
  <c r="BJ540" i="2" s="1"/>
  <c r="BK540" i="2" s="1"/>
  <c r="BF540" i="2"/>
  <c r="BH539" i="2"/>
  <c r="BJ539" i="2" s="1"/>
  <c r="BK539" i="2" s="1"/>
  <c r="BF539" i="2"/>
  <c r="BH538" i="2"/>
  <c r="BJ538" i="2" s="1"/>
  <c r="BK538" i="2" s="1"/>
  <c r="BF538" i="2"/>
  <c r="BH537" i="2"/>
  <c r="BJ537" i="2" s="1"/>
  <c r="BK537" i="2" s="1"/>
  <c r="BF537" i="2"/>
  <c r="BH536" i="2"/>
  <c r="BJ536" i="2" s="1"/>
  <c r="BK536" i="2" s="1"/>
  <c r="BF536" i="2"/>
  <c r="BH535" i="2"/>
  <c r="BJ535" i="2" s="1"/>
  <c r="BK535" i="2" s="1"/>
  <c r="BF535" i="2"/>
  <c r="BH534" i="2"/>
  <c r="BJ534" i="2" s="1"/>
  <c r="BK534" i="2" s="1"/>
  <c r="BF534" i="2"/>
  <c r="BH533" i="2"/>
  <c r="BJ533" i="2" s="1"/>
  <c r="BK533" i="2" s="1"/>
  <c r="BF533" i="2"/>
  <c r="BH532" i="2"/>
  <c r="BJ532" i="2" s="1"/>
  <c r="BK532" i="2" s="1"/>
  <c r="BF532" i="2"/>
  <c r="BH531" i="2"/>
  <c r="BJ531" i="2" s="1"/>
  <c r="BK531" i="2" s="1"/>
  <c r="BF531" i="2"/>
  <c r="BH530" i="2"/>
  <c r="BJ530" i="2" s="1"/>
  <c r="BK530" i="2" s="1"/>
  <c r="BF530" i="2"/>
  <c r="BH529" i="2"/>
  <c r="BJ529" i="2" s="1"/>
  <c r="BK529" i="2" s="1"/>
  <c r="BF529" i="2"/>
  <c r="BH528" i="2"/>
  <c r="BJ528" i="2" s="1"/>
  <c r="BK528" i="2" s="1"/>
  <c r="BF528" i="2"/>
  <c r="BJ527" i="2"/>
  <c r="BK527" i="2" s="1"/>
  <c r="BH527" i="2"/>
  <c r="BF527" i="2"/>
  <c r="BH526" i="2"/>
  <c r="BJ526" i="2" s="1"/>
  <c r="BK526" i="2" s="1"/>
  <c r="BF526" i="2"/>
  <c r="BH525" i="2"/>
  <c r="BJ525" i="2" s="1"/>
  <c r="BK525" i="2" s="1"/>
  <c r="BF525" i="2"/>
  <c r="BH524" i="2"/>
  <c r="BJ524" i="2" s="1"/>
  <c r="BK524" i="2" s="1"/>
  <c r="BF524" i="2"/>
  <c r="BH523" i="2"/>
  <c r="BJ523" i="2" s="1"/>
  <c r="BK523" i="2" s="1"/>
  <c r="BF523" i="2"/>
  <c r="BH522" i="2"/>
  <c r="BJ522" i="2" s="1"/>
  <c r="BK522" i="2" s="1"/>
  <c r="BF522" i="2"/>
  <c r="BH521" i="2"/>
  <c r="BJ521" i="2" s="1"/>
  <c r="BK521" i="2" s="1"/>
  <c r="BF521" i="2"/>
  <c r="BH520" i="2"/>
  <c r="BJ520" i="2" s="1"/>
  <c r="BK520" i="2" s="1"/>
  <c r="BF520" i="2"/>
  <c r="BH519" i="2"/>
  <c r="BJ519" i="2" s="1"/>
  <c r="BK519" i="2" s="1"/>
  <c r="BF519" i="2"/>
  <c r="BH518" i="2"/>
  <c r="BJ518" i="2" s="1"/>
  <c r="BK518" i="2" s="1"/>
  <c r="BF518" i="2"/>
  <c r="BH517" i="2"/>
  <c r="BJ517" i="2" s="1"/>
  <c r="BK517" i="2" s="1"/>
  <c r="BF517" i="2"/>
  <c r="BH516" i="2"/>
  <c r="BJ516" i="2" s="1"/>
  <c r="BK516" i="2" s="1"/>
  <c r="BF516" i="2"/>
  <c r="BH515" i="2"/>
  <c r="BJ515" i="2" s="1"/>
  <c r="BK515" i="2" s="1"/>
  <c r="BF515" i="2"/>
  <c r="BH514" i="2"/>
  <c r="BJ514" i="2" s="1"/>
  <c r="BK514" i="2" s="1"/>
  <c r="BF514" i="2"/>
  <c r="BH513" i="2"/>
  <c r="BJ513" i="2" s="1"/>
  <c r="BK513" i="2" s="1"/>
  <c r="BF513" i="2"/>
  <c r="BH512" i="2"/>
  <c r="BJ512" i="2" s="1"/>
  <c r="BK512" i="2" s="1"/>
  <c r="BF512" i="2"/>
  <c r="BH511" i="2"/>
  <c r="BJ511" i="2" s="1"/>
  <c r="BK511" i="2" s="1"/>
  <c r="BF511" i="2"/>
  <c r="BH510" i="2"/>
  <c r="BJ510" i="2" s="1"/>
  <c r="BK510" i="2" s="1"/>
  <c r="BF510" i="2"/>
  <c r="BH509" i="2"/>
  <c r="BJ509" i="2" s="1"/>
  <c r="BK509" i="2" s="1"/>
  <c r="BF509" i="2"/>
  <c r="BH508" i="2"/>
  <c r="BJ508" i="2" s="1"/>
  <c r="BK508" i="2" s="1"/>
  <c r="BF508" i="2"/>
  <c r="BH507" i="2"/>
  <c r="BJ507" i="2" s="1"/>
  <c r="BK507" i="2" s="1"/>
  <c r="BF507" i="2"/>
  <c r="BH506" i="2"/>
  <c r="BJ506" i="2" s="1"/>
  <c r="BK506" i="2" s="1"/>
  <c r="BF506" i="2"/>
  <c r="BH505" i="2"/>
  <c r="BJ505" i="2" s="1"/>
  <c r="BK505" i="2" s="1"/>
  <c r="BF505" i="2"/>
  <c r="BH504" i="2"/>
  <c r="BJ504" i="2" s="1"/>
  <c r="BK504" i="2" s="1"/>
  <c r="BF504" i="2"/>
  <c r="BH503" i="2"/>
  <c r="BJ503" i="2" s="1"/>
  <c r="BK503" i="2" s="1"/>
  <c r="BF503" i="2"/>
  <c r="BH502" i="2"/>
  <c r="BJ502" i="2" s="1"/>
  <c r="BK502" i="2" s="1"/>
  <c r="BF502" i="2"/>
  <c r="BH501" i="2"/>
  <c r="BJ501" i="2" s="1"/>
  <c r="BK501" i="2" s="1"/>
  <c r="BF501" i="2"/>
  <c r="BH500" i="2"/>
  <c r="BJ500" i="2" s="1"/>
  <c r="BK500" i="2" s="1"/>
  <c r="BF500" i="2"/>
  <c r="BH499" i="2"/>
  <c r="BJ499" i="2" s="1"/>
  <c r="BK499" i="2" s="1"/>
  <c r="BF499" i="2"/>
  <c r="BH498" i="2"/>
  <c r="BJ498" i="2" s="1"/>
  <c r="BK498" i="2" s="1"/>
  <c r="BF498" i="2"/>
  <c r="BH497" i="2"/>
  <c r="BJ497" i="2" s="1"/>
  <c r="BK497" i="2" s="1"/>
  <c r="BF497" i="2"/>
  <c r="BH496" i="2"/>
  <c r="BJ496" i="2" s="1"/>
  <c r="BK496" i="2" s="1"/>
  <c r="BF496" i="2"/>
  <c r="BJ495" i="2"/>
  <c r="BK495" i="2" s="1"/>
  <c r="BH495" i="2"/>
  <c r="BF495" i="2"/>
  <c r="BH494" i="2"/>
  <c r="BJ494" i="2" s="1"/>
  <c r="BK494" i="2" s="1"/>
  <c r="BF494" i="2"/>
  <c r="BH493" i="2"/>
  <c r="BJ493" i="2" s="1"/>
  <c r="BK493" i="2" s="1"/>
  <c r="BF493" i="2"/>
  <c r="BH492" i="2"/>
  <c r="BJ492" i="2" s="1"/>
  <c r="BK492" i="2" s="1"/>
  <c r="BF492" i="2"/>
  <c r="BH491" i="2"/>
  <c r="BJ491" i="2" s="1"/>
  <c r="BK491" i="2" s="1"/>
  <c r="BF491" i="2"/>
  <c r="BH490" i="2"/>
  <c r="BJ490" i="2" s="1"/>
  <c r="BK490" i="2" s="1"/>
  <c r="BF490" i="2"/>
  <c r="BH489" i="2"/>
  <c r="BJ489" i="2" s="1"/>
  <c r="BK489" i="2" s="1"/>
  <c r="BF489" i="2"/>
  <c r="BH488" i="2"/>
  <c r="BJ488" i="2" s="1"/>
  <c r="BK488" i="2" s="1"/>
  <c r="BF488" i="2"/>
  <c r="BH487" i="2"/>
  <c r="BJ487" i="2" s="1"/>
  <c r="BK487" i="2" s="1"/>
  <c r="BF487" i="2"/>
  <c r="BH486" i="2"/>
  <c r="BJ486" i="2" s="1"/>
  <c r="BK486" i="2" s="1"/>
  <c r="BF486" i="2"/>
  <c r="BH485" i="2"/>
  <c r="BJ485" i="2" s="1"/>
  <c r="BK485" i="2" s="1"/>
  <c r="BF485" i="2"/>
  <c r="BH484" i="2"/>
  <c r="BJ484" i="2" s="1"/>
  <c r="BK484" i="2" s="1"/>
  <c r="BF484" i="2"/>
  <c r="BH483" i="2"/>
  <c r="BJ483" i="2" s="1"/>
  <c r="BK483" i="2" s="1"/>
  <c r="BF483" i="2"/>
  <c r="BH482" i="2"/>
  <c r="BJ482" i="2" s="1"/>
  <c r="BK482" i="2" s="1"/>
  <c r="BF482" i="2"/>
  <c r="BH481" i="2"/>
  <c r="BJ481" i="2" s="1"/>
  <c r="BK481" i="2" s="1"/>
  <c r="BF481" i="2"/>
  <c r="BH480" i="2"/>
  <c r="BJ480" i="2" s="1"/>
  <c r="BK480" i="2" s="1"/>
  <c r="BF480" i="2"/>
  <c r="BH479" i="2"/>
  <c r="BJ479" i="2" s="1"/>
  <c r="BK479" i="2" s="1"/>
  <c r="BF479" i="2"/>
  <c r="BH478" i="2"/>
  <c r="BJ478" i="2" s="1"/>
  <c r="BK478" i="2" s="1"/>
  <c r="BF478" i="2"/>
  <c r="BH477" i="2"/>
  <c r="BJ477" i="2" s="1"/>
  <c r="BK477" i="2" s="1"/>
  <c r="BF477" i="2"/>
  <c r="BH476" i="2"/>
  <c r="BJ476" i="2" s="1"/>
  <c r="BK476" i="2" s="1"/>
  <c r="BF476" i="2"/>
  <c r="BH475" i="2"/>
  <c r="BJ475" i="2" s="1"/>
  <c r="BK475" i="2" s="1"/>
  <c r="BF475" i="2"/>
  <c r="BH474" i="2"/>
  <c r="BJ474" i="2" s="1"/>
  <c r="BK474" i="2" s="1"/>
  <c r="BF474" i="2"/>
  <c r="BH473" i="2"/>
  <c r="BJ473" i="2" s="1"/>
  <c r="BK473" i="2" s="1"/>
  <c r="BF473" i="2"/>
  <c r="BH472" i="2"/>
  <c r="BJ472" i="2" s="1"/>
  <c r="BK472" i="2" s="1"/>
  <c r="BF472" i="2"/>
  <c r="BH471" i="2"/>
  <c r="BJ471" i="2" s="1"/>
  <c r="BK471" i="2" s="1"/>
  <c r="BF471" i="2"/>
  <c r="BH470" i="2"/>
  <c r="BJ470" i="2" s="1"/>
  <c r="BK470" i="2" s="1"/>
  <c r="BF470" i="2"/>
  <c r="BH469" i="2"/>
  <c r="BJ469" i="2" s="1"/>
  <c r="BK469" i="2" s="1"/>
  <c r="BF469" i="2"/>
  <c r="BH468" i="2"/>
  <c r="BJ468" i="2" s="1"/>
  <c r="BK468" i="2" s="1"/>
  <c r="BF468" i="2"/>
  <c r="BH467" i="2"/>
  <c r="BJ467" i="2" s="1"/>
  <c r="BK467" i="2" s="1"/>
  <c r="BF467" i="2"/>
  <c r="BH466" i="2"/>
  <c r="BJ466" i="2" s="1"/>
  <c r="BK466" i="2" s="1"/>
  <c r="BF466" i="2"/>
  <c r="BH465" i="2"/>
  <c r="BJ465" i="2" s="1"/>
  <c r="BK465" i="2" s="1"/>
  <c r="BF465" i="2"/>
  <c r="BH464" i="2"/>
  <c r="BJ464" i="2" s="1"/>
  <c r="BK464" i="2" s="1"/>
  <c r="BF464" i="2"/>
  <c r="BJ463" i="2"/>
  <c r="BK463" i="2" s="1"/>
  <c r="BH463" i="2"/>
  <c r="BF463" i="2"/>
  <c r="BH462" i="2"/>
  <c r="BJ462" i="2" s="1"/>
  <c r="BK462" i="2" s="1"/>
  <c r="BF462" i="2"/>
  <c r="BH461" i="2"/>
  <c r="BJ461" i="2" s="1"/>
  <c r="BK461" i="2" s="1"/>
  <c r="BF461" i="2"/>
  <c r="BH460" i="2"/>
  <c r="BJ460" i="2" s="1"/>
  <c r="BK460" i="2" s="1"/>
  <c r="BF460" i="2"/>
  <c r="BH459" i="2"/>
  <c r="BJ459" i="2" s="1"/>
  <c r="BK459" i="2" s="1"/>
  <c r="BF459" i="2"/>
  <c r="BH458" i="2"/>
  <c r="BJ458" i="2" s="1"/>
  <c r="BK458" i="2" s="1"/>
  <c r="BF458" i="2"/>
  <c r="BH457" i="2"/>
  <c r="BJ457" i="2" s="1"/>
  <c r="BK457" i="2" s="1"/>
  <c r="BF457" i="2"/>
  <c r="BH456" i="2"/>
  <c r="BJ456" i="2" s="1"/>
  <c r="BK456" i="2" s="1"/>
  <c r="BF456" i="2"/>
  <c r="BH455" i="2"/>
  <c r="BJ455" i="2" s="1"/>
  <c r="BK455" i="2" s="1"/>
  <c r="BF455" i="2"/>
  <c r="BH454" i="2"/>
  <c r="BJ454" i="2" s="1"/>
  <c r="BK454" i="2" s="1"/>
  <c r="BF454" i="2"/>
  <c r="BH453" i="2"/>
  <c r="BJ453" i="2" s="1"/>
  <c r="BK453" i="2" s="1"/>
  <c r="BF453" i="2"/>
  <c r="BH452" i="2"/>
  <c r="BJ452" i="2" s="1"/>
  <c r="BK452" i="2" s="1"/>
  <c r="BF452" i="2"/>
  <c r="BH451" i="2"/>
  <c r="BJ451" i="2" s="1"/>
  <c r="BK451" i="2" s="1"/>
  <c r="BF451" i="2"/>
  <c r="BH450" i="2"/>
  <c r="BJ450" i="2" s="1"/>
  <c r="BK450" i="2" s="1"/>
  <c r="BF450" i="2"/>
  <c r="BH449" i="2"/>
  <c r="BJ449" i="2" s="1"/>
  <c r="BK449" i="2" s="1"/>
  <c r="BF449" i="2"/>
  <c r="BH448" i="2"/>
  <c r="BJ448" i="2" s="1"/>
  <c r="BK448" i="2" s="1"/>
  <c r="BF448" i="2"/>
  <c r="BH447" i="2"/>
  <c r="BJ447" i="2" s="1"/>
  <c r="BK447" i="2" s="1"/>
  <c r="BF447" i="2"/>
  <c r="BH446" i="2"/>
  <c r="BJ446" i="2" s="1"/>
  <c r="BK446" i="2" s="1"/>
  <c r="BF446" i="2"/>
  <c r="BH445" i="2"/>
  <c r="BJ445" i="2" s="1"/>
  <c r="BK445" i="2" s="1"/>
  <c r="BF445" i="2"/>
  <c r="BH444" i="2"/>
  <c r="BJ444" i="2" s="1"/>
  <c r="BK444" i="2" s="1"/>
  <c r="BF444" i="2"/>
  <c r="BH443" i="2"/>
  <c r="BJ443" i="2" s="1"/>
  <c r="BK443" i="2" s="1"/>
  <c r="BF443" i="2"/>
  <c r="BH442" i="2"/>
  <c r="BJ442" i="2" s="1"/>
  <c r="BK442" i="2" s="1"/>
  <c r="BF442" i="2"/>
  <c r="BH441" i="2"/>
  <c r="BJ441" i="2" s="1"/>
  <c r="BK441" i="2" s="1"/>
  <c r="BF441" i="2"/>
  <c r="BH440" i="2"/>
  <c r="BJ440" i="2" s="1"/>
  <c r="BK440" i="2" s="1"/>
  <c r="BF440" i="2"/>
  <c r="BH439" i="2"/>
  <c r="BJ439" i="2" s="1"/>
  <c r="BK439" i="2" s="1"/>
  <c r="BF439" i="2"/>
  <c r="BH438" i="2"/>
  <c r="BJ438" i="2" s="1"/>
  <c r="BK438" i="2" s="1"/>
  <c r="BF438" i="2"/>
  <c r="BH437" i="2"/>
  <c r="BJ437" i="2" s="1"/>
  <c r="BK437" i="2" s="1"/>
  <c r="BF437" i="2"/>
  <c r="BH436" i="2"/>
  <c r="BJ436" i="2" s="1"/>
  <c r="BK436" i="2" s="1"/>
  <c r="BF436" i="2"/>
  <c r="BH435" i="2"/>
  <c r="BJ435" i="2" s="1"/>
  <c r="BK435" i="2" s="1"/>
  <c r="BF435" i="2"/>
  <c r="BH434" i="2"/>
  <c r="BJ434" i="2" s="1"/>
  <c r="BK434" i="2" s="1"/>
  <c r="BF434" i="2"/>
  <c r="BH433" i="2"/>
  <c r="BJ433" i="2" s="1"/>
  <c r="BK433" i="2" s="1"/>
  <c r="BF433" i="2"/>
  <c r="BH432" i="2"/>
  <c r="BJ432" i="2" s="1"/>
  <c r="BK432" i="2" s="1"/>
  <c r="BF432" i="2"/>
  <c r="BJ431" i="2"/>
  <c r="BK431" i="2" s="1"/>
  <c r="BH431" i="2"/>
  <c r="BF431" i="2"/>
  <c r="BH430" i="2"/>
  <c r="BJ430" i="2" s="1"/>
  <c r="BK430" i="2" s="1"/>
  <c r="BF430" i="2"/>
  <c r="BH429" i="2"/>
  <c r="BJ429" i="2" s="1"/>
  <c r="BK429" i="2" s="1"/>
  <c r="BF429" i="2"/>
  <c r="BH428" i="2"/>
  <c r="BJ428" i="2" s="1"/>
  <c r="BK428" i="2" s="1"/>
  <c r="BF428" i="2"/>
  <c r="BH427" i="2"/>
  <c r="BJ427" i="2" s="1"/>
  <c r="BK427" i="2" s="1"/>
  <c r="BF427" i="2"/>
  <c r="BH426" i="2"/>
  <c r="BJ426" i="2" s="1"/>
  <c r="BK426" i="2" s="1"/>
  <c r="BF426" i="2"/>
  <c r="BH425" i="2"/>
  <c r="BJ425" i="2" s="1"/>
  <c r="BK425" i="2" s="1"/>
  <c r="BF425" i="2"/>
  <c r="BH424" i="2"/>
  <c r="BJ424" i="2" s="1"/>
  <c r="BK424" i="2" s="1"/>
  <c r="BF424" i="2"/>
  <c r="BH423" i="2"/>
  <c r="BJ423" i="2" s="1"/>
  <c r="BK423" i="2" s="1"/>
  <c r="BF423" i="2"/>
  <c r="BH422" i="2"/>
  <c r="BJ422" i="2" s="1"/>
  <c r="BK422" i="2" s="1"/>
  <c r="BF422" i="2"/>
  <c r="BH421" i="2"/>
  <c r="BJ421" i="2" s="1"/>
  <c r="BK421" i="2" s="1"/>
  <c r="BF421" i="2"/>
  <c r="BH420" i="2"/>
  <c r="BJ420" i="2" s="1"/>
  <c r="BK420" i="2" s="1"/>
  <c r="BF420" i="2"/>
  <c r="BH419" i="2"/>
  <c r="BJ419" i="2" s="1"/>
  <c r="BK419" i="2" s="1"/>
  <c r="BF419" i="2"/>
  <c r="BH418" i="2"/>
  <c r="BJ418" i="2" s="1"/>
  <c r="BK418" i="2" s="1"/>
  <c r="BF418" i="2"/>
  <c r="BH417" i="2"/>
  <c r="BJ417" i="2" s="1"/>
  <c r="BK417" i="2" s="1"/>
  <c r="BF417" i="2"/>
  <c r="BH416" i="2"/>
  <c r="BJ416" i="2" s="1"/>
  <c r="BK416" i="2" s="1"/>
  <c r="BF416" i="2"/>
  <c r="BH415" i="2"/>
  <c r="BJ415" i="2" s="1"/>
  <c r="BK415" i="2" s="1"/>
  <c r="BF415" i="2"/>
  <c r="BH414" i="2"/>
  <c r="BJ414" i="2" s="1"/>
  <c r="BK414" i="2" s="1"/>
  <c r="BF414" i="2"/>
  <c r="BH413" i="2"/>
  <c r="BJ413" i="2" s="1"/>
  <c r="BK413" i="2" s="1"/>
  <c r="BF413" i="2"/>
  <c r="BH412" i="2"/>
  <c r="BJ412" i="2" s="1"/>
  <c r="BK412" i="2" s="1"/>
  <c r="BF412" i="2"/>
  <c r="BH411" i="2"/>
  <c r="BJ411" i="2" s="1"/>
  <c r="BK411" i="2" s="1"/>
  <c r="BF411" i="2"/>
  <c r="BH410" i="2"/>
  <c r="BJ410" i="2" s="1"/>
  <c r="BK410" i="2" s="1"/>
  <c r="BF410" i="2"/>
  <c r="BH409" i="2"/>
  <c r="BJ409" i="2" s="1"/>
  <c r="BK409" i="2" s="1"/>
  <c r="BF409" i="2"/>
  <c r="BH408" i="2"/>
  <c r="BJ408" i="2" s="1"/>
  <c r="BK408" i="2" s="1"/>
  <c r="BF408" i="2"/>
  <c r="BH407" i="2"/>
  <c r="BJ407" i="2" s="1"/>
  <c r="BK407" i="2" s="1"/>
  <c r="BF407" i="2"/>
  <c r="BH406" i="2"/>
  <c r="BJ406" i="2" s="1"/>
  <c r="BK406" i="2" s="1"/>
  <c r="BF406" i="2"/>
  <c r="BH405" i="2"/>
  <c r="BJ405" i="2" s="1"/>
  <c r="BK405" i="2" s="1"/>
  <c r="BF405" i="2"/>
  <c r="BH404" i="2"/>
  <c r="BJ404" i="2" s="1"/>
  <c r="BK404" i="2" s="1"/>
  <c r="BF404" i="2"/>
  <c r="BH403" i="2"/>
  <c r="BJ403" i="2" s="1"/>
  <c r="BK403" i="2" s="1"/>
  <c r="BF403" i="2"/>
  <c r="BH402" i="2"/>
  <c r="BJ402" i="2" s="1"/>
  <c r="BK402" i="2" s="1"/>
  <c r="BF402" i="2"/>
  <c r="BH401" i="2"/>
  <c r="BJ401" i="2" s="1"/>
  <c r="BK401" i="2" s="1"/>
  <c r="BF401" i="2"/>
  <c r="BH400" i="2"/>
  <c r="BJ400" i="2" s="1"/>
  <c r="BK400" i="2" s="1"/>
  <c r="BF400" i="2"/>
  <c r="BJ399" i="2"/>
  <c r="BK399" i="2" s="1"/>
  <c r="BH399" i="2"/>
  <c r="BF399" i="2"/>
  <c r="BH398" i="2"/>
  <c r="BJ398" i="2" s="1"/>
  <c r="BK398" i="2" s="1"/>
  <c r="BF398" i="2"/>
  <c r="BH397" i="2"/>
  <c r="BJ397" i="2" s="1"/>
  <c r="BK397" i="2" s="1"/>
  <c r="BF397" i="2"/>
  <c r="BH396" i="2"/>
  <c r="BJ396" i="2" s="1"/>
  <c r="BK396" i="2" s="1"/>
  <c r="BF396" i="2"/>
  <c r="BH395" i="2"/>
  <c r="BJ395" i="2" s="1"/>
  <c r="BK395" i="2" s="1"/>
  <c r="BF395" i="2"/>
  <c r="BH394" i="2"/>
  <c r="BJ394" i="2" s="1"/>
  <c r="BK394" i="2" s="1"/>
  <c r="BF394" i="2"/>
  <c r="BH393" i="2"/>
  <c r="BJ393" i="2" s="1"/>
  <c r="BK393" i="2" s="1"/>
  <c r="BF393" i="2"/>
  <c r="BH392" i="2"/>
  <c r="BJ392" i="2" s="1"/>
  <c r="BK392" i="2" s="1"/>
  <c r="BF392" i="2"/>
  <c r="BH391" i="2"/>
  <c r="BJ391" i="2" s="1"/>
  <c r="BK391" i="2" s="1"/>
  <c r="BF391" i="2"/>
  <c r="BH390" i="2"/>
  <c r="BJ390" i="2" s="1"/>
  <c r="BK390" i="2" s="1"/>
  <c r="BF390" i="2"/>
  <c r="BH389" i="2"/>
  <c r="BJ389" i="2" s="1"/>
  <c r="BK389" i="2" s="1"/>
  <c r="BF389" i="2"/>
  <c r="BH388" i="2"/>
  <c r="BJ388" i="2" s="1"/>
  <c r="BK388" i="2" s="1"/>
  <c r="BF388" i="2"/>
  <c r="BH387" i="2"/>
  <c r="BJ387" i="2" s="1"/>
  <c r="BK387" i="2" s="1"/>
  <c r="BF387" i="2"/>
  <c r="BH386" i="2"/>
  <c r="BJ386" i="2" s="1"/>
  <c r="BK386" i="2" s="1"/>
  <c r="BF386" i="2"/>
  <c r="BH385" i="2"/>
  <c r="BJ385" i="2" s="1"/>
  <c r="BK385" i="2" s="1"/>
  <c r="BF385" i="2"/>
  <c r="BH384" i="2"/>
  <c r="BJ384" i="2" s="1"/>
  <c r="BK384" i="2" s="1"/>
  <c r="BF384" i="2"/>
  <c r="BH383" i="2"/>
  <c r="BJ383" i="2" s="1"/>
  <c r="BK383" i="2" s="1"/>
  <c r="BF383" i="2"/>
  <c r="BH382" i="2"/>
  <c r="BJ382" i="2" s="1"/>
  <c r="BK382" i="2" s="1"/>
  <c r="BF382" i="2"/>
  <c r="BH381" i="2"/>
  <c r="BJ381" i="2" s="1"/>
  <c r="BK381" i="2" s="1"/>
  <c r="BF381" i="2"/>
  <c r="BH380" i="2"/>
  <c r="BJ380" i="2" s="1"/>
  <c r="BK380" i="2" s="1"/>
  <c r="BF380" i="2"/>
  <c r="BH379" i="2"/>
  <c r="BJ379" i="2" s="1"/>
  <c r="BK379" i="2" s="1"/>
  <c r="BF379" i="2"/>
  <c r="BH378" i="2"/>
  <c r="BJ378" i="2" s="1"/>
  <c r="BK378" i="2" s="1"/>
  <c r="BF378" i="2"/>
  <c r="BH377" i="2"/>
  <c r="BJ377" i="2" s="1"/>
  <c r="BK377" i="2" s="1"/>
  <c r="BF377" i="2"/>
  <c r="BH376" i="2"/>
  <c r="BJ376" i="2" s="1"/>
  <c r="BK376" i="2" s="1"/>
  <c r="BF376" i="2"/>
  <c r="BH375" i="2"/>
  <c r="BJ375" i="2" s="1"/>
  <c r="BK375" i="2" s="1"/>
  <c r="BF375" i="2"/>
  <c r="BH374" i="2"/>
  <c r="BJ374" i="2" s="1"/>
  <c r="BK374" i="2" s="1"/>
  <c r="BF374" i="2"/>
  <c r="BH373" i="2"/>
  <c r="BJ373" i="2" s="1"/>
  <c r="BK373" i="2" s="1"/>
  <c r="BF373" i="2"/>
  <c r="BH372" i="2"/>
  <c r="BJ372" i="2" s="1"/>
  <c r="BK372" i="2" s="1"/>
  <c r="BF372" i="2"/>
  <c r="BH371" i="2"/>
  <c r="BJ371" i="2" s="1"/>
  <c r="BK371" i="2" s="1"/>
  <c r="BF371" i="2"/>
  <c r="BH370" i="2"/>
  <c r="BJ370" i="2" s="1"/>
  <c r="BK370" i="2" s="1"/>
  <c r="BF370" i="2"/>
  <c r="BH369" i="2"/>
  <c r="BJ369" i="2" s="1"/>
  <c r="BK369" i="2" s="1"/>
  <c r="BF369" i="2"/>
  <c r="BH368" i="2"/>
  <c r="BJ368" i="2" s="1"/>
  <c r="BK368" i="2" s="1"/>
  <c r="BF368" i="2"/>
  <c r="BJ367" i="2"/>
  <c r="BK367" i="2" s="1"/>
  <c r="BH367" i="2"/>
  <c r="BF367" i="2"/>
  <c r="BH366" i="2"/>
  <c r="BJ366" i="2" s="1"/>
  <c r="BK366" i="2" s="1"/>
  <c r="BF366" i="2"/>
  <c r="BH365" i="2"/>
  <c r="BJ365" i="2" s="1"/>
  <c r="BK365" i="2" s="1"/>
  <c r="BF365" i="2"/>
  <c r="BH364" i="2"/>
  <c r="BJ364" i="2" s="1"/>
  <c r="BK364" i="2" s="1"/>
  <c r="BF364" i="2"/>
  <c r="BH363" i="2"/>
  <c r="BJ363" i="2" s="1"/>
  <c r="BK363" i="2" s="1"/>
  <c r="BF363" i="2"/>
  <c r="BH362" i="2"/>
  <c r="BJ362" i="2" s="1"/>
  <c r="BK362" i="2" s="1"/>
  <c r="BF362" i="2"/>
  <c r="BH361" i="2"/>
  <c r="BJ361" i="2" s="1"/>
  <c r="BK361" i="2" s="1"/>
  <c r="BF361" i="2"/>
  <c r="BH360" i="2"/>
  <c r="BJ360" i="2" s="1"/>
  <c r="BK360" i="2" s="1"/>
  <c r="BF360" i="2"/>
  <c r="BH359" i="2"/>
  <c r="BJ359" i="2" s="1"/>
  <c r="BK359" i="2" s="1"/>
  <c r="BF359" i="2"/>
  <c r="BH358" i="2"/>
  <c r="BJ358" i="2" s="1"/>
  <c r="BK358" i="2" s="1"/>
  <c r="BF358" i="2"/>
  <c r="BH357" i="2"/>
  <c r="BJ357" i="2" s="1"/>
  <c r="BK357" i="2" s="1"/>
  <c r="BF357" i="2"/>
  <c r="BH356" i="2"/>
  <c r="BJ356" i="2" s="1"/>
  <c r="BK356" i="2" s="1"/>
  <c r="BF356" i="2"/>
  <c r="BH355" i="2"/>
  <c r="BJ355" i="2" s="1"/>
  <c r="BK355" i="2" s="1"/>
  <c r="BF355" i="2"/>
  <c r="BH354" i="2"/>
  <c r="BJ354" i="2" s="1"/>
  <c r="BK354" i="2" s="1"/>
  <c r="BF354" i="2"/>
  <c r="BH353" i="2"/>
  <c r="BJ353" i="2" s="1"/>
  <c r="BK353" i="2" s="1"/>
  <c r="BF353" i="2"/>
  <c r="BH352" i="2"/>
  <c r="BJ352" i="2" s="1"/>
  <c r="BK352" i="2" s="1"/>
  <c r="BF352" i="2"/>
  <c r="BH351" i="2"/>
  <c r="BJ351" i="2" s="1"/>
  <c r="BK351" i="2" s="1"/>
  <c r="BF351" i="2"/>
  <c r="BH350" i="2"/>
  <c r="BJ350" i="2" s="1"/>
  <c r="BK350" i="2" s="1"/>
  <c r="BF350" i="2"/>
  <c r="BH349" i="2"/>
  <c r="BJ349" i="2" s="1"/>
  <c r="BK349" i="2" s="1"/>
  <c r="BF349" i="2"/>
  <c r="BH348" i="2"/>
  <c r="BJ348" i="2" s="1"/>
  <c r="BK348" i="2" s="1"/>
  <c r="BF348" i="2"/>
  <c r="BH347" i="2"/>
  <c r="BJ347" i="2" s="1"/>
  <c r="BK347" i="2" s="1"/>
  <c r="BF347" i="2"/>
  <c r="BH346" i="2"/>
  <c r="BJ346" i="2" s="1"/>
  <c r="BK346" i="2" s="1"/>
  <c r="BF346" i="2"/>
  <c r="BH345" i="2"/>
  <c r="BJ345" i="2" s="1"/>
  <c r="BK345" i="2" s="1"/>
  <c r="BF345" i="2"/>
  <c r="BH344" i="2"/>
  <c r="BJ344" i="2" s="1"/>
  <c r="BK344" i="2" s="1"/>
  <c r="BF344" i="2"/>
  <c r="BH343" i="2"/>
  <c r="BJ343" i="2" s="1"/>
  <c r="BK343" i="2" s="1"/>
  <c r="BF343" i="2"/>
  <c r="BH342" i="2"/>
  <c r="BJ342" i="2" s="1"/>
  <c r="BK342" i="2" s="1"/>
  <c r="BF342" i="2"/>
  <c r="BH341" i="2"/>
  <c r="BJ341" i="2" s="1"/>
  <c r="BK341" i="2" s="1"/>
  <c r="BF341" i="2"/>
  <c r="BH340" i="2"/>
  <c r="BJ340" i="2" s="1"/>
  <c r="BK340" i="2" s="1"/>
  <c r="BF340" i="2"/>
  <c r="BH339" i="2"/>
  <c r="BJ339" i="2" s="1"/>
  <c r="BK339" i="2" s="1"/>
  <c r="BF339" i="2"/>
  <c r="BH338" i="2"/>
  <c r="BJ338" i="2" s="1"/>
  <c r="BK338" i="2" s="1"/>
  <c r="BF338" i="2"/>
  <c r="BH337" i="2"/>
  <c r="BJ337" i="2" s="1"/>
  <c r="BK337" i="2" s="1"/>
  <c r="BF337" i="2"/>
  <c r="BH336" i="2"/>
  <c r="BJ336" i="2" s="1"/>
  <c r="BK336" i="2" s="1"/>
  <c r="BF336" i="2"/>
  <c r="BJ335" i="2"/>
  <c r="BK335" i="2" s="1"/>
  <c r="BH335" i="2"/>
  <c r="BF335" i="2"/>
  <c r="BH334" i="2"/>
  <c r="BJ334" i="2" s="1"/>
  <c r="BK334" i="2" s="1"/>
  <c r="BF334" i="2"/>
  <c r="BH333" i="2"/>
  <c r="BJ333" i="2" s="1"/>
  <c r="BK333" i="2" s="1"/>
  <c r="BF333" i="2"/>
  <c r="BH332" i="2"/>
  <c r="BJ332" i="2" s="1"/>
  <c r="BK332" i="2" s="1"/>
  <c r="BF332" i="2"/>
  <c r="BH331" i="2"/>
  <c r="BJ331" i="2" s="1"/>
  <c r="BK331" i="2" s="1"/>
  <c r="BF331" i="2"/>
  <c r="BH330" i="2"/>
  <c r="BJ330" i="2" s="1"/>
  <c r="BK330" i="2" s="1"/>
  <c r="BF330" i="2"/>
  <c r="BH329" i="2"/>
  <c r="BJ329" i="2" s="1"/>
  <c r="BK329" i="2" s="1"/>
  <c r="BF329" i="2"/>
  <c r="BH328" i="2"/>
  <c r="BJ328" i="2" s="1"/>
  <c r="BK328" i="2" s="1"/>
  <c r="BF328" i="2"/>
  <c r="BH327" i="2"/>
  <c r="BJ327" i="2" s="1"/>
  <c r="BK327" i="2" s="1"/>
  <c r="BF327" i="2"/>
  <c r="BH326" i="2"/>
  <c r="BJ326" i="2" s="1"/>
  <c r="BK326" i="2" s="1"/>
  <c r="BF326" i="2"/>
  <c r="BH325" i="2"/>
  <c r="BJ325" i="2" s="1"/>
  <c r="BK325" i="2" s="1"/>
  <c r="BF325" i="2"/>
  <c r="BH324" i="2"/>
  <c r="BJ324" i="2" s="1"/>
  <c r="BK324" i="2" s="1"/>
  <c r="BF324" i="2"/>
  <c r="BH323" i="2"/>
  <c r="BJ323" i="2" s="1"/>
  <c r="BK323" i="2" s="1"/>
  <c r="BF323" i="2"/>
  <c r="BH322" i="2"/>
  <c r="BJ322" i="2" s="1"/>
  <c r="BK322" i="2" s="1"/>
  <c r="BF322" i="2"/>
  <c r="BH321" i="2"/>
  <c r="BJ321" i="2" s="1"/>
  <c r="BK321" i="2" s="1"/>
  <c r="BF321" i="2"/>
  <c r="BH320" i="2"/>
  <c r="BJ320" i="2" s="1"/>
  <c r="BK320" i="2" s="1"/>
  <c r="BF320" i="2"/>
  <c r="BH319" i="2"/>
  <c r="BJ319" i="2" s="1"/>
  <c r="BK319" i="2" s="1"/>
  <c r="BF319" i="2"/>
  <c r="BH318" i="2"/>
  <c r="BJ318" i="2" s="1"/>
  <c r="BK318" i="2" s="1"/>
  <c r="BF318" i="2"/>
  <c r="BH317" i="2"/>
  <c r="BJ317" i="2" s="1"/>
  <c r="BK317" i="2" s="1"/>
  <c r="BF317" i="2"/>
  <c r="BH316" i="2"/>
  <c r="BJ316" i="2" s="1"/>
  <c r="BK316" i="2" s="1"/>
  <c r="BF316" i="2"/>
  <c r="BH315" i="2"/>
  <c r="BJ315" i="2" s="1"/>
  <c r="BK315" i="2" s="1"/>
  <c r="BF315" i="2"/>
  <c r="BH314" i="2"/>
  <c r="BJ314" i="2" s="1"/>
  <c r="BK314" i="2" s="1"/>
  <c r="BF314" i="2"/>
  <c r="BH313" i="2"/>
  <c r="BJ313" i="2" s="1"/>
  <c r="BK313" i="2" s="1"/>
  <c r="BF313" i="2"/>
  <c r="BH312" i="2"/>
  <c r="BJ312" i="2" s="1"/>
  <c r="BK312" i="2" s="1"/>
  <c r="BF312" i="2"/>
  <c r="BH311" i="2"/>
  <c r="BJ311" i="2" s="1"/>
  <c r="BK311" i="2" s="1"/>
  <c r="BF311" i="2"/>
  <c r="BH310" i="2"/>
  <c r="BJ310" i="2" s="1"/>
  <c r="BK310" i="2" s="1"/>
  <c r="BF310" i="2"/>
  <c r="BH309" i="2"/>
  <c r="BJ309" i="2" s="1"/>
  <c r="BK309" i="2" s="1"/>
  <c r="BF309" i="2"/>
  <c r="BH308" i="2"/>
  <c r="BJ308" i="2" s="1"/>
  <c r="BK308" i="2" s="1"/>
  <c r="BF308" i="2"/>
  <c r="BH307" i="2"/>
  <c r="BJ307" i="2" s="1"/>
  <c r="BK307" i="2" s="1"/>
  <c r="BF307" i="2"/>
  <c r="BH306" i="2"/>
  <c r="BJ306" i="2" s="1"/>
  <c r="BK306" i="2" s="1"/>
  <c r="BF306" i="2"/>
  <c r="BH305" i="2"/>
  <c r="BJ305" i="2" s="1"/>
  <c r="BK305" i="2" s="1"/>
  <c r="BF305" i="2"/>
  <c r="BH304" i="2"/>
  <c r="BJ304" i="2" s="1"/>
  <c r="BK304" i="2" s="1"/>
  <c r="BF304" i="2"/>
  <c r="BJ303" i="2"/>
  <c r="BK303" i="2" s="1"/>
  <c r="BH303" i="2"/>
  <c r="BF303" i="2"/>
  <c r="BH302" i="2"/>
  <c r="BJ302" i="2" s="1"/>
  <c r="BK302" i="2" s="1"/>
  <c r="BF302" i="2"/>
  <c r="BH301" i="2"/>
  <c r="BJ301" i="2" s="1"/>
  <c r="BK301" i="2" s="1"/>
  <c r="BF301" i="2"/>
  <c r="BH300" i="2"/>
  <c r="BJ300" i="2" s="1"/>
  <c r="BK300" i="2" s="1"/>
  <c r="BF300" i="2"/>
  <c r="BH299" i="2"/>
  <c r="BJ299" i="2" s="1"/>
  <c r="BK299" i="2" s="1"/>
  <c r="BF299" i="2"/>
  <c r="BH298" i="2"/>
  <c r="BJ298" i="2" s="1"/>
  <c r="BK298" i="2" s="1"/>
  <c r="BF298" i="2"/>
  <c r="BH297" i="2"/>
  <c r="BJ297" i="2" s="1"/>
  <c r="BK297" i="2" s="1"/>
  <c r="BF297" i="2"/>
  <c r="BH296" i="2"/>
  <c r="BJ296" i="2" s="1"/>
  <c r="BK296" i="2" s="1"/>
  <c r="BF296" i="2"/>
  <c r="BH295" i="2"/>
  <c r="BJ295" i="2" s="1"/>
  <c r="BK295" i="2" s="1"/>
  <c r="BF295" i="2"/>
  <c r="BH294" i="2"/>
  <c r="BJ294" i="2" s="1"/>
  <c r="BK294" i="2" s="1"/>
  <c r="BF294" i="2"/>
  <c r="BH293" i="2"/>
  <c r="BJ293" i="2" s="1"/>
  <c r="BK293" i="2" s="1"/>
  <c r="BF293" i="2"/>
  <c r="BH292" i="2"/>
  <c r="BJ292" i="2" s="1"/>
  <c r="BK292" i="2" s="1"/>
  <c r="BF292" i="2"/>
  <c r="BH291" i="2"/>
  <c r="BJ291" i="2" s="1"/>
  <c r="BK291" i="2" s="1"/>
  <c r="BF291" i="2"/>
  <c r="BH290" i="2"/>
  <c r="BJ290" i="2" s="1"/>
  <c r="BK290" i="2" s="1"/>
  <c r="BF290" i="2"/>
  <c r="BH289" i="2"/>
  <c r="BJ289" i="2" s="1"/>
  <c r="BK289" i="2" s="1"/>
  <c r="BF289" i="2"/>
  <c r="BH288" i="2"/>
  <c r="BJ288" i="2" s="1"/>
  <c r="BK288" i="2" s="1"/>
  <c r="BF288" i="2"/>
  <c r="BH287" i="2"/>
  <c r="BJ287" i="2" s="1"/>
  <c r="BK287" i="2" s="1"/>
  <c r="BF287" i="2"/>
  <c r="BH286" i="2"/>
  <c r="BJ286" i="2" s="1"/>
  <c r="BK286" i="2" s="1"/>
  <c r="BF286" i="2"/>
  <c r="BH285" i="2"/>
  <c r="BJ285" i="2" s="1"/>
  <c r="BK285" i="2" s="1"/>
  <c r="BF285" i="2"/>
  <c r="BH284" i="2"/>
  <c r="BJ284" i="2" s="1"/>
  <c r="BK284" i="2" s="1"/>
  <c r="BF284" i="2"/>
  <c r="BH283" i="2"/>
  <c r="BJ283" i="2" s="1"/>
  <c r="BK283" i="2" s="1"/>
  <c r="BF283" i="2"/>
  <c r="BH282" i="2"/>
  <c r="BJ282" i="2" s="1"/>
  <c r="BK282" i="2" s="1"/>
  <c r="BF282" i="2"/>
  <c r="BH281" i="2"/>
  <c r="BJ281" i="2" s="1"/>
  <c r="BK281" i="2" s="1"/>
  <c r="BF281" i="2"/>
  <c r="BH280" i="2"/>
  <c r="BJ280" i="2" s="1"/>
  <c r="BK280" i="2" s="1"/>
  <c r="BF280" i="2"/>
  <c r="BH279" i="2"/>
  <c r="BJ279" i="2" s="1"/>
  <c r="BK279" i="2" s="1"/>
  <c r="BF279" i="2"/>
  <c r="BH278" i="2"/>
  <c r="BJ278" i="2" s="1"/>
  <c r="BK278" i="2" s="1"/>
  <c r="BF278" i="2"/>
  <c r="BH277" i="2"/>
  <c r="BJ277" i="2" s="1"/>
  <c r="BK277" i="2" s="1"/>
  <c r="BF277" i="2"/>
  <c r="BH276" i="2"/>
  <c r="BJ276" i="2" s="1"/>
  <c r="BK276" i="2" s="1"/>
  <c r="BF276" i="2"/>
  <c r="BH275" i="2"/>
  <c r="BJ275" i="2" s="1"/>
  <c r="BK275" i="2" s="1"/>
  <c r="BF275" i="2"/>
  <c r="BH274" i="2"/>
  <c r="BJ274" i="2" s="1"/>
  <c r="BK274" i="2" s="1"/>
  <c r="BF274" i="2"/>
  <c r="BH273" i="2"/>
  <c r="BJ273" i="2" s="1"/>
  <c r="BK273" i="2" s="1"/>
  <c r="BF273" i="2"/>
  <c r="BH272" i="2"/>
  <c r="BJ272" i="2" s="1"/>
  <c r="BK272" i="2" s="1"/>
  <c r="BF272" i="2"/>
  <c r="BJ271" i="2"/>
  <c r="BK271" i="2" s="1"/>
  <c r="BH271" i="2"/>
  <c r="BF271" i="2"/>
  <c r="BH270" i="2"/>
  <c r="BJ270" i="2" s="1"/>
  <c r="BK270" i="2" s="1"/>
  <c r="BF270" i="2"/>
  <c r="BH269" i="2"/>
  <c r="BJ269" i="2" s="1"/>
  <c r="BK269" i="2" s="1"/>
  <c r="BF269" i="2"/>
  <c r="BH268" i="2"/>
  <c r="BJ268" i="2" s="1"/>
  <c r="BK268" i="2" s="1"/>
  <c r="BF268" i="2"/>
  <c r="BH267" i="2"/>
  <c r="BJ267" i="2" s="1"/>
  <c r="BK267" i="2" s="1"/>
  <c r="BF267" i="2"/>
  <c r="BH266" i="2"/>
  <c r="BJ266" i="2" s="1"/>
  <c r="BK266" i="2" s="1"/>
  <c r="BF266" i="2"/>
  <c r="BH265" i="2"/>
  <c r="BJ265" i="2" s="1"/>
  <c r="BK265" i="2" s="1"/>
  <c r="BF265" i="2"/>
  <c r="BH264" i="2"/>
  <c r="BJ264" i="2" s="1"/>
  <c r="BK264" i="2" s="1"/>
  <c r="BF264" i="2"/>
  <c r="BH263" i="2"/>
  <c r="BJ263" i="2" s="1"/>
  <c r="BK263" i="2" s="1"/>
  <c r="BF263" i="2"/>
  <c r="BH262" i="2"/>
  <c r="BJ262" i="2" s="1"/>
  <c r="BK262" i="2" s="1"/>
  <c r="BF262" i="2"/>
  <c r="BH261" i="2"/>
  <c r="BJ261" i="2" s="1"/>
  <c r="BK261" i="2" s="1"/>
  <c r="BF261" i="2"/>
  <c r="BH260" i="2"/>
  <c r="BJ260" i="2" s="1"/>
  <c r="BK260" i="2" s="1"/>
  <c r="BF260" i="2"/>
  <c r="BH259" i="2"/>
  <c r="BJ259" i="2" s="1"/>
  <c r="BK259" i="2" s="1"/>
  <c r="BF259" i="2"/>
  <c r="BH258" i="2"/>
  <c r="BJ258" i="2" s="1"/>
  <c r="BK258" i="2" s="1"/>
  <c r="BF258" i="2"/>
  <c r="BH257" i="2"/>
  <c r="BJ257" i="2" s="1"/>
  <c r="BK257" i="2" s="1"/>
  <c r="BF257" i="2"/>
  <c r="BH256" i="2"/>
  <c r="BJ256" i="2" s="1"/>
  <c r="BK256" i="2" s="1"/>
  <c r="BF256" i="2"/>
  <c r="BH255" i="2"/>
  <c r="BJ255" i="2" s="1"/>
  <c r="BK255" i="2" s="1"/>
  <c r="BF255" i="2"/>
  <c r="BH254" i="2"/>
  <c r="BJ254" i="2" s="1"/>
  <c r="BK254" i="2" s="1"/>
  <c r="BF254" i="2"/>
  <c r="BH253" i="2"/>
  <c r="BJ253" i="2" s="1"/>
  <c r="BK253" i="2" s="1"/>
  <c r="BF253" i="2"/>
  <c r="BH252" i="2"/>
  <c r="BJ252" i="2" s="1"/>
  <c r="BK252" i="2" s="1"/>
  <c r="BF252" i="2"/>
  <c r="BH251" i="2"/>
  <c r="BJ251" i="2" s="1"/>
  <c r="BK251" i="2" s="1"/>
  <c r="BF251" i="2"/>
  <c r="BH250" i="2"/>
  <c r="BJ250" i="2" s="1"/>
  <c r="BK250" i="2" s="1"/>
  <c r="BF250" i="2"/>
  <c r="BH249" i="2"/>
  <c r="BJ249" i="2" s="1"/>
  <c r="BK249" i="2" s="1"/>
  <c r="BF249" i="2"/>
  <c r="BH248" i="2"/>
  <c r="BJ248" i="2" s="1"/>
  <c r="BK248" i="2" s="1"/>
  <c r="BF248" i="2"/>
  <c r="BH247" i="2"/>
  <c r="BJ247" i="2" s="1"/>
  <c r="BK247" i="2" s="1"/>
  <c r="BF247" i="2"/>
  <c r="BH246" i="2"/>
  <c r="BJ246" i="2" s="1"/>
  <c r="BK246" i="2" s="1"/>
  <c r="BF246" i="2"/>
  <c r="BH245" i="2"/>
  <c r="BJ245" i="2" s="1"/>
  <c r="BK245" i="2" s="1"/>
  <c r="BF245" i="2"/>
  <c r="BH244" i="2"/>
  <c r="BJ244" i="2" s="1"/>
  <c r="BK244" i="2" s="1"/>
  <c r="BF244" i="2"/>
  <c r="BH243" i="2"/>
  <c r="BJ243" i="2" s="1"/>
  <c r="BK243" i="2" s="1"/>
  <c r="BF243" i="2"/>
  <c r="BH242" i="2"/>
  <c r="BJ242" i="2" s="1"/>
  <c r="BK242" i="2" s="1"/>
  <c r="BF242" i="2"/>
  <c r="BH241" i="2"/>
  <c r="BJ241" i="2" s="1"/>
  <c r="BK241" i="2" s="1"/>
  <c r="BF241" i="2"/>
  <c r="BH240" i="2"/>
  <c r="BJ240" i="2" s="1"/>
  <c r="BK240" i="2" s="1"/>
  <c r="BF240" i="2"/>
  <c r="BJ239" i="2"/>
  <c r="BK239" i="2" s="1"/>
  <c r="BH239" i="2"/>
  <c r="BF239" i="2"/>
  <c r="BH238" i="2"/>
  <c r="BJ238" i="2" s="1"/>
  <c r="BK238" i="2" s="1"/>
  <c r="BF238" i="2"/>
  <c r="BH237" i="2"/>
  <c r="BJ237" i="2" s="1"/>
  <c r="BK237" i="2" s="1"/>
  <c r="BF237" i="2"/>
  <c r="BH236" i="2"/>
  <c r="BJ236" i="2" s="1"/>
  <c r="BK236" i="2" s="1"/>
  <c r="BF236" i="2"/>
  <c r="BH235" i="2"/>
  <c r="BJ235" i="2" s="1"/>
  <c r="BK235" i="2" s="1"/>
  <c r="BF235" i="2"/>
  <c r="BH234" i="2"/>
  <c r="BJ234" i="2" s="1"/>
  <c r="BK234" i="2" s="1"/>
  <c r="BF234" i="2"/>
  <c r="BH233" i="2"/>
  <c r="BJ233" i="2" s="1"/>
  <c r="BK233" i="2" s="1"/>
  <c r="BF233" i="2"/>
  <c r="BH232" i="2"/>
  <c r="BJ232" i="2" s="1"/>
  <c r="BK232" i="2" s="1"/>
  <c r="BF232" i="2"/>
  <c r="BH231" i="2"/>
  <c r="BJ231" i="2" s="1"/>
  <c r="BK231" i="2" s="1"/>
  <c r="BF231" i="2"/>
  <c r="BH230" i="2"/>
  <c r="BJ230" i="2" s="1"/>
  <c r="BK230" i="2" s="1"/>
  <c r="BF230" i="2"/>
  <c r="BH229" i="2"/>
  <c r="BJ229" i="2" s="1"/>
  <c r="BK229" i="2" s="1"/>
  <c r="BF229" i="2"/>
  <c r="BH228" i="2"/>
  <c r="BJ228" i="2" s="1"/>
  <c r="BK228" i="2" s="1"/>
  <c r="BF228" i="2"/>
  <c r="BH227" i="2"/>
  <c r="BJ227" i="2" s="1"/>
  <c r="BK227" i="2" s="1"/>
  <c r="BF227" i="2"/>
  <c r="BH226" i="2"/>
  <c r="BJ226" i="2" s="1"/>
  <c r="BK226" i="2" s="1"/>
  <c r="BF226" i="2"/>
  <c r="BH225" i="2"/>
  <c r="BJ225" i="2" s="1"/>
  <c r="BK225" i="2" s="1"/>
  <c r="BF225" i="2"/>
  <c r="BH224" i="2"/>
  <c r="BJ224" i="2" s="1"/>
  <c r="BK224" i="2" s="1"/>
  <c r="BF224" i="2"/>
  <c r="BH223" i="2"/>
  <c r="BJ223" i="2" s="1"/>
  <c r="BK223" i="2" s="1"/>
  <c r="BF223" i="2"/>
  <c r="BH222" i="2"/>
  <c r="BJ222" i="2" s="1"/>
  <c r="BK222" i="2" s="1"/>
  <c r="BF222" i="2"/>
  <c r="BH221" i="2"/>
  <c r="BJ221" i="2" s="1"/>
  <c r="BK221" i="2" s="1"/>
  <c r="BF221" i="2"/>
  <c r="BH220" i="2"/>
  <c r="BJ220" i="2" s="1"/>
  <c r="BK220" i="2" s="1"/>
  <c r="BF220" i="2"/>
  <c r="BH219" i="2"/>
  <c r="BJ219" i="2" s="1"/>
  <c r="BK219" i="2" s="1"/>
  <c r="BF219" i="2"/>
  <c r="BH218" i="2"/>
  <c r="BJ218" i="2" s="1"/>
  <c r="BK218" i="2" s="1"/>
  <c r="BF218" i="2"/>
  <c r="BH217" i="2"/>
  <c r="BJ217" i="2" s="1"/>
  <c r="BK217" i="2" s="1"/>
  <c r="BF217" i="2"/>
  <c r="BH216" i="2"/>
  <c r="BJ216" i="2" s="1"/>
  <c r="BK216" i="2" s="1"/>
  <c r="BF216" i="2"/>
  <c r="BH215" i="2"/>
  <c r="BJ215" i="2" s="1"/>
  <c r="BK215" i="2" s="1"/>
  <c r="BF215" i="2"/>
  <c r="BH214" i="2"/>
  <c r="BJ214" i="2" s="1"/>
  <c r="BK214" i="2" s="1"/>
  <c r="BF214" i="2"/>
  <c r="BH213" i="2"/>
  <c r="BJ213" i="2" s="1"/>
  <c r="BK213" i="2" s="1"/>
  <c r="BF213" i="2"/>
  <c r="BH212" i="2"/>
  <c r="BJ212" i="2" s="1"/>
  <c r="BK212" i="2" s="1"/>
  <c r="BF212" i="2"/>
  <c r="BH211" i="2"/>
  <c r="BJ211" i="2" s="1"/>
  <c r="BK211" i="2" s="1"/>
  <c r="BF211" i="2"/>
  <c r="BH210" i="2"/>
  <c r="BJ210" i="2" s="1"/>
  <c r="BK210" i="2" s="1"/>
  <c r="BF210" i="2"/>
  <c r="BH209" i="2"/>
  <c r="BJ209" i="2" s="1"/>
  <c r="BK209" i="2" s="1"/>
  <c r="BF209" i="2"/>
  <c r="BH208" i="2"/>
  <c r="BJ208" i="2" s="1"/>
  <c r="BK208" i="2" s="1"/>
  <c r="BF208" i="2"/>
  <c r="BH207" i="2"/>
  <c r="BJ207" i="2" s="1"/>
  <c r="BK207" i="2" s="1"/>
  <c r="BF207" i="2"/>
  <c r="BH206" i="2"/>
  <c r="BJ206" i="2" s="1"/>
  <c r="BK206" i="2" s="1"/>
  <c r="BF206" i="2"/>
  <c r="BH205" i="2"/>
  <c r="BJ205" i="2" s="1"/>
  <c r="BK205" i="2" s="1"/>
  <c r="BF205" i="2"/>
  <c r="BH204" i="2"/>
  <c r="BJ204" i="2" s="1"/>
  <c r="BK204" i="2" s="1"/>
  <c r="BF204" i="2"/>
  <c r="BH203" i="2"/>
  <c r="BJ203" i="2" s="1"/>
  <c r="BK203" i="2" s="1"/>
  <c r="BF203" i="2"/>
  <c r="BH202" i="2"/>
  <c r="BJ202" i="2" s="1"/>
  <c r="BK202" i="2" s="1"/>
  <c r="BF202" i="2"/>
  <c r="BH201" i="2"/>
  <c r="BJ201" i="2" s="1"/>
  <c r="BK201" i="2" s="1"/>
  <c r="BF201" i="2"/>
  <c r="BH200" i="2"/>
  <c r="BJ200" i="2" s="1"/>
  <c r="BK200" i="2" s="1"/>
  <c r="BF200" i="2"/>
  <c r="BH199" i="2"/>
  <c r="BJ199" i="2" s="1"/>
  <c r="BK199" i="2" s="1"/>
  <c r="BF199" i="2"/>
  <c r="BH198" i="2"/>
  <c r="BJ198" i="2" s="1"/>
  <c r="BK198" i="2" s="1"/>
  <c r="BF198" i="2"/>
  <c r="BH197" i="2"/>
  <c r="BJ197" i="2" s="1"/>
  <c r="BK197" i="2" s="1"/>
  <c r="BF197" i="2"/>
  <c r="BH196" i="2"/>
  <c r="BJ196" i="2" s="1"/>
  <c r="BK196" i="2" s="1"/>
  <c r="BF196" i="2"/>
  <c r="BH195" i="2"/>
  <c r="BJ195" i="2" s="1"/>
  <c r="BK195" i="2" s="1"/>
  <c r="BF195" i="2"/>
  <c r="BH194" i="2"/>
  <c r="BJ194" i="2" s="1"/>
  <c r="BK194" i="2" s="1"/>
  <c r="BF194" i="2"/>
  <c r="BH193" i="2"/>
  <c r="BJ193" i="2" s="1"/>
  <c r="BK193" i="2" s="1"/>
  <c r="BF193" i="2"/>
  <c r="BJ192" i="2"/>
  <c r="BK192" i="2" s="1"/>
  <c r="BH192" i="2"/>
  <c r="BF192" i="2"/>
  <c r="BH191" i="2"/>
  <c r="BJ191" i="2" s="1"/>
  <c r="BK191" i="2" s="1"/>
  <c r="BF191" i="2"/>
  <c r="BH190" i="2"/>
  <c r="BJ190" i="2" s="1"/>
  <c r="BK190" i="2" s="1"/>
  <c r="BF190" i="2"/>
  <c r="BH189" i="2"/>
  <c r="BJ189" i="2" s="1"/>
  <c r="BK189" i="2" s="1"/>
  <c r="BF189" i="2"/>
  <c r="BH188" i="2"/>
  <c r="BJ188" i="2" s="1"/>
  <c r="BK188" i="2" s="1"/>
  <c r="BF188" i="2"/>
  <c r="BH187" i="2"/>
  <c r="BJ187" i="2" s="1"/>
  <c r="BK187" i="2" s="1"/>
  <c r="BF187" i="2"/>
  <c r="BH186" i="2"/>
  <c r="BJ186" i="2" s="1"/>
  <c r="BK186" i="2" s="1"/>
  <c r="BF186" i="2"/>
  <c r="BH185" i="2"/>
  <c r="BJ185" i="2" s="1"/>
  <c r="BK185" i="2" s="1"/>
  <c r="BF185" i="2"/>
  <c r="BH184" i="2"/>
  <c r="BJ184" i="2" s="1"/>
  <c r="BK184" i="2" s="1"/>
  <c r="BF184" i="2"/>
  <c r="BH183" i="2"/>
  <c r="BJ183" i="2" s="1"/>
  <c r="BK183" i="2" s="1"/>
  <c r="BF183" i="2"/>
  <c r="BH182" i="2"/>
  <c r="BJ182" i="2" s="1"/>
  <c r="BK182" i="2" s="1"/>
  <c r="BF182" i="2"/>
  <c r="BH181" i="2"/>
  <c r="BJ181" i="2" s="1"/>
  <c r="BK181" i="2" s="1"/>
  <c r="BF181" i="2"/>
  <c r="BH180" i="2"/>
  <c r="BJ180" i="2" s="1"/>
  <c r="BK180" i="2" s="1"/>
  <c r="BF180" i="2"/>
  <c r="BH179" i="2"/>
  <c r="BJ179" i="2" s="1"/>
  <c r="BK179" i="2" s="1"/>
  <c r="BF179" i="2"/>
  <c r="BH178" i="2"/>
  <c r="BJ178" i="2" s="1"/>
  <c r="BK178" i="2" s="1"/>
  <c r="BF178" i="2"/>
  <c r="BH177" i="2"/>
  <c r="BJ177" i="2" s="1"/>
  <c r="BK177" i="2" s="1"/>
  <c r="BF177" i="2"/>
  <c r="BH176" i="2"/>
  <c r="BJ176" i="2" s="1"/>
  <c r="BK176" i="2" s="1"/>
  <c r="BF176" i="2"/>
  <c r="BH175" i="2"/>
  <c r="BJ175" i="2" s="1"/>
  <c r="BK175" i="2" s="1"/>
  <c r="BF175" i="2"/>
  <c r="BH174" i="2"/>
  <c r="BJ174" i="2" s="1"/>
  <c r="BK174" i="2" s="1"/>
  <c r="BF174" i="2"/>
  <c r="BH173" i="2"/>
  <c r="BJ173" i="2" s="1"/>
  <c r="BK173" i="2" s="1"/>
  <c r="BF173" i="2"/>
  <c r="BH172" i="2"/>
  <c r="BJ172" i="2" s="1"/>
  <c r="BK172" i="2" s="1"/>
  <c r="BF172" i="2"/>
  <c r="BH171" i="2"/>
  <c r="BJ171" i="2" s="1"/>
  <c r="BK171" i="2" s="1"/>
  <c r="BF171" i="2"/>
  <c r="BH170" i="2"/>
  <c r="BJ170" i="2" s="1"/>
  <c r="BK170" i="2" s="1"/>
  <c r="BF170" i="2"/>
  <c r="BH169" i="2"/>
  <c r="BJ169" i="2" s="1"/>
  <c r="BK169" i="2" s="1"/>
  <c r="BF169" i="2"/>
  <c r="BH168" i="2"/>
  <c r="BJ168" i="2" s="1"/>
  <c r="BK168" i="2" s="1"/>
  <c r="BF168" i="2"/>
  <c r="BH167" i="2"/>
  <c r="BJ167" i="2" s="1"/>
  <c r="BK167" i="2" s="1"/>
  <c r="BF167" i="2"/>
  <c r="BH166" i="2"/>
  <c r="BJ166" i="2" s="1"/>
  <c r="BK166" i="2" s="1"/>
  <c r="BF166" i="2"/>
  <c r="BH165" i="2"/>
  <c r="BJ165" i="2" s="1"/>
  <c r="BK165" i="2" s="1"/>
  <c r="BF165" i="2"/>
  <c r="BH164" i="2"/>
  <c r="BJ164" i="2" s="1"/>
  <c r="BK164" i="2" s="1"/>
  <c r="BF164" i="2"/>
  <c r="BH163" i="2"/>
  <c r="BJ163" i="2" s="1"/>
  <c r="BK163" i="2" s="1"/>
  <c r="BF163" i="2"/>
  <c r="BH162" i="2"/>
  <c r="BJ162" i="2" s="1"/>
  <c r="BK162" i="2" s="1"/>
  <c r="BF162" i="2"/>
  <c r="BH161" i="2"/>
  <c r="BJ161" i="2" s="1"/>
  <c r="BK161" i="2" s="1"/>
  <c r="BF161" i="2"/>
  <c r="BJ160" i="2"/>
  <c r="BK160" i="2" s="1"/>
  <c r="BH160" i="2"/>
  <c r="BF160" i="2"/>
  <c r="BH159" i="2"/>
  <c r="BJ159" i="2" s="1"/>
  <c r="BK159" i="2" s="1"/>
  <c r="BF159" i="2"/>
  <c r="BH158" i="2"/>
  <c r="BJ158" i="2" s="1"/>
  <c r="BK158" i="2" s="1"/>
  <c r="BF158" i="2"/>
  <c r="BH157" i="2"/>
  <c r="BJ157" i="2" s="1"/>
  <c r="BK157" i="2" s="1"/>
  <c r="BF157" i="2"/>
  <c r="BH156" i="2"/>
  <c r="BJ156" i="2" s="1"/>
  <c r="BK156" i="2" s="1"/>
  <c r="BF156" i="2"/>
  <c r="BH155" i="2"/>
  <c r="BJ155" i="2" s="1"/>
  <c r="BK155" i="2" s="1"/>
  <c r="BF155" i="2"/>
  <c r="BH154" i="2"/>
  <c r="BJ154" i="2" s="1"/>
  <c r="BK154" i="2" s="1"/>
  <c r="BF154" i="2"/>
  <c r="BH153" i="2"/>
  <c r="BJ153" i="2" s="1"/>
  <c r="BK153" i="2" s="1"/>
  <c r="BF153" i="2"/>
  <c r="BH152" i="2"/>
  <c r="BJ152" i="2" s="1"/>
  <c r="BK152" i="2" s="1"/>
  <c r="BF152" i="2"/>
  <c r="BH151" i="2"/>
  <c r="BJ151" i="2" s="1"/>
  <c r="BK151" i="2" s="1"/>
  <c r="BF151" i="2"/>
  <c r="BH150" i="2"/>
  <c r="BJ150" i="2" s="1"/>
  <c r="BK150" i="2" s="1"/>
  <c r="BF150" i="2"/>
  <c r="BH149" i="2"/>
  <c r="BJ149" i="2" s="1"/>
  <c r="BK149" i="2" s="1"/>
  <c r="BF149" i="2"/>
  <c r="BH148" i="2"/>
  <c r="BJ148" i="2" s="1"/>
  <c r="BK148" i="2" s="1"/>
  <c r="BF148" i="2"/>
  <c r="BH147" i="2"/>
  <c r="BJ147" i="2" s="1"/>
  <c r="BK147" i="2" s="1"/>
  <c r="BF147" i="2"/>
  <c r="BH146" i="2"/>
  <c r="BJ146" i="2" s="1"/>
  <c r="BK146" i="2" s="1"/>
  <c r="BF146" i="2"/>
  <c r="BH145" i="2"/>
  <c r="BJ145" i="2" s="1"/>
  <c r="BK145" i="2" s="1"/>
  <c r="BF145" i="2"/>
  <c r="BH144" i="2"/>
  <c r="BJ144" i="2" s="1"/>
  <c r="BK144" i="2" s="1"/>
  <c r="BF144" i="2"/>
  <c r="BH143" i="2"/>
  <c r="BJ143" i="2" s="1"/>
  <c r="BK143" i="2" s="1"/>
  <c r="BF143" i="2"/>
  <c r="BH142" i="2"/>
  <c r="BJ142" i="2" s="1"/>
  <c r="BK142" i="2" s="1"/>
  <c r="BF142" i="2"/>
  <c r="BH141" i="2"/>
  <c r="BJ141" i="2" s="1"/>
  <c r="BK141" i="2" s="1"/>
  <c r="BF141" i="2"/>
  <c r="BH140" i="2"/>
  <c r="BJ140" i="2" s="1"/>
  <c r="BK140" i="2" s="1"/>
  <c r="BF140" i="2"/>
  <c r="BH139" i="2"/>
  <c r="BJ139" i="2" s="1"/>
  <c r="BK139" i="2" s="1"/>
  <c r="BF139" i="2"/>
  <c r="BH138" i="2"/>
  <c r="BJ138" i="2" s="1"/>
  <c r="BK138" i="2" s="1"/>
  <c r="BF138" i="2"/>
  <c r="BH137" i="2"/>
  <c r="BJ137" i="2" s="1"/>
  <c r="BK137" i="2" s="1"/>
  <c r="BF137" i="2"/>
  <c r="BH136" i="2"/>
  <c r="BJ136" i="2" s="1"/>
  <c r="BK136" i="2" s="1"/>
  <c r="BF136" i="2"/>
  <c r="BH135" i="2"/>
  <c r="BJ135" i="2" s="1"/>
  <c r="BK135" i="2" s="1"/>
  <c r="BF135" i="2"/>
  <c r="BH134" i="2"/>
  <c r="BJ134" i="2" s="1"/>
  <c r="BK134" i="2" s="1"/>
  <c r="BF134" i="2"/>
  <c r="BH133" i="2"/>
  <c r="BJ133" i="2" s="1"/>
  <c r="BK133" i="2" s="1"/>
  <c r="BF133" i="2"/>
  <c r="BH132" i="2"/>
  <c r="BJ132" i="2" s="1"/>
  <c r="BK132" i="2" s="1"/>
  <c r="BF132" i="2"/>
  <c r="BH131" i="2"/>
  <c r="BJ131" i="2" s="1"/>
  <c r="BK131" i="2" s="1"/>
  <c r="BF131" i="2"/>
  <c r="BH130" i="2"/>
  <c r="BJ130" i="2" s="1"/>
  <c r="BK130" i="2" s="1"/>
  <c r="BF130" i="2"/>
  <c r="BH129" i="2"/>
  <c r="BJ129" i="2" s="1"/>
  <c r="BK129" i="2" s="1"/>
  <c r="BF129" i="2"/>
  <c r="BJ128" i="2"/>
  <c r="BK128" i="2" s="1"/>
  <c r="BH128" i="2"/>
  <c r="BF128" i="2"/>
  <c r="BH127" i="2"/>
  <c r="BJ127" i="2" s="1"/>
  <c r="BK127" i="2" s="1"/>
  <c r="BF127" i="2"/>
  <c r="BH126" i="2"/>
  <c r="BJ126" i="2" s="1"/>
  <c r="BK126" i="2" s="1"/>
  <c r="BF126" i="2"/>
  <c r="BH125" i="2"/>
  <c r="BJ125" i="2" s="1"/>
  <c r="BK125" i="2" s="1"/>
  <c r="BF125" i="2"/>
  <c r="BH124" i="2"/>
  <c r="BJ124" i="2" s="1"/>
  <c r="BK124" i="2" s="1"/>
  <c r="BF124" i="2"/>
  <c r="BH123" i="2"/>
  <c r="BJ123" i="2" s="1"/>
  <c r="BK123" i="2" s="1"/>
  <c r="BF123" i="2"/>
  <c r="BH122" i="2"/>
  <c r="BJ122" i="2" s="1"/>
  <c r="BK122" i="2" s="1"/>
  <c r="BF122" i="2"/>
  <c r="BH121" i="2"/>
  <c r="BJ121" i="2" s="1"/>
  <c r="BK121" i="2" s="1"/>
  <c r="BF121" i="2"/>
  <c r="BH120" i="2"/>
  <c r="BJ120" i="2" s="1"/>
  <c r="BK120" i="2" s="1"/>
  <c r="BF120" i="2"/>
  <c r="BH119" i="2"/>
  <c r="BJ119" i="2" s="1"/>
  <c r="BK119" i="2" s="1"/>
  <c r="BF119" i="2"/>
  <c r="BH118" i="2"/>
  <c r="BJ118" i="2" s="1"/>
  <c r="BK118" i="2" s="1"/>
  <c r="BF118" i="2"/>
  <c r="BH117" i="2"/>
  <c r="BJ117" i="2" s="1"/>
  <c r="BK117" i="2" s="1"/>
  <c r="BF117" i="2"/>
  <c r="BH116" i="2"/>
  <c r="BJ116" i="2" s="1"/>
  <c r="BK116" i="2" s="1"/>
  <c r="BF116" i="2"/>
  <c r="BH115" i="2"/>
  <c r="BJ115" i="2" s="1"/>
  <c r="BK115" i="2" s="1"/>
  <c r="BF115" i="2"/>
  <c r="BH114" i="2"/>
  <c r="BJ114" i="2" s="1"/>
  <c r="BK114" i="2" s="1"/>
  <c r="BF114" i="2"/>
  <c r="BH113" i="2"/>
  <c r="BJ113" i="2" s="1"/>
  <c r="BK113" i="2" s="1"/>
  <c r="BF113" i="2"/>
  <c r="BH112" i="2"/>
  <c r="BJ112" i="2" s="1"/>
  <c r="BK112" i="2" s="1"/>
  <c r="BF112" i="2"/>
  <c r="BH111" i="2"/>
  <c r="BJ111" i="2" s="1"/>
  <c r="BK111" i="2" s="1"/>
  <c r="BF111" i="2"/>
  <c r="BH110" i="2"/>
  <c r="BJ110" i="2" s="1"/>
  <c r="BK110" i="2" s="1"/>
  <c r="BF110" i="2"/>
  <c r="BH109" i="2"/>
  <c r="BJ109" i="2" s="1"/>
  <c r="BK109" i="2" s="1"/>
  <c r="BF109" i="2"/>
  <c r="BH108" i="2"/>
  <c r="BJ108" i="2" s="1"/>
  <c r="BK108" i="2" s="1"/>
  <c r="BF108" i="2"/>
  <c r="BH107" i="2"/>
  <c r="BJ107" i="2" s="1"/>
  <c r="BK107" i="2" s="1"/>
  <c r="BF107" i="2"/>
  <c r="BH106" i="2"/>
  <c r="BJ106" i="2" s="1"/>
  <c r="BK106" i="2" s="1"/>
  <c r="BF106" i="2"/>
  <c r="BH105" i="2"/>
  <c r="BJ105" i="2" s="1"/>
  <c r="BK105" i="2" s="1"/>
  <c r="BF105" i="2"/>
  <c r="BH104" i="2"/>
  <c r="BJ104" i="2" s="1"/>
  <c r="BK104" i="2" s="1"/>
  <c r="BF104" i="2"/>
  <c r="BH103" i="2"/>
  <c r="BJ103" i="2" s="1"/>
  <c r="BK103" i="2" s="1"/>
  <c r="BF103" i="2"/>
  <c r="BH102" i="2"/>
  <c r="BJ102" i="2" s="1"/>
  <c r="BK102" i="2" s="1"/>
  <c r="BF102" i="2"/>
  <c r="BH101" i="2"/>
  <c r="BJ101" i="2" s="1"/>
  <c r="BK101" i="2" s="1"/>
  <c r="BF101" i="2"/>
  <c r="BH100" i="2"/>
  <c r="BJ100" i="2" s="1"/>
  <c r="BK100" i="2" s="1"/>
  <c r="BF100" i="2"/>
  <c r="BH99" i="2"/>
  <c r="BJ99" i="2" s="1"/>
  <c r="BK99" i="2" s="1"/>
  <c r="BF99" i="2"/>
  <c r="BH98" i="2"/>
  <c r="BJ98" i="2" s="1"/>
  <c r="BK98" i="2" s="1"/>
  <c r="BF98" i="2"/>
  <c r="BH97" i="2"/>
  <c r="BJ97" i="2" s="1"/>
  <c r="BK97" i="2" s="1"/>
  <c r="BF97" i="2"/>
  <c r="BJ96" i="2"/>
  <c r="BK96" i="2" s="1"/>
  <c r="BH96" i="2"/>
  <c r="BF96" i="2"/>
  <c r="BH95" i="2"/>
  <c r="BJ95" i="2" s="1"/>
  <c r="BK95" i="2" s="1"/>
  <c r="BF95" i="2"/>
  <c r="BH94" i="2"/>
  <c r="BJ94" i="2" s="1"/>
  <c r="BK94" i="2" s="1"/>
  <c r="BF94" i="2"/>
  <c r="BH93" i="2"/>
  <c r="BJ93" i="2" s="1"/>
  <c r="BK93" i="2" s="1"/>
  <c r="BF93" i="2"/>
  <c r="BH92" i="2"/>
  <c r="BJ92" i="2" s="1"/>
  <c r="BK92" i="2" s="1"/>
  <c r="BF92" i="2"/>
  <c r="BH91" i="2"/>
  <c r="BJ91" i="2" s="1"/>
  <c r="BK91" i="2" s="1"/>
  <c r="BF91" i="2"/>
  <c r="BH90" i="2"/>
  <c r="BJ90" i="2" s="1"/>
  <c r="BK90" i="2" s="1"/>
  <c r="BF90" i="2"/>
  <c r="BH89" i="2"/>
  <c r="BJ89" i="2" s="1"/>
  <c r="BK89" i="2" s="1"/>
  <c r="BF89" i="2"/>
  <c r="BH88" i="2"/>
  <c r="BJ88" i="2" s="1"/>
  <c r="BK88" i="2" s="1"/>
  <c r="BF88" i="2"/>
  <c r="BH87" i="2"/>
  <c r="BJ87" i="2" s="1"/>
  <c r="BK87" i="2" s="1"/>
  <c r="BF87" i="2"/>
  <c r="BH86" i="2"/>
  <c r="BJ86" i="2" s="1"/>
  <c r="BK86" i="2" s="1"/>
  <c r="BF86" i="2"/>
  <c r="BH85" i="2"/>
  <c r="BJ85" i="2" s="1"/>
  <c r="BK85" i="2" s="1"/>
  <c r="BF85" i="2"/>
  <c r="BH84" i="2"/>
  <c r="BJ84" i="2" s="1"/>
  <c r="BK84" i="2" s="1"/>
  <c r="BF84" i="2"/>
  <c r="BH83" i="2"/>
  <c r="BJ83" i="2" s="1"/>
  <c r="BK83" i="2" s="1"/>
  <c r="BF83" i="2"/>
  <c r="BH82" i="2"/>
  <c r="BJ82" i="2" s="1"/>
  <c r="BK82" i="2" s="1"/>
  <c r="BF82" i="2"/>
  <c r="BH81" i="2"/>
  <c r="BJ81" i="2" s="1"/>
  <c r="BK81" i="2" s="1"/>
  <c r="BF81" i="2"/>
  <c r="BH80" i="2"/>
  <c r="BJ80" i="2" s="1"/>
  <c r="BK80" i="2" s="1"/>
  <c r="BF80" i="2"/>
  <c r="BH79" i="2"/>
  <c r="BJ79" i="2" s="1"/>
  <c r="BK79" i="2" s="1"/>
  <c r="BF79" i="2"/>
  <c r="BH78" i="2"/>
  <c r="BJ78" i="2" s="1"/>
  <c r="BK78" i="2" s="1"/>
  <c r="BF78" i="2"/>
  <c r="BH77" i="2"/>
  <c r="BJ77" i="2" s="1"/>
  <c r="BK77" i="2" s="1"/>
  <c r="BF77" i="2"/>
  <c r="BH76" i="2"/>
  <c r="BJ76" i="2" s="1"/>
  <c r="BK76" i="2" s="1"/>
  <c r="BF76" i="2"/>
  <c r="BH75" i="2"/>
  <c r="BJ75" i="2" s="1"/>
  <c r="BK75" i="2" s="1"/>
  <c r="BF75" i="2"/>
  <c r="BH74" i="2"/>
  <c r="BJ74" i="2" s="1"/>
  <c r="BK74" i="2" s="1"/>
  <c r="BF74" i="2"/>
  <c r="BH73" i="2"/>
  <c r="BJ73" i="2" s="1"/>
  <c r="BK73" i="2" s="1"/>
  <c r="BF73" i="2"/>
  <c r="BH72" i="2"/>
  <c r="BJ72" i="2" s="1"/>
  <c r="BK72" i="2" s="1"/>
  <c r="BF72" i="2"/>
  <c r="BH71" i="2"/>
  <c r="BJ71" i="2" s="1"/>
  <c r="BK71" i="2" s="1"/>
  <c r="BF71" i="2"/>
  <c r="BH70" i="2"/>
  <c r="BJ70" i="2" s="1"/>
  <c r="BK70" i="2" s="1"/>
  <c r="BF70" i="2"/>
  <c r="BH69" i="2"/>
  <c r="BJ69" i="2" s="1"/>
  <c r="BK69" i="2" s="1"/>
  <c r="BF69" i="2"/>
  <c r="BH68" i="2"/>
  <c r="BJ68" i="2" s="1"/>
  <c r="BK68" i="2" s="1"/>
  <c r="BF68" i="2"/>
  <c r="BH67" i="2"/>
  <c r="BJ67" i="2" s="1"/>
  <c r="BK67" i="2" s="1"/>
  <c r="BF67" i="2"/>
  <c r="BH66" i="2"/>
  <c r="BJ66" i="2" s="1"/>
  <c r="BK66" i="2" s="1"/>
  <c r="BF66" i="2"/>
  <c r="BH65" i="2"/>
  <c r="BJ65" i="2" s="1"/>
  <c r="BK65" i="2" s="1"/>
  <c r="BF65" i="2"/>
  <c r="BJ64" i="2"/>
  <c r="BK64" i="2" s="1"/>
  <c r="BH64" i="2"/>
  <c r="BF64" i="2"/>
  <c r="BH63" i="2"/>
  <c r="BJ63" i="2" s="1"/>
  <c r="BK63" i="2" s="1"/>
  <c r="BF63" i="2"/>
  <c r="BH62" i="2"/>
  <c r="BJ62" i="2" s="1"/>
  <c r="BK62" i="2" s="1"/>
  <c r="BF62" i="2"/>
  <c r="BH61" i="2"/>
  <c r="BJ61" i="2" s="1"/>
  <c r="BK61" i="2" s="1"/>
  <c r="BF61" i="2"/>
  <c r="BH60" i="2"/>
  <c r="BJ60" i="2" s="1"/>
  <c r="BK60" i="2" s="1"/>
  <c r="BF60" i="2"/>
  <c r="BH59" i="2"/>
  <c r="BJ59" i="2" s="1"/>
  <c r="BK59" i="2" s="1"/>
  <c r="BF59" i="2"/>
  <c r="BH58" i="2"/>
  <c r="BJ58" i="2" s="1"/>
  <c r="BK58" i="2" s="1"/>
  <c r="BF58" i="2"/>
  <c r="BH57" i="2"/>
  <c r="BJ57" i="2" s="1"/>
  <c r="BK57" i="2" s="1"/>
  <c r="BF57" i="2"/>
  <c r="BH56" i="2"/>
  <c r="BJ56" i="2" s="1"/>
  <c r="BK56" i="2" s="1"/>
  <c r="BF56" i="2"/>
  <c r="BH55" i="2"/>
  <c r="BJ55" i="2" s="1"/>
  <c r="BK55" i="2" s="1"/>
  <c r="BF55" i="2"/>
  <c r="BH54" i="2"/>
  <c r="BJ54" i="2" s="1"/>
  <c r="BK54" i="2" s="1"/>
  <c r="BF54" i="2"/>
  <c r="BH53" i="2"/>
  <c r="BJ53" i="2" s="1"/>
  <c r="BK53" i="2" s="1"/>
  <c r="BF53" i="2"/>
  <c r="BH52" i="2"/>
  <c r="BJ52" i="2" s="1"/>
  <c r="BK52" i="2" s="1"/>
  <c r="BF52" i="2"/>
  <c r="BH51" i="2"/>
  <c r="BJ51" i="2" s="1"/>
  <c r="BK51" i="2" s="1"/>
  <c r="BF51" i="2"/>
  <c r="BH50" i="2"/>
  <c r="BJ50" i="2" s="1"/>
  <c r="BK50" i="2" s="1"/>
  <c r="BF50" i="2"/>
  <c r="BH49" i="2"/>
  <c r="BJ49" i="2" s="1"/>
  <c r="BK49" i="2" s="1"/>
  <c r="BF49" i="2"/>
  <c r="BH48" i="2"/>
  <c r="BJ48" i="2" s="1"/>
  <c r="BK48" i="2" s="1"/>
  <c r="BF48" i="2"/>
  <c r="BH47" i="2"/>
  <c r="BJ47" i="2" s="1"/>
  <c r="BK47" i="2" s="1"/>
  <c r="BF47" i="2"/>
  <c r="BH46" i="2"/>
  <c r="BJ46" i="2" s="1"/>
  <c r="BK46" i="2" s="1"/>
  <c r="BF46" i="2"/>
  <c r="BH45" i="2"/>
  <c r="BJ45" i="2" s="1"/>
  <c r="BK45" i="2" s="1"/>
  <c r="BF45" i="2"/>
  <c r="BH44" i="2"/>
  <c r="BJ44" i="2" s="1"/>
  <c r="BK44" i="2" s="1"/>
  <c r="BF44" i="2"/>
  <c r="BK43" i="2"/>
  <c r="BH43" i="2"/>
  <c r="BJ43" i="2" s="1"/>
  <c r="BF43" i="2"/>
  <c r="BH42" i="2"/>
  <c r="BJ42" i="2" s="1"/>
  <c r="BK42" i="2" s="1"/>
  <c r="BF42" i="2"/>
  <c r="BH41" i="2"/>
  <c r="BJ41" i="2" s="1"/>
  <c r="BK41" i="2" s="1"/>
  <c r="BF41" i="2"/>
  <c r="BH40" i="2"/>
  <c r="BJ40" i="2" s="1"/>
  <c r="BK40" i="2" s="1"/>
  <c r="BF40" i="2"/>
  <c r="BH39" i="2"/>
  <c r="BJ39" i="2" s="1"/>
  <c r="BK39" i="2" s="1"/>
  <c r="BF39" i="2"/>
  <c r="BH38" i="2"/>
  <c r="BJ38" i="2" s="1"/>
  <c r="BK38" i="2" s="1"/>
  <c r="BF38" i="2"/>
  <c r="BH37" i="2"/>
  <c r="BJ37" i="2" s="1"/>
  <c r="BK37" i="2" s="1"/>
  <c r="BF37" i="2"/>
  <c r="BH36" i="2"/>
  <c r="BJ36" i="2" s="1"/>
  <c r="BK36" i="2" s="1"/>
  <c r="BF36" i="2"/>
  <c r="BH35" i="2"/>
  <c r="BJ35" i="2" s="1"/>
  <c r="BK35" i="2" s="1"/>
  <c r="BF35" i="2"/>
  <c r="BH34" i="2"/>
  <c r="BJ34" i="2" s="1"/>
  <c r="BK34" i="2" s="1"/>
  <c r="BF34" i="2"/>
  <c r="BH33" i="2"/>
  <c r="BJ33" i="2" s="1"/>
  <c r="BK33" i="2" s="1"/>
  <c r="BF33" i="2"/>
  <c r="BH32" i="2"/>
  <c r="BJ32" i="2" s="1"/>
  <c r="BK32" i="2" s="1"/>
  <c r="BF32" i="2"/>
  <c r="BH31" i="2"/>
  <c r="BJ31" i="2" s="1"/>
  <c r="BK31" i="2" s="1"/>
  <c r="BF31" i="2"/>
  <c r="BH30" i="2"/>
  <c r="BJ30" i="2" s="1"/>
  <c r="BK30" i="2" s="1"/>
  <c r="BF30" i="2"/>
  <c r="BH29" i="2"/>
  <c r="BJ29" i="2" s="1"/>
  <c r="BK29" i="2" s="1"/>
  <c r="BF29" i="2"/>
  <c r="BH28" i="2"/>
  <c r="BJ28" i="2" s="1"/>
  <c r="BK28" i="2" s="1"/>
  <c r="BF28" i="2"/>
  <c r="BH27" i="2"/>
  <c r="BJ27" i="2" s="1"/>
  <c r="BK27" i="2" s="1"/>
  <c r="BF27" i="2"/>
  <c r="BH26" i="2"/>
  <c r="BJ26" i="2" s="1"/>
  <c r="BK26" i="2" s="1"/>
  <c r="BF26" i="2"/>
  <c r="BH25" i="2"/>
  <c r="BJ25" i="2" s="1"/>
  <c r="BK25" i="2" s="1"/>
  <c r="BF25" i="2"/>
  <c r="BH24" i="2"/>
  <c r="BJ24" i="2" s="1"/>
  <c r="BK24" i="2" s="1"/>
  <c r="BF24" i="2"/>
  <c r="BH23" i="2"/>
  <c r="BJ23" i="2" s="1"/>
  <c r="BK23" i="2" s="1"/>
  <c r="BF23" i="2"/>
  <c r="BH22" i="2"/>
  <c r="BJ22" i="2" s="1"/>
  <c r="BK22" i="2" s="1"/>
  <c r="BF22" i="2"/>
  <c r="BH21" i="2"/>
  <c r="BJ21" i="2" s="1"/>
  <c r="BK21" i="2" s="1"/>
  <c r="BF21" i="2"/>
  <c r="BH20" i="2"/>
  <c r="BJ20" i="2" s="1"/>
  <c r="BK20" i="2" s="1"/>
  <c r="BF20" i="2"/>
  <c r="BH19" i="2"/>
  <c r="BJ19" i="2" s="1"/>
  <c r="BK19" i="2" s="1"/>
  <c r="BF19" i="2"/>
  <c r="BH18" i="2"/>
  <c r="BJ18" i="2" s="1"/>
  <c r="BK18" i="2" s="1"/>
  <c r="BF18" i="2"/>
  <c r="BH17" i="2"/>
  <c r="BJ17" i="2" s="1"/>
  <c r="BK17" i="2" s="1"/>
  <c r="BF17" i="2"/>
  <c r="BH16" i="2"/>
  <c r="BJ16" i="2" s="1"/>
  <c r="BK16" i="2" s="1"/>
  <c r="BF16" i="2"/>
  <c r="BH15" i="2"/>
  <c r="BJ15" i="2" s="1"/>
  <c r="BK15" i="2" s="1"/>
  <c r="BF15" i="2"/>
  <c r="BJ14" i="2"/>
  <c r="BK14" i="2" s="1"/>
  <c r="BH14" i="2"/>
  <c r="BF14" i="2"/>
  <c r="BH13" i="2"/>
  <c r="BJ13" i="2" s="1"/>
  <c r="BK13" i="2" s="1"/>
  <c r="BF13" i="2"/>
  <c r="BH12" i="2"/>
  <c r="BJ12" i="2" s="1"/>
  <c r="BK12" i="2" s="1"/>
  <c r="BF12" i="2"/>
  <c r="BH11" i="2"/>
  <c r="BJ11" i="2" s="1"/>
  <c r="BK11" i="2" s="1"/>
  <c r="BF11" i="2"/>
  <c r="BH10" i="2"/>
  <c r="BJ10" i="2" s="1"/>
  <c r="BK10" i="2" s="1"/>
  <c r="BF10" i="2"/>
  <c r="BH9" i="2"/>
  <c r="BJ9" i="2" s="1"/>
  <c r="BK9" i="2" s="1"/>
  <c r="BF9" i="2"/>
  <c r="BH8" i="2"/>
  <c r="BJ8" i="2" s="1"/>
  <c r="BK8" i="2" s="1"/>
  <c r="BF8" i="2"/>
  <c r="BH7" i="2"/>
  <c r="BJ7" i="2" s="1"/>
  <c r="BK7" i="2" s="1"/>
  <c r="BF7" i="2"/>
  <c r="BH6" i="2"/>
  <c r="BJ6" i="2" s="1"/>
  <c r="BK6" i="2" s="1"/>
  <c r="BF6" i="2"/>
  <c r="BH5" i="2"/>
  <c r="BJ5" i="2" s="1"/>
  <c r="BK5" i="2" s="1"/>
  <c r="BF5" i="2"/>
  <c r="BH4" i="2"/>
  <c r="BJ4" i="2" s="1"/>
  <c r="BK4" i="2" s="1"/>
  <c r="BF4" i="2"/>
  <c r="BH3" i="2"/>
  <c r="BF3" i="2"/>
  <c r="BH2" i="2"/>
  <c r="BJ2" i="2" s="1"/>
  <c r="BK2" i="2" s="1"/>
  <c r="BF2" i="2"/>
  <c r="AJ1001" i="2"/>
  <c r="AL1001" i="2" s="1"/>
  <c r="AM1001" i="2" s="1"/>
  <c r="AH1001" i="2"/>
  <c r="AJ1000" i="2"/>
  <c r="AL1000" i="2" s="1"/>
  <c r="AM1000" i="2" s="1"/>
  <c r="AH1000" i="2"/>
  <c r="AJ999" i="2"/>
  <c r="AL999" i="2" s="1"/>
  <c r="AM999" i="2" s="1"/>
  <c r="AH999" i="2"/>
  <c r="AJ998" i="2"/>
  <c r="AL998" i="2" s="1"/>
  <c r="AM998" i="2" s="1"/>
  <c r="AH998" i="2"/>
  <c r="AJ997" i="2"/>
  <c r="AL997" i="2" s="1"/>
  <c r="AM997" i="2" s="1"/>
  <c r="AH997" i="2"/>
  <c r="AJ996" i="2"/>
  <c r="AL996" i="2" s="1"/>
  <c r="AM996" i="2" s="1"/>
  <c r="AH996" i="2"/>
  <c r="AJ995" i="2"/>
  <c r="AL995" i="2" s="1"/>
  <c r="AM995" i="2" s="1"/>
  <c r="AH995" i="2"/>
  <c r="AJ994" i="2"/>
  <c r="AL994" i="2" s="1"/>
  <c r="AM994" i="2" s="1"/>
  <c r="AH994" i="2"/>
  <c r="AJ993" i="2"/>
  <c r="AL993" i="2" s="1"/>
  <c r="AM993" i="2" s="1"/>
  <c r="AH993" i="2"/>
  <c r="AJ992" i="2"/>
  <c r="AL992" i="2" s="1"/>
  <c r="AM992" i="2" s="1"/>
  <c r="AH992" i="2"/>
  <c r="AJ991" i="2"/>
  <c r="AL991" i="2" s="1"/>
  <c r="AM991" i="2" s="1"/>
  <c r="AH991" i="2"/>
  <c r="AJ990" i="2"/>
  <c r="AL990" i="2" s="1"/>
  <c r="AM990" i="2" s="1"/>
  <c r="AH990" i="2"/>
  <c r="AJ989" i="2"/>
  <c r="AL989" i="2" s="1"/>
  <c r="AM989" i="2" s="1"/>
  <c r="AH989" i="2"/>
  <c r="AJ988" i="2"/>
  <c r="AL988" i="2" s="1"/>
  <c r="AM988" i="2" s="1"/>
  <c r="AH988" i="2"/>
  <c r="AJ987" i="2"/>
  <c r="AL987" i="2" s="1"/>
  <c r="AM987" i="2" s="1"/>
  <c r="AH987" i="2"/>
  <c r="AJ986" i="2"/>
  <c r="AL986" i="2" s="1"/>
  <c r="AM986" i="2" s="1"/>
  <c r="AH986" i="2"/>
  <c r="AJ985" i="2"/>
  <c r="AL985" i="2" s="1"/>
  <c r="AM985" i="2" s="1"/>
  <c r="AH985" i="2"/>
  <c r="AJ984" i="2"/>
  <c r="AL984" i="2" s="1"/>
  <c r="AM984" i="2" s="1"/>
  <c r="AH984" i="2"/>
  <c r="AJ983" i="2"/>
  <c r="AL983" i="2" s="1"/>
  <c r="AM983" i="2" s="1"/>
  <c r="AH983" i="2"/>
  <c r="AJ982" i="2"/>
  <c r="AL982" i="2" s="1"/>
  <c r="AM982" i="2" s="1"/>
  <c r="AH982" i="2"/>
  <c r="AJ981" i="2"/>
  <c r="AL981" i="2" s="1"/>
  <c r="AM981" i="2" s="1"/>
  <c r="AH981" i="2"/>
  <c r="AJ980" i="2"/>
  <c r="AL980" i="2" s="1"/>
  <c r="AM980" i="2" s="1"/>
  <c r="AH980" i="2"/>
  <c r="AJ979" i="2"/>
  <c r="AL979" i="2" s="1"/>
  <c r="AM979" i="2" s="1"/>
  <c r="AH979" i="2"/>
  <c r="AJ978" i="2"/>
  <c r="AL978" i="2" s="1"/>
  <c r="AM978" i="2" s="1"/>
  <c r="AH978" i="2"/>
  <c r="AJ977" i="2"/>
  <c r="AL977" i="2" s="1"/>
  <c r="AM977" i="2" s="1"/>
  <c r="AH977" i="2"/>
  <c r="AJ976" i="2"/>
  <c r="AL976" i="2" s="1"/>
  <c r="AM976" i="2" s="1"/>
  <c r="AH976" i="2"/>
  <c r="AJ975" i="2"/>
  <c r="AL975" i="2" s="1"/>
  <c r="AM975" i="2" s="1"/>
  <c r="AH975" i="2"/>
  <c r="AJ974" i="2"/>
  <c r="AL974" i="2" s="1"/>
  <c r="AM974" i="2" s="1"/>
  <c r="AH974" i="2"/>
  <c r="AJ973" i="2"/>
  <c r="AL973" i="2" s="1"/>
  <c r="AM973" i="2" s="1"/>
  <c r="AH973" i="2"/>
  <c r="AJ972" i="2"/>
  <c r="AL972" i="2" s="1"/>
  <c r="AM972" i="2" s="1"/>
  <c r="AH972" i="2"/>
  <c r="AJ971" i="2"/>
  <c r="AL971" i="2" s="1"/>
  <c r="AM971" i="2" s="1"/>
  <c r="AH971" i="2"/>
  <c r="AJ970" i="2"/>
  <c r="AL970" i="2" s="1"/>
  <c r="AM970" i="2" s="1"/>
  <c r="AH970" i="2"/>
  <c r="AJ969" i="2"/>
  <c r="AL969" i="2" s="1"/>
  <c r="AM969" i="2" s="1"/>
  <c r="AH969" i="2"/>
  <c r="AJ968" i="2"/>
  <c r="AL968" i="2" s="1"/>
  <c r="AM968" i="2" s="1"/>
  <c r="AH968" i="2"/>
  <c r="AJ967" i="2"/>
  <c r="AL967" i="2" s="1"/>
  <c r="AM967" i="2" s="1"/>
  <c r="AH967" i="2"/>
  <c r="AJ966" i="2"/>
  <c r="AL966" i="2" s="1"/>
  <c r="AM966" i="2" s="1"/>
  <c r="AH966" i="2"/>
  <c r="AJ965" i="2"/>
  <c r="AL965" i="2" s="1"/>
  <c r="AM965" i="2" s="1"/>
  <c r="AH965" i="2"/>
  <c r="AJ964" i="2"/>
  <c r="AL964" i="2" s="1"/>
  <c r="AM964" i="2" s="1"/>
  <c r="AH964" i="2"/>
  <c r="AJ963" i="2"/>
  <c r="AL963" i="2" s="1"/>
  <c r="AM963" i="2" s="1"/>
  <c r="AH963" i="2"/>
  <c r="AJ962" i="2"/>
  <c r="AL962" i="2" s="1"/>
  <c r="AM962" i="2" s="1"/>
  <c r="AH962" i="2"/>
  <c r="AJ961" i="2"/>
  <c r="AL961" i="2" s="1"/>
  <c r="AM961" i="2" s="1"/>
  <c r="AH961" i="2"/>
  <c r="AJ960" i="2"/>
  <c r="AL960" i="2" s="1"/>
  <c r="AM960" i="2" s="1"/>
  <c r="AH960" i="2"/>
  <c r="AJ959" i="2"/>
  <c r="AL959" i="2" s="1"/>
  <c r="AM959" i="2" s="1"/>
  <c r="AH959" i="2"/>
  <c r="AJ958" i="2"/>
  <c r="AL958" i="2" s="1"/>
  <c r="AM958" i="2" s="1"/>
  <c r="AH958" i="2"/>
  <c r="AJ957" i="2"/>
  <c r="AL957" i="2" s="1"/>
  <c r="AM957" i="2" s="1"/>
  <c r="AH957" i="2"/>
  <c r="AJ956" i="2"/>
  <c r="AL956" i="2" s="1"/>
  <c r="AM956" i="2" s="1"/>
  <c r="AH956" i="2"/>
  <c r="AJ955" i="2"/>
  <c r="AL955" i="2" s="1"/>
  <c r="AM955" i="2" s="1"/>
  <c r="AH955" i="2"/>
  <c r="AJ954" i="2"/>
  <c r="AL954" i="2" s="1"/>
  <c r="AM954" i="2" s="1"/>
  <c r="AH954" i="2"/>
  <c r="AJ953" i="2"/>
  <c r="AL953" i="2" s="1"/>
  <c r="AM953" i="2" s="1"/>
  <c r="AH953" i="2"/>
  <c r="AJ952" i="2"/>
  <c r="AL952" i="2" s="1"/>
  <c r="AM952" i="2" s="1"/>
  <c r="AH952" i="2"/>
  <c r="AJ951" i="2"/>
  <c r="AL951" i="2" s="1"/>
  <c r="AM951" i="2" s="1"/>
  <c r="AH951" i="2"/>
  <c r="AJ950" i="2"/>
  <c r="AL950" i="2" s="1"/>
  <c r="AM950" i="2" s="1"/>
  <c r="AH950" i="2"/>
  <c r="AJ949" i="2"/>
  <c r="AL949" i="2" s="1"/>
  <c r="AM949" i="2" s="1"/>
  <c r="AH949" i="2"/>
  <c r="AJ948" i="2"/>
  <c r="AL948" i="2" s="1"/>
  <c r="AM948" i="2" s="1"/>
  <c r="AH948" i="2"/>
  <c r="AJ947" i="2"/>
  <c r="AL947" i="2" s="1"/>
  <c r="AM947" i="2" s="1"/>
  <c r="AH947" i="2"/>
  <c r="AJ946" i="2"/>
  <c r="AL946" i="2" s="1"/>
  <c r="AM946" i="2" s="1"/>
  <c r="AH946" i="2"/>
  <c r="AJ945" i="2"/>
  <c r="AL945" i="2" s="1"/>
  <c r="AM945" i="2" s="1"/>
  <c r="AH945" i="2"/>
  <c r="AJ944" i="2"/>
  <c r="AL944" i="2" s="1"/>
  <c r="AM944" i="2" s="1"/>
  <c r="AH944" i="2"/>
  <c r="AJ943" i="2"/>
  <c r="AL943" i="2" s="1"/>
  <c r="AM943" i="2" s="1"/>
  <c r="AH943" i="2"/>
  <c r="AJ942" i="2"/>
  <c r="AL942" i="2" s="1"/>
  <c r="AM942" i="2" s="1"/>
  <c r="AH942" i="2"/>
  <c r="AJ941" i="2"/>
  <c r="AL941" i="2" s="1"/>
  <c r="AM941" i="2" s="1"/>
  <c r="AH941" i="2"/>
  <c r="AJ940" i="2"/>
  <c r="AL940" i="2" s="1"/>
  <c r="AM940" i="2" s="1"/>
  <c r="AH940" i="2"/>
  <c r="AJ939" i="2"/>
  <c r="AL939" i="2" s="1"/>
  <c r="AM939" i="2" s="1"/>
  <c r="AH939" i="2"/>
  <c r="AJ938" i="2"/>
  <c r="AL938" i="2" s="1"/>
  <c r="AM938" i="2" s="1"/>
  <c r="AH938" i="2"/>
  <c r="AJ937" i="2"/>
  <c r="AL937" i="2" s="1"/>
  <c r="AM937" i="2" s="1"/>
  <c r="AH937" i="2"/>
  <c r="AJ936" i="2"/>
  <c r="AL936" i="2" s="1"/>
  <c r="AM936" i="2" s="1"/>
  <c r="AH936" i="2"/>
  <c r="AJ935" i="2"/>
  <c r="AL935" i="2" s="1"/>
  <c r="AM935" i="2" s="1"/>
  <c r="AH935" i="2"/>
  <c r="AJ934" i="2"/>
  <c r="AL934" i="2" s="1"/>
  <c r="AM934" i="2" s="1"/>
  <c r="AH934" i="2"/>
  <c r="AJ933" i="2"/>
  <c r="AL933" i="2" s="1"/>
  <c r="AM933" i="2" s="1"/>
  <c r="AH933" i="2"/>
  <c r="AJ932" i="2"/>
  <c r="AL932" i="2" s="1"/>
  <c r="AM932" i="2" s="1"/>
  <c r="AH932" i="2"/>
  <c r="AJ931" i="2"/>
  <c r="AL931" i="2" s="1"/>
  <c r="AM931" i="2" s="1"/>
  <c r="AH931" i="2"/>
  <c r="AJ930" i="2"/>
  <c r="AL930" i="2" s="1"/>
  <c r="AM930" i="2" s="1"/>
  <c r="AH930" i="2"/>
  <c r="AJ929" i="2"/>
  <c r="AL929" i="2" s="1"/>
  <c r="AM929" i="2" s="1"/>
  <c r="AH929" i="2"/>
  <c r="AJ928" i="2"/>
  <c r="AL928" i="2" s="1"/>
  <c r="AM928" i="2" s="1"/>
  <c r="AH928" i="2"/>
  <c r="AJ927" i="2"/>
  <c r="AL927" i="2" s="1"/>
  <c r="AM927" i="2" s="1"/>
  <c r="AH927" i="2"/>
  <c r="AJ926" i="2"/>
  <c r="AL926" i="2" s="1"/>
  <c r="AM926" i="2" s="1"/>
  <c r="AH926" i="2"/>
  <c r="AJ925" i="2"/>
  <c r="AL925" i="2" s="1"/>
  <c r="AM925" i="2" s="1"/>
  <c r="AH925" i="2"/>
  <c r="AJ924" i="2"/>
  <c r="AL924" i="2" s="1"/>
  <c r="AM924" i="2" s="1"/>
  <c r="AH924" i="2"/>
  <c r="AJ923" i="2"/>
  <c r="AL923" i="2" s="1"/>
  <c r="AM923" i="2" s="1"/>
  <c r="AH923" i="2"/>
  <c r="AJ922" i="2"/>
  <c r="AL922" i="2" s="1"/>
  <c r="AM922" i="2" s="1"/>
  <c r="AH922" i="2"/>
  <c r="AJ921" i="2"/>
  <c r="AL921" i="2" s="1"/>
  <c r="AM921" i="2" s="1"/>
  <c r="AH921" i="2"/>
  <c r="AJ920" i="2"/>
  <c r="AL920" i="2" s="1"/>
  <c r="AM920" i="2" s="1"/>
  <c r="AH920" i="2"/>
  <c r="AJ919" i="2"/>
  <c r="AL919" i="2" s="1"/>
  <c r="AM919" i="2" s="1"/>
  <c r="AH919" i="2"/>
  <c r="AJ918" i="2"/>
  <c r="AL918" i="2" s="1"/>
  <c r="AM918" i="2" s="1"/>
  <c r="AH918" i="2"/>
  <c r="AJ917" i="2"/>
  <c r="AL917" i="2" s="1"/>
  <c r="AM917" i="2" s="1"/>
  <c r="AH917" i="2"/>
  <c r="AJ916" i="2"/>
  <c r="AL916" i="2" s="1"/>
  <c r="AM916" i="2" s="1"/>
  <c r="AH916" i="2"/>
  <c r="AJ915" i="2"/>
  <c r="AL915" i="2" s="1"/>
  <c r="AM915" i="2" s="1"/>
  <c r="AH915" i="2"/>
  <c r="AJ914" i="2"/>
  <c r="AL914" i="2" s="1"/>
  <c r="AM914" i="2" s="1"/>
  <c r="AH914" i="2"/>
  <c r="AJ913" i="2"/>
  <c r="AL913" i="2" s="1"/>
  <c r="AM913" i="2" s="1"/>
  <c r="AH913" i="2"/>
  <c r="AJ912" i="2"/>
  <c r="AL912" i="2" s="1"/>
  <c r="AM912" i="2" s="1"/>
  <c r="AH912" i="2"/>
  <c r="AJ911" i="2"/>
  <c r="AL911" i="2" s="1"/>
  <c r="AM911" i="2" s="1"/>
  <c r="AH911" i="2"/>
  <c r="AJ910" i="2"/>
  <c r="AL910" i="2" s="1"/>
  <c r="AM910" i="2" s="1"/>
  <c r="AH910" i="2"/>
  <c r="AJ909" i="2"/>
  <c r="AL909" i="2" s="1"/>
  <c r="AM909" i="2" s="1"/>
  <c r="AH909" i="2"/>
  <c r="AJ908" i="2"/>
  <c r="AL908" i="2" s="1"/>
  <c r="AM908" i="2" s="1"/>
  <c r="AH908" i="2"/>
  <c r="AJ907" i="2"/>
  <c r="AL907" i="2" s="1"/>
  <c r="AM907" i="2" s="1"/>
  <c r="AH907" i="2"/>
  <c r="AJ906" i="2"/>
  <c r="AL906" i="2" s="1"/>
  <c r="AM906" i="2" s="1"/>
  <c r="AH906" i="2"/>
  <c r="AJ905" i="2"/>
  <c r="AL905" i="2" s="1"/>
  <c r="AM905" i="2" s="1"/>
  <c r="AH905" i="2"/>
  <c r="AJ904" i="2"/>
  <c r="AL904" i="2" s="1"/>
  <c r="AM904" i="2" s="1"/>
  <c r="AH904" i="2"/>
  <c r="AJ903" i="2"/>
  <c r="AL903" i="2" s="1"/>
  <c r="AM903" i="2" s="1"/>
  <c r="AH903" i="2"/>
  <c r="AJ902" i="2"/>
  <c r="AL902" i="2" s="1"/>
  <c r="AM902" i="2" s="1"/>
  <c r="AH902" i="2"/>
  <c r="AJ901" i="2"/>
  <c r="AL901" i="2" s="1"/>
  <c r="AM901" i="2" s="1"/>
  <c r="AH901" i="2"/>
  <c r="AJ900" i="2"/>
  <c r="AL900" i="2" s="1"/>
  <c r="AM900" i="2" s="1"/>
  <c r="AH900" i="2"/>
  <c r="AJ899" i="2"/>
  <c r="AL899" i="2" s="1"/>
  <c r="AM899" i="2" s="1"/>
  <c r="AH899" i="2"/>
  <c r="AJ898" i="2"/>
  <c r="AL898" i="2" s="1"/>
  <c r="AM898" i="2" s="1"/>
  <c r="AH898" i="2"/>
  <c r="AJ897" i="2"/>
  <c r="AL897" i="2" s="1"/>
  <c r="AM897" i="2" s="1"/>
  <c r="AH897" i="2"/>
  <c r="AJ896" i="2"/>
  <c r="AL896" i="2" s="1"/>
  <c r="AM896" i="2" s="1"/>
  <c r="AH896" i="2"/>
  <c r="AJ895" i="2"/>
  <c r="AL895" i="2" s="1"/>
  <c r="AM895" i="2" s="1"/>
  <c r="AH895" i="2"/>
  <c r="AJ894" i="2"/>
  <c r="AL894" i="2" s="1"/>
  <c r="AM894" i="2" s="1"/>
  <c r="AH894" i="2"/>
  <c r="AJ893" i="2"/>
  <c r="AL893" i="2" s="1"/>
  <c r="AM893" i="2" s="1"/>
  <c r="AH893" i="2"/>
  <c r="AJ892" i="2"/>
  <c r="AL892" i="2" s="1"/>
  <c r="AM892" i="2" s="1"/>
  <c r="AH892" i="2"/>
  <c r="AJ891" i="2"/>
  <c r="AL891" i="2" s="1"/>
  <c r="AM891" i="2" s="1"/>
  <c r="AH891" i="2"/>
  <c r="AJ890" i="2"/>
  <c r="AL890" i="2" s="1"/>
  <c r="AM890" i="2" s="1"/>
  <c r="AH890" i="2"/>
  <c r="AJ889" i="2"/>
  <c r="AL889" i="2" s="1"/>
  <c r="AM889" i="2" s="1"/>
  <c r="AH889" i="2"/>
  <c r="AJ888" i="2"/>
  <c r="AL888" i="2" s="1"/>
  <c r="AM888" i="2" s="1"/>
  <c r="AH888" i="2"/>
  <c r="AJ887" i="2"/>
  <c r="AL887" i="2" s="1"/>
  <c r="AM887" i="2" s="1"/>
  <c r="AH887" i="2"/>
  <c r="AJ886" i="2"/>
  <c r="AL886" i="2" s="1"/>
  <c r="AM886" i="2" s="1"/>
  <c r="AH886" i="2"/>
  <c r="AJ885" i="2"/>
  <c r="AL885" i="2" s="1"/>
  <c r="AM885" i="2" s="1"/>
  <c r="AH885" i="2"/>
  <c r="AJ884" i="2"/>
  <c r="AL884" i="2" s="1"/>
  <c r="AM884" i="2" s="1"/>
  <c r="AH884" i="2"/>
  <c r="AJ883" i="2"/>
  <c r="AL883" i="2" s="1"/>
  <c r="AM883" i="2" s="1"/>
  <c r="AH883" i="2"/>
  <c r="AJ882" i="2"/>
  <c r="AL882" i="2" s="1"/>
  <c r="AM882" i="2" s="1"/>
  <c r="AH882" i="2"/>
  <c r="AJ881" i="2"/>
  <c r="AL881" i="2" s="1"/>
  <c r="AM881" i="2" s="1"/>
  <c r="AH881" i="2"/>
  <c r="AJ880" i="2"/>
  <c r="AL880" i="2" s="1"/>
  <c r="AM880" i="2" s="1"/>
  <c r="AH880" i="2"/>
  <c r="AJ879" i="2"/>
  <c r="AL879" i="2" s="1"/>
  <c r="AM879" i="2" s="1"/>
  <c r="AH879" i="2"/>
  <c r="AJ878" i="2"/>
  <c r="AL878" i="2" s="1"/>
  <c r="AM878" i="2" s="1"/>
  <c r="AH878" i="2"/>
  <c r="AJ877" i="2"/>
  <c r="AL877" i="2" s="1"/>
  <c r="AM877" i="2" s="1"/>
  <c r="AH877" i="2"/>
  <c r="AJ876" i="2"/>
  <c r="AL876" i="2" s="1"/>
  <c r="AM876" i="2" s="1"/>
  <c r="AH876" i="2"/>
  <c r="AJ875" i="2"/>
  <c r="AL875" i="2" s="1"/>
  <c r="AM875" i="2" s="1"/>
  <c r="AH875" i="2"/>
  <c r="AJ874" i="2"/>
  <c r="AL874" i="2" s="1"/>
  <c r="AM874" i="2" s="1"/>
  <c r="AH874" i="2"/>
  <c r="AJ873" i="2"/>
  <c r="AL873" i="2" s="1"/>
  <c r="AM873" i="2" s="1"/>
  <c r="AH873" i="2"/>
  <c r="AJ872" i="2"/>
  <c r="AL872" i="2" s="1"/>
  <c r="AM872" i="2" s="1"/>
  <c r="AH872" i="2"/>
  <c r="AJ871" i="2"/>
  <c r="AL871" i="2" s="1"/>
  <c r="AM871" i="2" s="1"/>
  <c r="AH871" i="2"/>
  <c r="AJ870" i="2"/>
  <c r="AL870" i="2" s="1"/>
  <c r="AM870" i="2" s="1"/>
  <c r="AH870" i="2"/>
  <c r="AJ869" i="2"/>
  <c r="AL869" i="2" s="1"/>
  <c r="AM869" i="2" s="1"/>
  <c r="AH869" i="2"/>
  <c r="AJ868" i="2"/>
  <c r="AL868" i="2" s="1"/>
  <c r="AM868" i="2" s="1"/>
  <c r="AH868" i="2"/>
  <c r="AJ867" i="2"/>
  <c r="AL867" i="2" s="1"/>
  <c r="AM867" i="2" s="1"/>
  <c r="AH867" i="2"/>
  <c r="AJ866" i="2"/>
  <c r="AL866" i="2" s="1"/>
  <c r="AM866" i="2" s="1"/>
  <c r="AH866" i="2"/>
  <c r="AL865" i="2"/>
  <c r="AM865" i="2" s="1"/>
  <c r="AJ865" i="2"/>
  <c r="AH865" i="2"/>
  <c r="AJ864" i="2"/>
  <c r="AL864" i="2" s="1"/>
  <c r="AM864" i="2" s="1"/>
  <c r="AH864" i="2"/>
  <c r="AJ863" i="2"/>
  <c r="AL863" i="2" s="1"/>
  <c r="AM863" i="2" s="1"/>
  <c r="AH863" i="2"/>
  <c r="AJ862" i="2"/>
  <c r="AL862" i="2" s="1"/>
  <c r="AM862" i="2" s="1"/>
  <c r="AH862" i="2"/>
  <c r="AJ861" i="2"/>
  <c r="AL861" i="2" s="1"/>
  <c r="AM861" i="2" s="1"/>
  <c r="AH861" i="2"/>
  <c r="AJ860" i="2"/>
  <c r="AL860" i="2" s="1"/>
  <c r="AM860" i="2" s="1"/>
  <c r="AH860" i="2"/>
  <c r="AJ859" i="2"/>
  <c r="AL859" i="2" s="1"/>
  <c r="AM859" i="2" s="1"/>
  <c r="AH859" i="2"/>
  <c r="AJ858" i="2"/>
  <c r="AL858" i="2" s="1"/>
  <c r="AM858" i="2" s="1"/>
  <c r="AH858" i="2"/>
  <c r="AJ857" i="2"/>
  <c r="AL857" i="2" s="1"/>
  <c r="AM857" i="2" s="1"/>
  <c r="AH857" i="2"/>
  <c r="AJ856" i="2"/>
  <c r="AL856" i="2" s="1"/>
  <c r="AM856" i="2" s="1"/>
  <c r="AH856" i="2"/>
  <c r="AJ855" i="2"/>
  <c r="AL855" i="2" s="1"/>
  <c r="AM855" i="2" s="1"/>
  <c r="AH855" i="2"/>
  <c r="AJ854" i="2"/>
  <c r="AL854" i="2" s="1"/>
  <c r="AM854" i="2" s="1"/>
  <c r="AH854" i="2"/>
  <c r="AJ853" i="2"/>
  <c r="AL853" i="2" s="1"/>
  <c r="AM853" i="2" s="1"/>
  <c r="AH853" i="2"/>
  <c r="AJ852" i="2"/>
  <c r="AL852" i="2" s="1"/>
  <c r="AM852" i="2" s="1"/>
  <c r="AH852" i="2"/>
  <c r="AJ851" i="2"/>
  <c r="AL851" i="2" s="1"/>
  <c r="AM851" i="2" s="1"/>
  <c r="AH851" i="2"/>
  <c r="AJ850" i="2"/>
  <c r="AL850" i="2" s="1"/>
  <c r="AM850" i="2" s="1"/>
  <c r="AH850" i="2"/>
  <c r="AJ849" i="2"/>
  <c r="AL849" i="2" s="1"/>
  <c r="AM849" i="2" s="1"/>
  <c r="AH849" i="2"/>
  <c r="AJ848" i="2"/>
  <c r="AL848" i="2" s="1"/>
  <c r="AM848" i="2" s="1"/>
  <c r="AH848" i="2"/>
  <c r="AJ847" i="2"/>
  <c r="AL847" i="2" s="1"/>
  <c r="AM847" i="2" s="1"/>
  <c r="AH847" i="2"/>
  <c r="AJ846" i="2"/>
  <c r="AL846" i="2" s="1"/>
  <c r="AM846" i="2" s="1"/>
  <c r="AH846" i="2"/>
  <c r="AJ845" i="2"/>
  <c r="AL845" i="2" s="1"/>
  <c r="AM845" i="2" s="1"/>
  <c r="AH845" i="2"/>
  <c r="AJ844" i="2"/>
  <c r="AL844" i="2" s="1"/>
  <c r="AM844" i="2" s="1"/>
  <c r="AH844" i="2"/>
  <c r="AJ843" i="2"/>
  <c r="AL843" i="2" s="1"/>
  <c r="AM843" i="2" s="1"/>
  <c r="AH843" i="2"/>
  <c r="AJ842" i="2"/>
  <c r="AL842" i="2" s="1"/>
  <c r="AM842" i="2" s="1"/>
  <c r="AH842" i="2"/>
  <c r="AJ841" i="2"/>
  <c r="AL841" i="2" s="1"/>
  <c r="AM841" i="2" s="1"/>
  <c r="AH841" i="2"/>
  <c r="AJ840" i="2"/>
  <c r="AL840" i="2" s="1"/>
  <c r="AM840" i="2" s="1"/>
  <c r="AH840" i="2"/>
  <c r="AJ839" i="2"/>
  <c r="AL839" i="2" s="1"/>
  <c r="AM839" i="2" s="1"/>
  <c r="AH839" i="2"/>
  <c r="AJ838" i="2"/>
  <c r="AL838" i="2" s="1"/>
  <c r="AM838" i="2" s="1"/>
  <c r="AH838" i="2"/>
  <c r="AJ837" i="2"/>
  <c r="AL837" i="2" s="1"/>
  <c r="AM837" i="2" s="1"/>
  <c r="AH837" i="2"/>
  <c r="AJ836" i="2"/>
  <c r="AL836" i="2" s="1"/>
  <c r="AM836" i="2" s="1"/>
  <c r="AH836" i="2"/>
  <c r="AJ835" i="2"/>
  <c r="AL835" i="2" s="1"/>
  <c r="AM835" i="2" s="1"/>
  <c r="AH835" i="2"/>
  <c r="AJ834" i="2"/>
  <c r="AL834" i="2" s="1"/>
  <c r="AM834" i="2" s="1"/>
  <c r="AH834" i="2"/>
  <c r="AL833" i="2"/>
  <c r="AM833" i="2" s="1"/>
  <c r="AJ833" i="2"/>
  <c r="AH833" i="2"/>
  <c r="AJ832" i="2"/>
  <c r="AL832" i="2" s="1"/>
  <c r="AM832" i="2" s="1"/>
  <c r="AH832" i="2"/>
  <c r="AJ831" i="2"/>
  <c r="AL831" i="2" s="1"/>
  <c r="AM831" i="2" s="1"/>
  <c r="AH831" i="2"/>
  <c r="AJ830" i="2"/>
  <c r="AL830" i="2" s="1"/>
  <c r="AM830" i="2" s="1"/>
  <c r="AH830" i="2"/>
  <c r="AJ829" i="2"/>
  <c r="AL829" i="2" s="1"/>
  <c r="AM829" i="2" s="1"/>
  <c r="AH829" i="2"/>
  <c r="AJ828" i="2"/>
  <c r="AL828" i="2" s="1"/>
  <c r="AM828" i="2" s="1"/>
  <c r="AH828" i="2"/>
  <c r="AJ827" i="2"/>
  <c r="AL827" i="2" s="1"/>
  <c r="AM827" i="2" s="1"/>
  <c r="AH827" i="2"/>
  <c r="AJ826" i="2"/>
  <c r="AL826" i="2" s="1"/>
  <c r="AM826" i="2" s="1"/>
  <c r="AH826" i="2"/>
  <c r="AJ825" i="2"/>
  <c r="AL825" i="2" s="1"/>
  <c r="AM825" i="2" s="1"/>
  <c r="AH825" i="2"/>
  <c r="AJ824" i="2"/>
  <c r="AL824" i="2" s="1"/>
  <c r="AM824" i="2" s="1"/>
  <c r="AH824" i="2"/>
  <c r="AJ823" i="2"/>
  <c r="AL823" i="2" s="1"/>
  <c r="AM823" i="2" s="1"/>
  <c r="AH823" i="2"/>
  <c r="AJ822" i="2"/>
  <c r="AL822" i="2" s="1"/>
  <c r="AM822" i="2" s="1"/>
  <c r="AH822" i="2"/>
  <c r="AJ821" i="2"/>
  <c r="AL821" i="2" s="1"/>
  <c r="AM821" i="2" s="1"/>
  <c r="AH821" i="2"/>
  <c r="AJ820" i="2"/>
  <c r="AL820" i="2" s="1"/>
  <c r="AM820" i="2" s="1"/>
  <c r="AH820" i="2"/>
  <c r="AJ819" i="2"/>
  <c r="AL819" i="2" s="1"/>
  <c r="AM819" i="2" s="1"/>
  <c r="AH819" i="2"/>
  <c r="AJ818" i="2"/>
  <c r="AL818" i="2" s="1"/>
  <c r="AM818" i="2" s="1"/>
  <c r="AH818" i="2"/>
  <c r="AJ817" i="2"/>
  <c r="AL817" i="2" s="1"/>
  <c r="AM817" i="2" s="1"/>
  <c r="AH817" i="2"/>
  <c r="AJ816" i="2"/>
  <c r="AL816" i="2" s="1"/>
  <c r="AM816" i="2" s="1"/>
  <c r="AH816" i="2"/>
  <c r="AJ815" i="2"/>
  <c r="AL815" i="2" s="1"/>
  <c r="AM815" i="2" s="1"/>
  <c r="AH815" i="2"/>
  <c r="AJ814" i="2"/>
  <c r="AL814" i="2" s="1"/>
  <c r="AM814" i="2" s="1"/>
  <c r="AH814" i="2"/>
  <c r="AJ813" i="2"/>
  <c r="AL813" i="2" s="1"/>
  <c r="AM813" i="2" s="1"/>
  <c r="AH813" i="2"/>
  <c r="AJ812" i="2"/>
  <c r="AL812" i="2" s="1"/>
  <c r="AM812" i="2" s="1"/>
  <c r="AH812" i="2"/>
  <c r="AJ811" i="2"/>
  <c r="AL811" i="2" s="1"/>
  <c r="AM811" i="2" s="1"/>
  <c r="AH811" i="2"/>
  <c r="AJ810" i="2"/>
  <c r="AL810" i="2" s="1"/>
  <c r="AM810" i="2" s="1"/>
  <c r="AH810" i="2"/>
  <c r="AJ809" i="2"/>
  <c r="AL809" i="2" s="1"/>
  <c r="AM809" i="2" s="1"/>
  <c r="AH809" i="2"/>
  <c r="AJ808" i="2"/>
  <c r="AL808" i="2" s="1"/>
  <c r="AM808" i="2" s="1"/>
  <c r="AH808" i="2"/>
  <c r="AJ807" i="2"/>
  <c r="AL807" i="2" s="1"/>
  <c r="AM807" i="2" s="1"/>
  <c r="AH807" i="2"/>
  <c r="AJ806" i="2"/>
  <c r="AL806" i="2" s="1"/>
  <c r="AM806" i="2" s="1"/>
  <c r="AH806" i="2"/>
  <c r="AJ805" i="2"/>
  <c r="AL805" i="2" s="1"/>
  <c r="AM805" i="2" s="1"/>
  <c r="AH805" i="2"/>
  <c r="AJ804" i="2"/>
  <c r="AL804" i="2" s="1"/>
  <c r="AM804" i="2" s="1"/>
  <c r="AH804" i="2"/>
  <c r="AJ803" i="2"/>
  <c r="AL803" i="2" s="1"/>
  <c r="AM803" i="2" s="1"/>
  <c r="AH803" i="2"/>
  <c r="AJ802" i="2"/>
  <c r="AL802" i="2" s="1"/>
  <c r="AM802" i="2" s="1"/>
  <c r="AH802" i="2"/>
  <c r="AL801" i="2"/>
  <c r="AM801" i="2" s="1"/>
  <c r="AJ801" i="2"/>
  <c r="AH801" i="2"/>
  <c r="AJ800" i="2"/>
  <c r="AL800" i="2" s="1"/>
  <c r="AM800" i="2" s="1"/>
  <c r="AH800" i="2"/>
  <c r="AJ799" i="2"/>
  <c r="AL799" i="2" s="1"/>
  <c r="AM799" i="2" s="1"/>
  <c r="AH799" i="2"/>
  <c r="AJ798" i="2"/>
  <c r="AL798" i="2" s="1"/>
  <c r="AM798" i="2" s="1"/>
  <c r="AH798" i="2"/>
  <c r="AJ797" i="2"/>
  <c r="AL797" i="2" s="1"/>
  <c r="AM797" i="2" s="1"/>
  <c r="AH797" i="2"/>
  <c r="AJ796" i="2"/>
  <c r="AL796" i="2" s="1"/>
  <c r="AM796" i="2" s="1"/>
  <c r="AH796" i="2"/>
  <c r="AJ795" i="2"/>
  <c r="AL795" i="2" s="1"/>
  <c r="AM795" i="2" s="1"/>
  <c r="AH795" i="2"/>
  <c r="AJ794" i="2"/>
  <c r="AL794" i="2" s="1"/>
  <c r="AM794" i="2" s="1"/>
  <c r="AH794" i="2"/>
  <c r="AJ793" i="2"/>
  <c r="AL793" i="2" s="1"/>
  <c r="AM793" i="2" s="1"/>
  <c r="AH793" i="2"/>
  <c r="AJ792" i="2"/>
  <c r="AL792" i="2" s="1"/>
  <c r="AM792" i="2" s="1"/>
  <c r="AH792" i="2"/>
  <c r="AJ791" i="2"/>
  <c r="AL791" i="2" s="1"/>
  <c r="AM791" i="2" s="1"/>
  <c r="AH791" i="2"/>
  <c r="AJ790" i="2"/>
  <c r="AL790" i="2" s="1"/>
  <c r="AM790" i="2" s="1"/>
  <c r="AH790" i="2"/>
  <c r="AJ789" i="2"/>
  <c r="AL789" i="2" s="1"/>
  <c r="AM789" i="2" s="1"/>
  <c r="AH789" i="2"/>
  <c r="AJ788" i="2"/>
  <c r="AL788" i="2" s="1"/>
  <c r="AM788" i="2" s="1"/>
  <c r="AH788" i="2"/>
  <c r="AJ787" i="2"/>
  <c r="AL787" i="2" s="1"/>
  <c r="AM787" i="2" s="1"/>
  <c r="AH787" i="2"/>
  <c r="AJ786" i="2"/>
  <c r="AL786" i="2" s="1"/>
  <c r="AM786" i="2" s="1"/>
  <c r="AH786" i="2"/>
  <c r="AJ785" i="2"/>
  <c r="AL785" i="2" s="1"/>
  <c r="AM785" i="2" s="1"/>
  <c r="AH785" i="2"/>
  <c r="AJ784" i="2"/>
  <c r="AL784" i="2" s="1"/>
  <c r="AM784" i="2" s="1"/>
  <c r="AH784" i="2"/>
  <c r="AJ783" i="2"/>
  <c r="AL783" i="2" s="1"/>
  <c r="AM783" i="2" s="1"/>
  <c r="AH783" i="2"/>
  <c r="AJ782" i="2"/>
  <c r="AL782" i="2" s="1"/>
  <c r="AM782" i="2" s="1"/>
  <c r="AH782" i="2"/>
  <c r="AJ781" i="2"/>
  <c r="AL781" i="2" s="1"/>
  <c r="AM781" i="2" s="1"/>
  <c r="AH781" i="2"/>
  <c r="AJ780" i="2"/>
  <c r="AL780" i="2" s="1"/>
  <c r="AM780" i="2" s="1"/>
  <c r="AH780" i="2"/>
  <c r="AJ779" i="2"/>
  <c r="AL779" i="2" s="1"/>
  <c r="AM779" i="2" s="1"/>
  <c r="AH779" i="2"/>
  <c r="AJ778" i="2"/>
  <c r="AL778" i="2" s="1"/>
  <c r="AM778" i="2" s="1"/>
  <c r="AH778" i="2"/>
  <c r="AJ777" i="2"/>
  <c r="AL777" i="2" s="1"/>
  <c r="AM777" i="2" s="1"/>
  <c r="AH777" i="2"/>
  <c r="AJ776" i="2"/>
  <c r="AL776" i="2" s="1"/>
  <c r="AM776" i="2" s="1"/>
  <c r="AH776" i="2"/>
  <c r="AJ775" i="2"/>
  <c r="AL775" i="2" s="1"/>
  <c r="AM775" i="2" s="1"/>
  <c r="AH775" i="2"/>
  <c r="AJ774" i="2"/>
  <c r="AL774" i="2" s="1"/>
  <c r="AM774" i="2" s="1"/>
  <c r="AH774" i="2"/>
  <c r="AJ773" i="2"/>
  <c r="AL773" i="2" s="1"/>
  <c r="AM773" i="2" s="1"/>
  <c r="AH773" i="2"/>
  <c r="AJ772" i="2"/>
  <c r="AL772" i="2" s="1"/>
  <c r="AM772" i="2" s="1"/>
  <c r="AH772" i="2"/>
  <c r="AJ771" i="2"/>
  <c r="AL771" i="2" s="1"/>
  <c r="AM771" i="2" s="1"/>
  <c r="AH771" i="2"/>
  <c r="AJ770" i="2"/>
  <c r="AL770" i="2" s="1"/>
  <c r="AM770" i="2" s="1"/>
  <c r="AH770" i="2"/>
  <c r="AL769" i="2"/>
  <c r="AM769" i="2" s="1"/>
  <c r="AJ769" i="2"/>
  <c r="AH769" i="2"/>
  <c r="AJ768" i="2"/>
  <c r="AL768" i="2" s="1"/>
  <c r="AM768" i="2" s="1"/>
  <c r="AH768" i="2"/>
  <c r="AJ767" i="2"/>
  <c r="AL767" i="2" s="1"/>
  <c r="AM767" i="2" s="1"/>
  <c r="AH767" i="2"/>
  <c r="AJ766" i="2"/>
  <c r="AL766" i="2" s="1"/>
  <c r="AM766" i="2" s="1"/>
  <c r="AH766" i="2"/>
  <c r="AJ765" i="2"/>
  <c r="AL765" i="2" s="1"/>
  <c r="AM765" i="2" s="1"/>
  <c r="AH765" i="2"/>
  <c r="AJ764" i="2"/>
  <c r="AL764" i="2" s="1"/>
  <c r="AM764" i="2" s="1"/>
  <c r="AH764" i="2"/>
  <c r="AJ763" i="2"/>
  <c r="AL763" i="2" s="1"/>
  <c r="AM763" i="2" s="1"/>
  <c r="AH763" i="2"/>
  <c r="AJ762" i="2"/>
  <c r="AL762" i="2" s="1"/>
  <c r="AM762" i="2" s="1"/>
  <c r="AH762" i="2"/>
  <c r="AJ761" i="2"/>
  <c r="AL761" i="2" s="1"/>
  <c r="AM761" i="2" s="1"/>
  <c r="AH761" i="2"/>
  <c r="AJ760" i="2"/>
  <c r="AL760" i="2" s="1"/>
  <c r="AM760" i="2" s="1"/>
  <c r="AH760" i="2"/>
  <c r="AJ759" i="2"/>
  <c r="AL759" i="2" s="1"/>
  <c r="AM759" i="2" s="1"/>
  <c r="AH759" i="2"/>
  <c r="AJ758" i="2"/>
  <c r="AL758" i="2" s="1"/>
  <c r="AM758" i="2" s="1"/>
  <c r="AH758" i="2"/>
  <c r="AJ757" i="2"/>
  <c r="AL757" i="2" s="1"/>
  <c r="AM757" i="2" s="1"/>
  <c r="AH757" i="2"/>
  <c r="AJ756" i="2"/>
  <c r="AL756" i="2" s="1"/>
  <c r="AM756" i="2" s="1"/>
  <c r="AH756" i="2"/>
  <c r="AJ755" i="2"/>
  <c r="AL755" i="2" s="1"/>
  <c r="AM755" i="2" s="1"/>
  <c r="AH755" i="2"/>
  <c r="AJ754" i="2"/>
  <c r="AL754" i="2" s="1"/>
  <c r="AM754" i="2" s="1"/>
  <c r="AH754" i="2"/>
  <c r="AJ753" i="2"/>
  <c r="AL753" i="2" s="1"/>
  <c r="AM753" i="2" s="1"/>
  <c r="AH753" i="2"/>
  <c r="AJ752" i="2"/>
  <c r="AL752" i="2" s="1"/>
  <c r="AM752" i="2" s="1"/>
  <c r="AH752" i="2"/>
  <c r="AJ751" i="2"/>
  <c r="AL751" i="2" s="1"/>
  <c r="AM751" i="2" s="1"/>
  <c r="AH751" i="2"/>
  <c r="AJ750" i="2"/>
  <c r="AL750" i="2" s="1"/>
  <c r="AM750" i="2" s="1"/>
  <c r="AH750" i="2"/>
  <c r="AJ749" i="2"/>
  <c r="AL749" i="2" s="1"/>
  <c r="AM749" i="2" s="1"/>
  <c r="AH749" i="2"/>
  <c r="AJ748" i="2"/>
  <c r="AL748" i="2" s="1"/>
  <c r="AM748" i="2" s="1"/>
  <c r="AH748" i="2"/>
  <c r="AJ747" i="2"/>
  <c r="AL747" i="2" s="1"/>
  <c r="AM747" i="2" s="1"/>
  <c r="AH747" i="2"/>
  <c r="AJ746" i="2"/>
  <c r="AL746" i="2" s="1"/>
  <c r="AM746" i="2" s="1"/>
  <c r="AH746" i="2"/>
  <c r="AJ745" i="2"/>
  <c r="AL745" i="2" s="1"/>
  <c r="AM745" i="2" s="1"/>
  <c r="AH745" i="2"/>
  <c r="AJ744" i="2"/>
  <c r="AL744" i="2" s="1"/>
  <c r="AM744" i="2" s="1"/>
  <c r="AH744" i="2"/>
  <c r="AJ743" i="2"/>
  <c r="AL743" i="2" s="1"/>
  <c r="AM743" i="2" s="1"/>
  <c r="AH743" i="2"/>
  <c r="AJ742" i="2"/>
  <c r="AL742" i="2" s="1"/>
  <c r="AM742" i="2" s="1"/>
  <c r="AH742" i="2"/>
  <c r="AJ741" i="2"/>
  <c r="AL741" i="2" s="1"/>
  <c r="AM741" i="2" s="1"/>
  <c r="AH741" i="2"/>
  <c r="AJ740" i="2"/>
  <c r="AL740" i="2" s="1"/>
  <c r="AM740" i="2" s="1"/>
  <c r="AH740" i="2"/>
  <c r="AJ739" i="2"/>
  <c r="AL739" i="2" s="1"/>
  <c r="AM739" i="2" s="1"/>
  <c r="AH739" i="2"/>
  <c r="AJ738" i="2"/>
  <c r="AL738" i="2" s="1"/>
  <c r="AM738" i="2" s="1"/>
  <c r="AH738" i="2"/>
  <c r="AJ737" i="2"/>
  <c r="AL737" i="2" s="1"/>
  <c r="AM737" i="2" s="1"/>
  <c r="AH737" i="2"/>
  <c r="AJ736" i="2"/>
  <c r="AL736" i="2" s="1"/>
  <c r="AM736" i="2" s="1"/>
  <c r="AH736" i="2"/>
  <c r="AJ735" i="2"/>
  <c r="AL735" i="2" s="1"/>
  <c r="AM735" i="2" s="1"/>
  <c r="AH735" i="2"/>
  <c r="AJ734" i="2"/>
  <c r="AL734" i="2" s="1"/>
  <c r="AM734" i="2" s="1"/>
  <c r="AH734" i="2"/>
  <c r="AJ733" i="2"/>
  <c r="AL733" i="2" s="1"/>
  <c r="AM733" i="2" s="1"/>
  <c r="AH733" i="2"/>
  <c r="AJ732" i="2"/>
  <c r="AL732" i="2" s="1"/>
  <c r="AM732" i="2" s="1"/>
  <c r="AH732" i="2"/>
  <c r="AJ731" i="2"/>
  <c r="AL731" i="2" s="1"/>
  <c r="AM731" i="2" s="1"/>
  <c r="AH731" i="2"/>
  <c r="AJ730" i="2"/>
  <c r="AL730" i="2" s="1"/>
  <c r="AM730" i="2" s="1"/>
  <c r="AH730" i="2"/>
  <c r="AJ729" i="2"/>
  <c r="AL729" i="2" s="1"/>
  <c r="AM729" i="2" s="1"/>
  <c r="AH729" i="2"/>
  <c r="AL728" i="2"/>
  <c r="AM728" i="2" s="1"/>
  <c r="AJ728" i="2"/>
  <c r="AH728" i="2"/>
  <c r="AJ727" i="2"/>
  <c r="AL727" i="2" s="1"/>
  <c r="AM727" i="2" s="1"/>
  <c r="AH727" i="2"/>
  <c r="AJ726" i="2"/>
  <c r="AL726" i="2" s="1"/>
  <c r="AM726" i="2" s="1"/>
  <c r="AH726" i="2"/>
  <c r="AJ725" i="2"/>
  <c r="AL725" i="2" s="1"/>
  <c r="AM725" i="2" s="1"/>
  <c r="AH725" i="2"/>
  <c r="AJ724" i="2"/>
  <c r="AL724" i="2" s="1"/>
  <c r="AM724" i="2" s="1"/>
  <c r="AH724" i="2"/>
  <c r="AJ723" i="2"/>
  <c r="AL723" i="2" s="1"/>
  <c r="AM723" i="2" s="1"/>
  <c r="AH723" i="2"/>
  <c r="AJ722" i="2"/>
  <c r="AL722" i="2" s="1"/>
  <c r="AM722" i="2" s="1"/>
  <c r="AH722" i="2"/>
  <c r="AJ721" i="2"/>
  <c r="AL721" i="2" s="1"/>
  <c r="AM721" i="2" s="1"/>
  <c r="AH721" i="2"/>
  <c r="AJ720" i="2"/>
  <c r="AL720" i="2" s="1"/>
  <c r="AM720" i="2" s="1"/>
  <c r="AH720" i="2"/>
  <c r="AJ719" i="2"/>
  <c r="AL719" i="2" s="1"/>
  <c r="AM719" i="2" s="1"/>
  <c r="AH719" i="2"/>
  <c r="AJ718" i="2"/>
  <c r="AL718" i="2" s="1"/>
  <c r="AM718" i="2" s="1"/>
  <c r="AH718" i="2"/>
  <c r="AJ717" i="2"/>
  <c r="AL717" i="2" s="1"/>
  <c r="AM717" i="2" s="1"/>
  <c r="AH717" i="2"/>
  <c r="AJ716" i="2"/>
  <c r="AL716" i="2" s="1"/>
  <c r="AM716" i="2" s="1"/>
  <c r="AH716" i="2"/>
  <c r="AJ715" i="2"/>
  <c r="AL715" i="2" s="1"/>
  <c r="AM715" i="2" s="1"/>
  <c r="AH715" i="2"/>
  <c r="AJ714" i="2"/>
  <c r="AL714" i="2" s="1"/>
  <c r="AM714" i="2" s="1"/>
  <c r="AH714" i="2"/>
  <c r="AJ713" i="2"/>
  <c r="AL713" i="2" s="1"/>
  <c r="AM713" i="2" s="1"/>
  <c r="AH713" i="2"/>
  <c r="AJ712" i="2"/>
  <c r="AL712" i="2" s="1"/>
  <c r="AM712" i="2" s="1"/>
  <c r="AH712" i="2"/>
  <c r="AJ711" i="2"/>
  <c r="AL711" i="2" s="1"/>
  <c r="AM711" i="2" s="1"/>
  <c r="AH711" i="2"/>
  <c r="AJ710" i="2"/>
  <c r="AL710" i="2" s="1"/>
  <c r="AM710" i="2" s="1"/>
  <c r="AH710" i="2"/>
  <c r="AJ709" i="2"/>
  <c r="AL709" i="2" s="1"/>
  <c r="AM709" i="2" s="1"/>
  <c r="AH709" i="2"/>
  <c r="AJ708" i="2"/>
  <c r="AL708" i="2" s="1"/>
  <c r="AM708" i="2" s="1"/>
  <c r="AH708" i="2"/>
  <c r="AJ707" i="2"/>
  <c r="AL707" i="2" s="1"/>
  <c r="AM707" i="2" s="1"/>
  <c r="AH707" i="2"/>
  <c r="AJ706" i="2"/>
  <c r="AL706" i="2" s="1"/>
  <c r="AM706" i="2" s="1"/>
  <c r="AH706" i="2"/>
  <c r="AJ705" i="2"/>
  <c r="AL705" i="2" s="1"/>
  <c r="AM705" i="2" s="1"/>
  <c r="AH705" i="2"/>
  <c r="AJ704" i="2"/>
  <c r="AL704" i="2" s="1"/>
  <c r="AM704" i="2" s="1"/>
  <c r="AH704" i="2"/>
  <c r="AJ703" i="2"/>
  <c r="AL703" i="2" s="1"/>
  <c r="AM703" i="2" s="1"/>
  <c r="AH703" i="2"/>
  <c r="AJ702" i="2"/>
  <c r="AL702" i="2" s="1"/>
  <c r="AM702" i="2" s="1"/>
  <c r="AH702" i="2"/>
  <c r="AJ701" i="2"/>
  <c r="AL701" i="2" s="1"/>
  <c r="AM701" i="2" s="1"/>
  <c r="AH701" i="2"/>
  <c r="AJ700" i="2"/>
  <c r="AL700" i="2" s="1"/>
  <c r="AM700" i="2" s="1"/>
  <c r="AH700" i="2"/>
  <c r="AJ699" i="2"/>
  <c r="AL699" i="2" s="1"/>
  <c r="AM699" i="2" s="1"/>
  <c r="AH699" i="2"/>
  <c r="AJ698" i="2"/>
  <c r="AL698" i="2" s="1"/>
  <c r="AM698" i="2" s="1"/>
  <c r="AH698" i="2"/>
  <c r="AJ697" i="2"/>
  <c r="AL697" i="2" s="1"/>
  <c r="AM697" i="2" s="1"/>
  <c r="AH697" i="2"/>
  <c r="AL696" i="2"/>
  <c r="AM696" i="2" s="1"/>
  <c r="AJ696" i="2"/>
  <c r="AH696" i="2"/>
  <c r="AJ695" i="2"/>
  <c r="AL695" i="2" s="1"/>
  <c r="AM695" i="2" s="1"/>
  <c r="AH695" i="2"/>
  <c r="AJ694" i="2"/>
  <c r="AL694" i="2" s="1"/>
  <c r="AM694" i="2" s="1"/>
  <c r="AH694" i="2"/>
  <c r="AJ693" i="2"/>
  <c r="AL693" i="2" s="1"/>
  <c r="AM693" i="2" s="1"/>
  <c r="AH693" i="2"/>
  <c r="AJ692" i="2"/>
  <c r="AL692" i="2" s="1"/>
  <c r="AM692" i="2" s="1"/>
  <c r="AH692" i="2"/>
  <c r="AJ691" i="2"/>
  <c r="AL691" i="2" s="1"/>
  <c r="AM691" i="2" s="1"/>
  <c r="AH691" i="2"/>
  <c r="AJ690" i="2"/>
  <c r="AL690" i="2" s="1"/>
  <c r="AM690" i="2" s="1"/>
  <c r="AH690" i="2"/>
  <c r="AJ689" i="2"/>
  <c r="AL689" i="2" s="1"/>
  <c r="AM689" i="2" s="1"/>
  <c r="AH689" i="2"/>
  <c r="AJ688" i="2"/>
  <c r="AL688" i="2" s="1"/>
  <c r="AM688" i="2" s="1"/>
  <c r="AH688" i="2"/>
  <c r="AJ687" i="2"/>
  <c r="AL687" i="2" s="1"/>
  <c r="AM687" i="2" s="1"/>
  <c r="AH687" i="2"/>
  <c r="AJ686" i="2"/>
  <c r="AL686" i="2" s="1"/>
  <c r="AM686" i="2" s="1"/>
  <c r="AH686" i="2"/>
  <c r="AJ685" i="2"/>
  <c r="AL685" i="2" s="1"/>
  <c r="AM685" i="2" s="1"/>
  <c r="AH685" i="2"/>
  <c r="AJ684" i="2"/>
  <c r="AL684" i="2" s="1"/>
  <c r="AM684" i="2" s="1"/>
  <c r="AH684" i="2"/>
  <c r="AJ683" i="2"/>
  <c r="AL683" i="2" s="1"/>
  <c r="AM683" i="2" s="1"/>
  <c r="AH683" i="2"/>
  <c r="AJ682" i="2"/>
  <c r="AL682" i="2" s="1"/>
  <c r="AM682" i="2" s="1"/>
  <c r="AH682" i="2"/>
  <c r="AJ681" i="2"/>
  <c r="AL681" i="2" s="1"/>
  <c r="AM681" i="2" s="1"/>
  <c r="AH681" i="2"/>
  <c r="AJ680" i="2"/>
  <c r="AL680" i="2" s="1"/>
  <c r="AM680" i="2" s="1"/>
  <c r="AH680" i="2"/>
  <c r="AJ679" i="2"/>
  <c r="AL679" i="2" s="1"/>
  <c r="AM679" i="2" s="1"/>
  <c r="AH679" i="2"/>
  <c r="AJ678" i="2"/>
  <c r="AL678" i="2" s="1"/>
  <c r="AM678" i="2" s="1"/>
  <c r="AH678" i="2"/>
  <c r="AJ677" i="2"/>
  <c r="AL677" i="2" s="1"/>
  <c r="AM677" i="2" s="1"/>
  <c r="AH677" i="2"/>
  <c r="AJ676" i="2"/>
  <c r="AL676" i="2" s="1"/>
  <c r="AM676" i="2" s="1"/>
  <c r="AH676" i="2"/>
  <c r="AJ675" i="2"/>
  <c r="AL675" i="2" s="1"/>
  <c r="AM675" i="2" s="1"/>
  <c r="AH675" i="2"/>
  <c r="AJ674" i="2"/>
  <c r="AL674" i="2" s="1"/>
  <c r="AM674" i="2" s="1"/>
  <c r="AH674" i="2"/>
  <c r="AJ673" i="2"/>
  <c r="AL673" i="2" s="1"/>
  <c r="AM673" i="2" s="1"/>
  <c r="AH673" i="2"/>
  <c r="AJ672" i="2"/>
  <c r="AL672" i="2" s="1"/>
  <c r="AM672" i="2" s="1"/>
  <c r="AH672" i="2"/>
  <c r="AJ671" i="2"/>
  <c r="AL671" i="2" s="1"/>
  <c r="AM671" i="2" s="1"/>
  <c r="AH671" i="2"/>
  <c r="AJ670" i="2"/>
  <c r="AL670" i="2" s="1"/>
  <c r="AM670" i="2" s="1"/>
  <c r="AH670" i="2"/>
  <c r="AJ669" i="2"/>
  <c r="AL669" i="2" s="1"/>
  <c r="AM669" i="2" s="1"/>
  <c r="AH669" i="2"/>
  <c r="AJ668" i="2"/>
  <c r="AL668" i="2" s="1"/>
  <c r="AM668" i="2" s="1"/>
  <c r="AH668" i="2"/>
  <c r="AJ667" i="2"/>
  <c r="AL667" i="2" s="1"/>
  <c r="AM667" i="2" s="1"/>
  <c r="AH667" i="2"/>
  <c r="AJ666" i="2"/>
  <c r="AL666" i="2" s="1"/>
  <c r="AM666" i="2" s="1"/>
  <c r="AH666" i="2"/>
  <c r="AJ665" i="2"/>
  <c r="AL665" i="2" s="1"/>
  <c r="AM665" i="2" s="1"/>
  <c r="AH665" i="2"/>
  <c r="AL664" i="2"/>
  <c r="AM664" i="2" s="1"/>
  <c r="AJ664" i="2"/>
  <c r="AH664" i="2"/>
  <c r="AJ663" i="2"/>
  <c r="AL663" i="2" s="1"/>
  <c r="AM663" i="2" s="1"/>
  <c r="AH663" i="2"/>
  <c r="AJ662" i="2"/>
  <c r="AL662" i="2" s="1"/>
  <c r="AM662" i="2" s="1"/>
  <c r="AH662" i="2"/>
  <c r="AJ661" i="2"/>
  <c r="AL661" i="2" s="1"/>
  <c r="AM661" i="2" s="1"/>
  <c r="AH661" i="2"/>
  <c r="AJ660" i="2"/>
  <c r="AL660" i="2" s="1"/>
  <c r="AM660" i="2" s="1"/>
  <c r="AH660" i="2"/>
  <c r="AJ659" i="2"/>
  <c r="AL659" i="2" s="1"/>
  <c r="AM659" i="2" s="1"/>
  <c r="AH659" i="2"/>
  <c r="AJ658" i="2"/>
  <c r="AL658" i="2" s="1"/>
  <c r="AM658" i="2" s="1"/>
  <c r="AH658" i="2"/>
  <c r="AJ657" i="2"/>
  <c r="AL657" i="2" s="1"/>
  <c r="AM657" i="2" s="1"/>
  <c r="AH657" i="2"/>
  <c r="AJ656" i="2"/>
  <c r="AL656" i="2" s="1"/>
  <c r="AM656" i="2" s="1"/>
  <c r="AH656" i="2"/>
  <c r="AJ655" i="2"/>
  <c r="AL655" i="2" s="1"/>
  <c r="AM655" i="2" s="1"/>
  <c r="AH655" i="2"/>
  <c r="AJ654" i="2"/>
  <c r="AL654" i="2" s="1"/>
  <c r="AM654" i="2" s="1"/>
  <c r="AH654" i="2"/>
  <c r="AJ653" i="2"/>
  <c r="AL653" i="2" s="1"/>
  <c r="AM653" i="2" s="1"/>
  <c r="AH653" i="2"/>
  <c r="AJ652" i="2"/>
  <c r="AL652" i="2" s="1"/>
  <c r="AM652" i="2" s="1"/>
  <c r="AH652" i="2"/>
  <c r="AJ651" i="2"/>
  <c r="AL651" i="2" s="1"/>
  <c r="AM651" i="2" s="1"/>
  <c r="AH651" i="2"/>
  <c r="AJ650" i="2"/>
  <c r="AL650" i="2" s="1"/>
  <c r="AM650" i="2" s="1"/>
  <c r="AH650" i="2"/>
  <c r="AJ649" i="2"/>
  <c r="AL649" i="2" s="1"/>
  <c r="AM649" i="2" s="1"/>
  <c r="AH649" i="2"/>
  <c r="AJ648" i="2"/>
  <c r="AL648" i="2" s="1"/>
  <c r="AM648" i="2" s="1"/>
  <c r="AH648" i="2"/>
  <c r="AJ647" i="2"/>
  <c r="AL647" i="2" s="1"/>
  <c r="AM647" i="2" s="1"/>
  <c r="AH647" i="2"/>
  <c r="AJ646" i="2"/>
  <c r="AL646" i="2" s="1"/>
  <c r="AM646" i="2" s="1"/>
  <c r="AH646" i="2"/>
  <c r="AJ645" i="2"/>
  <c r="AL645" i="2" s="1"/>
  <c r="AM645" i="2" s="1"/>
  <c r="AH645" i="2"/>
  <c r="AJ644" i="2"/>
  <c r="AL644" i="2" s="1"/>
  <c r="AM644" i="2" s="1"/>
  <c r="AH644" i="2"/>
  <c r="AJ643" i="2"/>
  <c r="AL643" i="2" s="1"/>
  <c r="AM643" i="2" s="1"/>
  <c r="AH643" i="2"/>
  <c r="AJ642" i="2"/>
  <c r="AL642" i="2" s="1"/>
  <c r="AM642" i="2" s="1"/>
  <c r="AH642" i="2"/>
  <c r="AJ641" i="2"/>
  <c r="AL641" i="2" s="1"/>
  <c r="AM641" i="2" s="1"/>
  <c r="AH641" i="2"/>
  <c r="AJ640" i="2"/>
  <c r="AL640" i="2" s="1"/>
  <c r="AM640" i="2" s="1"/>
  <c r="AH640" i="2"/>
  <c r="AJ639" i="2"/>
  <c r="AL639" i="2" s="1"/>
  <c r="AM639" i="2" s="1"/>
  <c r="AH639" i="2"/>
  <c r="AJ638" i="2"/>
  <c r="AL638" i="2" s="1"/>
  <c r="AM638" i="2" s="1"/>
  <c r="AH638" i="2"/>
  <c r="AJ637" i="2"/>
  <c r="AL637" i="2" s="1"/>
  <c r="AM637" i="2" s="1"/>
  <c r="AH637" i="2"/>
  <c r="AJ636" i="2"/>
  <c r="AL636" i="2" s="1"/>
  <c r="AM636" i="2" s="1"/>
  <c r="AH636" i="2"/>
  <c r="AJ635" i="2"/>
  <c r="AL635" i="2" s="1"/>
  <c r="AM635" i="2" s="1"/>
  <c r="AH635" i="2"/>
  <c r="AJ634" i="2"/>
  <c r="AL634" i="2" s="1"/>
  <c r="AM634" i="2" s="1"/>
  <c r="AH634" i="2"/>
  <c r="AJ633" i="2"/>
  <c r="AL633" i="2" s="1"/>
  <c r="AM633" i="2" s="1"/>
  <c r="AH633" i="2"/>
  <c r="AL632" i="2"/>
  <c r="AM632" i="2" s="1"/>
  <c r="AJ632" i="2"/>
  <c r="AH632" i="2"/>
  <c r="AJ631" i="2"/>
  <c r="AL631" i="2" s="1"/>
  <c r="AM631" i="2" s="1"/>
  <c r="AH631" i="2"/>
  <c r="AJ630" i="2"/>
  <c r="AL630" i="2" s="1"/>
  <c r="AM630" i="2" s="1"/>
  <c r="AH630" i="2"/>
  <c r="AJ629" i="2"/>
  <c r="AL629" i="2" s="1"/>
  <c r="AM629" i="2" s="1"/>
  <c r="AH629" i="2"/>
  <c r="AJ628" i="2"/>
  <c r="AL628" i="2" s="1"/>
  <c r="AM628" i="2" s="1"/>
  <c r="AH628" i="2"/>
  <c r="AJ627" i="2"/>
  <c r="AL627" i="2" s="1"/>
  <c r="AM627" i="2" s="1"/>
  <c r="AH627" i="2"/>
  <c r="AJ626" i="2"/>
  <c r="AL626" i="2" s="1"/>
  <c r="AM626" i="2" s="1"/>
  <c r="AH626" i="2"/>
  <c r="AJ625" i="2"/>
  <c r="AL625" i="2" s="1"/>
  <c r="AM625" i="2" s="1"/>
  <c r="AH625" i="2"/>
  <c r="AJ624" i="2"/>
  <c r="AL624" i="2" s="1"/>
  <c r="AM624" i="2" s="1"/>
  <c r="AH624" i="2"/>
  <c r="AJ623" i="2"/>
  <c r="AL623" i="2" s="1"/>
  <c r="AM623" i="2" s="1"/>
  <c r="AH623" i="2"/>
  <c r="AJ622" i="2"/>
  <c r="AL622" i="2" s="1"/>
  <c r="AM622" i="2" s="1"/>
  <c r="AH622" i="2"/>
  <c r="AJ621" i="2"/>
  <c r="AL621" i="2" s="1"/>
  <c r="AM621" i="2" s="1"/>
  <c r="AH621" i="2"/>
  <c r="AJ620" i="2"/>
  <c r="AL620" i="2" s="1"/>
  <c r="AM620" i="2" s="1"/>
  <c r="AH620" i="2"/>
  <c r="AJ619" i="2"/>
  <c r="AL619" i="2" s="1"/>
  <c r="AM619" i="2" s="1"/>
  <c r="AH619" i="2"/>
  <c r="AJ618" i="2"/>
  <c r="AL618" i="2" s="1"/>
  <c r="AM618" i="2" s="1"/>
  <c r="AH618" i="2"/>
  <c r="AJ617" i="2"/>
  <c r="AL617" i="2" s="1"/>
  <c r="AM617" i="2" s="1"/>
  <c r="AH617" i="2"/>
  <c r="AJ616" i="2"/>
  <c r="AL616" i="2" s="1"/>
  <c r="AM616" i="2" s="1"/>
  <c r="AH616" i="2"/>
  <c r="AJ615" i="2"/>
  <c r="AL615" i="2" s="1"/>
  <c r="AM615" i="2" s="1"/>
  <c r="AH615" i="2"/>
  <c r="AJ614" i="2"/>
  <c r="AL614" i="2" s="1"/>
  <c r="AM614" i="2" s="1"/>
  <c r="AH614" i="2"/>
  <c r="AJ613" i="2"/>
  <c r="AL613" i="2" s="1"/>
  <c r="AM613" i="2" s="1"/>
  <c r="AH613" i="2"/>
  <c r="AJ612" i="2"/>
  <c r="AL612" i="2" s="1"/>
  <c r="AM612" i="2" s="1"/>
  <c r="AH612" i="2"/>
  <c r="AJ611" i="2"/>
  <c r="AL611" i="2" s="1"/>
  <c r="AM611" i="2" s="1"/>
  <c r="AH611" i="2"/>
  <c r="AJ610" i="2"/>
  <c r="AL610" i="2" s="1"/>
  <c r="AM610" i="2" s="1"/>
  <c r="AH610" i="2"/>
  <c r="AJ609" i="2"/>
  <c r="AL609" i="2" s="1"/>
  <c r="AM609" i="2" s="1"/>
  <c r="AH609" i="2"/>
  <c r="AJ608" i="2"/>
  <c r="AL608" i="2" s="1"/>
  <c r="AM608" i="2" s="1"/>
  <c r="AH608" i="2"/>
  <c r="AJ607" i="2"/>
  <c r="AL607" i="2" s="1"/>
  <c r="AM607" i="2" s="1"/>
  <c r="AH607" i="2"/>
  <c r="AJ606" i="2"/>
  <c r="AL606" i="2" s="1"/>
  <c r="AM606" i="2" s="1"/>
  <c r="AH606" i="2"/>
  <c r="AJ605" i="2"/>
  <c r="AL605" i="2" s="1"/>
  <c r="AM605" i="2" s="1"/>
  <c r="AH605" i="2"/>
  <c r="AJ604" i="2"/>
  <c r="AL604" i="2" s="1"/>
  <c r="AM604" i="2" s="1"/>
  <c r="AH604" i="2"/>
  <c r="AJ603" i="2"/>
  <c r="AL603" i="2" s="1"/>
  <c r="AM603" i="2" s="1"/>
  <c r="AH603" i="2"/>
  <c r="AJ602" i="2"/>
  <c r="AL602" i="2" s="1"/>
  <c r="AM602" i="2" s="1"/>
  <c r="AH602" i="2"/>
  <c r="AJ601" i="2"/>
  <c r="AL601" i="2" s="1"/>
  <c r="AM601" i="2" s="1"/>
  <c r="AH601" i="2"/>
  <c r="AJ600" i="2"/>
  <c r="AL600" i="2" s="1"/>
  <c r="AM600" i="2" s="1"/>
  <c r="AH600" i="2"/>
  <c r="AL599" i="2"/>
  <c r="AM599" i="2" s="1"/>
  <c r="AJ599" i="2"/>
  <c r="AH599" i="2"/>
  <c r="AJ598" i="2"/>
  <c r="AL598" i="2" s="1"/>
  <c r="AM598" i="2" s="1"/>
  <c r="AH598" i="2"/>
  <c r="AJ597" i="2"/>
  <c r="AL597" i="2" s="1"/>
  <c r="AM597" i="2" s="1"/>
  <c r="AH597" i="2"/>
  <c r="AJ596" i="2"/>
  <c r="AL596" i="2" s="1"/>
  <c r="AM596" i="2" s="1"/>
  <c r="AH596" i="2"/>
  <c r="AJ595" i="2"/>
  <c r="AL595" i="2" s="1"/>
  <c r="AM595" i="2" s="1"/>
  <c r="AH595" i="2"/>
  <c r="AJ594" i="2"/>
  <c r="AL594" i="2" s="1"/>
  <c r="AM594" i="2" s="1"/>
  <c r="AH594" i="2"/>
  <c r="AJ593" i="2"/>
  <c r="AL593" i="2" s="1"/>
  <c r="AM593" i="2" s="1"/>
  <c r="AH593" i="2"/>
  <c r="AJ592" i="2"/>
  <c r="AL592" i="2" s="1"/>
  <c r="AM592" i="2" s="1"/>
  <c r="AH592" i="2"/>
  <c r="AJ591" i="2"/>
  <c r="AL591" i="2" s="1"/>
  <c r="AM591" i="2" s="1"/>
  <c r="AH591" i="2"/>
  <c r="AJ590" i="2"/>
  <c r="AL590" i="2" s="1"/>
  <c r="AM590" i="2" s="1"/>
  <c r="AH590" i="2"/>
  <c r="AJ589" i="2"/>
  <c r="AL589" i="2" s="1"/>
  <c r="AM589" i="2" s="1"/>
  <c r="AH589" i="2"/>
  <c r="AJ588" i="2"/>
  <c r="AL588" i="2" s="1"/>
  <c r="AM588" i="2" s="1"/>
  <c r="AH588" i="2"/>
  <c r="AJ587" i="2"/>
  <c r="AL587" i="2" s="1"/>
  <c r="AM587" i="2" s="1"/>
  <c r="AH587" i="2"/>
  <c r="AJ586" i="2"/>
  <c r="AL586" i="2" s="1"/>
  <c r="AM586" i="2" s="1"/>
  <c r="AH586" i="2"/>
  <c r="AJ585" i="2"/>
  <c r="AL585" i="2" s="1"/>
  <c r="AM585" i="2" s="1"/>
  <c r="AH585" i="2"/>
  <c r="AJ584" i="2"/>
  <c r="AL584" i="2" s="1"/>
  <c r="AM584" i="2" s="1"/>
  <c r="AH584" i="2"/>
  <c r="AJ583" i="2"/>
  <c r="AL583" i="2" s="1"/>
  <c r="AM583" i="2" s="1"/>
  <c r="AH583" i="2"/>
  <c r="AJ582" i="2"/>
  <c r="AL582" i="2" s="1"/>
  <c r="AM582" i="2" s="1"/>
  <c r="AH582" i="2"/>
  <c r="AJ581" i="2"/>
  <c r="AL581" i="2" s="1"/>
  <c r="AM581" i="2" s="1"/>
  <c r="AH581" i="2"/>
  <c r="AJ580" i="2"/>
  <c r="AL580" i="2" s="1"/>
  <c r="AM580" i="2" s="1"/>
  <c r="AH580" i="2"/>
  <c r="AJ579" i="2"/>
  <c r="AL579" i="2" s="1"/>
  <c r="AM579" i="2" s="1"/>
  <c r="AH579" i="2"/>
  <c r="AJ578" i="2"/>
  <c r="AL578" i="2" s="1"/>
  <c r="AM578" i="2" s="1"/>
  <c r="AH578" i="2"/>
  <c r="AJ577" i="2"/>
  <c r="AL577" i="2" s="1"/>
  <c r="AM577" i="2" s="1"/>
  <c r="AH577" i="2"/>
  <c r="AJ576" i="2"/>
  <c r="AL576" i="2" s="1"/>
  <c r="AM576" i="2" s="1"/>
  <c r="AH576" i="2"/>
  <c r="AJ575" i="2"/>
  <c r="AL575" i="2" s="1"/>
  <c r="AM575" i="2" s="1"/>
  <c r="AH575" i="2"/>
  <c r="AJ574" i="2"/>
  <c r="AL574" i="2" s="1"/>
  <c r="AM574" i="2" s="1"/>
  <c r="AH574" i="2"/>
  <c r="AJ573" i="2"/>
  <c r="AL573" i="2" s="1"/>
  <c r="AM573" i="2" s="1"/>
  <c r="AH573" i="2"/>
  <c r="AJ572" i="2"/>
  <c r="AL572" i="2" s="1"/>
  <c r="AM572" i="2" s="1"/>
  <c r="AH572" i="2"/>
  <c r="AJ571" i="2"/>
  <c r="AL571" i="2" s="1"/>
  <c r="AM571" i="2" s="1"/>
  <c r="AH571" i="2"/>
  <c r="AJ570" i="2"/>
  <c r="AL570" i="2" s="1"/>
  <c r="AM570" i="2" s="1"/>
  <c r="AH570" i="2"/>
  <c r="AJ569" i="2"/>
  <c r="AL569" i="2" s="1"/>
  <c r="AM569" i="2" s="1"/>
  <c r="AH569" i="2"/>
  <c r="AJ568" i="2"/>
  <c r="AL568" i="2" s="1"/>
  <c r="AM568" i="2" s="1"/>
  <c r="AH568" i="2"/>
  <c r="AL567" i="2"/>
  <c r="AM567" i="2" s="1"/>
  <c r="AJ567" i="2"/>
  <c r="AH567" i="2"/>
  <c r="AJ566" i="2"/>
  <c r="AL566" i="2" s="1"/>
  <c r="AM566" i="2" s="1"/>
  <c r="AH566" i="2"/>
  <c r="AJ565" i="2"/>
  <c r="AL565" i="2" s="1"/>
  <c r="AM565" i="2" s="1"/>
  <c r="AH565" i="2"/>
  <c r="AJ564" i="2"/>
  <c r="AL564" i="2" s="1"/>
  <c r="AM564" i="2" s="1"/>
  <c r="AH564" i="2"/>
  <c r="AJ563" i="2"/>
  <c r="AL563" i="2" s="1"/>
  <c r="AM563" i="2" s="1"/>
  <c r="AH563" i="2"/>
  <c r="AJ562" i="2"/>
  <c r="AL562" i="2" s="1"/>
  <c r="AM562" i="2" s="1"/>
  <c r="AH562" i="2"/>
  <c r="AJ561" i="2"/>
  <c r="AL561" i="2" s="1"/>
  <c r="AM561" i="2" s="1"/>
  <c r="AH561" i="2"/>
  <c r="AJ560" i="2"/>
  <c r="AL560" i="2" s="1"/>
  <c r="AM560" i="2" s="1"/>
  <c r="AH560" i="2"/>
  <c r="AJ559" i="2"/>
  <c r="AL559" i="2" s="1"/>
  <c r="AM559" i="2" s="1"/>
  <c r="AH559" i="2"/>
  <c r="AJ558" i="2"/>
  <c r="AL558" i="2" s="1"/>
  <c r="AM558" i="2" s="1"/>
  <c r="AH558" i="2"/>
  <c r="AJ557" i="2"/>
  <c r="AL557" i="2" s="1"/>
  <c r="AM557" i="2" s="1"/>
  <c r="AH557" i="2"/>
  <c r="AJ556" i="2"/>
  <c r="AL556" i="2" s="1"/>
  <c r="AM556" i="2" s="1"/>
  <c r="AH556" i="2"/>
  <c r="AJ555" i="2"/>
  <c r="AL555" i="2" s="1"/>
  <c r="AM555" i="2" s="1"/>
  <c r="AH555" i="2"/>
  <c r="AJ554" i="2"/>
  <c r="AL554" i="2" s="1"/>
  <c r="AM554" i="2" s="1"/>
  <c r="AH554" i="2"/>
  <c r="AJ553" i="2"/>
  <c r="AL553" i="2" s="1"/>
  <c r="AM553" i="2" s="1"/>
  <c r="AH553" i="2"/>
  <c r="AJ552" i="2"/>
  <c r="AL552" i="2" s="1"/>
  <c r="AM552" i="2" s="1"/>
  <c r="AH552" i="2"/>
  <c r="AJ551" i="2"/>
  <c r="AL551" i="2" s="1"/>
  <c r="AM551" i="2" s="1"/>
  <c r="AH551" i="2"/>
  <c r="AJ550" i="2"/>
  <c r="AL550" i="2" s="1"/>
  <c r="AM550" i="2" s="1"/>
  <c r="AH550" i="2"/>
  <c r="AJ549" i="2"/>
  <c r="AL549" i="2" s="1"/>
  <c r="AM549" i="2" s="1"/>
  <c r="AH549" i="2"/>
  <c r="AJ548" i="2"/>
  <c r="AL548" i="2" s="1"/>
  <c r="AM548" i="2" s="1"/>
  <c r="AH548" i="2"/>
  <c r="AJ547" i="2"/>
  <c r="AL547" i="2" s="1"/>
  <c r="AM547" i="2" s="1"/>
  <c r="AH547" i="2"/>
  <c r="AJ546" i="2"/>
  <c r="AL546" i="2" s="1"/>
  <c r="AM546" i="2" s="1"/>
  <c r="AH546" i="2"/>
  <c r="AJ545" i="2"/>
  <c r="AL545" i="2" s="1"/>
  <c r="AM545" i="2" s="1"/>
  <c r="AH545" i="2"/>
  <c r="AJ544" i="2"/>
  <c r="AL544" i="2" s="1"/>
  <c r="AM544" i="2" s="1"/>
  <c r="AH544" i="2"/>
  <c r="AJ543" i="2"/>
  <c r="AL543" i="2" s="1"/>
  <c r="AM543" i="2" s="1"/>
  <c r="AH543" i="2"/>
  <c r="AJ542" i="2"/>
  <c r="AL542" i="2" s="1"/>
  <c r="AM542" i="2" s="1"/>
  <c r="AH542" i="2"/>
  <c r="AJ541" i="2"/>
  <c r="AL541" i="2" s="1"/>
  <c r="AM541" i="2" s="1"/>
  <c r="AH541" i="2"/>
  <c r="AJ540" i="2"/>
  <c r="AL540" i="2" s="1"/>
  <c r="AM540" i="2" s="1"/>
  <c r="AH540" i="2"/>
  <c r="AJ539" i="2"/>
  <c r="AL539" i="2" s="1"/>
  <c r="AM539" i="2" s="1"/>
  <c r="AH539" i="2"/>
  <c r="AJ538" i="2"/>
  <c r="AL538" i="2" s="1"/>
  <c r="AM538" i="2" s="1"/>
  <c r="AH538" i="2"/>
  <c r="AJ537" i="2"/>
  <c r="AL537" i="2" s="1"/>
  <c r="AM537" i="2" s="1"/>
  <c r="AH537" i="2"/>
  <c r="AJ536" i="2"/>
  <c r="AL536" i="2" s="1"/>
  <c r="AM536" i="2" s="1"/>
  <c r="AH536" i="2"/>
  <c r="AL535" i="2"/>
  <c r="AM535" i="2" s="1"/>
  <c r="AJ535" i="2"/>
  <c r="AH535" i="2"/>
  <c r="AJ534" i="2"/>
  <c r="AL534" i="2" s="1"/>
  <c r="AM534" i="2" s="1"/>
  <c r="AH534" i="2"/>
  <c r="AJ533" i="2"/>
  <c r="AL533" i="2" s="1"/>
  <c r="AM533" i="2" s="1"/>
  <c r="AH533" i="2"/>
  <c r="AJ532" i="2"/>
  <c r="AL532" i="2" s="1"/>
  <c r="AM532" i="2" s="1"/>
  <c r="AH532" i="2"/>
  <c r="AJ531" i="2"/>
  <c r="AL531" i="2" s="1"/>
  <c r="AM531" i="2" s="1"/>
  <c r="AH531" i="2"/>
  <c r="AJ530" i="2"/>
  <c r="AL530" i="2" s="1"/>
  <c r="AM530" i="2" s="1"/>
  <c r="AH530" i="2"/>
  <c r="AJ529" i="2"/>
  <c r="AL529" i="2" s="1"/>
  <c r="AM529" i="2" s="1"/>
  <c r="AH529" i="2"/>
  <c r="AJ528" i="2"/>
  <c r="AL528" i="2" s="1"/>
  <c r="AM528" i="2" s="1"/>
  <c r="AH528" i="2"/>
  <c r="AJ527" i="2"/>
  <c r="AL527" i="2" s="1"/>
  <c r="AM527" i="2" s="1"/>
  <c r="AH527" i="2"/>
  <c r="AJ526" i="2"/>
  <c r="AL526" i="2" s="1"/>
  <c r="AM526" i="2" s="1"/>
  <c r="AH526" i="2"/>
  <c r="AJ525" i="2"/>
  <c r="AL525" i="2" s="1"/>
  <c r="AM525" i="2" s="1"/>
  <c r="AH525" i="2"/>
  <c r="AJ524" i="2"/>
  <c r="AL524" i="2" s="1"/>
  <c r="AM524" i="2" s="1"/>
  <c r="AH524" i="2"/>
  <c r="AJ523" i="2"/>
  <c r="AL523" i="2" s="1"/>
  <c r="AM523" i="2" s="1"/>
  <c r="AH523" i="2"/>
  <c r="AJ522" i="2"/>
  <c r="AL522" i="2" s="1"/>
  <c r="AM522" i="2" s="1"/>
  <c r="AH522" i="2"/>
  <c r="AJ521" i="2"/>
  <c r="AL521" i="2" s="1"/>
  <c r="AM521" i="2" s="1"/>
  <c r="AH521" i="2"/>
  <c r="AJ520" i="2"/>
  <c r="AL520" i="2" s="1"/>
  <c r="AM520" i="2" s="1"/>
  <c r="AH520" i="2"/>
  <c r="AJ519" i="2"/>
  <c r="AL519" i="2" s="1"/>
  <c r="AM519" i="2" s="1"/>
  <c r="AH519" i="2"/>
  <c r="AJ518" i="2"/>
  <c r="AL518" i="2" s="1"/>
  <c r="AM518" i="2" s="1"/>
  <c r="AH518" i="2"/>
  <c r="AJ517" i="2"/>
  <c r="AL517" i="2" s="1"/>
  <c r="AM517" i="2" s="1"/>
  <c r="AH517" i="2"/>
  <c r="AJ516" i="2"/>
  <c r="AL516" i="2" s="1"/>
  <c r="AM516" i="2" s="1"/>
  <c r="AH516" i="2"/>
  <c r="AJ515" i="2"/>
  <c r="AL515" i="2" s="1"/>
  <c r="AM515" i="2" s="1"/>
  <c r="AH515" i="2"/>
  <c r="AJ514" i="2"/>
  <c r="AL514" i="2" s="1"/>
  <c r="AM514" i="2" s="1"/>
  <c r="AH514" i="2"/>
  <c r="AJ513" i="2"/>
  <c r="AL513" i="2" s="1"/>
  <c r="AM513" i="2" s="1"/>
  <c r="AH513" i="2"/>
  <c r="AJ512" i="2"/>
  <c r="AL512" i="2" s="1"/>
  <c r="AM512" i="2" s="1"/>
  <c r="AH512" i="2"/>
  <c r="AJ511" i="2"/>
  <c r="AL511" i="2" s="1"/>
  <c r="AM511" i="2" s="1"/>
  <c r="AH511" i="2"/>
  <c r="AJ510" i="2"/>
  <c r="AL510" i="2" s="1"/>
  <c r="AM510" i="2" s="1"/>
  <c r="AH510" i="2"/>
  <c r="AJ509" i="2"/>
  <c r="AL509" i="2" s="1"/>
  <c r="AM509" i="2" s="1"/>
  <c r="AH509" i="2"/>
  <c r="AJ508" i="2"/>
  <c r="AL508" i="2" s="1"/>
  <c r="AM508" i="2" s="1"/>
  <c r="AH508" i="2"/>
  <c r="AJ507" i="2"/>
  <c r="AL507" i="2" s="1"/>
  <c r="AM507" i="2" s="1"/>
  <c r="AH507" i="2"/>
  <c r="AJ506" i="2"/>
  <c r="AL506" i="2" s="1"/>
  <c r="AM506" i="2" s="1"/>
  <c r="AH506" i="2"/>
  <c r="AJ505" i="2"/>
  <c r="AL505" i="2" s="1"/>
  <c r="AM505" i="2" s="1"/>
  <c r="AH505" i="2"/>
  <c r="AJ504" i="2"/>
  <c r="AL504" i="2" s="1"/>
  <c r="AM504" i="2" s="1"/>
  <c r="AH504" i="2"/>
  <c r="AL503" i="2"/>
  <c r="AM503" i="2" s="1"/>
  <c r="AJ503" i="2"/>
  <c r="AH503" i="2"/>
  <c r="AJ502" i="2"/>
  <c r="AL502" i="2" s="1"/>
  <c r="AM502" i="2" s="1"/>
  <c r="AH502" i="2"/>
  <c r="AJ501" i="2"/>
  <c r="AL501" i="2" s="1"/>
  <c r="AM501" i="2" s="1"/>
  <c r="AH501" i="2"/>
  <c r="AJ500" i="2"/>
  <c r="AL500" i="2" s="1"/>
  <c r="AM500" i="2" s="1"/>
  <c r="AH500" i="2"/>
  <c r="AJ499" i="2"/>
  <c r="AL499" i="2" s="1"/>
  <c r="AM499" i="2" s="1"/>
  <c r="AH499" i="2"/>
  <c r="AJ498" i="2"/>
  <c r="AL498" i="2" s="1"/>
  <c r="AM498" i="2" s="1"/>
  <c r="AH498" i="2"/>
  <c r="AJ497" i="2"/>
  <c r="AL497" i="2" s="1"/>
  <c r="AM497" i="2" s="1"/>
  <c r="AH497" i="2"/>
  <c r="AJ496" i="2"/>
  <c r="AL496" i="2" s="1"/>
  <c r="AM496" i="2" s="1"/>
  <c r="AH496" i="2"/>
  <c r="AJ495" i="2"/>
  <c r="AL495" i="2" s="1"/>
  <c r="AM495" i="2" s="1"/>
  <c r="AH495" i="2"/>
  <c r="AJ494" i="2"/>
  <c r="AL494" i="2" s="1"/>
  <c r="AM494" i="2" s="1"/>
  <c r="AH494" i="2"/>
  <c r="AJ493" i="2"/>
  <c r="AL493" i="2" s="1"/>
  <c r="AM493" i="2" s="1"/>
  <c r="AH493" i="2"/>
  <c r="AJ492" i="2"/>
  <c r="AL492" i="2" s="1"/>
  <c r="AM492" i="2" s="1"/>
  <c r="AH492" i="2"/>
  <c r="AJ491" i="2"/>
  <c r="AL491" i="2" s="1"/>
  <c r="AM491" i="2" s="1"/>
  <c r="AH491" i="2"/>
  <c r="AJ490" i="2"/>
  <c r="AL490" i="2" s="1"/>
  <c r="AM490" i="2" s="1"/>
  <c r="AH490" i="2"/>
  <c r="AJ489" i="2"/>
  <c r="AL489" i="2" s="1"/>
  <c r="AM489" i="2" s="1"/>
  <c r="AH489" i="2"/>
  <c r="AJ488" i="2"/>
  <c r="AL488" i="2" s="1"/>
  <c r="AM488" i="2" s="1"/>
  <c r="AH488" i="2"/>
  <c r="AJ487" i="2"/>
  <c r="AL487" i="2" s="1"/>
  <c r="AM487" i="2" s="1"/>
  <c r="AH487" i="2"/>
  <c r="AJ486" i="2"/>
  <c r="AL486" i="2" s="1"/>
  <c r="AM486" i="2" s="1"/>
  <c r="AH486" i="2"/>
  <c r="AJ485" i="2"/>
  <c r="AL485" i="2" s="1"/>
  <c r="AM485" i="2" s="1"/>
  <c r="AH485" i="2"/>
  <c r="AJ484" i="2"/>
  <c r="AL484" i="2" s="1"/>
  <c r="AM484" i="2" s="1"/>
  <c r="AH484" i="2"/>
  <c r="AJ483" i="2"/>
  <c r="AL483" i="2" s="1"/>
  <c r="AM483" i="2" s="1"/>
  <c r="AH483" i="2"/>
  <c r="AJ482" i="2"/>
  <c r="AL482" i="2" s="1"/>
  <c r="AM482" i="2" s="1"/>
  <c r="AH482" i="2"/>
  <c r="AJ481" i="2"/>
  <c r="AL481" i="2" s="1"/>
  <c r="AM481" i="2" s="1"/>
  <c r="AH481" i="2"/>
  <c r="AJ480" i="2"/>
  <c r="AL480" i="2" s="1"/>
  <c r="AM480" i="2" s="1"/>
  <c r="AH480" i="2"/>
  <c r="AJ479" i="2"/>
  <c r="AL479" i="2" s="1"/>
  <c r="AM479" i="2" s="1"/>
  <c r="AH479" i="2"/>
  <c r="AJ478" i="2"/>
  <c r="AL478" i="2" s="1"/>
  <c r="AM478" i="2" s="1"/>
  <c r="AH478" i="2"/>
  <c r="AJ477" i="2"/>
  <c r="AL477" i="2" s="1"/>
  <c r="AM477" i="2" s="1"/>
  <c r="AH477" i="2"/>
  <c r="AJ476" i="2"/>
  <c r="AL476" i="2" s="1"/>
  <c r="AM476" i="2" s="1"/>
  <c r="AH476" i="2"/>
  <c r="AJ475" i="2"/>
  <c r="AL475" i="2" s="1"/>
  <c r="AM475" i="2" s="1"/>
  <c r="AH475" i="2"/>
  <c r="AJ474" i="2"/>
  <c r="AL474" i="2" s="1"/>
  <c r="AM474" i="2" s="1"/>
  <c r="AH474" i="2"/>
  <c r="AJ473" i="2"/>
  <c r="AL473" i="2" s="1"/>
  <c r="AM473" i="2" s="1"/>
  <c r="AH473" i="2"/>
  <c r="AJ472" i="2"/>
  <c r="AL472" i="2" s="1"/>
  <c r="AM472" i="2" s="1"/>
  <c r="AH472" i="2"/>
  <c r="AL471" i="2"/>
  <c r="AM471" i="2" s="1"/>
  <c r="AJ471" i="2"/>
  <c r="AH471" i="2"/>
  <c r="AJ470" i="2"/>
  <c r="AL470" i="2" s="1"/>
  <c r="AM470" i="2" s="1"/>
  <c r="AH470" i="2"/>
  <c r="AJ469" i="2"/>
  <c r="AL469" i="2" s="1"/>
  <c r="AM469" i="2" s="1"/>
  <c r="AH469" i="2"/>
  <c r="AJ468" i="2"/>
  <c r="AL468" i="2" s="1"/>
  <c r="AM468" i="2" s="1"/>
  <c r="AH468" i="2"/>
  <c r="AJ467" i="2"/>
  <c r="AL467" i="2" s="1"/>
  <c r="AM467" i="2" s="1"/>
  <c r="AH467" i="2"/>
  <c r="AJ466" i="2"/>
  <c r="AL466" i="2" s="1"/>
  <c r="AM466" i="2" s="1"/>
  <c r="AH466" i="2"/>
  <c r="AJ465" i="2"/>
  <c r="AL465" i="2" s="1"/>
  <c r="AM465" i="2" s="1"/>
  <c r="AH465" i="2"/>
  <c r="AJ464" i="2"/>
  <c r="AL464" i="2" s="1"/>
  <c r="AM464" i="2" s="1"/>
  <c r="AH464" i="2"/>
  <c r="AJ463" i="2"/>
  <c r="AL463" i="2" s="1"/>
  <c r="AM463" i="2" s="1"/>
  <c r="AH463" i="2"/>
  <c r="AJ462" i="2"/>
  <c r="AL462" i="2" s="1"/>
  <c r="AM462" i="2" s="1"/>
  <c r="AH462" i="2"/>
  <c r="AJ461" i="2"/>
  <c r="AL461" i="2" s="1"/>
  <c r="AM461" i="2" s="1"/>
  <c r="AH461" i="2"/>
  <c r="AJ460" i="2"/>
  <c r="AL460" i="2" s="1"/>
  <c r="AM460" i="2" s="1"/>
  <c r="AH460" i="2"/>
  <c r="AJ459" i="2"/>
  <c r="AL459" i="2" s="1"/>
  <c r="AM459" i="2" s="1"/>
  <c r="AH459" i="2"/>
  <c r="AJ458" i="2"/>
  <c r="AL458" i="2" s="1"/>
  <c r="AM458" i="2" s="1"/>
  <c r="AH458" i="2"/>
  <c r="AJ457" i="2"/>
  <c r="AL457" i="2" s="1"/>
  <c r="AM457" i="2" s="1"/>
  <c r="AH457" i="2"/>
  <c r="AJ456" i="2"/>
  <c r="AL456" i="2" s="1"/>
  <c r="AM456" i="2" s="1"/>
  <c r="AH456" i="2"/>
  <c r="AJ455" i="2"/>
  <c r="AL455" i="2" s="1"/>
  <c r="AM455" i="2" s="1"/>
  <c r="AH455" i="2"/>
  <c r="AJ454" i="2"/>
  <c r="AL454" i="2" s="1"/>
  <c r="AM454" i="2" s="1"/>
  <c r="AH454" i="2"/>
  <c r="AJ453" i="2"/>
  <c r="AL453" i="2" s="1"/>
  <c r="AM453" i="2" s="1"/>
  <c r="AH453" i="2"/>
  <c r="AJ452" i="2"/>
  <c r="AL452" i="2" s="1"/>
  <c r="AM452" i="2" s="1"/>
  <c r="AH452" i="2"/>
  <c r="AJ451" i="2"/>
  <c r="AL451" i="2" s="1"/>
  <c r="AM451" i="2" s="1"/>
  <c r="AH451" i="2"/>
  <c r="AJ450" i="2"/>
  <c r="AL450" i="2" s="1"/>
  <c r="AM450" i="2" s="1"/>
  <c r="AH450" i="2"/>
  <c r="AJ449" i="2"/>
  <c r="AL449" i="2" s="1"/>
  <c r="AM449" i="2" s="1"/>
  <c r="AH449" i="2"/>
  <c r="AJ448" i="2"/>
  <c r="AL448" i="2" s="1"/>
  <c r="AM448" i="2" s="1"/>
  <c r="AH448" i="2"/>
  <c r="AJ447" i="2"/>
  <c r="AL447" i="2" s="1"/>
  <c r="AM447" i="2" s="1"/>
  <c r="AH447" i="2"/>
  <c r="AJ446" i="2"/>
  <c r="AL446" i="2" s="1"/>
  <c r="AM446" i="2" s="1"/>
  <c r="AH446" i="2"/>
  <c r="AJ445" i="2"/>
  <c r="AL445" i="2" s="1"/>
  <c r="AM445" i="2" s="1"/>
  <c r="AH445" i="2"/>
  <c r="AJ444" i="2"/>
  <c r="AL444" i="2" s="1"/>
  <c r="AM444" i="2" s="1"/>
  <c r="AH444" i="2"/>
  <c r="AJ443" i="2"/>
  <c r="AL443" i="2" s="1"/>
  <c r="AM443" i="2" s="1"/>
  <c r="AH443" i="2"/>
  <c r="AJ442" i="2"/>
  <c r="AL442" i="2" s="1"/>
  <c r="AM442" i="2" s="1"/>
  <c r="AH442" i="2"/>
  <c r="AJ441" i="2"/>
  <c r="AL441" i="2" s="1"/>
  <c r="AM441" i="2" s="1"/>
  <c r="AH441" i="2"/>
  <c r="AJ440" i="2"/>
  <c r="AL440" i="2" s="1"/>
  <c r="AM440" i="2" s="1"/>
  <c r="AH440" i="2"/>
  <c r="AL439" i="2"/>
  <c r="AM439" i="2" s="1"/>
  <c r="AJ439" i="2"/>
  <c r="AH439" i="2"/>
  <c r="AJ438" i="2"/>
  <c r="AL438" i="2" s="1"/>
  <c r="AM438" i="2" s="1"/>
  <c r="AH438" i="2"/>
  <c r="AJ437" i="2"/>
  <c r="AL437" i="2" s="1"/>
  <c r="AM437" i="2" s="1"/>
  <c r="AH437" i="2"/>
  <c r="AJ436" i="2"/>
  <c r="AL436" i="2" s="1"/>
  <c r="AM436" i="2" s="1"/>
  <c r="AH436" i="2"/>
  <c r="AJ435" i="2"/>
  <c r="AL435" i="2" s="1"/>
  <c r="AM435" i="2" s="1"/>
  <c r="AH435" i="2"/>
  <c r="AJ434" i="2"/>
  <c r="AL434" i="2" s="1"/>
  <c r="AM434" i="2" s="1"/>
  <c r="AH434" i="2"/>
  <c r="AJ433" i="2"/>
  <c r="AL433" i="2" s="1"/>
  <c r="AM433" i="2" s="1"/>
  <c r="AH433" i="2"/>
  <c r="AJ432" i="2"/>
  <c r="AL432" i="2" s="1"/>
  <c r="AM432" i="2" s="1"/>
  <c r="AH432" i="2"/>
  <c r="AJ431" i="2"/>
  <c r="AL431" i="2" s="1"/>
  <c r="AM431" i="2" s="1"/>
  <c r="AH431" i="2"/>
  <c r="AJ430" i="2"/>
  <c r="AL430" i="2" s="1"/>
  <c r="AM430" i="2" s="1"/>
  <c r="AH430" i="2"/>
  <c r="AJ429" i="2"/>
  <c r="AL429" i="2" s="1"/>
  <c r="AM429" i="2" s="1"/>
  <c r="AH429" i="2"/>
  <c r="AJ428" i="2"/>
  <c r="AL428" i="2" s="1"/>
  <c r="AM428" i="2" s="1"/>
  <c r="AH428" i="2"/>
  <c r="AJ427" i="2"/>
  <c r="AL427" i="2" s="1"/>
  <c r="AM427" i="2" s="1"/>
  <c r="AH427" i="2"/>
  <c r="AJ426" i="2"/>
  <c r="AL426" i="2" s="1"/>
  <c r="AM426" i="2" s="1"/>
  <c r="AH426" i="2"/>
  <c r="AJ425" i="2"/>
  <c r="AL425" i="2" s="1"/>
  <c r="AM425" i="2" s="1"/>
  <c r="AH425" i="2"/>
  <c r="AJ424" i="2"/>
  <c r="AL424" i="2" s="1"/>
  <c r="AM424" i="2" s="1"/>
  <c r="AH424" i="2"/>
  <c r="AJ423" i="2"/>
  <c r="AL423" i="2" s="1"/>
  <c r="AM423" i="2" s="1"/>
  <c r="AH423" i="2"/>
  <c r="AJ422" i="2"/>
  <c r="AL422" i="2" s="1"/>
  <c r="AM422" i="2" s="1"/>
  <c r="AH422" i="2"/>
  <c r="AJ421" i="2"/>
  <c r="AL421" i="2" s="1"/>
  <c r="AM421" i="2" s="1"/>
  <c r="AH421" i="2"/>
  <c r="AJ420" i="2"/>
  <c r="AL420" i="2" s="1"/>
  <c r="AM420" i="2" s="1"/>
  <c r="AH420" i="2"/>
  <c r="AJ419" i="2"/>
  <c r="AL419" i="2" s="1"/>
  <c r="AM419" i="2" s="1"/>
  <c r="AH419" i="2"/>
  <c r="AJ418" i="2"/>
  <c r="AL418" i="2" s="1"/>
  <c r="AM418" i="2" s="1"/>
  <c r="AH418" i="2"/>
  <c r="AJ417" i="2"/>
  <c r="AL417" i="2" s="1"/>
  <c r="AM417" i="2" s="1"/>
  <c r="AH417" i="2"/>
  <c r="AJ416" i="2"/>
  <c r="AL416" i="2" s="1"/>
  <c r="AM416" i="2" s="1"/>
  <c r="AH416" i="2"/>
  <c r="AJ415" i="2"/>
  <c r="AL415" i="2" s="1"/>
  <c r="AM415" i="2" s="1"/>
  <c r="AH415" i="2"/>
  <c r="AJ414" i="2"/>
  <c r="AL414" i="2" s="1"/>
  <c r="AM414" i="2" s="1"/>
  <c r="AH414" i="2"/>
  <c r="AJ413" i="2"/>
  <c r="AL413" i="2" s="1"/>
  <c r="AM413" i="2" s="1"/>
  <c r="AH413" i="2"/>
  <c r="AJ412" i="2"/>
  <c r="AL412" i="2" s="1"/>
  <c r="AM412" i="2" s="1"/>
  <c r="AH412" i="2"/>
  <c r="AJ411" i="2"/>
  <c r="AL411" i="2" s="1"/>
  <c r="AM411" i="2" s="1"/>
  <c r="AH411" i="2"/>
  <c r="AJ410" i="2"/>
  <c r="AL410" i="2" s="1"/>
  <c r="AM410" i="2" s="1"/>
  <c r="AH410" i="2"/>
  <c r="AJ409" i="2"/>
  <c r="AL409" i="2" s="1"/>
  <c r="AM409" i="2" s="1"/>
  <c r="AH409" i="2"/>
  <c r="AJ408" i="2"/>
  <c r="AL408" i="2" s="1"/>
  <c r="AM408" i="2" s="1"/>
  <c r="AH408" i="2"/>
  <c r="AL407" i="2"/>
  <c r="AM407" i="2" s="1"/>
  <c r="AJ407" i="2"/>
  <c r="AH407" i="2"/>
  <c r="AJ406" i="2"/>
  <c r="AL406" i="2" s="1"/>
  <c r="AM406" i="2" s="1"/>
  <c r="AH406" i="2"/>
  <c r="AJ405" i="2"/>
  <c r="AL405" i="2" s="1"/>
  <c r="AM405" i="2" s="1"/>
  <c r="AH405" i="2"/>
  <c r="AJ404" i="2"/>
  <c r="AL404" i="2" s="1"/>
  <c r="AM404" i="2" s="1"/>
  <c r="AH404" i="2"/>
  <c r="AJ403" i="2"/>
  <c r="AL403" i="2" s="1"/>
  <c r="AM403" i="2" s="1"/>
  <c r="AH403" i="2"/>
  <c r="AJ402" i="2"/>
  <c r="AL402" i="2" s="1"/>
  <c r="AM402" i="2" s="1"/>
  <c r="AH402" i="2"/>
  <c r="AJ401" i="2"/>
  <c r="AL401" i="2" s="1"/>
  <c r="AM401" i="2" s="1"/>
  <c r="AH401" i="2"/>
  <c r="AJ400" i="2"/>
  <c r="AL400" i="2" s="1"/>
  <c r="AM400" i="2" s="1"/>
  <c r="AH400" i="2"/>
  <c r="AJ399" i="2"/>
  <c r="AL399" i="2" s="1"/>
  <c r="AM399" i="2" s="1"/>
  <c r="AH399" i="2"/>
  <c r="AJ398" i="2"/>
  <c r="AL398" i="2" s="1"/>
  <c r="AM398" i="2" s="1"/>
  <c r="AH398" i="2"/>
  <c r="AJ397" i="2"/>
  <c r="AL397" i="2" s="1"/>
  <c r="AM397" i="2" s="1"/>
  <c r="AH397" i="2"/>
  <c r="AJ396" i="2"/>
  <c r="AL396" i="2" s="1"/>
  <c r="AM396" i="2" s="1"/>
  <c r="AH396" i="2"/>
  <c r="AJ395" i="2"/>
  <c r="AL395" i="2" s="1"/>
  <c r="AM395" i="2" s="1"/>
  <c r="AH395" i="2"/>
  <c r="AJ394" i="2"/>
  <c r="AL394" i="2" s="1"/>
  <c r="AM394" i="2" s="1"/>
  <c r="AH394" i="2"/>
  <c r="AJ393" i="2"/>
  <c r="AL393" i="2" s="1"/>
  <c r="AM393" i="2" s="1"/>
  <c r="AH393" i="2"/>
  <c r="AJ392" i="2"/>
  <c r="AL392" i="2" s="1"/>
  <c r="AM392" i="2" s="1"/>
  <c r="AH392" i="2"/>
  <c r="AJ391" i="2"/>
  <c r="AL391" i="2" s="1"/>
  <c r="AM391" i="2" s="1"/>
  <c r="AH391" i="2"/>
  <c r="AJ390" i="2"/>
  <c r="AL390" i="2" s="1"/>
  <c r="AM390" i="2" s="1"/>
  <c r="AH390" i="2"/>
  <c r="AJ389" i="2"/>
  <c r="AL389" i="2" s="1"/>
  <c r="AM389" i="2" s="1"/>
  <c r="AH389" i="2"/>
  <c r="AJ388" i="2"/>
  <c r="AL388" i="2" s="1"/>
  <c r="AM388" i="2" s="1"/>
  <c r="AH388" i="2"/>
  <c r="AJ387" i="2"/>
  <c r="AL387" i="2" s="1"/>
  <c r="AM387" i="2" s="1"/>
  <c r="AH387" i="2"/>
  <c r="AJ386" i="2"/>
  <c r="AL386" i="2" s="1"/>
  <c r="AM386" i="2" s="1"/>
  <c r="AH386" i="2"/>
  <c r="AJ385" i="2"/>
  <c r="AL385" i="2" s="1"/>
  <c r="AM385" i="2" s="1"/>
  <c r="AH385" i="2"/>
  <c r="AJ384" i="2"/>
  <c r="AL384" i="2" s="1"/>
  <c r="AM384" i="2" s="1"/>
  <c r="AH384" i="2"/>
  <c r="AJ383" i="2"/>
  <c r="AL383" i="2" s="1"/>
  <c r="AM383" i="2" s="1"/>
  <c r="AH383" i="2"/>
  <c r="AJ382" i="2"/>
  <c r="AL382" i="2" s="1"/>
  <c r="AM382" i="2" s="1"/>
  <c r="AH382" i="2"/>
  <c r="AJ381" i="2"/>
  <c r="AL381" i="2" s="1"/>
  <c r="AM381" i="2" s="1"/>
  <c r="AH381" i="2"/>
  <c r="AJ380" i="2"/>
  <c r="AL380" i="2" s="1"/>
  <c r="AM380" i="2" s="1"/>
  <c r="AH380" i="2"/>
  <c r="AJ379" i="2"/>
  <c r="AL379" i="2" s="1"/>
  <c r="AM379" i="2" s="1"/>
  <c r="AH379" i="2"/>
  <c r="AJ378" i="2"/>
  <c r="AL378" i="2" s="1"/>
  <c r="AM378" i="2" s="1"/>
  <c r="AH378" i="2"/>
  <c r="AJ377" i="2"/>
  <c r="AL377" i="2" s="1"/>
  <c r="AM377" i="2" s="1"/>
  <c r="AH377" i="2"/>
  <c r="AJ376" i="2"/>
  <c r="AL376" i="2" s="1"/>
  <c r="AM376" i="2" s="1"/>
  <c r="AH376" i="2"/>
  <c r="AJ375" i="2"/>
  <c r="AL375" i="2" s="1"/>
  <c r="AM375" i="2" s="1"/>
  <c r="AH375" i="2"/>
  <c r="AJ374" i="2"/>
  <c r="AL374" i="2" s="1"/>
  <c r="AM374" i="2" s="1"/>
  <c r="AH374" i="2"/>
  <c r="AJ373" i="2"/>
  <c r="AL373" i="2" s="1"/>
  <c r="AM373" i="2" s="1"/>
  <c r="AH373" i="2"/>
  <c r="AJ372" i="2"/>
  <c r="AL372" i="2" s="1"/>
  <c r="AM372" i="2" s="1"/>
  <c r="AH372" i="2"/>
  <c r="AJ371" i="2"/>
  <c r="AL371" i="2" s="1"/>
  <c r="AM371" i="2" s="1"/>
  <c r="AH371" i="2"/>
  <c r="AJ370" i="2"/>
  <c r="AL370" i="2" s="1"/>
  <c r="AM370" i="2" s="1"/>
  <c r="AH370" i="2"/>
  <c r="AJ369" i="2"/>
  <c r="AL369" i="2" s="1"/>
  <c r="AM369" i="2" s="1"/>
  <c r="AH369" i="2"/>
  <c r="AJ368" i="2"/>
  <c r="AL368" i="2" s="1"/>
  <c r="AM368" i="2" s="1"/>
  <c r="AH368" i="2"/>
  <c r="AJ367" i="2"/>
  <c r="AL367" i="2" s="1"/>
  <c r="AM367" i="2" s="1"/>
  <c r="AH367" i="2"/>
  <c r="AJ366" i="2"/>
  <c r="AL366" i="2" s="1"/>
  <c r="AM366" i="2" s="1"/>
  <c r="AH366" i="2"/>
  <c r="AJ365" i="2"/>
  <c r="AL365" i="2" s="1"/>
  <c r="AM365" i="2" s="1"/>
  <c r="AH365" i="2"/>
  <c r="AJ364" i="2"/>
  <c r="AL364" i="2" s="1"/>
  <c r="AM364" i="2" s="1"/>
  <c r="AH364" i="2"/>
  <c r="AJ363" i="2"/>
  <c r="AL363" i="2" s="1"/>
  <c r="AM363" i="2" s="1"/>
  <c r="AH363" i="2"/>
  <c r="AJ362" i="2"/>
  <c r="AL362" i="2" s="1"/>
  <c r="AM362" i="2" s="1"/>
  <c r="AH362" i="2"/>
  <c r="AJ361" i="2"/>
  <c r="AL361" i="2" s="1"/>
  <c r="AM361" i="2" s="1"/>
  <c r="AH361" i="2"/>
  <c r="AJ360" i="2"/>
  <c r="AL360" i="2" s="1"/>
  <c r="AM360" i="2" s="1"/>
  <c r="AH360" i="2"/>
  <c r="AJ359" i="2"/>
  <c r="AL359" i="2" s="1"/>
  <c r="AM359" i="2" s="1"/>
  <c r="AH359" i="2"/>
  <c r="AJ358" i="2"/>
  <c r="AL358" i="2" s="1"/>
  <c r="AM358" i="2" s="1"/>
  <c r="AH358" i="2"/>
  <c r="AJ357" i="2"/>
  <c r="AL357" i="2" s="1"/>
  <c r="AM357" i="2" s="1"/>
  <c r="AH357" i="2"/>
  <c r="AJ356" i="2"/>
  <c r="AL356" i="2" s="1"/>
  <c r="AM356" i="2" s="1"/>
  <c r="AH356" i="2"/>
  <c r="AJ355" i="2"/>
  <c r="AL355" i="2" s="1"/>
  <c r="AM355" i="2" s="1"/>
  <c r="AH355" i="2"/>
  <c r="AJ354" i="2"/>
  <c r="AL354" i="2" s="1"/>
  <c r="AM354" i="2" s="1"/>
  <c r="AH354" i="2"/>
  <c r="AJ353" i="2"/>
  <c r="AL353" i="2" s="1"/>
  <c r="AM353" i="2" s="1"/>
  <c r="AH353" i="2"/>
  <c r="AJ352" i="2"/>
  <c r="AL352" i="2" s="1"/>
  <c r="AM352" i="2" s="1"/>
  <c r="AH352" i="2"/>
  <c r="AJ351" i="2"/>
  <c r="AL351" i="2" s="1"/>
  <c r="AM351" i="2" s="1"/>
  <c r="AH351" i="2"/>
  <c r="AJ350" i="2"/>
  <c r="AL350" i="2" s="1"/>
  <c r="AM350" i="2" s="1"/>
  <c r="AH350" i="2"/>
  <c r="AJ349" i="2"/>
  <c r="AL349" i="2" s="1"/>
  <c r="AM349" i="2" s="1"/>
  <c r="AH349" i="2"/>
  <c r="AJ348" i="2"/>
  <c r="AL348" i="2" s="1"/>
  <c r="AM348" i="2" s="1"/>
  <c r="AH348" i="2"/>
  <c r="AJ347" i="2"/>
  <c r="AL347" i="2" s="1"/>
  <c r="AM347" i="2" s="1"/>
  <c r="AH347" i="2"/>
  <c r="AJ346" i="2"/>
  <c r="AL346" i="2" s="1"/>
  <c r="AM346" i="2" s="1"/>
  <c r="AH346" i="2"/>
  <c r="AJ345" i="2"/>
  <c r="AL345" i="2" s="1"/>
  <c r="AM345" i="2" s="1"/>
  <c r="AH345" i="2"/>
  <c r="AL344" i="2"/>
  <c r="AM344" i="2" s="1"/>
  <c r="AJ344" i="2"/>
  <c r="AH344" i="2"/>
  <c r="AJ343" i="2"/>
  <c r="AL343" i="2" s="1"/>
  <c r="AM343" i="2" s="1"/>
  <c r="AH343" i="2"/>
  <c r="AJ342" i="2"/>
  <c r="AL342" i="2" s="1"/>
  <c r="AM342" i="2" s="1"/>
  <c r="AH342" i="2"/>
  <c r="AJ341" i="2"/>
  <c r="AL341" i="2" s="1"/>
  <c r="AM341" i="2" s="1"/>
  <c r="AH341" i="2"/>
  <c r="AJ340" i="2"/>
  <c r="AL340" i="2" s="1"/>
  <c r="AM340" i="2" s="1"/>
  <c r="AH340" i="2"/>
  <c r="AJ339" i="2"/>
  <c r="AL339" i="2" s="1"/>
  <c r="AM339" i="2" s="1"/>
  <c r="AH339" i="2"/>
  <c r="AJ338" i="2"/>
  <c r="AL338" i="2" s="1"/>
  <c r="AM338" i="2" s="1"/>
  <c r="AH338" i="2"/>
  <c r="AJ337" i="2"/>
  <c r="AL337" i="2" s="1"/>
  <c r="AM337" i="2" s="1"/>
  <c r="AH337" i="2"/>
  <c r="AJ336" i="2"/>
  <c r="AL336" i="2" s="1"/>
  <c r="AM336" i="2" s="1"/>
  <c r="AH336" i="2"/>
  <c r="AJ335" i="2"/>
  <c r="AL335" i="2" s="1"/>
  <c r="AM335" i="2" s="1"/>
  <c r="AH335" i="2"/>
  <c r="AJ334" i="2"/>
  <c r="AL334" i="2" s="1"/>
  <c r="AM334" i="2" s="1"/>
  <c r="AH334" i="2"/>
  <c r="AJ333" i="2"/>
  <c r="AL333" i="2" s="1"/>
  <c r="AM333" i="2" s="1"/>
  <c r="AH333" i="2"/>
  <c r="AJ332" i="2"/>
  <c r="AL332" i="2" s="1"/>
  <c r="AM332" i="2" s="1"/>
  <c r="AH332" i="2"/>
  <c r="AJ331" i="2"/>
  <c r="AL331" i="2" s="1"/>
  <c r="AM331" i="2" s="1"/>
  <c r="AH331" i="2"/>
  <c r="AJ330" i="2"/>
  <c r="AL330" i="2" s="1"/>
  <c r="AM330" i="2" s="1"/>
  <c r="AH330" i="2"/>
  <c r="AJ329" i="2"/>
  <c r="AL329" i="2" s="1"/>
  <c r="AM329" i="2" s="1"/>
  <c r="AH329" i="2"/>
  <c r="AJ328" i="2"/>
  <c r="AL328" i="2" s="1"/>
  <c r="AM328" i="2" s="1"/>
  <c r="AH328" i="2"/>
  <c r="AJ327" i="2"/>
  <c r="AL327" i="2" s="1"/>
  <c r="AM327" i="2" s="1"/>
  <c r="AH327" i="2"/>
  <c r="AJ326" i="2"/>
  <c r="AL326" i="2" s="1"/>
  <c r="AM326" i="2" s="1"/>
  <c r="AH326" i="2"/>
  <c r="AJ325" i="2"/>
  <c r="AL325" i="2" s="1"/>
  <c r="AM325" i="2" s="1"/>
  <c r="AH325" i="2"/>
  <c r="AJ324" i="2"/>
  <c r="AL324" i="2" s="1"/>
  <c r="AM324" i="2" s="1"/>
  <c r="AH324" i="2"/>
  <c r="AJ323" i="2"/>
  <c r="AL323" i="2" s="1"/>
  <c r="AM323" i="2" s="1"/>
  <c r="AH323" i="2"/>
  <c r="AJ322" i="2"/>
  <c r="AL322" i="2" s="1"/>
  <c r="AM322" i="2" s="1"/>
  <c r="AH322" i="2"/>
  <c r="AJ321" i="2"/>
  <c r="AL321" i="2" s="1"/>
  <c r="AM321" i="2" s="1"/>
  <c r="AH321" i="2"/>
  <c r="AJ320" i="2"/>
  <c r="AL320" i="2" s="1"/>
  <c r="AM320" i="2" s="1"/>
  <c r="AH320" i="2"/>
  <c r="AJ319" i="2"/>
  <c r="AL319" i="2" s="1"/>
  <c r="AM319" i="2" s="1"/>
  <c r="AH319" i="2"/>
  <c r="AJ318" i="2"/>
  <c r="AL318" i="2" s="1"/>
  <c r="AM318" i="2" s="1"/>
  <c r="AH318" i="2"/>
  <c r="AJ317" i="2"/>
  <c r="AL317" i="2" s="1"/>
  <c r="AM317" i="2" s="1"/>
  <c r="AH317" i="2"/>
  <c r="AJ316" i="2"/>
  <c r="AL316" i="2" s="1"/>
  <c r="AM316" i="2" s="1"/>
  <c r="AH316" i="2"/>
  <c r="AJ315" i="2"/>
  <c r="AL315" i="2" s="1"/>
  <c r="AM315" i="2" s="1"/>
  <c r="AH315" i="2"/>
  <c r="AJ314" i="2"/>
  <c r="AL314" i="2" s="1"/>
  <c r="AM314" i="2" s="1"/>
  <c r="AH314" i="2"/>
  <c r="AJ313" i="2"/>
  <c r="AL313" i="2" s="1"/>
  <c r="AM313" i="2" s="1"/>
  <c r="AH313" i="2"/>
  <c r="AJ312" i="2"/>
  <c r="AL312" i="2" s="1"/>
  <c r="AM312" i="2" s="1"/>
  <c r="AH312" i="2"/>
  <c r="AJ311" i="2"/>
  <c r="AL311" i="2" s="1"/>
  <c r="AM311" i="2" s="1"/>
  <c r="AH311" i="2"/>
  <c r="AJ310" i="2"/>
  <c r="AL310" i="2" s="1"/>
  <c r="AM310" i="2" s="1"/>
  <c r="AH310" i="2"/>
  <c r="AJ309" i="2"/>
  <c r="AL309" i="2" s="1"/>
  <c r="AM309" i="2" s="1"/>
  <c r="AH309" i="2"/>
  <c r="AJ308" i="2"/>
  <c r="AL308" i="2" s="1"/>
  <c r="AM308" i="2" s="1"/>
  <c r="AH308" i="2"/>
  <c r="AJ307" i="2"/>
  <c r="AL307" i="2" s="1"/>
  <c r="AM307" i="2" s="1"/>
  <c r="AH307" i="2"/>
  <c r="AJ306" i="2"/>
  <c r="AL306" i="2" s="1"/>
  <c r="AM306" i="2" s="1"/>
  <c r="AH306" i="2"/>
  <c r="AJ305" i="2"/>
  <c r="AL305" i="2" s="1"/>
  <c r="AM305" i="2" s="1"/>
  <c r="AH305" i="2"/>
  <c r="AJ304" i="2"/>
  <c r="AL304" i="2" s="1"/>
  <c r="AM304" i="2" s="1"/>
  <c r="AH304" i="2"/>
  <c r="AJ303" i="2"/>
  <c r="AL303" i="2" s="1"/>
  <c r="AM303" i="2" s="1"/>
  <c r="AH303" i="2"/>
  <c r="AJ302" i="2"/>
  <c r="AL302" i="2" s="1"/>
  <c r="AM302" i="2" s="1"/>
  <c r="AH302" i="2"/>
  <c r="AJ301" i="2"/>
  <c r="AL301" i="2" s="1"/>
  <c r="AM301" i="2" s="1"/>
  <c r="AH301" i="2"/>
  <c r="AJ300" i="2"/>
  <c r="AL300" i="2" s="1"/>
  <c r="AM300" i="2" s="1"/>
  <c r="AH300" i="2"/>
  <c r="AJ299" i="2"/>
  <c r="AL299" i="2" s="1"/>
  <c r="AM299" i="2" s="1"/>
  <c r="AH299" i="2"/>
  <c r="AJ298" i="2"/>
  <c r="AL298" i="2" s="1"/>
  <c r="AM298" i="2" s="1"/>
  <c r="AH298" i="2"/>
  <c r="AJ297" i="2"/>
  <c r="AL297" i="2" s="1"/>
  <c r="AM297" i="2" s="1"/>
  <c r="AH297" i="2"/>
  <c r="AJ296" i="2"/>
  <c r="AL296" i="2" s="1"/>
  <c r="AM296" i="2" s="1"/>
  <c r="AH296" i="2"/>
  <c r="AJ295" i="2"/>
  <c r="AL295" i="2" s="1"/>
  <c r="AM295" i="2" s="1"/>
  <c r="AH295" i="2"/>
  <c r="AJ294" i="2"/>
  <c r="AL294" i="2" s="1"/>
  <c r="AM294" i="2" s="1"/>
  <c r="AH294" i="2"/>
  <c r="AJ293" i="2"/>
  <c r="AL293" i="2" s="1"/>
  <c r="AM293" i="2" s="1"/>
  <c r="AH293" i="2"/>
  <c r="AJ292" i="2"/>
  <c r="AL292" i="2" s="1"/>
  <c r="AM292" i="2" s="1"/>
  <c r="AH292" i="2"/>
  <c r="AJ291" i="2"/>
  <c r="AL291" i="2" s="1"/>
  <c r="AM291" i="2" s="1"/>
  <c r="AH291" i="2"/>
  <c r="AJ290" i="2"/>
  <c r="AL290" i="2" s="1"/>
  <c r="AM290" i="2" s="1"/>
  <c r="AH290" i="2"/>
  <c r="AJ289" i="2"/>
  <c r="AL289" i="2" s="1"/>
  <c r="AM289" i="2" s="1"/>
  <c r="AH289" i="2"/>
  <c r="AJ288" i="2"/>
  <c r="AL288" i="2" s="1"/>
  <c r="AM288" i="2" s="1"/>
  <c r="AH288" i="2"/>
  <c r="AJ287" i="2"/>
  <c r="AL287" i="2" s="1"/>
  <c r="AM287" i="2" s="1"/>
  <c r="AH287" i="2"/>
  <c r="AJ286" i="2"/>
  <c r="AL286" i="2" s="1"/>
  <c r="AM286" i="2" s="1"/>
  <c r="AH286" i="2"/>
  <c r="AJ285" i="2"/>
  <c r="AL285" i="2" s="1"/>
  <c r="AM285" i="2" s="1"/>
  <c r="AH285" i="2"/>
  <c r="AJ284" i="2"/>
  <c r="AL284" i="2" s="1"/>
  <c r="AM284" i="2" s="1"/>
  <c r="AH284" i="2"/>
  <c r="AJ283" i="2"/>
  <c r="AL283" i="2" s="1"/>
  <c r="AM283" i="2" s="1"/>
  <c r="AH283" i="2"/>
  <c r="AJ282" i="2"/>
  <c r="AL282" i="2" s="1"/>
  <c r="AM282" i="2" s="1"/>
  <c r="AH282" i="2"/>
  <c r="AJ281" i="2"/>
  <c r="AL281" i="2" s="1"/>
  <c r="AM281" i="2" s="1"/>
  <c r="AH281" i="2"/>
  <c r="AJ280" i="2"/>
  <c r="AL280" i="2" s="1"/>
  <c r="AM280" i="2" s="1"/>
  <c r="AH280" i="2"/>
  <c r="AJ279" i="2"/>
  <c r="AL279" i="2" s="1"/>
  <c r="AM279" i="2" s="1"/>
  <c r="AH279" i="2"/>
  <c r="AJ278" i="2"/>
  <c r="AL278" i="2" s="1"/>
  <c r="AM278" i="2" s="1"/>
  <c r="AH278" i="2"/>
  <c r="AJ277" i="2"/>
  <c r="AL277" i="2" s="1"/>
  <c r="AM277" i="2" s="1"/>
  <c r="AH277" i="2"/>
  <c r="AJ276" i="2"/>
  <c r="AL276" i="2" s="1"/>
  <c r="AM276" i="2" s="1"/>
  <c r="AH276" i="2"/>
  <c r="AJ275" i="2"/>
  <c r="AL275" i="2" s="1"/>
  <c r="AM275" i="2" s="1"/>
  <c r="AH275" i="2"/>
  <c r="AJ274" i="2"/>
  <c r="AL274" i="2" s="1"/>
  <c r="AM274" i="2" s="1"/>
  <c r="AH274" i="2"/>
  <c r="AJ273" i="2"/>
  <c r="AL273" i="2" s="1"/>
  <c r="AM273" i="2" s="1"/>
  <c r="AH273" i="2"/>
  <c r="AJ272" i="2"/>
  <c r="AL272" i="2" s="1"/>
  <c r="AM272" i="2" s="1"/>
  <c r="AH272" i="2"/>
  <c r="AJ271" i="2"/>
  <c r="AL271" i="2" s="1"/>
  <c r="AM271" i="2" s="1"/>
  <c r="AH271" i="2"/>
  <c r="AJ270" i="2"/>
  <c r="AL270" i="2" s="1"/>
  <c r="AM270" i="2" s="1"/>
  <c r="AH270" i="2"/>
  <c r="AJ269" i="2"/>
  <c r="AL269" i="2" s="1"/>
  <c r="AM269" i="2" s="1"/>
  <c r="AH269" i="2"/>
  <c r="AJ268" i="2"/>
  <c r="AL268" i="2" s="1"/>
  <c r="AM268" i="2" s="1"/>
  <c r="AH268" i="2"/>
  <c r="AJ267" i="2"/>
  <c r="AL267" i="2" s="1"/>
  <c r="AM267" i="2" s="1"/>
  <c r="AH267" i="2"/>
  <c r="AJ266" i="2"/>
  <c r="AL266" i="2" s="1"/>
  <c r="AM266" i="2" s="1"/>
  <c r="AH266" i="2"/>
  <c r="AJ265" i="2"/>
  <c r="AL265" i="2" s="1"/>
  <c r="AM265" i="2" s="1"/>
  <c r="AH265" i="2"/>
  <c r="AJ264" i="2"/>
  <c r="AL264" i="2" s="1"/>
  <c r="AM264" i="2" s="1"/>
  <c r="AH264" i="2"/>
  <c r="AJ263" i="2"/>
  <c r="AL263" i="2" s="1"/>
  <c r="AM263" i="2" s="1"/>
  <c r="AH263" i="2"/>
  <c r="AJ262" i="2"/>
  <c r="AL262" i="2" s="1"/>
  <c r="AM262" i="2" s="1"/>
  <c r="AH262" i="2"/>
  <c r="AJ261" i="2"/>
  <c r="AL261" i="2" s="1"/>
  <c r="AM261" i="2" s="1"/>
  <c r="AH261" i="2"/>
  <c r="AJ260" i="2"/>
  <c r="AL260" i="2" s="1"/>
  <c r="AM260" i="2" s="1"/>
  <c r="AH260" i="2"/>
  <c r="AJ259" i="2"/>
  <c r="AL259" i="2" s="1"/>
  <c r="AM259" i="2" s="1"/>
  <c r="AH259" i="2"/>
  <c r="AJ258" i="2"/>
  <c r="AL258" i="2" s="1"/>
  <c r="AM258" i="2" s="1"/>
  <c r="AH258" i="2"/>
  <c r="AJ257" i="2"/>
  <c r="AL257" i="2" s="1"/>
  <c r="AM257" i="2" s="1"/>
  <c r="AH257" i="2"/>
  <c r="AJ256" i="2"/>
  <c r="AL256" i="2" s="1"/>
  <c r="AM256" i="2" s="1"/>
  <c r="AH256" i="2"/>
  <c r="AJ255" i="2"/>
  <c r="AL255" i="2" s="1"/>
  <c r="AM255" i="2" s="1"/>
  <c r="AH255" i="2"/>
  <c r="AJ254" i="2"/>
  <c r="AL254" i="2" s="1"/>
  <c r="AM254" i="2" s="1"/>
  <c r="AH254" i="2"/>
  <c r="AJ253" i="2"/>
  <c r="AL253" i="2" s="1"/>
  <c r="AM253" i="2" s="1"/>
  <c r="AH253" i="2"/>
  <c r="AJ252" i="2"/>
  <c r="AL252" i="2" s="1"/>
  <c r="AM252" i="2" s="1"/>
  <c r="AH252" i="2"/>
  <c r="AJ251" i="2"/>
  <c r="AL251" i="2" s="1"/>
  <c r="AM251" i="2" s="1"/>
  <c r="AH251" i="2"/>
  <c r="AJ250" i="2"/>
  <c r="AL250" i="2" s="1"/>
  <c r="AM250" i="2" s="1"/>
  <c r="AH250" i="2"/>
  <c r="AJ249" i="2"/>
  <c r="AL249" i="2" s="1"/>
  <c r="AM249" i="2" s="1"/>
  <c r="AH249" i="2"/>
  <c r="AJ248" i="2"/>
  <c r="AL248" i="2" s="1"/>
  <c r="AM248" i="2" s="1"/>
  <c r="AH248" i="2"/>
  <c r="AJ247" i="2"/>
  <c r="AL247" i="2" s="1"/>
  <c r="AM247" i="2" s="1"/>
  <c r="AH247" i="2"/>
  <c r="AJ246" i="2"/>
  <c r="AL246" i="2" s="1"/>
  <c r="AM246" i="2" s="1"/>
  <c r="AH246" i="2"/>
  <c r="AJ245" i="2"/>
  <c r="AL245" i="2" s="1"/>
  <c r="AM245" i="2" s="1"/>
  <c r="AH245" i="2"/>
  <c r="AJ244" i="2"/>
  <c r="AL244" i="2" s="1"/>
  <c r="AM244" i="2" s="1"/>
  <c r="AH244" i="2"/>
  <c r="AJ243" i="2"/>
  <c r="AL243" i="2" s="1"/>
  <c r="AM243" i="2" s="1"/>
  <c r="AH243" i="2"/>
  <c r="AJ242" i="2"/>
  <c r="AL242" i="2" s="1"/>
  <c r="AM242" i="2" s="1"/>
  <c r="AH242" i="2"/>
  <c r="AJ241" i="2"/>
  <c r="AL241" i="2" s="1"/>
  <c r="AM241" i="2" s="1"/>
  <c r="AH241" i="2"/>
  <c r="AJ240" i="2"/>
  <c r="AL240" i="2" s="1"/>
  <c r="AM240" i="2" s="1"/>
  <c r="AH240" i="2"/>
  <c r="AJ239" i="2"/>
  <c r="AL239" i="2" s="1"/>
  <c r="AM239" i="2" s="1"/>
  <c r="AH239" i="2"/>
  <c r="AJ238" i="2"/>
  <c r="AL238" i="2" s="1"/>
  <c r="AM238" i="2" s="1"/>
  <c r="AH238" i="2"/>
  <c r="AJ237" i="2"/>
  <c r="AL237" i="2" s="1"/>
  <c r="AM237" i="2" s="1"/>
  <c r="AH237" i="2"/>
  <c r="AJ236" i="2"/>
  <c r="AL236" i="2" s="1"/>
  <c r="AM236" i="2" s="1"/>
  <c r="AH236" i="2"/>
  <c r="AJ235" i="2"/>
  <c r="AL235" i="2" s="1"/>
  <c r="AM235" i="2" s="1"/>
  <c r="AH235" i="2"/>
  <c r="AJ234" i="2"/>
  <c r="AL234" i="2" s="1"/>
  <c r="AM234" i="2" s="1"/>
  <c r="AH234" i="2"/>
  <c r="AJ233" i="2"/>
  <c r="AL233" i="2" s="1"/>
  <c r="AM233" i="2" s="1"/>
  <c r="AH233" i="2"/>
  <c r="AJ232" i="2"/>
  <c r="AL232" i="2" s="1"/>
  <c r="AM232" i="2" s="1"/>
  <c r="AH232" i="2"/>
  <c r="AJ231" i="2"/>
  <c r="AL231" i="2" s="1"/>
  <c r="AM231" i="2" s="1"/>
  <c r="AH231" i="2"/>
  <c r="AJ230" i="2"/>
  <c r="AL230" i="2" s="1"/>
  <c r="AM230" i="2" s="1"/>
  <c r="AH230" i="2"/>
  <c r="AJ229" i="2"/>
  <c r="AL229" i="2" s="1"/>
  <c r="AM229" i="2" s="1"/>
  <c r="AH229" i="2"/>
  <c r="AJ228" i="2"/>
  <c r="AL228" i="2" s="1"/>
  <c r="AM228" i="2" s="1"/>
  <c r="AH228" i="2"/>
  <c r="AJ227" i="2"/>
  <c r="AL227" i="2" s="1"/>
  <c r="AM227" i="2" s="1"/>
  <c r="AH227" i="2"/>
  <c r="AJ226" i="2"/>
  <c r="AL226" i="2" s="1"/>
  <c r="AM226" i="2" s="1"/>
  <c r="AH226" i="2"/>
  <c r="AJ225" i="2"/>
  <c r="AL225" i="2" s="1"/>
  <c r="AM225" i="2" s="1"/>
  <c r="AH225" i="2"/>
  <c r="AJ224" i="2"/>
  <c r="AL224" i="2" s="1"/>
  <c r="AM224" i="2" s="1"/>
  <c r="AH224" i="2"/>
  <c r="AJ223" i="2"/>
  <c r="AL223" i="2" s="1"/>
  <c r="AM223" i="2" s="1"/>
  <c r="AH223" i="2"/>
  <c r="AJ222" i="2"/>
  <c r="AL222" i="2" s="1"/>
  <c r="AM222" i="2" s="1"/>
  <c r="AH222" i="2"/>
  <c r="AJ221" i="2"/>
  <c r="AL221" i="2" s="1"/>
  <c r="AM221" i="2" s="1"/>
  <c r="AH221" i="2"/>
  <c r="AJ220" i="2"/>
  <c r="AL220" i="2" s="1"/>
  <c r="AM220" i="2" s="1"/>
  <c r="AH220" i="2"/>
  <c r="AJ219" i="2"/>
  <c r="AL219" i="2" s="1"/>
  <c r="AM219" i="2" s="1"/>
  <c r="AH219" i="2"/>
  <c r="AJ218" i="2"/>
  <c r="AL218" i="2" s="1"/>
  <c r="AM218" i="2" s="1"/>
  <c r="AH218" i="2"/>
  <c r="AJ217" i="2"/>
  <c r="AL217" i="2" s="1"/>
  <c r="AM217" i="2" s="1"/>
  <c r="AH217" i="2"/>
  <c r="AJ216" i="2"/>
  <c r="AL216" i="2" s="1"/>
  <c r="AM216" i="2" s="1"/>
  <c r="AH216" i="2"/>
  <c r="AJ215" i="2"/>
  <c r="AL215" i="2" s="1"/>
  <c r="AM215" i="2" s="1"/>
  <c r="AH215" i="2"/>
  <c r="AJ214" i="2"/>
  <c r="AL214" i="2" s="1"/>
  <c r="AM214" i="2" s="1"/>
  <c r="AH214" i="2"/>
  <c r="AJ213" i="2"/>
  <c r="AL213" i="2" s="1"/>
  <c r="AM213" i="2" s="1"/>
  <c r="AH213" i="2"/>
  <c r="AJ212" i="2"/>
  <c r="AL212" i="2" s="1"/>
  <c r="AM212" i="2" s="1"/>
  <c r="AH212" i="2"/>
  <c r="AJ211" i="2"/>
  <c r="AL211" i="2" s="1"/>
  <c r="AM211" i="2" s="1"/>
  <c r="AH211" i="2"/>
  <c r="AJ210" i="2"/>
  <c r="AL210" i="2" s="1"/>
  <c r="AM210" i="2" s="1"/>
  <c r="AH210" i="2"/>
  <c r="AJ209" i="2"/>
  <c r="AL209" i="2" s="1"/>
  <c r="AM209" i="2" s="1"/>
  <c r="AH209" i="2"/>
  <c r="AJ208" i="2"/>
  <c r="AL208" i="2" s="1"/>
  <c r="AM208" i="2" s="1"/>
  <c r="AH208" i="2"/>
  <c r="AJ207" i="2"/>
  <c r="AL207" i="2" s="1"/>
  <c r="AM207" i="2" s="1"/>
  <c r="AH207" i="2"/>
  <c r="AJ206" i="2"/>
  <c r="AL206" i="2" s="1"/>
  <c r="AM206" i="2" s="1"/>
  <c r="AH206" i="2"/>
  <c r="AJ205" i="2"/>
  <c r="AL205" i="2" s="1"/>
  <c r="AM205" i="2" s="1"/>
  <c r="AH205" i="2"/>
  <c r="AJ204" i="2"/>
  <c r="AL204" i="2" s="1"/>
  <c r="AM204" i="2" s="1"/>
  <c r="AH204" i="2"/>
  <c r="AL203" i="2"/>
  <c r="AM203" i="2" s="1"/>
  <c r="AJ203" i="2"/>
  <c r="AH203" i="2"/>
  <c r="AJ202" i="2"/>
  <c r="AL202" i="2" s="1"/>
  <c r="AM202" i="2" s="1"/>
  <c r="AH202" i="2"/>
  <c r="AJ201" i="2"/>
  <c r="AL201" i="2" s="1"/>
  <c r="AM201" i="2" s="1"/>
  <c r="AH201" i="2"/>
  <c r="AJ200" i="2"/>
  <c r="AL200" i="2" s="1"/>
  <c r="AM200" i="2" s="1"/>
  <c r="AH200" i="2"/>
  <c r="AJ199" i="2"/>
  <c r="AL199" i="2" s="1"/>
  <c r="AM199" i="2" s="1"/>
  <c r="AH199" i="2"/>
  <c r="AJ198" i="2"/>
  <c r="AL198" i="2" s="1"/>
  <c r="AM198" i="2" s="1"/>
  <c r="AH198" i="2"/>
  <c r="AJ197" i="2"/>
  <c r="AL197" i="2" s="1"/>
  <c r="AM197" i="2" s="1"/>
  <c r="AH197" i="2"/>
  <c r="AJ196" i="2"/>
  <c r="AL196" i="2" s="1"/>
  <c r="AM196" i="2" s="1"/>
  <c r="AH196" i="2"/>
  <c r="AJ195" i="2"/>
  <c r="AL195" i="2" s="1"/>
  <c r="AM195" i="2" s="1"/>
  <c r="AH195" i="2"/>
  <c r="AJ194" i="2"/>
  <c r="AL194" i="2" s="1"/>
  <c r="AM194" i="2" s="1"/>
  <c r="AH194" i="2"/>
  <c r="AJ193" i="2"/>
  <c r="AL193" i="2" s="1"/>
  <c r="AM193" i="2" s="1"/>
  <c r="AH193" i="2"/>
  <c r="AJ192" i="2"/>
  <c r="AL192" i="2" s="1"/>
  <c r="AM192" i="2" s="1"/>
  <c r="AH192" i="2"/>
  <c r="AJ191" i="2"/>
  <c r="AL191" i="2" s="1"/>
  <c r="AM191" i="2" s="1"/>
  <c r="AH191" i="2"/>
  <c r="AJ190" i="2"/>
  <c r="AL190" i="2" s="1"/>
  <c r="AM190" i="2" s="1"/>
  <c r="AH190" i="2"/>
  <c r="AJ189" i="2"/>
  <c r="AL189" i="2" s="1"/>
  <c r="AM189" i="2" s="1"/>
  <c r="AH189" i="2"/>
  <c r="AJ188" i="2"/>
  <c r="AL188" i="2" s="1"/>
  <c r="AM188" i="2" s="1"/>
  <c r="AH188" i="2"/>
  <c r="AJ187" i="2"/>
  <c r="AL187" i="2" s="1"/>
  <c r="AM187" i="2" s="1"/>
  <c r="AH187" i="2"/>
  <c r="AJ186" i="2"/>
  <c r="AL186" i="2" s="1"/>
  <c r="AM186" i="2" s="1"/>
  <c r="AH186" i="2"/>
  <c r="AJ185" i="2"/>
  <c r="AL185" i="2" s="1"/>
  <c r="AM185" i="2" s="1"/>
  <c r="AH185" i="2"/>
  <c r="AJ184" i="2"/>
  <c r="AL184" i="2" s="1"/>
  <c r="AM184" i="2" s="1"/>
  <c r="AH184" i="2"/>
  <c r="AJ183" i="2"/>
  <c r="AL183" i="2" s="1"/>
  <c r="AM183" i="2" s="1"/>
  <c r="AH183" i="2"/>
  <c r="AJ182" i="2"/>
  <c r="AL182" i="2" s="1"/>
  <c r="AM182" i="2" s="1"/>
  <c r="AH182" i="2"/>
  <c r="AJ181" i="2"/>
  <c r="AL181" i="2" s="1"/>
  <c r="AM181" i="2" s="1"/>
  <c r="AH181" i="2"/>
  <c r="AJ180" i="2"/>
  <c r="AL180" i="2" s="1"/>
  <c r="AM180" i="2" s="1"/>
  <c r="AH180" i="2"/>
  <c r="AJ179" i="2"/>
  <c r="AL179" i="2" s="1"/>
  <c r="AM179" i="2" s="1"/>
  <c r="AH179" i="2"/>
  <c r="AJ178" i="2"/>
  <c r="AL178" i="2" s="1"/>
  <c r="AM178" i="2" s="1"/>
  <c r="AH178" i="2"/>
  <c r="AJ177" i="2"/>
  <c r="AL177" i="2" s="1"/>
  <c r="AM177" i="2" s="1"/>
  <c r="AH177" i="2"/>
  <c r="AJ176" i="2"/>
  <c r="AL176" i="2" s="1"/>
  <c r="AM176" i="2" s="1"/>
  <c r="AH176" i="2"/>
  <c r="AJ175" i="2"/>
  <c r="AL175" i="2" s="1"/>
  <c r="AM175" i="2" s="1"/>
  <c r="AH175" i="2"/>
  <c r="AJ174" i="2"/>
  <c r="AL174" i="2" s="1"/>
  <c r="AM174" i="2" s="1"/>
  <c r="AH174" i="2"/>
  <c r="AJ173" i="2"/>
  <c r="AL173" i="2" s="1"/>
  <c r="AM173" i="2" s="1"/>
  <c r="AH173" i="2"/>
  <c r="AJ172" i="2"/>
  <c r="AL172" i="2" s="1"/>
  <c r="AM172" i="2" s="1"/>
  <c r="AH172" i="2"/>
  <c r="AJ171" i="2"/>
  <c r="AL171" i="2" s="1"/>
  <c r="AM171" i="2" s="1"/>
  <c r="AH171" i="2"/>
  <c r="AJ170" i="2"/>
  <c r="AL170" i="2" s="1"/>
  <c r="AM170" i="2" s="1"/>
  <c r="AH170" i="2"/>
  <c r="AJ169" i="2"/>
  <c r="AL169" i="2" s="1"/>
  <c r="AM169" i="2" s="1"/>
  <c r="AH169" i="2"/>
  <c r="AJ168" i="2"/>
  <c r="AL168" i="2" s="1"/>
  <c r="AM168" i="2" s="1"/>
  <c r="AH168" i="2"/>
  <c r="AJ167" i="2"/>
  <c r="AL167" i="2" s="1"/>
  <c r="AM167" i="2" s="1"/>
  <c r="AH167" i="2"/>
  <c r="AJ166" i="2"/>
  <c r="AL166" i="2" s="1"/>
  <c r="AM166" i="2" s="1"/>
  <c r="AH166" i="2"/>
  <c r="AJ165" i="2"/>
  <c r="AL165" i="2" s="1"/>
  <c r="AM165" i="2" s="1"/>
  <c r="AH165" i="2"/>
  <c r="AJ164" i="2"/>
  <c r="AL164" i="2" s="1"/>
  <c r="AM164" i="2" s="1"/>
  <c r="AH164" i="2"/>
  <c r="AJ163" i="2"/>
  <c r="AL163" i="2" s="1"/>
  <c r="AM163" i="2" s="1"/>
  <c r="AH163" i="2"/>
  <c r="AJ162" i="2"/>
  <c r="AL162" i="2" s="1"/>
  <c r="AM162" i="2" s="1"/>
  <c r="AH162" i="2"/>
  <c r="AJ161" i="2"/>
  <c r="AL161" i="2" s="1"/>
  <c r="AM161" i="2" s="1"/>
  <c r="AH161" i="2"/>
  <c r="AJ160" i="2"/>
  <c r="AL160" i="2" s="1"/>
  <c r="AM160" i="2" s="1"/>
  <c r="AH160" i="2"/>
  <c r="AJ159" i="2"/>
  <c r="AL159" i="2" s="1"/>
  <c r="AM159" i="2" s="1"/>
  <c r="AH159" i="2"/>
  <c r="AJ158" i="2"/>
  <c r="AL158" i="2" s="1"/>
  <c r="AM158" i="2" s="1"/>
  <c r="AH158" i="2"/>
  <c r="AJ157" i="2"/>
  <c r="AL157" i="2" s="1"/>
  <c r="AM157" i="2" s="1"/>
  <c r="AH157" i="2"/>
  <c r="AJ156" i="2"/>
  <c r="AL156" i="2" s="1"/>
  <c r="AM156" i="2" s="1"/>
  <c r="AH156" i="2"/>
  <c r="AJ155" i="2"/>
  <c r="AL155" i="2" s="1"/>
  <c r="AM155" i="2" s="1"/>
  <c r="AH155" i="2"/>
  <c r="AJ154" i="2"/>
  <c r="AL154" i="2" s="1"/>
  <c r="AM154" i="2" s="1"/>
  <c r="AH154" i="2"/>
  <c r="AJ153" i="2"/>
  <c r="AL153" i="2" s="1"/>
  <c r="AM153" i="2" s="1"/>
  <c r="AH153" i="2"/>
  <c r="AJ152" i="2"/>
  <c r="AL152" i="2" s="1"/>
  <c r="AM152" i="2" s="1"/>
  <c r="AH152" i="2"/>
  <c r="AJ151" i="2"/>
  <c r="AL151" i="2" s="1"/>
  <c r="AM151" i="2" s="1"/>
  <c r="AH151" i="2"/>
  <c r="AJ150" i="2"/>
  <c r="AL150" i="2" s="1"/>
  <c r="AM150" i="2" s="1"/>
  <c r="AH150" i="2"/>
  <c r="AJ149" i="2"/>
  <c r="AL149" i="2" s="1"/>
  <c r="AM149" i="2" s="1"/>
  <c r="AH149" i="2"/>
  <c r="AJ148" i="2"/>
  <c r="AL148" i="2" s="1"/>
  <c r="AM148" i="2" s="1"/>
  <c r="AH148" i="2"/>
  <c r="AJ147" i="2"/>
  <c r="AL147" i="2" s="1"/>
  <c r="AM147" i="2" s="1"/>
  <c r="AH147" i="2"/>
  <c r="AJ146" i="2"/>
  <c r="AL146" i="2" s="1"/>
  <c r="AM146" i="2" s="1"/>
  <c r="AH146" i="2"/>
  <c r="AJ145" i="2"/>
  <c r="AL145" i="2" s="1"/>
  <c r="AM145" i="2" s="1"/>
  <c r="AH145" i="2"/>
  <c r="AJ144" i="2"/>
  <c r="AL144" i="2" s="1"/>
  <c r="AM144" i="2" s="1"/>
  <c r="AH144" i="2"/>
  <c r="AJ143" i="2"/>
  <c r="AL143" i="2" s="1"/>
  <c r="AM143" i="2" s="1"/>
  <c r="AH143" i="2"/>
  <c r="AJ142" i="2"/>
  <c r="AL142" i="2" s="1"/>
  <c r="AM142" i="2" s="1"/>
  <c r="AH142" i="2"/>
  <c r="AJ141" i="2"/>
  <c r="AL141" i="2" s="1"/>
  <c r="AM141" i="2" s="1"/>
  <c r="AH141" i="2"/>
  <c r="AJ140" i="2"/>
  <c r="AL140" i="2" s="1"/>
  <c r="AM140" i="2" s="1"/>
  <c r="AH140" i="2"/>
  <c r="AJ139" i="2"/>
  <c r="AL139" i="2" s="1"/>
  <c r="AM139" i="2" s="1"/>
  <c r="AH139" i="2"/>
  <c r="AJ138" i="2"/>
  <c r="AL138" i="2" s="1"/>
  <c r="AM138" i="2" s="1"/>
  <c r="AH138" i="2"/>
  <c r="AJ137" i="2"/>
  <c r="AL137" i="2" s="1"/>
  <c r="AM137" i="2" s="1"/>
  <c r="AH137" i="2"/>
  <c r="AJ136" i="2"/>
  <c r="AL136" i="2" s="1"/>
  <c r="AM136" i="2" s="1"/>
  <c r="AH136" i="2"/>
  <c r="AJ135" i="2"/>
  <c r="AL135" i="2" s="1"/>
  <c r="AM135" i="2" s="1"/>
  <c r="AH135" i="2"/>
  <c r="AJ134" i="2"/>
  <c r="AL134" i="2" s="1"/>
  <c r="AM134" i="2" s="1"/>
  <c r="AH134" i="2"/>
  <c r="AJ133" i="2"/>
  <c r="AL133" i="2" s="1"/>
  <c r="AM133" i="2" s="1"/>
  <c r="AH133" i="2"/>
  <c r="AJ132" i="2"/>
  <c r="AL132" i="2" s="1"/>
  <c r="AM132" i="2" s="1"/>
  <c r="AH132" i="2"/>
  <c r="AJ131" i="2"/>
  <c r="AL131" i="2" s="1"/>
  <c r="AM131" i="2" s="1"/>
  <c r="AH131" i="2"/>
  <c r="AJ130" i="2"/>
  <c r="AL130" i="2" s="1"/>
  <c r="AM130" i="2" s="1"/>
  <c r="AH130" i="2"/>
  <c r="AJ129" i="2"/>
  <c r="AL129" i="2" s="1"/>
  <c r="AM129" i="2" s="1"/>
  <c r="AH129" i="2"/>
  <c r="AJ128" i="2"/>
  <c r="AL128" i="2" s="1"/>
  <c r="AM128" i="2" s="1"/>
  <c r="AH128" i="2"/>
  <c r="AJ127" i="2"/>
  <c r="AL127" i="2" s="1"/>
  <c r="AM127" i="2" s="1"/>
  <c r="AH127" i="2"/>
  <c r="AJ126" i="2"/>
  <c r="AL126" i="2" s="1"/>
  <c r="AM126" i="2" s="1"/>
  <c r="AH126" i="2"/>
  <c r="AJ125" i="2"/>
  <c r="AL125" i="2" s="1"/>
  <c r="AM125" i="2" s="1"/>
  <c r="AH125" i="2"/>
  <c r="AJ124" i="2"/>
  <c r="AL124" i="2" s="1"/>
  <c r="AM124" i="2" s="1"/>
  <c r="AH124" i="2"/>
  <c r="AJ123" i="2"/>
  <c r="AL123" i="2" s="1"/>
  <c r="AM123" i="2" s="1"/>
  <c r="AH123" i="2"/>
  <c r="AJ122" i="2"/>
  <c r="AL122" i="2" s="1"/>
  <c r="AM122" i="2" s="1"/>
  <c r="AH122" i="2"/>
  <c r="AJ121" i="2"/>
  <c r="AL121" i="2" s="1"/>
  <c r="AM121" i="2" s="1"/>
  <c r="AH121" i="2"/>
  <c r="AJ120" i="2"/>
  <c r="AL120" i="2" s="1"/>
  <c r="AM120" i="2" s="1"/>
  <c r="AH120" i="2"/>
  <c r="AJ119" i="2"/>
  <c r="AL119" i="2" s="1"/>
  <c r="AM119" i="2" s="1"/>
  <c r="AH119" i="2"/>
  <c r="AJ118" i="2"/>
  <c r="AL118" i="2" s="1"/>
  <c r="AM118" i="2" s="1"/>
  <c r="AH118" i="2"/>
  <c r="AJ117" i="2"/>
  <c r="AL117" i="2" s="1"/>
  <c r="AM117" i="2" s="1"/>
  <c r="AH117" i="2"/>
  <c r="AJ116" i="2"/>
  <c r="AL116" i="2" s="1"/>
  <c r="AM116" i="2" s="1"/>
  <c r="AH116" i="2"/>
  <c r="AJ115" i="2"/>
  <c r="AL115" i="2" s="1"/>
  <c r="AM115" i="2" s="1"/>
  <c r="AH115" i="2"/>
  <c r="AJ114" i="2"/>
  <c r="AL114" i="2" s="1"/>
  <c r="AM114" i="2" s="1"/>
  <c r="AH114" i="2"/>
  <c r="AJ113" i="2"/>
  <c r="AL113" i="2" s="1"/>
  <c r="AM113" i="2" s="1"/>
  <c r="AH113" i="2"/>
  <c r="AJ112" i="2"/>
  <c r="AL112" i="2" s="1"/>
  <c r="AM112" i="2" s="1"/>
  <c r="AH112" i="2"/>
  <c r="AJ111" i="2"/>
  <c r="AL111" i="2" s="1"/>
  <c r="AM111" i="2" s="1"/>
  <c r="AH111" i="2"/>
  <c r="AJ110" i="2"/>
  <c r="AL110" i="2" s="1"/>
  <c r="AM110" i="2" s="1"/>
  <c r="AH110" i="2"/>
  <c r="AJ109" i="2"/>
  <c r="AL109" i="2" s="1"/>
  <c r="AM109" i="2" s="1"/>
  <c r="AH109" i="2"/>
  <c r="AJ108" i="2"/>
  <c r="AL108" i="2" s="1"/>
  <c r="AM108" i="2" s="1"/>
  <c r="AH108" i="2"/>
  <c r="AJ107" i="2"/>
  <c r="AL107" i="2" s="1"/>
  <c r="AM107" i="2" s="1"/>
  <c r="AH107" i="2"/>
  <c r="AJ106" i="2"/>
  <c r="AL106" i="2" s="1"/>
  <c r="AM106" i="2" s="1"/>
  <c r="AH106" i="2"/>
  <c r="AJ105" i="2"/>
  <c r="AL105" i="2" s="1"/>
  <c r="AM105" i="2" s="1"/>
  <c r="AH105" i="2"/>
  <c r="AJ104" i="2"/>
  <c r="AL104" i="2" s="1"/>
  <c r="AM104" i="2" s="1"/>
  <c r="AH104" i="2"/>
  <c r="AJ103" i="2"/>
  <c r="AL103" i="2" s="1"/>
  <c r="AM103" i="2" s="1"/>
  <c r="AH103" i="2"/>
  <c r="AJ102" i="2"/>
  <c r="AL102" i="2" s="1"/>
  <c r="AM102" i="2" s="1"/>
  <c r="AH102" i="2"/>
  <c r="AJ101" i="2"/>
  <c r="AL101" i="2" s="1"/>
  <c r="AM101" i="2" s="1"/>
  <c r="AH101" i="2"/>
  <c r="AJ100" i="2"/>
  <c r="AL100" i="2" s="1"/>
  <c r="AM100" i="2" s="1"/>
  <c r="AH100" i="2"/>
  <c r="AJ99" i="2"/>
  <c r="AL99" i="2" s="1"/>
  <c r="AM99" i="2" s="1"/>
  <c r="AH99" i="2"/>
  <c r="AJ98" i="2"/>
  <c r="AL98" i="2" s="1"/>
  <c r="AM98" i="2" s="1"/>
  <c r="AH98" i="2"/>
  <c r="AJ97" i="2"/>
  <c r="AL97" i="2" s="1"/>
  <c r="AM97" i="2" s="1"/>
  <c r="AH97" i="2"/>
  <c r="AJ96" i="2"/>
  <c r="AL96" i="2" s="1"/>
  <c r="AM96" i="2" s="1"/>
  <c r="AH96" i="2"/>
  <c r="AJ95" i="2"/>
  <c r="AL95" i="2" s="1"/>
  <c r="AM95" i="2" s="1"/>
  <c r="AH95" i="2"/>
  <c r="AJ94" i="2"/>
  <c r="AL94" i="2" s="1"/>
  <c r="AM94" i="2" s="1"/>
  <c r="AH94" i="2"/>
  <c r="AJ93" i="2"/>
  <c r="AL93" i="2" s="1"/>
  <c r="AM93" i="2" s="1"/>
  <c r="AH93" i="2"/>
  <c r="AJ92" i="2"/>
  <c r="AL92" i="2" s="1"/>
  <c r="AM92" i="2" s="1"/>
  <c r="AH92" i="2"/>
  <c r="AJ91" i="2"/>
  <c r="AL91" i="2" s="1"/>
  <c r="AM91" i="2" s="1"/>
  <c r="AH91" i="2"/>
  <c r="AJ90" i="2"/>
  <c r="AL90" i="2" s="1"/>
  <c r="AM90" i="2" s="1"/>
  <c r="AH90" i="2"/>
  <c r="AJ89" i="2"/>
  <c r="AL89" i="2" s="1"/>
  <c r="AM89" i="2" s="1"/>
  <c r="AH89" i="2"/>
  <c r="AJ88" i="2"/>
  <c r="AL88" i="2" s="1"/>
  <c r="AM88" i="2" s="1"/>
  <c r="AH88" i="2"/>
  <c r="AJ87" i="2"/>
  <c r="AL87" i="2" s="1"/>
  <c r="AM87" i="2" s="1"/>
  <c r="AH87" i="2"/>
  <c r="AJ86" i="2"/>
  <c r="AL86" i="2" s="1"/>
  <c r="AM86" i="2" s="1"/>
  <c r="AH86" i="2"/>
  <c r="AJ85" i="2"/>
  <c r="AL85" i="2" s="1"/>
  <c r="AM85" i="2" s="1"/>
  <c r="AH85" i="2"/>
  <c r="AJ84" i="2"/>
  <c r="AL84" i="2" s="1"/>
  <c r="AM84" i="2" s="1"/>
  <c r="AH84" i="2"/>
  <c r="AJ83" i="2"/>
  <c r="AL83" i="2" s="1"/>
  <c r="AM83" i="2" s="1"/>
  <c r="AH83" i="2"/>
  <c r="AJ82" i="2"/>
  <c r="AL82" i="2" s="1"/>
  <c r="AM82" i="2" s="1"/>
  <c r="AH82" i="2"/>
  <c r="AJ81" i="2"/>
  <c r="AL81" i="2" s="1"/>
  <c r="AM81" i="2" s="1"/>
  <c r="AH81" i="2"/>
  <c r="AJ80" i="2"/>
  <c r="AL80" i="2" s="1"/>
  <c r="AM80" i="2" s="1"/>
  <c r="AH80" i="2"/>
  <c r="AJ79" i="2"/>
  <c r="AL79" i="2" s="1"/>
  <c r="AM79" i="2" s="1"/>
  <c r="AH79" i="2"/>
  <c r="AJ78" i="2"/>
  <c r="AL78" i="2" s="1"/>
  <c r="AM78" i="2" s="1"/>
  <c r="AH78" i="2"/>
  <c r="AJ77" i="2"/>
  <c r="AL77" i="2" s="1"/>
  <c r="AM77" i="2" s="1"/>
  <c r="AH77" i="2"/>
  <c r="AJ76" i="2"/>
  <c r="AL76" i="2" s="1"/>
  <c r="AM76" i="2" s="1"/>
  <c r="AH76" i="2"/>
  <c r="AJ75" i="2"/>
  <c r="AL75" i="2" s="1"/>
  <c r="AM75" i="2" s="1"/>
  <c r="AH75" i="2"/>
  <c r="AJ74" i="2"/>
  <c r="AL74" i="2" s="1"/>
  <c r="AM74" i="2" s="1"/>
  <c r="AH74" i="2"/>
  <c r="AJ73" i="2"/>
  <c r="AL73" i="2" s="1"/>
  <c r="AM73" i="2" s="1"/>
  <c r="AH73" i="2"/>
  <c r="AJ72" i="2"/>
  <c r="AL72" i="2" s="1"/>
  <c r="AM72" i="2" s="1"/>
  <c r="AH72" i="2"/>
  <c r="AJ71" i="2"/>
  <c r="AL71" i="2" s="1"/>
  <c r="AM71" i="2" s="1"/>
  <c r="AH71" i="2"/>
  <c r="AJ70" i="2"/>
  <c r="AL70" i="2" s="1"/>
  <c r="AM70" i="2" s="1"/>
  <c r="AH70" i="2"/>
  <c r="AJ69" i="2"/>
  <c r="AL69" i="2" s="1"/>
  <c r="AM69" i="2" s="1"/>
  <c r="AH69" i="2"/>
  <c r="AJ68" i="2"/>
  <c r="AL68" i="2" s="1"/>
  <c r="AM68" i="2" s="1"/>
  <c r="AH68" i="2"/>
  <c r="AJ67" i="2"/>
  <c r="AL67" i="2" s="1"/>
  <c r="AM67" i="2" s="1"/>
  <c r="AH67" i="2"/>
  <c r="AJ66" i="2"/>
  <c r="AL66" i="2" s="1"/>
  <c r="AM66" i="2" s="1"/>
  <c r="AH66" i="2"/>
  <c r="AJ65" i="2"/>
  <c r="AL65" i="2" s="1"/>
  <c r="AM65" i="2" s="1"/>
  <c r="AH65" i="2"/>
  <c r="AJ64" i="2"/>
  <c r="AL64" i="2" s="1"/>
  <c r="AM64" i="2" s="1"/>
  <c r="AH64" i="2"/>
  <c r="AJ63" i="2"/>
  <c r="AL63" i="2" s="1"/>
  <c r="AM63" i="2" s="1"/>
  <c r="AH63" i="2"/>
  <c r="AJ62" i="2"/>
  <c r="AL62" i="2" s="1"/>
  <c r="AM62" i="2" s="1"/>
  <c r="AH62" i="2"/>
  <c r="AJ61" i="2"/>
  <c r="AL61" i="2" s="1"/>
  <c r="AM61" i="2" s="1"/>
  <c r="AH61" i="2"/>
  <c r="AJ60" i="2"/>
  <c r="AL60" i="2" s="1"/>
  <c r="AM60" i="2" s="1"/>
  <c r="AH60" i="2"/>
  <c r="AJ59" i="2"/>
  <c r="AL59" i="2" s="1"/>
  <c r="AM59" i="2" s="1"/>
  <c r="AH59" i="2"/>
  <c r="AJ58" i="2"/>
  <c r="AL58" i="2" s="1"/>
  <c r="AM58" i="2" s="1"/>
  <c r="AH58" i="2"/>
  <c r="AJ57" i="2"/>
  <c r="AL57" i="2" s="1"/>
  <c r="AM57" i="2" s="1"/>
  <c r="AH57" i="2"/>
  <c r="AJ56" i="2"/>
  <c r="AL56" i="2" s="1"/>
  <c r="AM56" i="2" s="1"/>
  <c r="AH56" i="2"/>
  <c r="AJ55" i="2"/>
  <c r="AL55" i="2" s="1"/>
  <c r="AM55" i="2" s="1"/>
  <c r="AH55" i="2"/>
  <c r="AJ54" i="2"/>
  <c r="AL54" i="2" s="1"/>
  <c r="AM54" i="2" s="1"/>
  <c r="AH54" i="2"/>
  <c r="AJ53" i="2"/>
  <c r="AL53" i="2" s="1"/>
  <c r="AM53" i="2" s="1"/>
  <c r="AH53" i="2"/>
  <c r="AJ52" i="2"/>
  <c r="AL52" i="2" s="1"/>
  <c r="AM52" i="2" s="1"/>
  <c r="AH52" i="2"/>
  <c r="AJ51" i="2"/>
  <c r="AL51" i="2" s="1"/>
  <c r="AM51" i="2" s="1"/>
  <c r="AH51" i="2"/>
  <c r="AJ50" i="2"/>
  <c r="AL50" i="2" s="1"/>
  <c r="AM50" i="2" s="1"/>
  <c r="AH50" i="2"/>
  <c r="AJ49" i="2"/>
  <c r="AL49" i="2" s="1"/>
  <c r="AM49" i="2" s="1"/>
  <c r="AH49" i="2"/>
  <c r="AJ48" i="2"/>
  <c r="AL48" i="2" s="1"/>
  <c r="AM48" i="2" s="1"/>
  <c r="AH48" i="2"/>
  <c r="AJ47" i="2"/>
  <c r="AL47" i="2" s="1"/>
  <c r="AM47" i="2" s="1"/>
  <c r="AH47" i="2"/>
  <c r="AJ46" i="2"/>
  <c r="AL46" i="2" s="1"/>
  <c r="AM46" i="2" s="1"/>
  <c r="AH46" i="2"/>
  <c r="AJ45" i="2"/>
  <c r="AL45" i="2" s="1"/>
  <c r="AM45" i="2" s="1"/>
  <c r="AH45" i="2"/>
  <c r="AJ44" i="2"/>
  <c r="AL44" i="2" s="1"/>
  <c r="AM44" i="2" s="1"/>
  <c r="AH44" i="2"/>
  <c r="AJ43" i="2"/>
  <c r="AL43" i="2" s="1"/>
  <c r="AM43" i="2" s="1"/>
  <c r="AH43" i="2"/>
  <c r="AJ42" i="2"/>
  <c r="AL42" i="2" s="1"/>
  <c r="AM42" i="2" s="1"/>
  <c r="AH42" i="2"/>
  <c r="AJ41" i="2"/>
  <c r="AL41" i="2" s="1"/>
  <c r="AM41" i="2" s="1"/>
  <c r="AH41" i="2"/>
  <c r="AJ40" i="2"/>
  <c r="AL40" i="2" s="1"/>
  <c r="AM40" i="2" s="1"/>
  <c r="AH40" i="2"/>
  <c r="AJ39" i="2"/>
  <c r="AL39" i="2" s="1"/>
  <c r="AM39" i="2" s="1"/>
  <c r="AH39" i="2"/>
  <c r="AJ38" i="2"/>
  <c r="AL38" i="2" s="1"/>
  <c r="AM38" i="2" s="1"/>
  <c r="AH38" i="2"/>
  <c r="AJ37" i="2"/>
  <c r="AL37" i="2" s="1"/>
  <c r="AM37" i="2" s="1"/>
  <c r="AH37" i="2"/>
  <c r="AJ36" i="2"/>
  <c r="AL36" i="2" s="1"/>
  <c r="AM36" i="2" s="1"/>
  <c r="AH36" i="2"/>
  <c r="AJ35" i="2"/>
  <c r="AL35" i="2" s="1"/>
  <c r="AM35" i="2" s="1"/>
  <c r="AH35" i="2"/>
  <c r="AJ34" i="2"/>
  <c r="AL34" i="2" s="1"/>
  <c r="AM34" i="2" s="1"/>
  <c r="AH34" i="2"/>
  <c r="AJ33" i="2"/>
  <c r="AL33" i="2" s="1"/>
  <c r="AM33" i="2" s="1"/>
  <c r="AH33" i="2"/>
  <c r="AJ32" i="2"/>
  <c r="AL32" i="2" s="1"/>
  <c r="AM32" i="2" s="1"/>
  <c r="AH32" i="2"/>
  <c r="AJ31" i="2"/>
  <c r="AL31" i="2" s="1"/>
  <c r="AM31" i="2" s="1"/>
  <c r="AH31" i="2"/>
  <c r="AJ30" i="2"/>
  <c r="AL30" i="2" s="1"/>
  <c r="AM30" i="2" s="1"/>
  <c r="AH30" i="2"/>
  <c r="AJ29" i="2"/>
  <c r="AL29" i="2" s="1"/>
  <c r="AM29" i="2" s="1"/>
  <c r="AH29" i="2"/>
  <c r="AJ28" i="2"/>
  <c r="AL28" i="2" s="1"/>
  <c r="AM28" i="2" s="1"/>
  <c r="AH28" i="2"/>
  <c r="AJ27" i="2"/>
  <c r="AL27" i="2" s="1"/>
  <c r="AM27" i="2" s="1"/>
  <c r="AH27" i="2"/>
  <c r="AJ26" i="2"/>
  <c r="AL26" i="2" s="1"/>
  <c r="AM26" i="2" s="1"/>
  <c r="AH26" i="2"/>
  <c r="AJ25" i="2"/>
  <c r="AL25" i="2" s="1"/>
  <c r="AM25" i="2" s="1"/>
  <c r="AH25" i="2"/>
  <c r="AJ24" i="2"/>
  <c r="AL24" i="2" s="1"/>
  <c r="AM24" i="2" s="1"/>
  <c r="AH24" i="2"/>
  <c r="AJ23" i="2"/>
  <c r="AL23" i="2" s="1"/>
  <c r="AM23" i="2" s="1"/>
  <c r="AH23" i="2"/>
  <c r="AJ22" i="2"/>
  <c r="AL22" i="2" s="1"/>
  <c r="AM22" i="2" s="1"/>
  <c r="AH22" i="2"/>
  <c r="AJ21" i="2"/>
  <c r="AL21" i="2" s="1"/>
  <c r="AM21" i="2" s="1"/>
  <c r="AH21" i="2"/>
  <c r="AJ20" i="2"/>
  <c r="AL20" i="2" s="1"/>
  <c r="AM20" i="2" s="1"/>
  <c r="AH20" i="2"/>
  <c r="AJ19" i="2"/>
  <c r="AL19" i="2" s="1"/>
  <c r="AM19" i="2" s="1"/>
  <c r="AH19" i="2"/>
  <c r="AJ18" i="2"/>
  <c r="AL18" i="2" s="1"/>
  <c r="AM18" i="2" s="1"/>
  <c r="AH18" i="2"/>
  <c r="AJ17" i="2"/>
  <c r="AL17" i="2" s="1"/>
  <c r="AM17" i="2" s="1"/>
  <c r="AH17" i="2"/>
  <c r="AJ16" i="2"/>
  <c r="AL16" i="2" s="1"/>
  <c r="AM16" i="2" s="1"/>
  <c r="AH16" i="2"/>
  <c r="AJ15" i="2"/>
  <c r="AL15" i="2" s="1"/>
  <c r="AM15" i="2" s="1"/>
  <c r="AH15" i="2"/>
  <c r="AJ14" i="2"/>
  <c r="AL14" i="2" s="1"/>
  <c r="AM14" i="2" s="1"/>
  <c r="AH14" i="2"/>
  <c r="AJ13" i="2"/>
  <c r="AL13" i="2" s="1"/>
  <c r="AM13" i="2" s="1"/>
  <c r="AH13" i="2"/>
  <c r="AJ12" i="2"/>
  <c r="AL12" i="2" s="1"/>
  <c r="AM12" i="2" s="1"/>
  <c r="AH12" i="2"/>
  <c r="AJ11" i="2"/>
  <c r="AL11" i="2" s="1"/>
  <c r="AM11" i="2" s="1"/>
  <c r="AH11" i="2"/>
  <c r="AJ10" i="2"/>
  <c r="AL10" i="2" s="1"/>
  <c r="AM10" i="2" s="1"/>
  <c r="AH10" i="2"/>
  <c r="AJ9" i="2"/>
  <c r="AL9" i="2" s="1"/>
  <c r="AM9" i="2" s="1"/>
  <c r="AH9" i="2"/>
  <c r="AJ8" i="2"/>
  <c r="AL8" i="2" s="1"/>
  <c r="AM8" i="2" s="1"/>
  <c r="AH8" i="2"/>
  <c r="AJ7" i="2"/>
  <c r="AL7" i="2" s="1"/>
  <c r="AM7" i="2" s="1"/>
  <c r="AH7" i="2"/>
  <c r="AJ6" i="2"/>
  <c r="AL6" i="2" s="1"/>
  <c r="AM6" i="2" s="1"/>
  <c r="AH6" i="2"/>
  <c r="AJ5" i="2"/>
  <c r="AH5" i="2"/>
  <c r="AJ4" i="2"/>
  <c r="AL4" i="2" s="1"/>
  <c r="AM4" i="2" s="1"/>
  <c r="AH4" i="2"/>
  <c r="AJ3" i="2"/>
  <c r="AH3" i="2"/>
  <c r="AJ2" i="2"/>
  <c r="AH2" i="2"/>
  <c r="W1001" i="1"/>
  <c r="U1001" i="1"/>
  <c r="W1000" i="1"/>
  <c r="U1000" i="1"/>
  <c r="W999" i="1"/>
  <c r="U999" i="1"/>
  <c r="W998" i="1"/>
  <c r="U998" i="1"/>
  <c r="W997" i="1"/>
  <c r="U997" i="1"/>
  <c r="W996" i="1"/>
  <c r="U996" i="1"/>
  <c r="W995" i="1"/>
  <c r="U995" i="1"/>
  <c r="W994" i="1"/>
  <c r="U994" i="1"/>
  <c r="W993" i="1"/>
  <c r="U993" i="1"/>
  <c r="W992" i="1"/>
  <c r="U992" i="1"/>
  <c r="W991" i="1"/>
  <c r="U991" i="1"/>
  <c r="W990" i="1"/>
  <c r="U990" i="1"/>
  <c r="W989" i="1"/>
  <c r="U989" i="1"/>
  <c r="W988" i="1"/>
  <c r="U988" i="1"/>
  <c r="W987" i="1"/>
  <c r="U987" i="1"/>
  <c r="W986" i="1"/>
  <c r="U986" i="1"/>
  <c r="W985" i="1"/>
  <c r="U985" i="1"/>
  <c r="W984" i="1"/>
  <c r="U984" i="1"/>
  <c r="W983" i="1"/>
  <c r="U983" i="1"/>
  <c r="W982" i="1"/>
  <c r="U982" i="1"/>
  <c r="W981" i="1"/>
  <c r="U981" i="1"/>
  <c r="W980" i="1"/>
  <c r="U980" i="1"/>
  <c r="W979" i="1"/>
  <c r="U979" i="1"/>
  <c r="W978" i="1"/>
  <c r="U978" i="1"/>
  <c r="W977" i="1"/>
  <c r="U977" i="1"/>
  <c r="W976" i="1"/>
  <c r="U976" i="1"/>
  <c r="W975" i="1"/>
  <c r="U975" i="1"/>
  <c r="W974" i="1"/>
  <c r="U974" i="1"/>
  <c r="W973" i="1"/>
  <c r="U973" i="1"/>
  <c r="W972" i="1"/>
  <c r="U972" i="1"/>
  <c r="W971" i="1"/>
  <c r="U971" i="1"/>
  <c r="W970" i="1"/>
  <c r="U970" i="1"/>
  <c r="W969" i="1"/>
  <c r="U969" i="1"/>
  <c r="W968" i="1"/>
  <c r="U968" i="1"/>
  <c r="W967" i="1"/>
  <c r="U967" i="1"/>
  <c r="W966" i="1"/>
  <c r="U966" i="1"/>
  <c r="W965" i="1"/>
  <c r="U965" i="1"/>
  <c r="W964" i="1"/>
  <c r="U964" i="1"/>
  <c r="W963" i="1"/>
  <c r="U963" i="1"/>
  <c r="W962" i="1"/>
  <c r="U962" i="1"/>
  <c r="W961" i="1"/>
  <c r="U961" i="1"/>
  <c r="W960" i="1"/>
  <c r="U960" i="1"/>
  <c r="W959" i="1"/>
  <c r="U959" i="1"/>
  <c r="W958" i="1"/>
  <c r="U958" i="1"/>
  <c r="W957" i="1"/>
  <c r="U957" i="1"/>
  <c r="W956" i="1"/>
  <c r="U956" i="1"/>
  <c r="W955" i="1"/>
  <c r="U955" i="1"/>
  <c r="W954" i="1"/>
  <c r="U954" i="1"/>
  <c r="W953" i="1"/>
  <c r="U953" i="1"/>
  <c r="W952" i="1"/>
  <c r="U952" i="1"/>
  <c r="W951" i="1"/>
  <c r="U951" i="1"/>
  <c r="W950" i="1"/>
  <c r="U950" i="1"/>
  <c r="W949" i="1"/>
  <c r="U949" i="1"/>
  <c r="W948" i="1"/>
  <c r="U948" i="1"/>
  <c r="W947" i="1"/>
  <c r="U947" i="1"/>
  <c r="W946" i="1"/>
  <c r="U946" i="1"/>
  <c r="W945" i="1"/>
  <c r="U945" i="1"/>
  <c r="W944" i="1"/>
  <c r="U944" i="1"/>
  <c r="W943" i="1"/>
  <c r="U943" i="1"/>
  <c r="W942" i="1"/>
  <c r="U942" i="1"/>
  <c r="W941" i="1"/>
  <c r="U941" i="1"/>
  <c r="W940" i="1"/>
  <c r="U940" i="1"/>
  <c r="W939" i="1"/>
  <c r="U939" i="1"/>
  <c r="W938" i="1"/>
  <c r="U938" i="1"/>
  <c r="W937" i="1"/>
  <c r="U937" i="1"/>
  <c r="W936" i="1"/>
  <c r="U936" i="1"/>
  <c r="W935" i="1"/>
  <c r="U935" i="1"/>
  <c r="W934" i="1"/>
  <c r="U934" i="1"/>
  <c r="W933" i="1"/>
  <c r="U933" i="1"/>
  <c r="W932" i="1"/>
  <c r="U932" i="1"/>
  <c r="W931" i="1"/>
  <c r="U931" i="1"/>
  <c r="W930" i="1"/>
  <c r="U930" i="1"/>
  <c r="W929" i="1"/>
  <c r="U929" i="1"/>
  <c r="W928" i="1"/>
  <c r="U928" i="1"/>
  <c r="W927" i="1"/>
  <c r="U927" i="1"/>
  <c r="W926" i="1"/>
  <c r="U926" i="1"/>
  <c r="W925" i="1"/>
  <c r="U925" i="1"/>
  <c r="W924" i="1"/>
  <c r="U924" i="1"/>
  <c r="W923" i="1"/>
  <c r="U923" i="1"/>
  <c r="W922" i="1"/>
  <c r="U922" i="1"/>
  <c r="W921" i="1"/>
  <c r="U921" i="1"/>
  <c r="W920" i="1"/>
  <c r="U920" i="1"/>
  <c r="W919" i="1"/>
  <c r="U919" i="1"/>
  <c r="W918" i="1"/>
  <c r="U918" i="1"/>
  <c r="W917" i="1"/>
  <c r="U917" i="1"/>
  <c r="W916" i="1"/>
  <c r="U916" i="1"/>
  <c r="W915" i="1"/>
  <c r="U915" i="1"/>
  <c r="W914" i="1"/>
  <c r="U914" i="1"/>
  <c r="W913" i="1"/>
  <c r="U913" i="1"/>
  <c r="W912" i="1"/>
  <c r="U912" i="1"/>
  <c r="W911" i="1"/>
  <c r="U911" i="1"/>
  <c r="W910" i="1"/>
  <c r="U910" i="1"/>
  <c r="W909" i="1"/>
  <c r="U909" i="1"/>
  <c r="W908" i="1"/>
  <c r="U908" i="1"/>
  <c r="W907" i="1"/>
  <c r="U907" i="1"/>
  <c r="W906" i="1"/>
  <c r="U906" i="1"/>
  <c r="W905" i="1"/>
  <c r="U905" i="1"/>
  <c r="W904" i="1"/>
  <c r="U904" i="1"/>
  <c r="W903" i="1"/>
  <c r="U903" i="1"/>
  <c r="W902" i="1"/>
  <c r="U902" i="1"/>
  <c r="W901" i="1"/>
  <c r="U901" i="1"/>
  <c r="W900" i="1"/>
  <c r="U900" i="1"/>
  <c r="W899" i="1"/>
  <c r="U899" i="1"/>
  <c r="W898" i="1"/>
  <c r="U898" i="1"/>
  <c r="W897" i="1"/>
  <c r="U897" i="1"/>
  <c r="W896" i="1"/>
  <c r="U896" i="1"/>
  <c r="W895" i="1"/>
  <c r="U895" i="1"/>
  <c r="W894" i="1"/>
  <c r="U894" i="1"/>
  <c r="W893" i="1"/>
  <c r="U893" i="1"/>
  <c r="W892" i="1"/>
  <c r="U892" i="1"/>
  <c r="W891" i="1"/>
  <c r="U891" i="1"/>
  <c r="W890" i="1"/>
  <c r="U890" i="1"/>
  <c r="W889" i="1"/>
  <c r="U889" i="1"/>
  <c r="W888" i="1"/>
  <c r="U888" i="1"/>
  <c r="W887" i="1"/>
  <c r="U887" i="1"/>
  <c r="W886" i="1"/>
  <c r="U886" i="1"/>
  <c r="W885" i="1"/>
  <c r="U885" i="1"/>
  <c r="W884" i="1"/>
  <c r="U884" i="1"/>
  <c r="W883" i="1"/>
  <c r="U883" i="1"/>
  <c r="W882" i="1"/>
  <c r="U882" i="1"/>
  <c r="W881" i="1"/>
  <c r="U881" i="1"/>
  <c r="W880" i="1"/>
  <c r="U880" i="1"/>
  <c r="W879" i="1"/>
  <c r="U879" i="1"/>
  <c r="W878" i="1"/>
  <c r="U878" i="1"/>
  <c r="W877" i="1"/>
  <c r="U877" i="1"/>
  <c r="W876" i="1"/>
  <c r="U876" i="1"/>
  <c r="W875" i="1"/>
  <c r="U875" i="1"/>
  <c r="W874" i="1"/>
  <c r="U874" i="1"/>
  <c r="W873" i="1"/>
  <c r="U873" i="1"/>
  <c r="W872" i="1"/>
  <c r="U872" i="1"/>
  <c r="W871" i="1"/>
  <c r="U871" i="1"/>
  <c r="W870" i="1"/>
  <c r="U870" i="1"/>
  <c r="W869" i="1"/>
  <c r="U869" i="1"/>
  <c r="W868" i="1"/>
  <c r="U868" i="1"/>
  <c r="W867" i="1"/>
  <c r="U867" i="1"/>
  <c r="W866" i="1"/>
  <c r="U866" i="1"/>
  <c r="W865" i="1"/>
  <c r="U865" i="1"/>
  <c r="W864" i="1"/>
  <c r="U864" i="1"/>
  <c r="W863" i="1"/>
  <c r="U863" i="1"/>
  <c r="W862" i="1"/>
  <c r="U862" i="1"/>
  <c r="W861" i="1"/>
  <c r="U861" i="1"/>
  <c r="W860" i="1"/>
  <c r="U860" i="1"/>
  <c r="W859" i="1"/>
  <c r="U859" i="1"/>
  <c r="W858" i="1"/>
  <c r="U858" i="1"/>
  <c r="W857" i="1"/>
  <c r="U857" i="1"/>
  <c r="W856" i="1"/>
  <c r="U856" i="1"/>
  <c r="W855" i="1"/>
  <c r="U855" i="1"/>
  <c r="W854" i="1"/>
  <c r="U854" i="1"/>
  <c r="W853" i="1"/>
  <c r="U853" i="1"/>
  <c r="W852" i="1"/>
  <c r="U852" i="1"/>
  <c r="W851" i="1"/>
  <c r="U851" i="1"/>
  <c r="W850" i="1"/>
  <c r="U850" i="1"/>
  <c r="W849" i="1"/>
  <c r="U849" i="1"/>
  <c r="W848" i="1"/>
  <c r="U848" i="1"/>
  <c r="W847" i="1"/>
  <c r="U847" i="1"/>
  <c r="W846" i="1"/>
  <c r="U846" i="1"/>
  <c r="W845" i="1"/>
  <c r="U845" i="1"/>
  <c r="W844" i="1"/>
  <c r="U844" i="1"/>
  <c r="W843" i="1"/>
  <c r="U843" i="1"/>
  <c r="W842" i="1"/>
  <c r="U842" i="1"/>
  <c r="W841" i="1"/>
  <c r="U841" i="1"/>
  <c r="W840" i="1"/>
  <c r="U840" i="1"/>
  <c r="W839" i="1"/>
  <c r="U839" i="1"/>
  <c r="W838" i="1"/>
  <c r="U838" i="1"/>
  <c r="W837" i="1"/>
  <c r="U837" i="1"/>
  <c r="W836" i="1"/>
  <c r="U836" i="1"/>
  <c r="W835" i="1"/>
  <c r="U835" i="1"/>
  <c r="W834" i="1"/>
  <c r="U834" i="1"/>
  <c r="W833" i="1"/>
  <c r="U833" i="1"/>
  <c r="W832" i="1"/>
  <c r="U832" i="1"/>
  <c r="W831" i="1"/>
  <c r="U831" i="1"/>
  <c r="W830" i="1"/>
  <c r="U830" i="1"/>
  <c r="W829" i="1"/>
  <c r="U829" i="1"/>
  <c r="W828" i="1"/>
  <c r="U828" i="1"/>
  <c r="W827" i="1"/>
  <c r="U827" i="1"/>
  <c r="W826" i="1"/>
  <c r="U826" i="1"/>
  <c r="W825" i="1"/>
  <c r="U825" i="1"/>
  <c r="W824" i="1"/>
  <c r="U824" i="1"/>
  <c r="W823" i="1"/>
  <c r="U823" i="1"/>
  <c r="W822" i="1"/>
  <c r="U822" i="1"/>
  <c r="W821" i="1"/>
  <c r="U821" i="1"/>
  <c r="W820" i="1"/>
  <c r="U820" i="1"/>
  <c r="W819" i="1"/>
  <c r="U819" i="1"/>
  <c r="W818" i="1"/>
  <c r="U818" i="1"/>
  <c r="W817" i="1"/>
  <c r="U817" i="1"/>
  <c r="W816" i="1"/>
  <c r="U816" i="1"/>
  <c r="W815" i="1"/>
  <c r="U815" i="1"/>
  <c r="W814" i="1"/>
  <c r="U814" i="1"/>
  <c r="W813" i="1"/>
  <c r="U813" i="1"/>
  <c r="W812" i="1"/>
  <c r="U812" i="1"/>
  <c r="W811" i="1"/>
  <c r="U811" i="1"/>
  <c r="W810" i="1"/>
  <c r="U810" i="1"/>
  <c r="W809" i="1"/>
  <c r="U809" i="1"/>
  <c r="W808" i="1"/>
  <c r="U808" i="1"/>
  <c r="W807" i="1"/>
  <c r="U807" i="1"/>
  <c r="W806" i="1"/>
  <c r="U806" i="1"/>
  <c r="W805" i="1"/>
  <c r="U805" i="1"/>
  <c r="W804" i="1"/>
  <c r="U804" i="1"/>
  <c r="W803" i="1"/>
  <c r="U803" i="1"/>
  <c r="W802" i="1"/>
  <c r="U802" i="1"/>
  <c r="W801" i="1"/>
  <c r="U801" i="1"/>
  <c r="W800" i="1"/>
  <c r="U800" i="1"/>
  <c r="W799" i="1"/>
  <c r="U799" i="1"/>
  <c r="W798" i="1"/>
  <c r="U798" i="1"/>
  <c r="W797" i="1"/>
  <c r="U797" i="1"/>
  <c r="W796" i="1"/>
  <c r="U796" i="1"/>
  <c r="W795" i="1"/>
  <c r="U795" i="1"/>
  <c r="W794" i="1"/>
  <c r="U794" i="1"/>
  <c r="W793" i="1"/>
  <c r="U793" i="1"/>
  <c r="W792" i="1"/>
  <c r="U792" i="1"/>
  <c r="W791" i="1"/>
  <c r="U791" i="1"/>
  <c r="W790" i="1"/>
  <c r="U790" i="1"/>
  <c r="W789" i="1"/>
  <c r="U789" i="1"/>
  <c r="W788" i="1"/>
  <c r="U788" i="1"/>
  <c r="W787" i="1"/>
  <c r="U787" i="1"/>
  <c r="W786" i="1"/>
  <c r="U786" i="1"/>
  <c r="W785" i="1"/>
  <c r="U785" i="1"/>
  <c r="W784" i="1"/>
  <c r="U784" i="1"/>
  <c r="W783" i="1"/>
  <c r="U783" i="1"/>
  <c r="W782" i="1"/>
  <c r="U782" i="1"/>
  <c r="W781" i="1"/>
  <c r="U781" i="1"/>
  <c r="W780" i="1"/>
  <c r="U780" i="1"/>
  <c r="W779" i="1"/>
  <c r="U779" i="1"/>
  <c r="W778" i="1"/>
  <c r="U778" i="1"/>
  <c r="W777" i="1"/>
  <c r="U777" i="1"/>
  <c r="W776" i="1"/>
  <c r="U776" i="1"/>
  <c r="W775" i="1"/>
  <c r="U775" i="1"/>
  <c r="W774" i="1"/>
  <c r="U774" i="1"/>
  <c r="W773" i="1"/>
  <c r="U773" i="1"/>
  <c r="W772" i="1"/>
  <c r="U772" i="1"/>
  <c r="W771" i="1"/>
  <c r="U771" i="1"/>
  <c r="W770" i="1"/>
  <c r="U770" i="1"/>
  <c r="W769" i="1"/>
  <c r="U769" i="1"/>
  <c r="W768" i="1"/>
  <c r="U768" i="1"/>
  <c r="W767" i="1"/>
  <c r="U767" i="1"/>
  <c r="W766" i="1"/>
  <c r="U766" i="1"/>
  <c r="W765" i="1"/>
  <c r="U765" i="1"/>
  <c r="W764" i="1"/>
  <c r="U764" i="1"/>
  <c r="W763" i="1"/>
  <c r="U763" i="1"/>
  <c r="W762" i="1"/>
  <c r="U762" i="1"/>
  <c r="W761" i="1"/>
  <c r="U761" i="1"/>
  <c r="W760" i="1"/>
  <c r="U760" i="1"/>
  <c r="W759" i="1"/>
  <c r="U759" i="1"/>
  <c r="W758" i="1"/>
  <c r="U758" i="1"/>
  <c r="W757" i="1"/>
  <c r="U757" i="1"/>
  <c r="W756" i="1"/>
  <c r="U756" i="1"/>
  <c r="W755" i="1"/>
  <c r="U755" i="1"/>
  <c r="W754" i="1"/>
  <c r="U754" i="1"/>
  <c r="W753" i="1"/>
  <c r="U753" i="1"/>
  <c r="W752" i="1"/>
  <c r="U752" i="1"/>
  <c r="W751" i="1"/>
  <c r="U751" i="1"/>
  <c r="W750" i="1"/>
  <c r="U750" i="1"/>
  <c r="W749" i="1"/>
  <c r="U749" i="1"/>
  <c r="W748" i="1"/>
  <c r="U748" i="1"/>
  <c r="W747" i="1"/>
  <c r="U747" i="1"/>
  <c r="W746" i="1"/>
  <c r="U746" i="1"/>
  <c r="W745" i="1"/>
  <c r="U745" i="1"/>
  <c r="W744" i="1"/>
  <c r="U744" i="1"/>
  <c r="W743" i="1"/>
  <c r="U743" i="1"/>
  <c r="W742" i="1"/>
  <c r="U742" i="1"/>
  <c r="W741" i="1"/>
  <c r="U741" i="1"/>
  <c r="W740" i="1"/>
  <c r="U740" i="1"/>
  <c r="W739" i="1"/>
  <c r="U739" i="1"/>
  <c r="W738" i="1"/>
  <c r="U738" i="1"/>
  <c r="W737" i="1"/>
  <c r="U737" i="1"/>
  <c r="W736" i="1"/>
  <c r="U736" i="1"/>
  <c r="W735" i="1"/>
  <c r="U735" i="1"/>
  <c r="W734" i="1"/>
  <c r="U734" i="1"/>
  <c r="W733" i="1"/>
  <c r="U733" i="1"/>
  <c r="W732" i="1"/>
  <c r="U732" i="1"/>
  <c r="W731" i="1"/>
  <c r="U731" i="1"/>
  <c r="W730" i="1"/>
  <c r="U730" i="1"/>
  <c r="W729" i="1"/>
  <c r="U729" i="1"/>
  <c r="W728" i="1"/>
  <c r="U728" i="1"/>
  <c r="W727" i="1"/>
  <c r="U727" i="1"/>
  <c r="W726" i="1"/>
  <c r="U726" i="1"/>
  <c r="W725" i="1"/>
  <c r="U725" i="1"/>
  <c r="W724" i="1"/>
  <c r="U724" i="1"/>
  <c r="W723" i="1"/>
  <c r="U723" i="1"/>
  <c r="W722" i="1"/>
  <c r="U722" i="1"/>
  <c r="W721" i="1"/>
  <c r="U721" i="1"/>
  <c r="W720" i="1"/>
  <c r="U720" i="1"/>
  <c r="W719" i="1"/>
  <c r="U719" i="1"/>
  <c r="W718" i="1"/>
  <c r="U718" i="1"/>
  <c r="W717" i="1"/>
  <c r="U717" i="1"/>
  <c r="W716" i="1"/>
  <c r="U716" i="1"/>
  <c r="W715" i="1"/>
  <c r="U715" i="1"/>
  <c r="W714" i="1"/>
  <c r="U714" i="1"/>
  <c r="W713" i="1"/>
  <c r="U713" i="1"/>
  <c r="W712" i="1"/>
  <c r="U712" i="1"/>
  <c r="W711" i="1"/>
  <c r="U711" i="1"/>
  <c r="W710" i="1"/>
  <c r="U710" i="1"/>
  <c r="W709" i="1"/>
  <c r="U709" i="1"/>
  <c r="W708" i="1"/>
  <c r="U708" i="1"/>
  <c r="W707" i="1"/>
  <c r="U707" i="1"/>
  <c r="W706" i="1"/>
  <c r="U706" i="1"/>
  <c r="W705" i="1"/>
  <c r="U705" i="1"/>
  <c r="W704" i="1"/>
  <c r="U704" i="1"/>
  <c r="W703" i="1"/>
  <c r="U703" i="1"/>
  <c r="W702" i="1"/>
  <c r="U702" i="1"/>
  <c r="W701" i="1"/>
  <c r="U701" i="1"/>
  <c r="W700" i="1"/>
  <c r="U700" i="1"/>
  <c r="W699" i="1"/>
  <c r="U699" i="1"/>
  <c r="W698" i="1"/>
  <c r="U698" i="1"/>
  <c r="W697" i="1"/>
  <c r="U697" i="1"/>
  <c r="W696" i="1"/>
  <c r="U696" i="1"/>
  <c r="W695" i="1"/>
  <c r="U695" i="1"/>
  <c r="W694" i="1"/>
  <c r="U694" i="1"/>
  <c r="W693" i="1"/>
  <c r="U693" i="1"/>
  <c r="W692" i="1"/>
  <c r="U692" i="1"/>
  <c r="W691" i="1"/>
  <c r="U691" i="1"/>
  <c r="W690" i="1"/>
  <c r="U690" i="1"/>
  <c r="W689" i="1"/>
  <c r="U689" i="1"/>
  <c r="W688" i="1"/>
  <c r="U688" i="1"/>
  <c r="W687" i="1"/>
  <c r="U687" i="1"/>
  <c r="W686" i="1"/>
  <c r="U686" i="1"/>
  <c r="W685" i="1"/>
  <c r="U685" i="1"/>
  <c r="W684" i="1"/>
  <c r="U684" i="1"/>
  <c r="W683" i="1"/>
  <c r="U683" i="1"/>
  <c r="W682" i="1"/>
  <c r="U682" i="1"/>
  <c r="W681" i="1"/>
  <c r="U681" i="1"/>
  <c r="W680" i="1"/>
  <c r="U680" i="1"/>
  <c r="W679" i="1"/>
  <c r="U679" i="1"/>
  <c r="W678" i="1"/>
  <c r="U678" i="1"/>
  <c r="W677" i="1"/>
  <c r="U677" i="1"/>
  <c r="W676" i="1"/>
  <c r="U676" i="1"/>
  <c r="W675" i="1"/>
  <c r="U675" i="1"/>
  <c r="W674" i="1"/>
  <c r="U674" i="1"/>
  <c r="W673" i="1"/>
  <c r="U673" i="1"/>
  <c r="W672" i="1"/>
  <c r="U672" i="1"/>
  <c r="W671" i="1"/>
  <c r="U671" i="1"/>
  <c r="W670" i="1"/>
  <c r="U670" i="1"/>
  <c r="W669" i="1"/>
  <c r="U669" i="1"/>
  <c r="W668" i="1"/>
  <c r="U668" i="1"/>
  <c r="W667" i="1"/>
  <c r="U667" i="1"/>
  <c r="W666" i="1"/>
  <c r="U666" i="1"/>
  <c r="W665" i="1"/>
  <c r="U665" i="1"/>
  <c r="W664" i="1"/>
  <c r="U664" i="1"/>
  <c r="W663" i="1"/>
  <c r="U663" i="1"/>
  <c r="W662" i="1"/>
  <c r="U662" i="1"/>
  <c r="W661" i="1"/>
  <c r="U661" i="1"/>
  <c r="W660" i="1"/>
  <c r="U660" i="1"/>
  <c r="W659" i="1"/>
  <c r="U659" i="1"/>
  <c r="W658" i="1"/>
  <c r="U658" i="1"/>
  <c r="W657" i="1"/>
  <c r="U657" i="1"/>
  <c r="W656" i="1"/>
  <c r="U656" i="1"/>
  <c r="W655" i="1"/>
  <c r="U655" i="1"/>
  <c r="W654" i="1"/>
  <c r="U654" i="1"/>
  <c r="W653" i="1"/>
  <c r="U653" i="1"/>
  <c r="W652" i="1"/>
  <c r="U652" i="1"/>
  <c r="W651" i="1"/>
  <c r="U651" i="1"/>
  <c r="W650" i="1"/>
  <c r="U650" i="1"/>
  <c r="W649" i="1"/>
  <c r="U649" i="1"/>
  <c r="W648" i="1"/>
  <c r="U648" i="1"/>
  <c r="W647" i="1"/>
  <c r="U647" i="1"/>
  <c r="W646" i="1"/>
  <c r="U646" i="1"/>
  <c r="W645" i="1"/>
  <c r="U645" i="1"/>
  <c r="W644" i="1"/>
  <c r="U644" i="1"/>
  <c r="W643" i="1"/>
  <c r="U643" i="1"/>
  <c r="W642" i="1"/>
  <c r="U642" i="1"/>
  <c r="W641" i="1"/>
  <c r="U641" i="1"/>
  <c r="W640" i="1"/>
  <c r="U640" i="1"/>
  <c r="W639" i="1"/>
  <c r="U639" i="1"/>
  <c r="W638" i="1"/>
  <c r="U638" i="1"/>
  <c r="W637" i="1"/>
  <c r="U637" i="1"/>
  <c r="W636" i="1"/>
  <c r="U636" i="1"/>
  <c r="W635" i="1"/>
  <c r="U635" i="1"/>
  <c r="W634" i="1"/>
  <c r="U634" i="1"/>
  <c r="W633" i="1"/>
  <c r="U633" i="1"/>
  <c r="W632" i="1"/>
  <c r="U632" i="1"/>
  <c r="W631" i="1"/>
  <c r="U631" i="1"/>
  <c r="W630" i="1"/>
  <c r="U630" i="1"/>
  <c r="W629" i="1"/>
  <c r="U629" i="1"/>
  <c r="W628" i="1"/>
  <c r="U628" i="1"/>
  <c r="W627" i="1"/>
  <c r="U627" i="1"/>
  <c r="W626" i="1"/>
  <c r="U626" i="1"/>
  <c r="W625" i="1"/>
  <c r="U625" i="1"/>
  <c r="W624" i="1"/>
  <c r="U624" i="1"/>
  <c r="W623" i="1"/>
  <c r="U623" i="1"/>
  <c r="W622" i="1"/>
  <c r="U622" i="1"/>
  <c r="W621" i="1"/>
  <c r="U621" i="1"/>
  <c r="W620" i="1"/>
  <c r="U620" i="1"/>
  <c r="W619" i="1"/>
  <c r="U619" i="1"/>
  <c r="W618" i="1"/>
  <c r="U618" i="1"/>
  <c r="W617" i="1"/>
  <c r="U617" i="1"/>
  <c r="W616" i="1"/>
  <c r="U616" i="1"/>
  <c r="W615" i="1"/>
  <c r="U615" i="1"/>
  <c r="W614" i="1"/>
  <c r="U614" i="1"/>
  <c r="W613" i="1"/>
  <c r="U613" i="1"/>
  <c r="W612" i="1"/>
  <c r="U612" i="1"/>
  <c r="W611" i="1"/>
  <c r="U611" i="1"/>
  <c r="W610" i="1"/>
  <c r="U610" i="1"/>
  <c r="W609" i="1"/>
  <c r="U609" i="1"/>
  <c r="W608" i="1"/>
  <c r="U608" i="1"/>
  <c r="W607" i="1"/>
  <c r="U607" i="1"/>
  <c r="W606" i="1"/>
  <c r="U606" i="1"/>
  <c r="W605" i="1"/>
  <c r="U605" i="1"/>
  <c r="W604" i="1"/>
  <c r="U604" i="1"/>
  <c r="W603" i="1"/>
  <c r="U603" i="1"/>
  <c r="W602" i="1"/>
  <c r="U602" i="1"/>
  <c r="W601" i="1"/>
  <c r="U601" i="1"/>
  <c r="W600" i="1"/>
  <c r="U600" i="1"/>
  <c r="W599" i="1"/>
  <c r="U599" i="1"/>
  <c r="W598" i="1"/>
  <c r="U598" i="1"/>
  <c r="W597" i="1"/>
  <c r="U597" i="1"/>
  <c r="W596" i="1"/>
  <c r="U596" i="1"/>
  <c r="W595" i="1"/>
  <c r="U595" i="1"/>
  <c r="W594" i="1"/>
  <c r="U594" i="1"/>
  <c r="W593" i="1"/>
  <c r="U593" i="1"/>
  <c r="W592" i="1"/>
  <c r="U592" i="1"/>
  <c r="W591" i="1"/>
  <c r="U591" i="1"/>
  <c r="W590" i="1"/>
  <c r="U590" i="1"/>
  <c r="W589" i="1"/>
  <c r="U589" i="1"/>
  <c r="W588" i="1"/>
  <c r="U588" i="1"/>
  <c r="W587" i="1"/>
  <c r="U587" i="1"/>
  <c r="W586" i="1"/>
  <c r="U586" i="1"/>
  <c r="W585" i="1"/>
  <c r="U585" i="1"/>
  <c r="W584" i="1"/>
  <c r="U584" i="1"/>
  <c r="W583" i="1"/>
  <c r="U583" i="1"/>
  <c r="W582" i="1"/>
  <c r="U582" i="1"/>
  <c r="W581" i="1"/>
  <c r="U581" i="1"/>
  <c r="W580" i="1"/>
  <c r="U580" i="1"/>
  <c r="W579" i="1"/>
  <c r="U579" i="1"/>
  <c r="W578" i="1"/>
  <c r="U578" i="1"/>
  <c r="W577" i="1"/>
  <c r="U577" i="1"/>
  <c r="W576" i="1"/>
  <c r="U576" i="1"/>
  <c r="W575" i="1"/>
  <c r="U575" i="1"/>
  <c r="W574" i="1"/>
  <c r="U574" i="1"/>
  <c r="W573" i="1"/>
  <c r="U573" i="1"/>
  <c r="W572" i="1"/>
  <c r="U572" i="1"/>
  <c r="W571" i="1"/>
  <c r="U571" i="1"/>
  <c r="W570" i="1"/>
  <c r="U570" i="1"/>
  <c r="W569" i="1"/>
  <c r="U569" i="1"/>
  <c r="W568" i="1"/>
  <c r="U568" i="1"/>
  <c r="W567" i="1"/>
  <c r="U567" i="1"/>
  <c r="W566" i="1"/>
  <c r="U566" i="1"/>
  <c r="W565" i="1"/>
  <c r="U565" i="1"/>
  <c r="W564" i="1"/>
  <c r="U564" i="1"/>
  <c r="W563" i="1"/>
  <c r="U563" i="1"/>
  <c r="W562" i="1"/>
  <c r="U562" i="1"/>
  <c r="W561" i="1"/>
  <c r="U561" i="1"/>
  <c r="W560" i="1"/>
  <c r="U560" i="1"/>
  <c r="W559" i="1"/>
  <c r="U559" i="1"/>
  <c r="W558" i="1"/>
  <c r="U558" i="1"/>
  <c r="W557" i="1"/>
  <c r="U557" i="1"/>
  <c r="W556" i="1"/>
  <c r="U556" i="1"/>
  <c r="W555" i="1"/>
  <c r="U555" i="1"/>
  <c r="W554" i="1"/>
  <c r="U554" i="1"/>
  <c r="W553" i="1"/>
  <c r="U553" i="1"/>
  <c r="W552" i="1"/>
  <c r="U552" i="1"/>
  <c r="W551" i="1"/>
  <c r="U551" i="1"/>
  <c r="W550" i="1"/>
  <c r="U550" i="1"/>
  <c r="W549" i="1"/>
  <c r="U549" i="1"/>
  <c r="W548" i="1"/>
  <c r="U548" i="1"/>
  <c r="W547" i="1"/>
  <c r="U547" i="1"/>
  <c r="W546" i="1"/>
  <c r="U546" i="1"/>
  <c r="W545" i="1"/>
  <c r="U545" i="1"/>
  <c r="W544" i="1"/>
  <c r="U544" i="1"/>
  <c r="W543" i="1"/>
  <c r="U543" i="1"/>
  <c r="W542" i="1"/>
  <c r="U542" i="1"/>
  <c r="W541" i="1"/>
  <c r="U541" i="1"/>
  <c r="W540" i="1"/>
  <c r="U540" i="1"/>
  <c r="W539" i="1"/>
  <c r="U539" i="1"/>
  <c r="W538" i="1"/>
  <c r="U538" i="1"/>
  <c r="W537" i="1"/>
  <c r="U537" i="1"/>
  <c r="W536" i="1"/>
  <c r="U536" i="1"/>
  <c r="W535" i="1"/>
  <c r="U535" i="1"/>
  <c r="W534" i="1"/>
  <c r="U534" i="1"/>
  <c r="W533" i="1"/>
  <c r="U533" i="1"/>
  <c r="W532" i="1"/>
  <c r="U532" i="1"/>
  <c r="W531" i="1"/>
  <c r="U531" i="1"/>
  <c r="W530" i="1"/>
  <c r="U530" i="1"/>
  <c r="W529" i="1"/>
  <c r="U529" i="1"/>
  <c r="W528" i="1"/>
  <c r="U528" i="1"/>
  <c r="W527" i="1"/>
  <c r="U527" i="1"/>
  <c r="W526" i="1"/>
  <c r="U526" i="1"/>
  <c r="W525" i="1"/>
  <c r="U525" i="1"/>
  <c r="W524" i="1"/>
  <c r="U524" i="1"/>
  <c r="W523" i="1"/>
  <c r="U523" i="1"/>
  <c r="W522" i="1"/>
  <c r="U522" i="1"/>
  <c r="W521" i="1"/>
  <c r="U521" i="1"/>
  <c r="W520" i="1"/>
  <c r="U520" i="1"/>
  <c r="W519" i="1"/>
  <c r="U519" i="1"/>
  <c r="W518" i="1"/>
  <c r="U518" i="1"/>
  <c r="W517" i="1"/>
  <c r="U517" i="1"/>
  <c r="W516" i="1"/>
  <c r="U516" i="1"/>
  <c r="W515" i="1"/>
  <c r="U515" i="1"/>
  <c r="W514" i="1"/>
  <c r="U514" i="1"/>
  <c r="W513" i="1"/>
  <c r="U513" i="1"/>
  <c r="W512" i="1"/>
  <c r="U512" i="1"/>
  <c r="W511" i="1"/>
  <c r="U511" i="1"/>
  <c r="W510" i="1"/>
  <c r="U510" i="1"/>
  <c r="W509" i="1"/>
  <c r="U509" i="1"/>
  <c r="W508" i="1"/>
  <c r="U508" i="1"/>
  <c r="W507" i="1"/>
  <c r="U507" i="1"/>
  <c r="W506" i="1"/>
  <c r="U506" i="1"/>
  <c r="W505" i="1"/>
  <c r="U505" i="1"/>
  <c r="W504" i="1"/>
  <c r="U504" i="1"/>
  <c r="W503" i="1"/>
  <c r="U503" i="1"/>
  <c r="W502" i="1"/>
  <c r="U502" i="1"/>
  <c r="W501" i="1"/>
  <c r="U501" i="1"/>
  <c r="W500" i="1"/>
  <c r="U500" i="1"/>
  <c r="W499" i="1"/>
  <c r="U499" i="1"/>
  <c r="W498" i="1"/>
  <c r="U498" i="1"/>
  <c r="W497" i="1"/>
  <c r="U497" i="1"/>
  <c r="W496" i="1"/>
  <c r="U496" i="1"/>
  <c r="W495" i="1"/>
  <c r="U495" i="1"/>
  <c r="W494" i="1"/>
  <c r="U494" i="1"/>
  <c r="W493" i="1"/>
  <c r="U493" i="1"/>
  <c r="W492" i="1"/>
  <c r="U492" i="1"/>
  <c r="W491" i="1"/>
  <c r="U491" i="1"/>
  <c r="W490" i="1"/>
  <c r="U490" i="1"/>
  <c r="W489" i="1"/>
  <c r="U489" i="1"/>
  <c r="W488" i="1"/>
  <c r="U488" i="1"/>
  <c r="W487" i="1"/>
  <c r="U487" i="1"/>
  <c r="W486" i="1"/>
  <c r="U486" i="1"/>
  <c r="W485" i="1"/>
  <c r="U485" i="1"/>
  <c r="W484" i="1"/>
  <c r="U484" i="1"/>
  <c r="W483" i="1"/>
  <c r="U483" i="1"/>
  <c r="W482" i="1"/>
  <c r="U482" i="1"/>
  <c r="W481" i="1"/>
  <c r="U481" i="1"/>
  <c r="W480" i="1"/>
  <c r="U480" i="1"/>
  <c r="W479" i="1"/>
  <c r="U479" i="1"/>
  <c r="W478" i="1"/>
  <c r="U478" i="1"/>
  <c r="W477" i="1"/>
  <c r="U477" i="1"/>
  <c r="W476" i="1"/>
  <c r="U476" i="1"/>
  <c r="W475" i="1"/>
  <c r="U475" i="1"/>
  <c r="W474" i="1"/>
  <c r="U474" i="1"/>
  <c r="W473" i="1"/>
  <c r="U473" i="1"/>
  <c r="W472" i="1"/>
  <c r="U472" i="1"/>
  <c r="W471" i="1"/>
  <c r="U471" i="1"/>
  <c r="W470" i="1"/>
  <c r="U470" i="1"/>
  <c r="W469" i="1"/>
  <c r="U469" i="1"/>
  <c r="W468" i="1"/>
  <c r="U468" i="1"/>
  <c r="W467" i="1"/>
  <c r="U467" i="1"/>
  <c r="W466" i="1"/>
  <c r="U466" i="1"/>
  <c r="W465" i="1"/>
  <c r="U465" i="1"/>
  <c r="W464" i="1"/>
  <c r="U464" i="1"/>
  <c r="W463" i="1"/>
  <c r="U463" i="1"/>
  <c r="W462" i="1"/>
  <c r="U462" i="1"/>
  <c r="W461" i="1"/>
  <c r="U461" i="1"/>
  <c r="W460" i="1"/>
  <c r="U460" i="1"/>
  <c r="W459" i="1"/>
  <c r="U459" i="1"/>
  <c r="W458" i="1"/>
  <c r="U458" i="1"/>
  <c r="W457" i="1"/>
  <c r="U457" i="1"/>
  <c r="W456" i="1"/>
  <c r="U456" i="1"/>
  <c r="W455" i="1"/>
  <c r="U455" i="1"/>
  <c r="W454" i="1"/>
  <c r="U454" i="1"/>
  <c r="W453" i="1"/>
  <c r="U453" i="1"/>
  <c r="W452" i="1"/>
  <c r="U452" i="1"/>
  <c r="W451" i="1"/>
  <c r="U451" i="1"/>
  <c r="W450" i="1"/>
  <c r="U450" i="1"/>
  <c r="W449" i="1"/>
  <c r="U449" i="1"/>
  <c r="W448" i="1"/>
  <c r="U448" i="1"/>
  <c r="W447" i="1"/>
  <c r="U447" i="1"/>
  <c r="W446" i="1"/>
  <c r="U446" i="1"/>
  <c r="W445" i="1"/>
  <c r="U445" i="1"/>
  <c r="W444" i="1"/>
  <c r="U444" i="1"/>
  <c r="W443" i="1"/>
  <c r="U443" i="1"/>
  <c r="W442" i="1"/>
  <c r="U442" i="1"/>
  <c r="W441" i="1"/>
  <c r="U441" i="1"/>
  <c r="W440" i="1"/>
  <c r="U440" i="1"/>
  <c r="W439" i="1"/>
  <c r="U439" i="1"/>
  <c r="W438" i="1"/>
  <c r="U438" i="1"/>
  <c r="W437" i="1"/>
  <c r="U437" i="1"/>
  <c r="W436" i="1"/>
  <c r="U436" i="1"/>
  <c r="W435" i="1"/>
  <c r="U435" i="1"/>
  <c r="W434" i="1"/>
  <c r="U434" i="1"/>
  <c r="W433" i="1"/>
  <c r="U433" i="1"/>
  <c r="W432" i="1"/>
  <c r="U432" i="1"/>
  <c r="W431" i="1"/>
  <c r="U431" i="1"/>
  <c r="W430" i="1"/>
  <c r="U430" i="1"/>
  <c r="W429" i="1"/>
  <c r="U429" i="1"/>
  <c r="W428" i="1"/>
  <c r="U428" i="1"/>
  <c r="W427" i="1"/>
  <c r="U427" i="1"/>
  <c r="W426" i="1"/>
  <c r="U426" i="1"/>
  <c r="W425" i="1"/>
  <c r="U425" i="1"/>
  <c r="W424" i="1"/>
  <c r="U424" i="1"/>
  <c r="W423" i="1"/>
  <c r="U423" i="1"/>
  <c r="W422" i="1"/>
  <c r="U422" i="1"/>
  <c r="W421" i="1"/>
  <c r="U421" i="1"/>
  <c r="W420" i="1"/>
  <c r="U420" i="1"/>
  <c r="W419" i="1"/>
  <c r="U419" i="1"/>
  <c r="W418" i="1"/>
  <c r="U418" i="1"/>
  <c r="W417" i="1"/>
  <c r="U417" i="1"/>
  <c r="W416" i="1"/>
  <c r="U416" i="1"/>
  <c r="W415" i="1"/>
  <c r="U415" i="1"/>
  <c r="W414" i="1"/>
  <c r="U414" i="1"/>
  <c r="W413" i="1"/>
  <c r="U413" i="1"/>
  <c r="W412" i="1"/>
  <c r="U412" i="1"/>
  <c r="W411" i="1"/>
  <c r="U411" i="1"/>
  <c r="W410" i="1"/>
  <c r="U410" i="1"/>
  <c r="W409" i="1"/>
  <c r="U409" i="1"/>
  <c r="W408" i="1"/>
  <c r="U408" i="1"/>
  <c r="W407" i="1"/>
  <c r="U407" i="1"/>
  <c r="W406" i="1"/>
  <c r="U406" i="1"/>
  <c r="W405" i="1"/>
  <c r="U405" i="1"/>
  <c r="W404" i="1"/>
  <c r="U404" i="1"/>
  <c r="W403" i="1"/>
  <c r="U403" i="1"/>
  <c r="W402" i="1"/>
  <c r="U402" i="1"/>
  <c r="W401" i="1"/>
  <c r="U401" i="1"/>
  <c r="W400" i="1"/>
  <c r="U400" i="1"/>
  <c r="W399" i="1"/>
  <c r="U399" i="1"/>
  <c r="W398" i="1"/>
  <c r="U398" i="1"/>
  <c r="W397" i="1"/>
  <c r="U397" i="1"/>
  <c r="W396" i="1"/>
  <c r="U396" i="1"/>
  <c r="W395" i="1"/>
  <c r="U395" i="1"/>
  <c r="W394" i="1"/>
  <c r="U394" i="1"/>
  <c r="W393" i="1"/>
  <c r="U393" i="1"/>
  <c r="W392" i="1"/>
  <c r="U392" i="1"/>
  <c r="W391" i="1"/>
  <c r="U391" i="1"/>
  <c r="W390" i="1"/>
  <c r="U390" i="1"/>
  <c r="W389" i="1"/>
  <c r="U389" i="1"/>
  <c r="W388" i="1"/>
  <c r="U388" i="1"/>
  <c r="W387" i="1"/>
  <c r="U387" i="1"/>
  <c r="W386" i="1"/>
  <c r="U386" i="1"/>
  <c r="W385" i="1"/>
  <c r="U385" i="1"/>
  <c r="W384" i="1"/>
  <c r="U384" i="1"/>
  <c r="W383" i="1"/>
  <c r="U383" i="1"/>
  <c r="W382" i="1"/>
  <c r="U382" i="1"/>
  <c r="W381" i="1"/>
  <c r="U381" i="1"/>
  <c r="W380" i="1"/>
  <c r="U380" i="1"/>
  <c r="W379" i="1"/>
  <c r="U379" i="1"/>
  <c r="W378" i="1"/>
  <c r="U378" i="1"/>
  <c r="W377" i="1"/>
  <c r="U377" i="1"/>
  <c r="W376" i="1"/>
  <c r="U376" i="1"/>
  <c r="W375" i="1"/>
  <c r="U375" i="1"/>
  <c r="W374" i="1"/>
  <c r="U374" i="1"/>
  <c r="W373" i="1"/>
  <c r="U373" i="1"/>
  <c r="W372" i="1"/>
  <c r="U372" i="1"/>
  <c r="W371" i="1"/>
  <c r="U371" i="1"/>
  <c r="W370" i="1"/>
  <c r="U370" i="1"/>
  <c r="W369" i="1"/>
  <c r="U369" i="1"/>
  <c r="W368" i="1"/>
  <c r="U368" i="1"/>
  <c r="W367" i="1"/>
  <c r="U367" i="1"/>
  <c r="W366" i="1"/>
  <c r="U366" i="1"/>
  <c r="W365" i="1"/>
  <c r="U365" i="1"/>
  <c r="W364" i="1"/>
  <c r="U364" i="1"/>
  <c r="W363" i="1"/>
  <c r="U363" i="1"/>
  <c r="W362" i="1"/>
  <c r="U362" i="1"/>
  <c r="W361" i="1"/>
  <c r="U361" i="1"/>
  <c r="W360" i="1"/>
  <c r="U360" i="1"/>
  <c r="W359" i="1"/>
  <c r="U359" i="1"/>
  <c r="W358" i="1"/>
  <c r="U358" i="1"/>
  <c r="W357" i="1"/>
  <c r="U357" i="1"/>
  <c r="W356" i="1"/>
  <c r="U356" i="1"/>
  <c r="W355" i="1"/>
  <c r="U355" i="1"/>
  <c r="W354" i="1"/>
  <c r="U354" i="1"/>
  <c r="W353" i="1"/>
  <c r="U353" i="1"/>
  <c r="W352" i="1"/>
  <c r="U352" i="1"/>
  <c r="W351" i="1"/>
  <c r="U351" i="1"/>
  <c r="W350" i="1"/>
  <c r="U350" i="1"/>
  <c r="W349" i="1"/>
  <c r="U349" i="1"/>
  <c r="W348" i="1"/>
  <c r="U348" i="1"/>
  <c r="W347" i="1"/>
  <c r="U347" i="1"/>
  <c r="W346" i="1"/>
  <c r="U346" i="1"/>
  <c r="W345" i="1"/>
  <c r="U345" i="1"/>
  <c r="W344" i="1"/>
  <c r="U344" i="1"/>
  <c r="W343" i="1"/>
  <c r="U343" i="1"/>
  <c r="W342" i="1"/>
  <c r="U342" i="1"/>
  <c r="W341" i="1"/>
  <c r="U341" i="1"/>
  <c r="W340" i="1"/>
  <c r="U340" i="1"/>
  <c r="W339" i="1"/>
  <c r="U339" i="1"/>
  <c r="W338" i="1"/>
  <c r="U338" i="1"/>
  <c r="W337" i="1"/>
  <c r="U337" i="1"/>
  <c r="W336" i="1"/>
  <c r="U336" i="1"/>
  <c r="W335" i="1"/>
  <c r="U335" i="1"/>
  <c r="W334" i="1"/>
  <c r="U334" i="1"/>
  <c r="W333" i="1"/>
  <c r="U333" i="1"/>
  <c r="W332" i="1"/>
  <c r="U332" i="1"/>
  <c r="W331" i="1"/>
  <c r="U331" i="1"/>
  <c r="W330" i="1"/>
  <c r="U330" i="1"/>
  <c r="W329" i="1"/>
  <c r="U329" i="1"/>
  <c r="W328" i="1"/>
  <c r="U328" i="1"/>
  <c r="W327" i="1"/>
  <c r="U327" i="1"/>
  <c r="W326" i="1"/>
  <c r="U326" i="1"/>
  <c r="W325" i="1"/>
  <c r="U325" i="1"/>
  <c r="W324" i="1"/>
  <c r="U324" i="1"/>
  <c r="W323" i="1"/>
  <c r="U323" i="1"/>
  <c r="W322" i="1"/>
  <c r="U322" i="1"/>
  <c r="W321" i="1"/>
  <c r="U321" i="1"/>
  <c r="W320" i="1"/>
  <c r="U320" i="1"/>
  <c r="W319" i="1"/>
  <c r="U319" i="1"/>
  <c r="W318" i="1"/>
  <c r="U318" i="1"/>
  <c r="W317" i="1"/>
  <c r="U317" i="1"/>
  <c r="W316" i="1"/>
  <c r="U316" i="1"/>
  <c r="W315" i="1"/>
  <c r="U315" i="1"/>
  <c r="W314" i="1"/>
  <c r="U314" i="1"/>
  <c r="W313" i="1"/>
  <c r="U313" i="1"/>
  <c r="W312" i="1"/>
  <c r="U312" i="1"/>
  <c r="W311" i="1"/>
  <c r="U311" i="1"/>
  <c r="W310" i="1"/>
  <c r="U310" i="1"/>
  <c r="W309" i="1"/>
  <c r="U309" i="1"/>
  <c r="W308" i="1"/>
  <c r="U308" i="1"/>
  <c r="W307" i="1"/>
  <c r="U307" i="1"/>
  <c r="W306" i="1"/>
  <c r="U306" i="1"/>
  <c r="W305" i="1"/>
  <c r="U305" i="1"/>
  <c r="W304" i="1"/>
  <c r="U304" i="1"/>
  <c r="W303" i="1"/>
  <c r="U303" i="1"/>
  <c r="W302" i="1"/>
  <c r="U302" i="1"/>
  <c r="W301" i="1"/>
  <c r="U301" i="1"/>
  <c r="W300" i="1"/>
  <c r="U300" i="1"/>
  <c r="W299" i="1"/>
  <c r="U299" i="1"/>
  <c r="W298" i="1"/>
  <c r="U298" i="1"/>
  <c r="W297" i="1"/>
  <c r="U297" i="1"/>
  <c r="W296" i="1"/>
  <c r="U296" i="1"/>
  <c r="W295" i="1"/>
  <c r="U295" i="1"/>
  <c r="W294" i="1"/>
  <c r="U294" i="1"/>
  <c r="W293" i="1"/>
  <c r="U293" i="1"/>
  <c r="W292" i="1"/>
  <c r="U292" i="1"/>
  <c r="W291" i="1"/>
  <c r="U291" i="1"/>
  <c r="W290" i="1"/>
  <c r="U290" i="1"/>
  <c r="W289" i="1"/>
  <c r="U289" i="1"/>
  <c r="W288" i="1"/>
  <c r="U288" i="1"/>
  <c r="W287" i="1"/>
  <c r="U287" i="1"/>
  <c r="W286" i="1"/>
  <c r="U286" i="1"/>
  <c r="W285" i="1"/>
  <c r="U285" i="1"/>
  <c r="W284" i="1"/>
  <c r="U284" i="1"/>
  <c r="W283" i="1"/>
  <c r="U283" i="1"/>
  <c r="W282" i="1"/>
  <c r="U282" i="1"/>
  <c r="W281" i="1"/>
  <c r="U281" i="1"/>
  <c r="W280" i="1"/>
  <c r="U280" i="1"/>
  <c r="W279" i="1"/>
  <c r="U279" i="1"/>
  <c r="W278" i="1"/>
  <c r="U278" i="1"/>
  <c r="W277" i="1"/>
  <c r="U277" i="1"/>
  <c r="W276" i="1"/>
  <c r="U276" i="1"/>
  <c r="W275" i="1"/>
  <c r="U275" i="1"/>
  <c r="W274" i="1"/>
  <c r="U274" i="1"/>
  <c r="W273" i="1"/>
  <c r="U273" i="1"/>
  <c r="W272" i="1"/>
  <c r="U272" i="1"/>
  <c r="W271" i="1"/>
  <c r="U271" i="1"/>
  <c r="W270" i="1"/>
  <c r="U270" i="1"/>
  <c r="W269" i="1"/>
  <c r="U269" i="1"/>
  <c r="W268" i="1"/>
  <c r="U268" i="1"/>
  <c r="W267" i="1"/>
  <c r="U267" i="1"/>
  <c r="W266" i="1"/>
  <c r="U266" i="1"/>
  <c r="W265" i="1"/>
  <c r="U265" i="1"/>
  <c r="W264" i="1"/>
  <c r="U264" i="1"/>
  <c r="W263" i="1"/>
  <c r="U263" i="1"/>
  <c r="W262" i="1"/>
  <c r="U262" i="1"/>
  <c r="W261" i="1"/>
  <c r="U261" i="1"/>
  <c r="W260" i="1"/>
  <c r="U260" i="1"/>
  <c r="W259" i="1"/>
  <c r="U259" i="1"/>
  <c r="W258" i="1"/>
  <c r="U258" i="1"/>
  <c r="W257" i="1"/>
  <c r="U257" i="1"/>
  <c r="W256" i="1"/>
  <c r="U256" i="1"/>
  <c r="W255" i="1"/>
  <c r="U255" i="1"/>
  <c r="W254" i="1"/>
  <c r="U254" i="1"/>
  <c r="W253" i="1"/>
  <c r="U253" i="1"/>
  <c r="W252" i="1"/>
  <c r="U252" i="1"/>
  <c r="W251" i="1"/>
  <c r="U251" i="1"/>
  <c r="W250" i="1"/>
  <c r="U250" i="1"/>
  <c r="W249" i="1"/>
  <c r="U249" i="1"/>
  <c r="W248" i="1"/>
  <c r="U248" i="1"/>
  <c r="W247" i="1"/>
  <c r="U247" i="1"/>
  <c r="W246" i="1"/>
  <c r="U246" i="1"/>
  <c r="W245" i="1"/>
  <c r="U245" i="1"/>
  <c r="W244" i="1"/>
  <c r="U244" i="1"/>
  <c r="W243" i="1"/>
  <c r="U243" i="1"/>
  <c r="W242" i="1"/>
  <c r="U242" i="1"/>
  <c r="W241" i="1"/>
  <c r="U241" i="1"/>
  <c r="W240" i="1"/>
  <c r="U240" i="1"/>
  <c r="W239" i="1"/>
  <c r="U239" i="1"/>
  <c r="W238" i="1"/>
  <c r="U238" i="1"/>
  <c r="W237" i="1"/>
  <c r="U237" i="1"/>
  <c r="W236" i="1"/>
  <c r="U236" i="1"/>
  <c r="W235" i="1"/>
  <c r="U235" i="1"/>
  <c r="W234" i="1"/>
  <c r="U234" i="1"/>
  <c r="W233" i="1"/>
  <c r="U233" i="1"/>
  <c r="W232" i="1"/>
  <c r="U232" i="1"/>
  <c r="W231" i="1"/>
  <c r="U231" i="1"/>
  <c r="W230" i="1"/>
  <c r="U230" i="1"/>
  <c r="W229" i="1"/>
  <c r="U229" i="1"/>
  <c r="W228" i="1"/>
  <c r="U228" i="1"/>
  <c r="W227" i="1"/>
  <c r="U227" i="1"/>
  <c r="W226" i="1"/>
  <c r="U226" i="1"/>
  <c r="W225" i="1"/>
  <c r="U225" i="1"/>
  <c r="W224" i="1"/>
  <c r="U224" i="1"/>
  <c r="W223" i="1"/>
  <c r="U223" i="1"/>
  <c r="W222" i="1"/>
  <c r="U222" i="1"/>
  <c r="W221" i="1"/>
  <c r="U221" i="1"/>
  <c r="W220" i="1"/>
  <c r="U220" i="1"/>
  <c r="W219" i="1"/>
  <c r="U219" i="1"/>
  <c r="W218" i="1"/>
  <c r="U218" i="1"/>
  <c r="W217" i="1"/>
  <c r="U217" i="1"/>
  <c r="W216" i="1"/>
  <c r="U216" i="1"/>
  <c r="W215" i="1"/>
  <c r="U215" i="1"/>
  <c r="W214" i="1"/>
  <c r="U214" i="1"/>
  <c r="W213" i="1"/>
  <c r="U213" i="1"/>
  <c r="W212" i="1"/>
  <c r="U212" i="1"/>
  <c r="W211" i="1"/>
  <c r="U211" i="1"/>
  <c r="W210" i="1"/>
  <c r="U210" i="1"/>
  <c r="W209" i="1"/>
  <c r="U209" i="1"/>
  <c r="W208" i="1"/>
  <c r="U208" i="1"/>
  <c r="W207" i="1"/>
  <c r="U207" i="1"/>
  <c r="W206" i="1"/>
  <c r="U206" i="1"/>
  <c r="W205" i="1"/>
  <c r="U205" i="1"/>
  <c r="W204" i="1"/>
  <c r="U204" i="1"/>
  <c r="W203" i="1"/>
  <c r="U203" i="1"/>
  <c r="W202" i="1"/>
  <c r="U202" i="1"/>
  <c r="W201" i="1"/>
  <c r="U201" i="1"/>
  <c r="W200" i="1"/>
  <c r="U200" i="1"/>
  <c r="W199" i="1"/>
  <c r="U199" i="1"/>
  <c r="W198" i="1"/>
  <c r="U198" i="1"/>
  <c r="W197" i="1"/>
  <c r="U197" i="1"/>
  <c r="W196" i="1"/>
  <c r="U196" i="1"/>
  <c r="W195" i="1"/>
  <c r="U195" i="1"/>
  <c r="W194" i="1"/>
  <c r="U194" i="1"/>
  <c r="W193" i="1"/>
  <c r="U193" i="1"/>
  <c r="W192" i="1"/>
  <c r="U192" i="1"/>
  <c r="W191" i="1"/>
  <c r="U191" i="1"/>
  <c r="W190" i="1"/>
  <c r="U190" i="1"/>
  <c r="W189" i="1"/>
  <c r="U189" i="1"/>
  <c r="W188" i="1"/>
  <c r="U188" i="1"/>
  <c r="W187" i="1"/>
  <c r="U187" i="1"/>
  <c r="W186" i="1"/>
  <c r="U186" i="1"/>
  <c r="W185" i="1"/>
  <c r="U185" i="1"/>
  <c r="W184" i="1"/>
  <c r="U184" i="1"/>
  <c r="W183" i="1"/>
  <c r="U183" i="1"/>
  <c r="W182" i="1"/>
  <c r="U182" i="1"/>
  <c r="W181" i="1"/>
  <c r="U181" i="1"/>
  <c r="W180" i="1"/>
  <c r="U180" i="1"/>
  <c r="W179" i="1"/>
  <c r="U179" i="1"/>
  <c r="W178" i="1"/>
  <c r="U178" i="1"/>
  <c r="W177" i="1"/>
  <c r="U177" i="1"/>
  <c r="W176" i="1"/>
  <c r="U176" i="1"/>
  <c r="W175" i="1"/>
  <c r="U175" i="1"/>
  <c r="W174" i="1"/>
  <c r="U174" i="1"/>
  <c r="W173" i="1"/>
  <c r="U173" i="1"/>
  <c r="W172" i="1"/>
  <c r="U172" i="1"/>
  <c r="W171" i="1"/>
  <c r="U171" i="1"/>
  <c r="W170" i="1"/>
  <c r="U170" i="1"/>
  <c r="W169" i="1"/>
  <c r="U169" i="1"/>
  <c r="W168" i="1"/>
  <c r="U168" i="1"/>
  <c r="W167" i="1"/>
  <c r="U167" i="1"/>
  <c r="W166" i="1"/>
  <c r="U166" i="1"/>
  <c r="W165" i="1"/>
  <c r="U165" i="1"/>
  <c r="W164" i="1"/>
  <c r="U164" i="1"/>
  <c r="W163" i="1"/>
  <c r="U163" i="1"/>
  <c r="W162" i="1"/>
  <c r="U162" i="1"/>
  <c r="W161" i="1"/>
  <c r="U161" i="1"/>
  <c r="W160" i="1"/>
  <c r="U160" i="1"/>
  <c r="W159" i="1"/>
  <c r="U159" i="1"/>
  <c r="W158" i="1"/>
  <c r="U158" i="1"/>
  <c r="W157" i="1"/>
  <c r="U157" i="1"/>
  <c r="W156" i="1"/>
  <c r="U156" i="1"/>
  <c r="W155" i="1"/>
  <c r="U155" i="1"/>
  <c r="W154" i="1"/>
  <c r="U154" i="1"/>
  <c r="W153" i="1"/>
  <c r="U153" i="1"/>
  <c r="W152" i="1"/>
  <c r="U152" i="1"/>
  <c r="W151" i="1"/>
  <c r="U151" i="1"/>
  <c r="W150" i="1"/>
  <c r="U150" i="1"/>
  <c r="W149" i="1"/>
  <c r="U149" i="1"/>
  <c r="W148" i="1"/>
  <c r="U148" i="1"/>
  <c r="W147" i="1"/>
  <c r="U147" i="1"/>
  <c r="W146" i="1"/>
  <c r="U146" i="1"/>
  <c r="W145" i="1"/>
  <c r="U145" i="1"/>
  <c r="W144" i="1"/>
  <c r="U144" i="1"/>
  <c r="W143" i="1"/>
  <c r="U143" i="1"/>
  <c r="W142" i="1"/>
  <c r="U142" i="1"/>
  <c r="W141" i="1"/>
  <c r="U141" i="1"/>
  <c r="W140" i="1"/>
  <c r="U140" i="1"/>
  <c r="W139" i="1"/>
  <c r="U139" i="1"/>
  <c r="W138" i="1"/>
  <c r="U138" i="1"/>
  <c r="W137" i="1"/>
  <c r="U137" i="1"/>
  <c r="W136" i="1"/>
  <c r="U136" i="1"/>
  <c r="W135" i="1"/>
  <c r="U135" i="1"/>
  <c r="W134" i="1"/>
  <c r="U134" i="1"/>
  <c r="W133" i="1"/>
  <c r="U133" i="1"/>
  <c r="W132" i="1"/>
  <c r="U132" i="1"/>
  <c r="W131" i="1"/>
  <c r="U131" i="1"/>
  <c r="W130" i="1"/>
  <c r="U130" i="1"/>
  <c r="W129" i="1"/>
  <c r="U129" i="1"/>
  <c r="W128" i="1"/>
  <c r="U128" i="1"/>
  <c r="W127" i="1"/>
  <c r="U127" i="1"/>
  <c r="W126" i="1"/>
  <c r="U126" i="1"/>
  <c r="W125" i="1"/>
  <c r="U125" i="1"/>
  <c r="W124" i="1"/>
  <c r="U124" i="1"/>
  <c r="W123" i="1"/>
  <c r="U123" i="1"/>
  <c r="W122" i="1"/>
  <c r="U122" i="1"/>
  <c r="W121" i="1"/>
  <c r="U121" i="1"/>
  <c r="W120" i="1"/>
  <c r="U120" i="1"/>
  <c r="W119" i="1"/>
  <c r="U119" i="1"/>
  <c r="W118" i="1"/>
  <c r="U118" i="1"/>
  <c r="W117" i="1"/>
  <c r="U117" i="1"/>
  <c r="W116" i="1"/>
  <c r="U116" i="1"/>
  <c r="W115" i="1"/>
  <c r="U115" i="1"/>
  <c r="W114" i="1"/>
  <c r="U114" i="1"/>
  <c r="W113" i="1"/>
  <c r="U113" i="1"/>
  <c r="W112" i="1"/>
  <c r="U112" i="1"/>
  <c r="W111" i="1"/>
  <c r="U111" i="1"/>
  <c r="W110" i="1"/>
  <c r="U110" i="1"/>
  <c r="W109" i="1"/>
  <c r="U109" i="1"/>
  <c r="W108" i="1"/>
  <c r="U108" i="1"/>
  <c r="W107" i="1"/>
  <c r="U107" i="1"/>
  <c r="W106" i="1"/>
  <c r="U106" i="1"/>
  <c r="W105" i="1"/>
  <c r="U105" i="1"/>
  <c r="W104" i="1"/>
  <c r="U104" i="1"/>
  <c r="W103" i="1"/>
  <c r="U103" i="1"/>
  <c r="W102" i="1"/>
  <c r="U102" i="1"/>
  <c r="W101" i="1"/>
  <c r="U101" i="1"/>
  <c r="W100" i="1"/>
  <c r="U100" i="1"/>
  <c r="W99" i="1"/>
  <c r="U99" i="1"/>
  <c r="W98" i="1"/>
  <c r="U98" i="1"/>
  <c r="W97" i="1"/>
  <c r="U97" i="1"/>
  <c r="W96" i="1"/>
  <c r="U96" i="1"/>
  <c r="W95" i="1"/>
  <c r="U95" i="1"/>
  <c r="W94" i="1"/>
  <c r="U94" i="1"/>
  <c r="W93" i="1"/>
  <c r="U93" i="1"/>
  <c r="W92" i="1"/>
  <c r="U92" i="1"/>
  <c r="W91" i="1"/>
  <c r="U91" i="1"/>
  <c r="W90" i="1"/>
  <c r="U90" i="1"/>
  <c r="W89" i="1"/>
  <c r="U89" i="1"/>
  <c r="W88" i="1"/>
  <c r="U88" i="1"/>
  <c r="W87" i="1"/>
  <c r="U87" i="1"/>
  <c r="W86" i="1"/>
  <c r="U86" i="1"/>
  <c r="W85" i="1"/>
  <c r="U85" i="1"/>
  <c r="W84" i="1"/>
  <c r="U84" i="1"/>
  <c r="W83" i="1"/>
  <c r="U83" i="1"/>
  <c r="W82" i="1"/>
  <c r="U82" i="1"/>
  <c r="W81" i="1"/>
  <c r="U81" i="1"/>
  <c r="W80" i="1"/>
  <c r="U80" i="1"/>
  <c r="W79" i="1"/>
  <c r="U79" i="1"/>
  <c r="W78" i="1"/>
  <c r="U78" i="1"/>
  <c r="W77" i="1"/>
  <c r="U77" i="1"/>
  <c r="W76" i="1"/>
  <c r="U76" i="1"/>
  <c r="W75" i="1"/>
  <c r="U75" i="1"/>
  <c r="W74" i="1"/>
  <c r="U74" i="1"/>
  <c r="W73" i="1"/>
  <c r="U73" i="1"/>
  <c r="W72" i="1"/>
  <c r="U72" i="1"/>
  <c r="W71" i="1"/>
  <c r="U71" i="1"/>
  <c r="W70" i="1"/>
  <c r="U70" i="1"/>
  <c r="W69" i="1"/>
  <c r="U69" i="1"/>
  <c r="W68" i="1"/>
  <c r="U68" i="1"/>
  <c r="W67" i="1"/>
  <c r="U67" i="1"/>
  <c r="W66" i="1"/>
  <c r="U66" i="1"/>
  <c r="W65" i="1"/>
  <c r="U65" i="1"/>
  <c r="W64" i="1"/>
  <c r="U64" i="1"/>
  <c r="W63" i="1"/>
  <c r="U63" i="1"/>
  <c r="W62" i="1"/>
  <c r="U62" i="1"/>
  <c r="W61" i="1"/>
  <c r="U61" i="1"/>
  <c r="W60" i="1"/>
  <c r="U60" i="1"/>
  <c r="W59" i="1"/>
  <c r="U59" i="1"/>
  <c r="W58" i="1"/>
  <c r="U58" i="1"/>
  <c r="W57" i="1"/>
  <c r="U57" i="1"/>
  <c r="W56" i="1"/>
  <c r="U56" i="1"/>
  <c r="W55" i="1"/>
  <c r="U55" i="1"/>
  <c r="W54" i="1"/>
  <c r="U54" i="1"/>
  <c r="W53" i="1"/>
  <c r="U53" i="1"/>
  <c r="W52" i="1"/>
  <c r="U52" i="1"/>
  <c r="W51" i="1"/>
  <c r="U51" i="1"/>
  <c r="W50" i="1"/>
  <c r="U50" i="1"/>
  <c r="W49" i="1"/>
  <c r="U49" i="1"/>
  <c r="W48" i="1"/>
  <c r="U48" i="1"/>
  <c r="W47" i="1"/>
  <c r="U47" i="1"/>
  <c r="W46" i="1"/>
  <c r="U46" i="1"/>
  <c r="W45" i="1"/>
  <c r="U45" i="1"/>
  <c r="W44" i="1"/>
  <c r="U44" i="1"/>
  <c r="W43" i="1"/>
  <c r="U43" i="1"/>
  <c r="W42" i="1"/>
  <c r="U42" i="1"/>
  <c r="W41" i="1"/>
  <c r="U41" i="1"/>
  <c r="W40" i="1"/>
  <c r="U40" i="1"/>
  <c r="W39" i="1"/>
  <c r="U39" i="1"/>
  <c r="V39" i="1" s="1"/>
  <c r="W38" i="1"/>
  <c r="U38" i="1"/>
  <c r="W37" i="1"/>
  <c r="U37" i="1"/>
  <c r="V37" i="1" s="1"/>
  <c r="W36" i="1"/>
  <c r="U36" i="1"/>
  <c r="W35" i="1"/>
  <c r="U35" i="1"/>
  <c r="V35" i="1" s="1"/>
  <c r="W34" i="1"/>
  <c r="U34" i="1"/>
  <c r="W33" i="1"/>
  <c r="U33" i="1"/>
  <c r="V33" i="1" s="1"/>
  <c r="W32" i="1"/>
  <c r="U32" i="1"/>
  <c r="W31" i="1"/>
  <c r="U31" i="1"/>
  <c r="V31" i="1" s="1"/>
  <c r="W30" i="1"/>
  <c r="U30" i="1"/>
  <c r="W29" i="1"/>
  <c r="U29" i="1"/>
  <c r="V29" i="1" s="1"/>
  <c r="W28" i="1"/>
  <c r="U28" i="1"/>
  <c r="W27" i="1"/>
  <c r="U27" i="1"/>
  <c r="V27" i="1" s="1"/>
  <c r="W26" i="1"/>
  <c r="U26" i="1"/>
  <c r="W25" i="1"/>
  <c r="U25" i="1"/>
  <c r="V25" i="1" s="1"/>
  <c r="W24" i="1"/>
  <c r="U24" i="1"/>
  <c r="W23" i="1"/>
  <c r="U23" i="1"/>
  <c r="V23" i="1" s="1"/>
  <c r="W22" i="1"/>
  <c r="U22" i="1"/>
  <c r="W21" i="1"/>
  <c r="U21" i="1"/>
  <c r="V21" i="1" s="1"/>
  <c r="W20" i="1"/>
  <c r="U20" i="1"/>
  <c r="W19" i="1"/>
  <c r="U19" i="1"/>
  <c r="V19" i="1" s="1"/>
  <c r="W18" i="1"/>
  <c r="U18" i="1"/>
  <c r="W17" i="1"/>
  <c r="U17" i="1"/>
  <c r="V17" i="1" s="1"/>
  <c r="W16" i="1"/>
  <c r="U16" i="1"/>
  <c r="W15" i="1"/>
  <c r="U15" i="1"/>
  <c r="V15" i="1" s="1"/>
  <c r="W14" i="1"/>
  <c r="U14" i="1"/>
  <c r="W13" i="1"/>
  <c r="U13" i="1"/>
  <c r="V13" i="1" s="1"/>
  <c r="W12" i="1"/>
  <c r="U12" i="1"/>
  <c r="W11" i="1"/>
  <c r="U11" i="1"/>
  <c r="V11" i="1" s="1"/>
  <c r="W10" i="1"/>
  <c r="U10" i="1"/>
  <c r="W9" i="1"/>
  <c r="U9" i="1"/>
  <c r="V9" i="1" s="1"/>
  <c r="W8" i="1"/>
  <c r="U8" i="1"/>
  <c r="W7" i="1"/>
  <c r="U7" i="1"/>
  <c r="V7" i="1" s="1"/>
  <c r="W6" i="1"/>
  <c r="U6" i="1"/>
  <c r="W5" i="1"/>
  <c r="U5" i="1"/>
  <c r="V5" i="1" s="1"/>
  <c r="W4" i="1"/>
  <c r="U4" i="1"/>
  <c r="W3" i="1"/>
  <c r="X18" i="1" s="1" a="1"/>
  <c r="X18" i="1" s="1"/>
  <c r="U3" i="1"/>
  <c r="V3" i="1" s="1"/>
  <c r="X2" i="1" a="1"/>
  <c r="X2" i="1" s="1"/>
  <c r="W2" i="1"/>
  <c r="X43" i="1" s="1" a="1"/>
  <c r="X43" i="1" s="1"/>
  <c r="V2" i="1"/>
  <c r="U2" i="1"/>
  <c r="V47" i="1" s="1"/>
  <c r="I98" i="2"/>
  <c r="K98" i="2" s="1"/>
  <c r="I751" i="2"/>
  <c r="K751" i="2" s="1"/>
  <c r="I526" i="2"/>
  <c r="K526" i="2" s="1"/>
  <c r="I752" i="2"/>
  <c r="K752" i="2" s="1"/>
  <c r="I764" i="2"/>
  <c r="K764" i="2" s="1"/>
  <c r="I777" i="2"/>
  <c r="K777" i="2" s="1"/>
  <c r="I778" i="2"/>
  <c r="K778" i="2" s="1"/>
  <c r="I779" i="2"/>
  <c r="K779" i="2" s="1"/>
  <c r="I780" i="2"/>
  <c r="K780" i="2" s="1"/>
  <c r="I802" i="2"/>
  <c r="K802" i="2" s="1"/>
  <c r="I904" i="2"/>
  <c r="K904" i="2" s="1"/>
  <c r="I912" i="2"/>
  <c r="K912" i="2" s="1"/>
  <c r="I919" i="2"/>
  <c r="K919" i="2" s="1"/>
  <c r="I920" i="2"/>
  <c r="K920" i="2" s="1"/>
  <c r="I921" i="2"/>
  <c r="K921" i="2" s="1"/>
  <c r="I931" i="2"/>
  <c r="K931" i="2" s="1"/>
  <c r="I932" i="2"/>
  <c r="K932" i="2" s="1"/>
  <c r="I933" i="2"/>
  <c r="K933" i="2" s="1"/>
  <c r="I360" i="2"/>
  <c r="K360" i="2" s="1"/>
  <c r="I361" i="2"/>
  <c r="K361" i="2" s="1"/>
  <c r="I362" i="2"/>
  <c r="K362" i="2" s="1"/>
  <c r="I381" i="2"/>
  <c r="K381" i="2" s="1"/>
  <c r="I404" i="2"/>
  <c r="K404" i="2" s="1"/>
  <c r="I405" i="2"/>
  <c r="K405" i="2" s="1"/>
  <c r="I406" i="2"/>
  <c r="K406" i="2" s="1"/>
  <c r="I407" i="2"/>
  <c r="K407" i="2" s="1"/>
  <c r="I408" i="2"/>
  <c r="K408" i="2" s="1"/>
  <c r="I427" i="2"/>
  <c r="K427" i="2" s="1"/>
  <c r="I428" i="2"/>
  <c r="K428" i="2" s="1"/>
  <c r="I746" i="2"/>
  <c r="K746" i="2" s="1"/>
  <c r="I750" i="2"/>
  <c r="K750" i="2" s="1"/>
  <c r="I760" i="2"/>
  <c r="K760" i="2" s="1"/>
  <c r="I761" i="2"/>
  <c r="K761" i="2" s="1"/>
  <c r="I762" i="2"/>
  <c r="K762" i="2" s="1"/>
  <c r="I781" i="2"/>
  <c r="K781" i="2" s="1"/>
  <c r="I782" i="2"/>
  <c r="K782" i="2" s="1"/>
  <c r="I783" i="2"/>
  <c r="K783" i="2" s="1"/>
  <c r="I784" i="2"/>
  <c r="K784" i="2" s="1"/>
  <c r="I785" i="2"/>
  <c r="K785" i="2" s="1"/>
  <c r="I786" i="2"/>
  <c r="K786" i="2" s="1"/>
  <c r="I787" i="2"/>
  <c r="K787" i="2" s="1"/>
  <c r="I788" i="2"/>
  <c r="K788" i="2" s="1"/>
  <c r="I789" i="2"/>
  <c r="K789" i="2" s="1"/>
  <c r="I366" i="2"/>
  <c r="K366" i="2" s="1"/>
  <c r="I367" i="2"/>
  <c r="K367" i="2" s="1"/>
  <c r="I371" i="2"/>
  <c r="K371" i="2" s="1"/>
  <c r="I372" i="2"/>
  <c r="K372" i="2" s="1"/>
  <c r="I373" i="2"/>
  <c r="K373" i="2" s="1"/>
  <c r="I382" i="2"/>
  <c r="K382" i="2" s="1"/>
  <c r="I409" i="2"/>
  <c r="K409" i="2" s="1"/>
  <c r="I410" i="2"/>
  <c r="K410" i="2" s="1"/>
  <c r="I429" i="2"/>
  <c r="K429" i="2" s="1"/>
  <c r="I723" i="2"/>
  <c r="K723" i="2" s="1"/>
  <c r="I724" i="2"/>
  <c r="K724" i="2" s="1"/>
  <c r="I726" i="2"/>
  <c r="K726" i="2" s="1"/>
  <c r="I727" i="2"/>
  <c r="K727" i="2" s="1"/>
  <c r="I728" i="2"/>
  <c r="K728" i="2" s="1"/>
  <c r="I745" i="2"/>
  <c r="K745" i="2" s="1"/>
  <c r="I813" i="2"/>
  <c r="K813" i="2" s="1"/>
  <c r="I814" i="2"/>
  <c r="K814" i="2" s="1"/>
  <c r="I815" i="2"/>
  <c r="K815" i="2" s="1"/>
  <c r="I818" i="2"/>
  <c r="K818" i="2" s="1"/>
  <c r="I828" i="2"/>
  <c r="K828" i="2" s="1"/>
  <c r="I829" i="2"/>
  <c r="K829" i="2" s="1"/>
  <c r="I837" i="2"/>
  <c r="K837" i="2" s="1"/>
  <c r="I838" i="2"/>
  <c r="K838" i="2" s="1"/>
  <c r="I881" i="2"/>
  <c r="K881" i="2" s="1"/>
  <c r="I884" i="2"/>
  <c r="K884" i="2" s="1"/>
  <c r="I886" i="2"/>
  <c r="K886" i="2" s="1"/>
  <c r="I889" i="2"/>
  <c r="K889" i="2" s="1"/>
  <c r="I890" i="2"/>
  <c r="K890" i="2" s="1"/>
  <c r="I901" i="2"/>
  <c r="K901" i="2" s="1"/>
  <c r="I902" i="2"/>
  <c r="K902" i="2" s="1"/>
  <c r="I350" i="2"/>
  <c r="K350" i="2" s="1"/>
  <c r="I351" i="2"/>
  <c r="K351" i="2" s="1"/>
  <c r="I363" i="2"/>
  <c r="K363" i="2" s="1"/>
  <c r="I368" i="2"/>
  <c r="K368" i="2" s="1"/>
  <c r="I369" i="2"/>
  <c r="K369" i="2" s="1"/>
  <c r="I383" i="2"/>
  <c r="K383" i="2" s="1"/>
  <c r="I384" i="2"/>
  <c r="K384" i="2" s="1"/>
  <c r="I411" i="2"/>
  <c r="K411" i="2" s="1"/>
  <c r="I412" i="2"/>
  <c r="K412" i="2" s="1"/>
  <c r="I413" i="2"/>
  <c r="K413" i="2" s="1"/>
  <c r="I414" i="2"/>
  <c r="K414" i="2" s="1"/>
  <c r="I415" i="2"/>
  <c r="K415" i="2" s="1"/>
  <c r="I416" i="2"/>
  <c r="K416" i="2" s="1"/>
  <c r="I38" i="2"/>
  <c r="K38" i="2" s="1"/>
  <c r="I39" i="2"/>
  <c r="K39" i="2" s="1"/>
  <c r="I40" i="2"/>
  <c r="K40" i="2" s="1"/>
  <c r="I46" i="2"/>
  <c r="K46" i="2" s="1"/>
  <c r="I47" i="2"/>
  <c r="K47" i="2" s="1"/>
  <c r="I59" i="2"/>
  <c r="K59" i="2" s="1"/>
  <c r="I60" i="2"/>
  <c r="K60" i="2" s="1"/>
  <c r="I61" i="2"/>
  <c r="K61" i="2" s="1"/>
  <c r="I71" i="2"/>
  <c r="K71" i="2" s="1"/>
  <c r="I72" i="2"/>
  <c r="K72" i="2" s="1"/>
  <c r="I73" i="2"/>
  <c r="K73" i="2" s="1"/>
  <c r="I83" i="2"/>
  <c r="K83" i="2" s="1"/>
  <c r="I84" i="2"/>
  <c r="K84" i="2" s="1"/>
  <c r="I85" i="2"/>
  <c r="K85" i="2" s="1"/>
  <c r="I749" i="2"/>
  <c r="K749" i="2" s="1"/>
  <c r="I756" i="2"/>
  <c r="K756" i="2" s="1"/>
  <c r="I757" i="2"/>
  <c r="K757" i="2" s="1"/>
  <c r="I763" i="2"/>
  <c r="K763" i="2" s="1"/>
  <c r="I776" i="2"/>
  <c r="K776" i="2" s="1"/>
  <c r="I798" i="2"/>
  <c r="K798" i="2" s="1"/>
  <c r="I799" i="2"/>
  <c r="K799" i="2" s="1"/>
  <c r="I800" i="2"/>
  <c r="K800" i="2" s="1"/>
  <c r="I801" i="2"/>
  <c r="K801" i="2" s="1"/>
  <c r="I527" i="2"/>
  <c r="K527" i="2" s="1"/>
  <c r="I529" i="2"/>
  <c r="K529" i="2" s="1"/>
  <c r="I532" i="2"/>
  <c r="K532" i="2" s="1"/>
  <c r="I543" i="2"/>
  <c r="K543" i="2" s="1"/>
  <c r="I544" i="2"/>
  <c r="K544" i="2" s="1"/>
  <c r="I545" i="2"/>
  <c r="K545" i="2" s="1"/>
  <c r="I561" i="2"/>
  <c r="K561" i="2" s="1"/>
  <c r="I562" i="2"/>
  <c r="K562" i="2" s="1"/>
  <c r="I563" i="2"/>
  <c r="K563" i="2" s="1"/>
  <c r="I564" i="2"/>
  <c r="K564" i="2" s="1"/>
  <c r="I565" i="2"/>
  <c r="K565" i="2" s="1"/>
  <c r="I566" i="2"/>
  <c r="K566" i="2" s="1"/>
  <c r="I567" i="2"/>
  <c r="K567" i="2" s="1"/>
  <c r="I568" i="2"/>
  <c r="K568" i="2" s="1"/>
  <c r="I569" i="2"/>
  <c r="K569" i="2" s="1"/>
  <c r="I690" i="2"/>
  <c r="K690" i="2" s="1"/>
  <c r="I693" i="2"/>
  <c r="K693" i="2" s="1"/>
  <c r="I700" i="2"/>
  <c r="K700" i="2" s="1"/>
  <c r="I701" i="2"/>
  <c r="K701" i="2" s="1"/>
  <c r="I703" i="2"/>
  <c r="K703" i="2" s="1"/>
  <c r="I704" i="2"/>
  <c r="K704" i="2" s="1"/>
  <c r="I705" i="2"/>
  <c r="K705" i="2" s="1"/>
  <c r="I706" i="2"/>
  <c r="K706" i="2" s="1"/>
  <c r="I711" i="2"/>
  <c r="K711" i="2" s="1"/>
  <c r="I355" i="2"/>
  <c r="K355" i="2" s="1"/>
  <c r="I356" i="2"/>
  <c r="K356" i="2" s="1"/>
  <c r="I364" i="2"/>
  <c r="K364" i="2" s="1"/>
  <c r="I389" i="2"/>
  <c r="K389" i="2" s="1"/>
  <c r="I390" i="2"/>
  <c r="K390" i="2" s="1"/>
  <c r="I391" i="2"/>
  <c r="K391" i="2" s="1"/>
  <c r="I392" i="2"/>
  <c r="K392" i="2" s="1"/>
  <c r="I393" i="2"/>
  <c r="K393" i="2" s="1"/>
  <c r="I394" i="2"/>
  <c r="K394" i="2" s="1"/>
  <c r="I395" i="2"/>
  <c r="K395" i="2" s="1"/>
  <c r="I421" i="2"/>
  <c r="K421" i="2" s="1"/>
  <c r="I422" i="2"/>
  <c r="K422" i="2" s="1"/>
  <c r="I905" i="2"/>
  <c r="K905" i="2" s="1"/>
  <c r="I906" i="2"/>
  <c r="K906" i="2" s="1"/>
  <c r="I911" i="2"/>
  <c r="K911" i="2" s="1"/>
  <c r="I918" i="2"/>
  <c r="K918" i="2" s="1"/>
  <c r="I927" i="2"/>
  <c r="K927" i="2" s="1"/>
  <c r="I928" i="2"/>
  <c r="K928" i="2" s="1"/>
  <c r="I929" i="2"/>
  <c r="K929" i="2" s="1"/>
  <c r="I930" i="2"/>
  <c r="K930" i="2" s="1"/>
  <c r="I454" i="2"/>
  <c r="K454" i="2" s="1"/>
  <c r="I467" i="2"/>
  <c r="K467" i="2" s="1"/>
  <c r="I468" i="2"/>
  <c r="K468" i="2" s="1"/>
  <c r="I484" i="2"/>
  <c r="K484" i="2" s="1"/>
  <c r="I485" i="2"/>
  <c r="K485" i="2" s="1"/>
  <c r="I501" i="2"/>
  <c r="K501" i="2" s="1"/>
  <c r="I502" i="2"/>
  <c r="K502" i="2" s="1"/>
  <c r="I503" i="2"/>
  <c r="K503" i="2" s="1"/>
  <c r="I504" i="2"/>
  <c r="K504" i="2" s="1"/>
  <c r="I522" i="2"/>
  <c r="K522" i="2" s="1"/>
  <c r="I205" i="2"/>
  <c r="K205" i="2" s="1"/>
  <c r="I209" i="2"/>
  <c r="K209" i="2" s="1"/>
  <c r="I210" i="2"/>
  <c r="K210" i="2" s="1"/>
  <c r="I211" i="2"/>
  <c r="K211" i="2" s="1"/>
  <c r="I212" i="2"/>
  <c r="K212" i="2" s="1"/>
  <c r="I214" i="2"/>
  <c r="K214" i="2" s="1"/>
  <c r="I215" i="2"/>
  <c r="K215" i="2" s="1"/>
  <c r="I218" i="2"/>
  <c r="K218" i="2" s="1"/>
  <c r="I219" i="2"/>
  <c r="K219" i="2" s="1"/>
  <c r="I224" i="2"/>
  <c r="K224" i="2" s="1"/>
  <c r="I225" i="2"/>
  <c r="K225" i="2" s="1"/>
  <c r="I226" i="2"/>
  <c r="K226" i="2" s="1"/>
  <c r="I227" i="2"/>
  <c r="K227" i="2" s="1"/>
  <c r="I357" i="2"/>
  <c r="K357" i="2" s="1"/>
  <c r="I358" i="2"/>
  <c r="K358" i="2" s="1"/>
  <c r="I365" i="2"/>
  <c r="K365" i="2" s="1"/>
  <c r="I374" i="2"/>
  <c r="K374" i="2" s="1"/>
  <c r="I396" i="2"/>
  <c r="K396" i="2" s="1"/>
  <c r="I397" i="2"/>
  <c r="K397" i="2" s="1"/>
  <c r="I398" i="2"/>
  <c r="K398" i="2" s="1"/>
  <c r="I399" i="2"/>
  <c r="K399" i="2" s="1"/>
  <c r="I400" i="2"/>
  <c r="K400" i="2" s="1"/>
  <c r="I423" i="2"/>
  <c r="K423" i="2" s="1"/>
  <c r="I424" i="2"/>
  <c r="K424" i="2" s="1"/>
  <c r="I425" i="2"/>
  <c r="K425" i="2" s="1"/>
  <c r="I430" i="2"/>
  <c r="K430" i="2" s="1"/>
  <c r="I431" i="2"/>
  <c r="K431" i="2" s="1"/>
  <c r="I434" i="2"/>
  <c r="K434" i="2" s="1"/>
  <c r="I435" i="2"/>
  <c r="K435" i="2" s="1"/>
  <c r="I439" i="2"/>
  <c r="K439" i="2" s="1"/>
  <c r="I440" i="2"/>
  <c r="K440" i="2" s="1"/>
  <c r="I441" i="2"/>
  <c r="K441" i="2" s="1"/>
  <c r="I442" i="2"/>
  <c r="K442" i="2" s="1"/>
  <c r="I443" i="2"/>
  <c r="K443" i="2" s="1"/>
  <c r="I444" i="2"/>
  <c r="K444" i="2" s="1"/>
  <c r="I447" i="2"/>
  <c r="K447" i="2" s="1"/>
  <c r="I448" i="2"/>
  <c r="K448" i="2" s="1"/>
  <c r="I449" i="2"/>
  <c r="K449" i="2" s="1"/>
  <c r="I94" i="2"/>
  <c r="K94" i="2" s="1"/>
  <c r="I95" i="2"/>
  <c r="K95" i="2" s="1"/>
  <c r="I96" i="2"/>
  <c r="K96" i="2" s="1"/>
  <c r="I99" i="2"/>
  <c r="K99" i="2" s="1"/>
  <c r="I100" i="2"/>
  <c r="K100" i="2" s="1"/>
  <c r="I103" i="2"/>
  <c r="K103" i="2" s="1"/>
  <c r="I104" i="2"/>
  <c r="K104" i="2" s="1"/>
  <c r="I105" i="2"/>
  <c r="K105" i="2" s="1"/>
  <c r="I106" i="2"/>
  <c r="K106" i="2" s="1"/>
  <c r="I109" i="2"/>
  <c r="K109" i="2" s="1"/>
  <c r="I110" i="2"/>
  <c r="K110" i="2" s="1"/>
  <c r="I113" i="2"/>
  <c r="K113" i="2" s="1"/>
  <c r="I874" i="2"/>
  <c r="K874" i="2" s="1"/>
  <c r="I875" i="2"/>
  <c r="K875" i="2" s="1"/>
  <c r="I876" i="2"/>
  <c r="K876" i="2" s="1"/>
  <c r="I877" i="2"/>
  <c r="K877" i="2" s="1"/>
  <c r="I878" i="2"/>
  <c r="K878" i="2" s="1"/>
  <c r="I879" i="2"/>
  <c r="K879" i="2" s="1"/>
  <c r="I842" i="2"/>
  <c r="K842" i="2" s="1"/>
  <c r="I847" i="2"/>
  <c r="K847" i="2" s="1"/>
  <c r="I848" i="2"/>
  <c r="K848" i="2" s="1"/>
  <c r="I855" i="2"/>
  <c r="K855" i="2" s="1"/>
  <c r="I856" i="2"/>
  <c r="K856" i="2" s="1"/>
  <c r="I857" i="2"/>
  <c r="K857" i="2" s="1"/>
  <c r="I858" i="2"/>
  <c r="K858" i="2" s="1"/>
  <c r="I871" i="2"/>
  <c r="K871" i="2" s="1"/>
  <c r="I872" i="2"/>
  <c r="K872" i="2" s="1"/>
  <c r="I432" i="2"/>
  <c r="K432" i="2" s="1"/>
  <c r="I433" i="2"/>
  <c r="K433" i="2" s="1"/>
  <c r="I436" i="2"/>
  <c r="K436" i="2" s="1"/>
  <c r="I437" i="2"/>
  <c r="K437" i="2" s="1"/>
  <c r="I438" i="2"/>
  <c r="K438" i="2" s="1"/>
  <c r="I445" i="2"/>
  <c r="K445" i="2" s="1"/>
  <c r="I446" i="2"/>
  <c r="K446" i="2" s="1"/>
  <c r="I450" i="2"/>
  <c r="K450" i="2" s="1"/>
  <c r="I530" i="2"/>
  <c r="K530" i="2" s="1"/>
  <c r="I533" i="2"/>
  <c r="K533" i="2" s="1"/>
  <c r="I552" i="2"/>
  <c r="K552" i="2" s="1"/>
  <c r="I553" i="2"/>
  <c r="K553" i="2" s="1"/>
  <c r="I554" i="2"/>
  <c r="K554" i="2" s="1"/>
  <c r="I576" i="2"/>
  <c r="K576" i="2" s="1"/>
  <c r="I577" i="2"/>
  <c r="K577" i="2" s="1"/>
  <c r="I578" i="2"/>
  <c r="K578" i="2" s="1"/>
  <c r="I579" i="2"/>
  <c r="K579" i="2" s="1"/>
  <c r="I535" i="2"/>
  <c r="K535" i="2" s="1"/>
  <c r="I536" i="2"/>
  <c r="K536" i="2" s="1"/>
  <c r="I537" i="2"/>
  <c r="K537" i="2" s="1"/>
  <c r="I542" i="2"/>
  <c r="K542" i="2" s="1"/>
  <c r="I551" i="2"/>
  <c r="K551" i="2" s="1"/>
  <c r="I559" i="2"/>
  <c r="K559" i="2" s="1"/>
  <c r="I560" i="2"/>
  <c r="K560" i="2" s="1"/>
  <c r="I581" i="2"/>
  <c r="K581" i="2" s="1"/>
  <c r="I1001" i="2"/>
  <c r="K1001" i="2" s="1"/>
  <c r="I301" i="2"/>
  <c r="K301" i="2" s="1"/>
  <c r="I302" i="2"/>
  <c r="K302" i="2" s="1"/>
  <c r="I305" i="2"/>
  <c r="K305" i="2" s="1"/>
  <c r="I306" i="2"/>
  <c r="K306" i="2" s="1"/>
  <c r="I307" i="2"/>
  <c r="K307" i="2" s="1"/>
  <c r="I313" i="2"/>
  <c r="K313" i="2" s="1"/>
  <c r="I314" i="2"/>
  <c r="K314" i="2" s="1"/>
  <c r="I315" i="2"/>
  <c r="K315" i="2" s="1"/>
  <c r="I316" i="2"/>
  <c r="K316" i="2" s="1"/>
  <c r="I317" i="2"/>
  <c r="K317" i="2" s="1"/>
  <c r="I318" i="2"/>
  <c r="K318" i="2" s="1"/>
  <c r="I320" i="2"/>
  <c r="K320" i="2" s="1"/>
  <c r="I321" i="2"/>
  <c r="K321" i="2" s="1"/>
  <c r="I322" i="2"/>
  <c r="K322" i="2" s="1"/>
  <c r="I939" i="2"/>
  <c r="K939" i="2" s="1"/>
  <c r="I945" i="2"/>
  <c r="K945" i="2" s="1"/>
  <c r="I947" i="2"/>
  <c r="K947" i="2" s="1"/>
  <c r="I948" i="2"/>
  <c r="K948" i="2" s="1"/>
  <c r="I949" i="2"/>
  <c r="K949" i="2" s="1"/>
  <c r="I961" i="2"/>
  <c r="K961" i="2" s="1"/>
  <c r="I962" i="2"/>
  <c r="K962" i="2" s="1"/>
  <c r="I240" i="2"/>
  <c r="K240" i="2" s="1"/>
  <c r="I241" i="2"/>
  <c r="K241" i="2" s="1"/>
  <c r="I249" i="2"/>
  <c r="K249" i="2" s="1"/>
  <c r="I250" i="2"/>
  <c r="K250" i="2" s="1"/>
  <c r="I251" i="2"/>
  <c r="K251" i="2" s="1"/>
  <c r="I252" i="2"/>
  <c r="K252" i="2" s="1"/>
  <c r="I258" i="2"/>
  <c r="K258" i="2" s="1"/>
  <c r="I259" i="2"/>
  <c r="K259" i="2" s="1"/>
  <c r="I266" i="2"/>
  <c r="K266" i="2" s="1"/>
  <c r="I628" i="2"/>
  <c r="K628" i="2" s="1"/>
  <c r="I638" i="2"/>
  <c r="K638" i="2" s="1"/>
  <c r="I639" i="2"/>
  <c r="K639" i="2" s="1"/>
  <c r="I640" i="2"/>
  <c r="K640" i="2" s="1"/>
  <c r="I641" i="2"/>
  <c r="K641" i="2" s="1"/>
  <c r="I663" i="2"/>
  <c r="K663" i="2" s="1"/>
  <c r="I686" i="2"/>
  <c r="K686" i="2" s="1"/>
  <c r="I687" i="2"/>
  <c r="K687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6" i="2"/>
  <c r="K16" i="2" s="1"/>
  <c r="I17" i="2"/>
  <c r="K17" i="2" s="1"/>
  <c r="I18" i="2"/>
  <c r="K18" i="2" s="1"/>
  <c r="I24" i="2"/>
  <c r="K24" i="2" s="1"/>
  <c r="I25" i="2"/>
  <c r="K25" i="2" s="1"/>
  <c r="I30" i="2"/>
  <c r="K30" i="2" s="1"/>
  <c r="I31" i="2"/>
  <c r="K31" i="2" s="1"/>
  <c r="I909" i="2"/>
  <c r="K909" i="2" s="1"/>
  <c r="I910" i="2"/>
  <c r="K910" i="2" s="1"/>
  <c r="I922" i="2"/>
  <c r="K922" i="2" s="1"/>
  <c r="I925" i="2"/>
  <c r="K925" i="2" s="1"/>
  <c r="I926" i="2"/>
  <c r="K926" i="2" s="1"/>
  <c r="I694" i="2"/>
  <c r="K694" i="2" s="1"/>
  <c r="I697" i="2"/>
  <c r="K697" i="2" s="1"/>
  <c r="I698" i="2"/>
  <c r="K698" i="2" s="1"/>
  <c r="I699" i="2"/>
  <c r="K699" i="2" s="1"/>
  <c r="I702" i="2"/>
  <c r="K702" i="2" s="1"/>
  <c r="I709" i="2"/>
  <c r="K709" i="2" s="1"/>
  <c r="I710" i="2"/>
  <c r="K710" i="2" s="1"/>
  <c r="I996" i="2"/>
  <c r="K996" i="2" s="1"/>
  <c r="I997" i="2"/>
  <c r="K997" i="2" s="1"/>
  <c r="I998" i="2"/>
  <c r="K998" i="2" s="1"/>
  <c r="I999" i="2"/>
  <c r="K999" i="2" s="1"/>
  <c r="I1000" i="2"/>
  <c r="K1000" i="2" s="1"/>
  <c r="I142" i="2"/>
  <c r="K142" i="2" s="1"/>
  <c r="I143" i="2"/>
  <c r="K143" i="2" s="1"/>
  <c r="I144" i="2"/>
  <c r="K144" i="2" s="1"/>
  <c r="I145" i="2"/>
  <c r="K145" i="2" s="1"/>
  <c r="I146" i="2"/>
  <c r="K146" i="2" s="1"/>
  <c r="I147" i="2"/>
  <c r="K147" i="2" s="1"/>
  <c r="I148" i="2"/>
  <c r="K148" i="2" s="1"/>
  <c r="I149" i="2"/>
  <c r="K149" i="2" s="1"/>
  <c r="I150" i="2"/>
  <c r="K150" i="2" s="1"/>
  <c r="I151" i="2"/>
  <c r="K151" i="2" s="1"/>
  <c r="I152" i="2"/>
  <c r="K152" i="2" s="1"/>
  <c r="I153" i="2"/>
  <c r="K153" i="2" s="1"/>
  <c r="I154" i="2"/>
  <c r="K154" i="2" s="1"/>
  <c r="I584" i="2"/>
  <c r="K584" i="2" s="1"/>
  <c r="I585" i="2"/>
  <c r="K585" i="2" s="1"/>
  <c r="I586" i="2"/>
  <c r="K586" i="2" s="1"/>
  <c r="I594" i="2"/>
  <c r="K594" i="2" s="1"/>
  <c r="I601" i="2"/>
  <c r="K601" i="2" s="1"/>
  <c r="I602" i="2"/>
  <c r="K602" i="2" s="1"/>
  <c r="I603" i="2"/>
  <c r="K603" i="2" s="1"/>
  <c r="I604" i="2"/>
  <c r="K604" i="2" s="1"/>
  <c r="I613" i="2"/>
  <c r="K613" i="2" s="1"/>
  <c r="I614" i="2"/>
  <c r="K614" i="2" s="1"/>
  <c r="I615" i="2"/>
  <c r="K615" i="2" s="1"/>
  <c r="I940" i="2"/>
  <c r="K940" i="2" s="1"/>
  <c r="I941" i="2"/>
  <c r="K941" i="2" s="1"/>
  <c r="I950" i="2"/>
  <c r="K950" i="2" s="1"/>
  <c r="I951" i="2"/>
  <c r="K951" i="2" s="1"/>
  <c r="I963" i="2"/>
  <c r="K963" i="2" s="1"/>
  <c r="I964" i="2"/>
  <c r="K964" i="2" s="1"/>
  <c r="I451" i="2"/>
  <c r="K451" i="2" s="1"/>
  <c r="I452" i="2"/>
  <c r="K452" i="2" s="1"/>
  <c r="I457" i="2"/>
  <c r="K457" i="2" s="1"/>
  <c r="I458" i="2"/>
  <c r="K458" i="2" s="1"/>
  <c r="I478" i="2"/>
  <c r="K478" i="2" s="1"/>
  <c r="I491" i="2"/>
  <c r="K491" i="2" s="1"/>
  <c r="I513" i="2"/>
  <c r="K513" i="2" s="1"/>
  <c r="I514" i="2"/>
  <c r="K514" i="2" s="1"/>
  <c r="I515" i="2"/>
  <c r="K515" i="2" s="1"/>
  <c r="I516" i="2"/>
  <c r="K516" i="2" s="1"/>
  <c r="I517" i="2"/>
  <c r="K517" i="2" s="1"/>
  <c r="I721" i="2"/>
  <c r="K721" i="2" s="1"/>
  <c r="I722" i="2"/>
  <c r="K722" i="2" s="1"/>
  <c r="I729" i="2"/>
  <c r="K729" i="2" s="1"/>
  <c r="I730" i="2"/>
  <c r="K730" i="2" s="1"/>
  <c r="I731" i="2"/>
  <c r="K731" i="2" s="1"/>
  <c r="I735" i="2"/>
  <c r="K735" i="2" s="1"/>
  <c r="I736" i="2"/>
  <c r="K736" i="2" s="1"/>
  <c r="I737" i="2"/>
  <c r="K737" i="2" s="1"/>
  <c r="I624" i="2"/>
  <c r="K624" i="2" s="1"/>
  <c r="I635" i="2"/>
  <c r="K635" i="2" s="1"/>
  <c r="I636" i="2"/>
  <c r="K636" i="2" s="1"/>
  <c r="I637" i="2"/>
  <c r="K637" i="2" s="1"/>
  <c r="I652" i="2"/>
  <c r="K652" i="2" s="1"/>
  <c r="I653" i="2"/>
  <c r="K653" i="2" s="1"/>
  <c r="I654" i="2"/>
  <c r="K654" i="2" s="1"/>
  <c r="I669" i="2"/>
  <c r="K669" i="2" s="1"/>
  <c r="I670" i="2"/>
  <c r="K670" i="2" s="1"/>
  <c r="I671" i="2"/>
  <c r="K671" i="2" s="1"/>
  <c r="I672" i="2"/>
  <c r="K672" i="2" s="1"/>
  <c r="I673" i="2"/>
  <c r="K673" i="2" s="1"/>
  <c r="I674" i="2"/>
  <c r="K674" i="2" s="1"/>
  <c r="I34" i="2"/>
  <c r="K34" i="2" s="1"/>
  <c r="I35" i="2"/>
  <c r="K35" i="2" s="1"/>
  <c r="I36" i="2"/>
  <c r="K36" i="2" s="1"/>
  <c r="I37" i="2"/>
  <c r="K37" i="2" s="1"/>
  <c r="I45" i="2"/>
  <c r="K45" i="2" s="1"/>
  <c r="I57" i="2"/>
  <c r="K57" i="2" s="1"/>
  <c r="I58" i="2"/>
  <c r="K58" i="2" s="1"/>
  <c r="I68" i="2"/>
  <c r="K68" i="2" s="1"/>
  <c r="I69" i="2"/>
  <c r="K69" i="2" s="1"/>
  <c r="I70" i="2"/>
  <c r="K70" i="2" s="1"/>
  <c r="I78" i="2"/>
  <c r="K78" i="2" s="1"/>
  <c r="I79" i="2"/>
  <c r="K79" i="2" s="1"/>
  <c r="I80" i="2"/>
  <c r="K80" i="2" s="1"/>
  <c r="I81" i="2"/>
  <c r="K81" i="2" s="1"/>
  <c r="I82" i="2"/>
  <c r="K82" i="2" s="1"/>
  <c r="I161" i="2"/>
  <c r="K161" i="2" s="1"/>
  <c r="I162" i="2"/>
  <c r="K162" i="2" s="1"/>
  <c r="I163" i="2"/>
  <c r="K163" i="2" s="1"/>
  <c r="I164" i="2"/>
  <c r="K164" i="2" s="1"/>
  <c r="I165" i="2"/>
  <c r="K165" i="2" s="1"/>
  <c r="I166" i="2"/>
  <c r="K166" i="2" s="1"/>
  <c r="I178" i="2"/>
  <c r="K178" i="2" s="1"/>
  <c r="I186" i="2"/>
  <c r="K186" i="2" s="1"/>
  <c r="I187" i="2"/>
  <c r="K187" i="2" s="1"/>
  <c r="I188" i="2"/>
  <c r="K188" i="2" s="1"/>
  <c r="I199" i="2"/>
  <c r="K199" i="2" s="1"/>
  <c r="I200" i="2"/>
  <c r="K200" i="2" s="1"/>
  <c r="I201" i="2"/>
  <c r="K201" i="2" s="1"/>
  <c r="I631" i="2"/>
  <c r="K631" i="2" s="1"/>
  <c r="I632" i="2"/>
  <c r="K632" i="2" s="1"/>
  <c r="I648" i="2"/>
  <c r="K648" i="2" s="1"/>
  <c r="I649" i="2"/>
  <c r="K649" i="2" s="1"/>
  <c r="I650" i="2"/>
  <c r="K650" i="2" s="1"/>
  <c r="I651" i="2"/>
  <c r="K651" i="2" s="1"/>
  <c r="I662" i="2"/>
  <c r="K662" i="2" s="1"/>
  <c r="I683" i="2"/>
  <c r="K683" i="2" s="1"/>
  <c r="I684" i="2"/>
  <c r="K684" i="2" s="1"/>
  <c r="I685" i="2"/>
  <c r="K685" i="2" s="1"/>
  <c r="I475" i="2"/>
  <c r="K475" i="2" s="1"/>
  <c r="I476" i="2"/>
  <c r="K476" i="2" s="1"/>
  <c r="I477" i="2"/>
  <c r="K477" i="2" s="1"/>
  <c r="I486" i="2"/>
  <c r="K486" i="2" s="1"/>
  <c r="I487" i="2"/>
  <c r="K487" i="2" s="1"/>
  <c r="I500" i="2"/>
  <c r="K500" i="2" s="1"/>
  <c r="I512" i="2"/>
  <c r="K512" i="2" s="1"/>
  <c r="I232" i="2"/>
  <c r="K232" i="2" s="1"/>
  <c r="I233" i="2"/>
  <c r="K233" i="2" s="1"/>
  <c r="I237" i="2"/>
  <c r="K237" i="2" s="1"/>
  <c r="I245" i="2"/>
  <c r="K245" i="2" s="1"/>
  <c r="I246" i="2"/>
  <c r="K246" i="2" s="1"/>
  <c r="I247" i="2"/>
  <c r="K247" i="2" s="1"/>
  <c r="I260" i="2"/>
  <c r="K260" i="2" s="1"/>
  <c r="I261" i="2"/>
  <c r="K261" i="2" s="1"/>
  <c r="I262" i="2"/>
  <c r="K262" i="2" s="1"/>
  <c r="I263" i="2"/>
  <c r="K263" i="2" s="1"/>
  <c r="I272" i="2"/>
  <c r="K272" i="2" s="1"/>
  <c r="I273" i="2"/>
  <c r="K273" i="2" s="1"/>
  <c r="I274" i="2"/>
  <c r="K274" i="2" s="1"/>
  <c r="I157" i="2"/>
  <c r="K157" i="2" s="1"/>
  <c r="I158" i="2"/>
  <c r="K158" i="2" s="1"/>
  <c r="I159" i="2"/>
  <c r="K159" i="2" s="1"/>
  <c r="I170" i="2"/>
  <c r="K170" i="2" s="1"/>
  <c r="I179" i="2"/>
  <c r="K179" i="2" s="1"/>
  <c r="I180" i="2"/>
  <c r="K180" i="2" s="1"/>
  <c r="I181" i="2"/>
  <c r="K181" i="2" s="1"/>
  <c r="I189" i="2"/>
  <c r="K189" i="2" s="1"/>
  <c r="I190" i="2"/>
  <c r="K190" i="2" s="1"/>
  <c r="I191" i="2"/>
  <c r="K191" i="2" s="1"/>
  <c r="I202" i="2"/>
  <c r="K202" i="2" s="1"/>
  <c r="I203" i="2"/>
  <c r="K203" i="2" s="1"/>
  <c r="I582" i="2"/>
  <c r="K582" i="2" s="1"/>
  <c r="I587" i="2"/>
  <c r="K587" i="2" s="1"/>
  <c r="I595" i="2"/>
  <c r="K595" i="2" s="1"/>
  <c r="I596" i="2"/>
  <c r="K596" i="2" s="1"/>
  <c r="I597" i="2"/>
  <c r="K597" i="2" s="1"/>
  <c r="I605" i="2"/>
  <c r="K605" i="2" s="1"/>
  <c r="I606" i="2"/>
  <c r="K606" i="2" s="1"/>
  <c r="I607" i="2"/>
  <c r="K607" i="2" s="1"/>
  <c r="I616" i="2"/>
  <c r="K616" i="2" s="1"/>
  <c r="I617" i="2"/>
  <c r="K617" i="2" s="1"/>
  <c r="I279" i="2"/>
  <c r="K279" i="2" s="1"/>
  <c r="I280" i="2"/>
  <c r="K280" i="2" s="1"/>
  <c r="I282" i="2"/>
  <c r="K282" i="2" s="1"/>
  <c r="I283" i="2"/>
  <c r="K283" i="2" s="1"/>
  <c r="I284" i="2"/>
  <c r="K284" i="2" s="1"/>
  <c r="I289" i="2"/>
  <c r="K289" i="2" s="1"/>
  <c r="I293" i="2"/>
  <c r="K293" i="2" s="1"/>
  <c r="I294" i="2"/>
  <c r="K294" i="2" s="1"/>
  <c r="I296" i="2"/>
  <c r="K296" i="2" s="1"/>
  <c r="I297" i="2"/>
  <c r="K297" i="2" s="1"/>
  <c r="I298" i="2"/>
  <c r="K298" i="2" s="1"/>
  <c r="I299" i="2"/>
  <c r="K299" i="2" s="1"/>
  <c r="I907" i="2"/>
  <c r="K907" i="2" s="1"/>
  <c r="I913" i="2"/>
  <c r="K913" i="2" s="1"/>
  <c r="I914" i="2"/>
  <c r="K914" i="2" s="1"/>
  <c r="I915" i="2"/>
  <c r="K915" i="2" s="1"/>
  <c r="I934" i="2"/>
  <c r="K934" i="2" s="1"/>
  <c r="I935" i="2"/>
  <c r="K935" i="2" s="1"/>
  <c r="I936" i="2"/>
  <c r="K936" i="2" s="1"/>
  <c r="I937" i="2"/>
  <c r="K937" i="2" s="1"/>
  <c r="I469" i="2"/>
  <c r="K469" i="2" s="1"/>
  <c r="I470" i="2"/>
  <c r="K470" i="2" s="1"/>
  <c r="I471" i="2"/>
  <c r="K471" i="2" s="1"/>
  <c r="I472" i="2"/>
  <c r="K472" i="2" s="1"/>
  <c r="I490" i="2"/>
  <c r="K490" i="2" s="1"/>
  <c r="I510" i="2"/>
  <c r="K510" i="2" s="1"/>
  <c r="I511" i="2"/>
  <c r="K511" i="2" s="1"/>
  <c r="I525" i="2"/>
  <c r="K525" i="2" s="1"/>
  <c r="I531" i="2"/>
  <c r="K531" i="2" s="1"/>
  <c r="I534" i="2"/>
  <c r="K534" i="2" s="1"/>
  <c r="I546" i="2"/>
  <c r="K546" i="2" s="1"/>
  <c r="I547" i="2"/>
  <c r="K547" i="2" s="1"/>
  <c r="I548" i="2"/>
  <c r="K548" i="2" s="1"/>
  <c r="I555" i="2"/>
  <c r="K555" i="2" s="1"/>
  <c r="I556" i="2"/>
  <c r="K556" i="2" s="1"/>
  <c r="I557" i="2"/>
  <c r="K557" i="2" s="1"/>
  <c r="I558" i="2"/>
  <c r="K558" i="2" s="1"/>
  <c r="I580" i="2"/>
  <c r="K580" i="2" s="1"/>
  <c r="I453" i="2"/>
  <c r="K453" i="2" s="1"/>
  <c r="I462" i="2"/>
  <c r="K462" i="2" s="1"/>
  <c r="I481" i="2"/>
  <c r="K481" i="2" s="1"/>
  <c r="I482" i="2"/>
  <c r="K482" i="2" s="1"/>
  <c r="I483" i="2"/>
  <c r="K483" i="2" s="1"/>
  <c r="I496" i="2"/>
  <c r="K496" i="2" s="1"/>
  <c r="I497" i="2"/>
  <c r="K497" i="2" s="1"/>
  <c r="I498" i="2"/>
  <c r="K498" i="2" s="1"/>
  <c r="I499" i="2"/>
  <c r="K499" i="2" s="1"/>
  <c r="I520" i="2"/>
  <c r="K520" i="2" s="1"/>
  <c r="I521" i="2"/>
  <c r="K521" i="2" s="1"/>
  <c r="I455" i="2"/>
  <c r="K455" i="2" s="1"/>
  <c r="I456" i="2"/>
  <c r="K456" i="2" s="1"/>
  <c r="I473" i="2"/>
  <c r="K473" i="2" s="1"/>
  <c r="I474" i="2"/>
  <c r="K474" i="2" s="1"/>
  <c r="I488" i="2"/>
  <c r="K488" i="2" s="1"/>
  <c r="I505" i="2"/>
  <c r="K505" i="2" s="1"/>
  <c r="I506" i="2"/>
  <c r="K506" i="2" s="1"/>
  <c r="I507" i="2"/>
  <c r="K507" i="2" s="1"/>
  <c r="I523" i="2"/>
  <c r="K523" i="2" s="1"/>
  <c r="I528" i="2"/>
  <c r="K528" i="2" s="1"/>
  <c r="I538" i="2"/>
  <c r="K538" i="2" s="1"/>
  <c r="I539" i="2"/>
  <c r="K539" i="2" s="1"/>
  <c r="I540" i="2"/>
  <c r="K540" i="2" s="1"/>
  <c r="I541" i="2"/>
  <c r="K541" i="2" s="1"/>
  <c r="I549" i="2"/>
  <c r="K549" i="2" s="1"/>
  <c r="I550" i="2"/>
  <c r="K550" i="2" s="1"/>
  <c r="I570" i="2"/>
  <c r="K570" i="2" s="1"/>
  <c r="I571" i="2"/>
  <c r="K571" i="2" s="1"/>
  <c r="I572" i="2"/>
  <c r="K572" i="2" s="1"/>
  <c r="I573" i="2"/>
  <c r="K573" i="2" s="1"/>
  <c r="I574" i="2"/>
  <c r="K574" i="2" s="1"/>
  <c r="I575" i="2"/>
  <c r="K575" i="2" s="1"/>
  <c r="I633" i="2"/>
  <c r="K633" i="2" s="1"/>
  <c r="I634" i="2"/>
  <c r="K634" i="2" s="1"/>
  <c r="I643" i="2"/>
  <c r="K643" i="2" s="1"/>
  <c r="I644" i="2"/>
  <c r="K644" i="2" s="1"/>
  <c r="I666" i="2"/>
  <c r="K666" i="2" s="1"/>
  <c r="I667" i="2"/>
  <c r="K667" i="2" s="1"/>
  <c r="I668" i="2"/>
  <c r="K668" i="2" s="1"/>
  <c r="I689" i="2"/>
  <c r="K689" i="2" s="1"/>
  <c r="I753" i="2"/>
  <c r="K753" i="2" s="1"/>
  <c r="I754" i="2"/>
  <c r="K754" i="2" s="1"/>
  <c r="I755" i="2"/>
  <c r="K755" i="2" s="1"/>
  <c r="I765" i="2"/>
  <c r="K765" i="2" s="1"/>
  <c r="I803" i="2"/>
  <c r="K803" i="2" s="1"/>
  <c r="I804" i="2"/>
  <c r="K804" i="2" s="1"/>
  <c r="I805" i="2"/>
  <c r="K805" i="2" s="1"/>
  <c r="I806" i="2"/>
  <c r="K806" i="2" s="1"/>
  <c r="I459" i="2"/>
  <c r="K459" i="2" s="1"/>
  <c r="I460" i="2"/>
  <c r="K460" i="2" s="1"/>
  <c r="I461" i="2"/>
  <c r="K461" i="2" s="1"/>
  <c r="I479" i="2"/>
  <c r="K479" i="2" s="1"/>
  <c r="I480" i="2"/>
  <c r="K480" i="2" s="1"/>
  <c r="I492" i="2"/>
  <c r="K492" i="2" s="1"/>
  <c r="I493" i="2"/>
  <c r="K493" i="2" s="1"/>
  <c r="I494" i="2"/>
  <c r="K494" i="2" s="1"/>
  <c r="I495" i="2"/>
  <c r="K495" i="2" s="1"/>
  <c r="I518" i="2"/>
  <c r="K518" i="2" s="1"/>
  <c r="I519" i="2"/>
  <c r="K519" i="2" s="1"/>
  <c r="I747" i="2"/>
  <c r="K747" i="2" s="1"/>
  <c r="I758" i="2"/>
  <c r="K758" i="2" s="1"/>
  <c r="I766" i="2"/>
  <c r="K766" i="2" s="1"/>
  <c r="I767" i="2"/>
  <c r="K767" i="2" s="1"/>
  <c r="I768" i="2"/>
  <c r="K768" i="2" s="1"/>
  <c r="I769" i="2"/>
  <c r="K769" i="2" s="1"/>
  <c r="I770" i="2"/>
  <c r="K770" i="2" s="1"/>
  <c r="I790" i="2"/>
  <c r="K790" i="2" s="1"/>
  <c r="I791" i="2"/>
  <c r="K791" i="2" s="1"/>
  <c r="I792" i="2"/>
  <c r="K792" i="2" s="1"/>
  <c r="I793" i="2"/>
  <c r="K793" i="2" s="1"/>
  <c r="I882" i="2"/>
  <c r="K882" i="2" s="1"/>
  <c r="I885" i="2"/>
  <c r="K885" i="2" s="1"/>
  <c r="I891" i="2"/>
  <c r="K891" i="2" s="1"/>
  <c r="I892" i="2"/>
  <c r="K892" i="2" s="1"/>
  <c r="I893" i="2"/>
  <c r="K893" i="2" s="1"/>
  <c r="I894" i="2"/>
  <c r="K894" i="2" s="1"/>
  <c r="I903" i="2"/>
  <c r="K903" i="2" s="1"/>
  <c r="I807" i="2"/>
  <c r="K807" i="2" s="1"/>
  <c r="I808" i="2"/>
  <c r="K808" i="2" s="1"/>
  <c r="I816" i="2"/>
  <c r="K816" i="2" s="1"/>
  <c r="I821" i="2"/>
  <c r="K821" i="2" s="1"/>
  <c r="I822" i="2"/>
  <c r="K822" i="2" s="1"/>
  <c r="I823" i="2"/>
  <c r="K823" i="2" s="1"/>
  <c r="I832" i="2"/>
  <c r="K832" i="2" s="1"/>
  <c r="I833" i="2"/>
  <c r="K833" i="2" s="1"/>
  <c r="I834" i="2"/>
  <c r="K834" i="2" s="1"/>
  <c r="I691" i="2"/>
  <c r="K691" i="2" s="1"/>
  <c r="I692" i="2"/>
  <c r="K692" i="2" s="1"/>
  <c r="I695" i="2"/>
  <c r="K695" i="2" s="1"/>
  <c r="I696" i="2"/>
  <c r="K696" i="2" s="1"/>
  <c r="I707" i="2"/>
  <c r="K707" i="2" s="1"/>
  <c r="I708" i="2"/>
  <c r="K708" i="2" s="1"/>
  <c r="I712" i="2"/>
  <c r="K712" i="2" s="1"/>
  <c r="I713" i="2"/>
  <c r="K713" i="2" s="1"/>
  <c r="I990" i="2"/>
  <c r="K990" i="2" s="1"/>
  <c r="I991" i="2"/>
  <c r="K991" i="2" s="1"/>
  <c r="I992" i="2"/>
  <c r="K992" i="2" s="1"/>
  <c r="I993" i="2"/>
  <c r="K993" i="2" s="1"/>
  <c r="I994" i="2"/>
  <c r="K994" i="2" s="1"/>
  <c r="I995" i="2"/>
  <c r="K995" i="2" s="1"/>
  <c r="I234" i="2"/>
  <c r="K234" i="2" s="1"/>
  <c r="I235" i="2"/>
  <c r="K235" i="2" s="1"/>
  <c r="I236" i="2"/>
  <c r="K236" i="2" s="1"/>
  <c r="I238" i="2"/>
  <c r="K238" i="2" s="1"/>
  <c r="I239" i="2"/>
  <c r="K239" i="2" s="1"/>
  <c r="I248" i="2"/>
  <c r="K248" i="2" s="1"/>
  <c r="I264" i="2"/>
  <c r="K264" i="2" s="1"/>
  <c r="I265" i="2"/>
  <c r="K265" i="2" s="1"/>
  <c r="I275" i="2"/>
  <c r="K275" i="2" s="1"/>
  <c r="I276" i="2"/>
  <c r="K276" i="2" s="1"/>
  <c r="I277" i="2"/>
  <c r="K277" i="2" s="1"/>
  <c r="I278" i="2"/>
  <c r="K278" i="2" s="1"/>
  <c r="I844" i="2"/>
  <c r="K844" i="2" s="1"/>
  <c r="I846" i="2"/>
  <c r="K846" i="2" s="1"/>
  <c r="I854" i="2"/>
  <c r="K854" i="2" s="1"/>
  <c r="I860" i="2"/>
  <c r="K860" i="2" s="1"/>
  <c r="I861" i="2"/>
  <c r="K861" i="2" s="1"/>
  <c r="I862" i="2"/>
  <c r="K862" i="2" s="1"/>
  <c r="I863" i="2"/>
  <c r="K863" i="2" s="1"/>
  <c r="I591" i="2"/>
  <c r="K591" i="2" s="1"/>
  <c r="I592" i="2"/>
  <c r="K592" i="2" s="1"/>
  <c r="I593" i="2"/>
  <c r="K593" i="2" s="1"/>
  <c r="I598" i="2"/>
  <c r="K598" i="2" s="1"/>
  <c r="I599" i="2"/>
  <c r="K599" i="2" s="1"/>
  <c r="I600" i="2"/>
  <c r="K600" i="2" s="1"/>
  <c r="I611" i="2"/>
  <c r="K611" i="2" s="1"/>
  <c r="I612" i="2"/>
  <c r="K612" i="2" s="1"/>
  <c r="I621" i="2"/>
  <c r="K621" i="2" s="1"/>
  <c r="I942" i="2"/>
  <c r="K942" i="2" s="1"/>
  <c r="I946" i="2"/>
  <c r="K946" i="2" s="1"/>
  <c r="I952" i="2"/>
  <c r="K952" i="2" s="1"/>
  <c r="I953" i="2"/>
  <c r="K953" i="2" s="1"/>
  <c r="I954" i="2"/>
  <c r="K954" i="2" s="1"/>
  <c r="I955" i="2"/>
  <c r="K955" i="2" s="1"/>
  <c r="I880" i="2"/>
  <c r="K880" i="2" s="1"/>
  <c r="I883" i="2"/>
  <c r="K883" i="2" s="1"/>
  <c r="I887" i="2"/>
  <c r="K887" i="2" s="1"/>
  <c r="I888" i="2"/>
  <c r="K888" i="2" s="1"/>
  <c r="I895" i="2"/>
  <c r="K895" i="2" s="1"/>
  <c r="I896" i="2"/>
  <c r="K896" i="2" s="1"/>
  <c r="I897" i="2"/>
  <c r="K897" i="2" s="1"/>
  <c r="I898" i="2"/>
  <c r="K898" i="2" s="1"/>
  <c r="I899" i="2"/>
  <c r="K899" i="2" s="1"/>
  <c r="I900" i="2"/>
  <c r="K900" i="2" s="1"/>
  <c r="I325" i="2"/>
  <c r="K325" i="2" s="1"/>
  <c r="I326" i="2"/>
  <c r="K326" i="2" s="1"/>
  <c r="I327" i="2"/>
  <c r="K327" i="2" s="1"/>
  <c r="I328" i="2"/>
  <c r="K328" i="2" s="1"/>
  <c r="I334" i="2"/>
  <c r="K334" i="2" s="1"/>
  <c r="I335" i="2"/>
  <c r="K335" i="2" s="1"/>
  <c r="I336" i="2"/>
  <c r="K336" i="2" s="1"/>
  <c r="I337" i="2"/>
  <c r="K337" i="2" s="1"/>
  <c r="I338" i="2"/>
  <c r="K338" i="2" s="1"/>
  <c r="I343" i="2"/>
  <c r="K343" i="2" s="1"/>
  <c r="I344" i="2"/>
  <c r="K344" i="2" s="1"/>
  <c r="I345" i="2"/>
  <c r="K345" i="2" s="1"/>
  <c r="I346" i="2"/>
  <c r="K346" i="2" s="1"/>
  <c r="I347" i="2"/>
  <c r="K347" i="2" s="1"/>
  <c r="I348" i="2"/>
  <c r="K348" i="2" s="1"/>
  <c r="I349" i="2"/>
  <c r="K349" i="2" s="1"/>
  <c r="I90" i="2"/>
  <c r="K90" i="2" s="1"/>
  <c r="I91" i="2"/>
  <c r="K91" i="2" s="1"/>
  <c r="I92" i="2"/>
  <c r="K92" i="2" s="1"/>
  <c r="I93" i="2"/>
  <c r="K93" i="2" s="1"/>
  <c r="I97" i="2"/>
  <c r="K97" i="2" s="1"/>
  <c r="I101" i="2"/>
  <c r="K101" i="2" s="1"/>
  <c r="I102" i="2"/>
  <c r="K102" i="2" s="1"/>
  <c r="I107" i="2"/>
  <c r="K107" i="2" s="1"/>
  <c r="I108" i="2"/>
  <c r="K108" i="2" s="1"/>
  <c r="I111" i="2"/>
  <c r="K111" i="2" s="1"/>
  <c r="I112" i="2"/>
  <c r="K112" i="2" s="1"/>
  <c r="I114" i="2"/>
  <c r="K114" i="2" s="1"/>
  <c r="I115" i="2"/>
  <c r="K115" i="2" s="1"/>
  <c r="I116" i="2"/>
  <c r="K116" i="2" s="1"/>
  <c r="I120" i="2"/>
  <c r="K120" i="2" s="1"/>
  <c r="I123" i="2"/>
  <c r="K123" i="2" s="1"/>
  <c r="I124" i="2"/>
  <c r="K124" i="2" s="1"/>
  <c r="I125" i="2"/>
  <c r="K125" i="2" s="1"/>
  <c r="I128" i="2"/>
  <c r="K128" i="2" s="1"/>
  <c r="I129" i="2"/>
  <c r="K129" i="2" s="1"/>
  <c r="I130" i="2"/>
  <c r="K130" i="2" s="1"/>
  <c r="I135" i="2"/>
  <c r="K135" i="2" s="1"/>
  <c r="I136" i="2"/>
  <c r="K136" i="2" s="1"/>
  <c r="I137" i="2"/>
  <c r="K137" i="2" s="1"/>
  <c r="I138" i="2"/>
  <c r="K138" i="2" s="1"/>
  <c r="I139" i="2"/>
  <c r="K139" i="2" s="1"/>
  <c r="I973" i="2"/>
  <c r="K973" i="2" s="1"/>
  <c r="I974" i="2"/>
  <c r="K974" i="2" s="1"/>
  <c r="I976" i="2"/>
  <c r="K976" i="2" s="1"/>
  <c r="I977" i="2"/>
  <c r="K977" i="2" s="1"/>
  <c r="I986" i="2"/>
  <c r="K986" i="2" s="1"/>
  <c r="I987" i="2"/>
  <c r="K987" i="2" s="1"/>
  <c r="I988" i="2"/>
  <c r="K988" i="2" s="1"/>
  <c r="I989" i="2"/>
  <c r="K989" i="2" s="1"/>
  <c r="I972" i="2"/>
  <c r="K972" i="2" s="1"/>
  <c r="I975" i="2"/>
  <c r="K975" i="2" s="1"/>
  <c r="I978" i="2"/>
  <c r="K978" i="2" s="1"/>
  <c r="I979" i="2"/>
  <c r="K979" i="2" s="1"/>
  <c r="I980" i="2"/>
  <c r="K980" i="2" s="1"/>
  <c r="I981" i="2"/>
  <c r="K981" i="2" s="1"/>
  <c r="I982" i="2"/>
  <c r="K982" i="2" s="1"/>
  <c r="I983" i="2"/>
  <c r="K983" i="2" s="1"/>
  <c r="I984" i="2"/>
  <c r="K984" i="2" s="1"/>
  <c r="I985" i="2"/>
  <c r="K985" i="2" s="1"/>
  <c r="I843" i="2"/>
  <c r="K843" i="2" s="1"/>
  <c r="I850" i="2"/>
  <c r="K850" i="2" s="1"/>
  <c r="I851" i="2"/>
  <c r="K851" i="2" s="1"/>
  <c r="I852" i="2"/>
  <c r="K852" i="2" s="1"/>
  <c r="I853" i="2"/>
  <c r="K853" i="2" s="1"/>
  <c r="I859" i="2"/>
  <c r="K859" i="2" s="1"/>
  <c r="I873" i="2"/>
  <c r="K873" i="2" s="1"/>
  <c r="I41" i="2"/>
  <c r="K41" i="2" s="1"/>
  <c r="I42" i="2"/>
  <c r="K42" i="2" s="1"/>
  <c r="I43" i="2"/>
  <c r="K43" i="2" s="1"/>
  <c r="I48" i="2"/>
  <c r="K48" i="2" s="1"/>
  <c r="I49" i="2"/>
  <c r="K49" i="2" s="1"/>
  <c r="I50" i="2"/>
  <c r="K50" i="2" s="1"/>
  <c r="I51" i="2"/>
  <c r="K51" i="2" s="1"/>
  <c r="I62" i="2"/>
  <c r="K62" i="2" s="1"/>
  <c r="I63" i="2"/>
  <c r="K63" i="2" s="1"/>
  <c r="I86" i="2"/>
  <c r="K86" i="2" s="1"/>
  <c r="I87" i="2"/>
  <c r="K87" i="2" s="1"/>
  <c r="I88" i="2"/>
  <c r="K88" i="2" s="1"/>
  <c r="I89" i="2"/>
  <c r="K89" i="2" s="1"/>
  <c r="I809" i="2"/>
  <c r="K809" i="2" s="1"/>
  <c r="I810" i="2"/>
  <c r="K810" i="2" s="1"/>
  <c r="I817" i="2"/>
  <c r="K817" i="2" s="1"/>
  <c r="I824" i="2"/>
  <c r="K824" i="2" s="1"/>
  <c r="I825" i="2"/>
  <c r="K825" i="2" s="1"/>
  <c r="I826" i="2"/>
  <c r="K826" i="2" s="1"/>
  <c r="I827" i="2"/>
  <c r="K827" i="2" s="1"/>
  <c r="I835" i="2"/>
  <c r="K835" i="2" s="1"/>
  <c r="I836" i="2"/>
  <c r="K836" i="2" s="1"/>
  <c r="I625" i="2"/>
  <c r="K625" i="2" s="1"/>
  <c r="I627" i="2"/>
  <c r="K627" i="2" s="1"/>
  <c r="I645" i="2"/>
  <c r="K645" i="2" s="1"/>
  <c r="I646" i="2"/>
  <c r="K646" i="2" s="1"/>
  <c r="I647" i="2"/>
  <c r="K647" i="2" s="1"/>
  <c r="I660" i="2"/>
  <c r="K660" i="2" s="1"/>
  <c r="I661" i="2"/>
  <c r="K661" i="2" s="1"/>
  <c r="I680" i="2"/>
  <c r="K680" i="2" s="1"/>
  <c r="I681" i="2"/>
  <c r="K681" i="2" s="1"/>
  <c r="I682" i="2"/>
  <c r="K682" i="2" s="1"/>
  <c r="I303" i="2"/>
  <c r="K303" i="2" s="1"/>
  <c r="I304" i="2"/>
  <c r="K304" i="2" s="1"/>
  <c r="I308" i="2"/>
  <c r="K308" i="2" s="1"/>
  <c r="I309" i="2"/>
  <c r="K309" i="2" s="1"/>
  <c r="I310" i="2"/>
  <c r="K310" i="2" s="1"/>
  <c r="I311" i="2"/>
  <c r="K311" i="2" s="1"/>
  <c r="I312" i="2"/>
  <c r="K312" i="2" s="1"/>
  <c r="I319" i="2"/>
  <c r="K319" i="2" s="1"/>
  <c r="I323" i="2"/>
  <c r="K323" i="2" s="1"/>
  <c r="I324" i="2"/>
  <c r="K324" i="2" s="1"/>
  <c r="I908" i="2"/>
  <c r="K908" i="2" s="1"/>
  <c r="I916" i="2"/>
  <c r="K916" i="2" s="1"/>
  <c r="I917" i="2"/>
  <c r="K917" i="2" s="1"/>
  <c r="I923" i="2"/>
  <c r="K923" i="2" s="1"/>
  <c r="I924" i="2"/>
  <c r="K924" i="2" s="1"/>
  <c r="I748" i="2"/>
  <c r="K748" i="2" s="1"/>
  <c r="I759" i="2"/>
  <c r="K759" i="2" s="1"/>
  <c r="I771" i="2"/>
  <c r="K771" i="2" s="1"/>
  <c r="I772" i="2"/>
  <c r="K772" i="2" s="1"/>
  <c r="I773" i="2"/>
  <c r="K773" i="2" s="1"/>
  <c r="I774" i="2"/>
  <c r="K774" i="2" s="1"/>
  <c r="I775" i="2"/>
  <c r="K775" i="2" s="1"/>
  <c r="I794" i="2"/>
  <c r="K794" i="2" s="1"/>
  <c r="I795" i="2"/>
  <c r="K795" i="2" s="1"/>
  <c r="I796" i="2"/>
  <c r="K796" i="2" s="1"/>
  <c r="I797" i="2"/>
  <c r="K797" i="2" s="1"/>
  <c r="I117" i="2"/>
  <c r="K117" i="2" s="1"/>
  <c r="I118" i="2"/>
  <c r="K118" i="2" s="1"/>
  <c r="I119" i="2"/>
  <c r="K119" i="2" s="1"/>
  <c r="I121" i="2"/>
  <c r="K121" i="2" s="1"/>
  <c r="I122" i="2"/>
  <c r="K122" i="2" s="1"/>
  <c r="I126" i="2"/>
  <c r="K126" i="2" s="1"/>
  <c r="I127" i="2"/>
  <c r="K127" i="2" s="1"/>
  <c r="I131" i="2"/>
  <c r="K131" i="2" s="1"/>
  <c r="I132" i="2"/>
  <c r="K132" i="2" s="1"/>
  <c r="I133" i="2"/>
  <c r="K133" i="2" s="1"/>
  <c r="I134" i="2"/>
  <c r="K134" i="2" s="1"/>
  <c r="I140" i="2"/>
  <c r="K140" i="2" s="1"/>
  <c r="I141" i="2"/>
  <c r="K141" i="2" s="1"/>
  <c r="I281" i="2"/>
  <c r="K281" i="2" s="1"/>
  <c r="I285" i="2"/>
  <c r="K285" i="2" s="1"/>
  <c r="I286" i="2"/>
  <c r="K286" i="2" s="1"/>
  <c r="I287" i="2"/>
  <c r="K287" i="2" s="1"/>
  <c r="I288" i="2"/>
  <c r="K288" i="2" s="1"/>
  <c r="I290" i="2"/>
  <c r="K290" i="2" s="1"/>
  <c r="I291" i="2"/>
  <c r="K291" i="2" s="1"/>
  <c r="I292" i="2"/>
  <c r="K292" i="2" s="1"/>
  <c r="I295" i="2"/>
  <c r="K295" i="2" s="1"/>
  <c r="I300" i="2"/>
  <c r="K300" i="2" s="1"/>
  <c r="I811" i="2"/>
  <c r="K811" i="2" s="1"/>
  <c r="I812" i="2"/>
  <c r="K812" i="2" s="1"/>
  <c r="I819" i="2"/>
  <c r="K819" i="2" s="1"/>
  <c r="I820" i="2"/>
  <c r="K820" i="2" s="1"/>
  <c r="I830" i="2"/>
  <c r="K830" i="2" s="1"/>
  <c r="I831" i="2"/>
  <c r="K831" i="2" s="1"/>
  <c r="I839" i="2"/>
  <c r="K839" i="2" s="1"/>
  <c r="I359" i="2"/>
  <c r="K359" i="2" s="1"/>
  <c r="I375" i="2"/>
  <c r="K375" i="2" s="1"/>
  <c r="I376" i="2"/>
  <c r="K376" i="2" s="1"/>
  <c r="I377" i="2"/>
  <c r="K377" i="2" s="1"/>
  <c r="I378" i="2"/>
  <c r="K378" i="2" s="1"/>
  <c r="I379" i="2"/>
  <c r="K379" i="2" s="1"/>
  <c r="I380" i="2"/>
  <c r="K380" i="2" s="1"/>
  <c r="I401" i="2"/>
  <c r="K401" i="2" s="1"/>
  <c r="I402" i="2"/>
  <c r="K402" i="2" s="1"/>
  <c r="I403" i="2"/>
  <c r="K403" i="2" s="1"/>
  <c r="I426" i="2"/>
  <c r="K426" i="2" s="1"/>
  <c r="I329" i="2"/>
  <c r="K329" i="2" s="1"/>
  <c r="I330" i="2"/>
  <c r="K330" i="2" s="1"/>
  <c r="I331" i="2"/>
  <c r="K331" i="2" s="1"/>
  <c r="I332" i="2"/>
  <c r="K332" i="2" s="1"/>
  <c r="I333" i="2"/>
  <c r="K333" i="2" s="1"/>
  <c r="I339" i="2"/>
  <c r="K339" i="2" s="1"/>
  <c r="I340" i="2"/>
  <c r="K340" i="2" s="1"/>
  <c r="I341" i="2"/>
  <c r="K341" i="2" s="1"/>
  <c r="I342" i="2"/>
  <c r="K342" i="2" s="1"/>
  <c r="I716" i="2"/>
  <c r="K716" i="2" s="1"/>
  <c r="I717" i="2"/>
  <c r="K717" i="2" s="1"/>
  <c r="I718" i="2"/>
  <c r="K718" i="2" s="1"/>
  <c r="I719" i="2"/>
  <c r="K719" i="2" s="1"/>
  <c r="I720" i="2"/>
  <c r="K720" i="2" s="1"/>
  <c r="I732" i="2"/>
  <c r="K732" i="2" s="1"/>
  <c r="I733" i="2"/>
  <c r="K733" i="2" s="1"/>
  <c r="I741" i="2"/>
  <c r="K741" i="2" s="1"/>
  <c r="I742" i="2"/>
  <c r="K742" i="2" s="1"/>
  <c r="I743" i="2"/>
  <c r="K743" i="2" s="1"/>
  <c r="I744" i="2"/>
  <c r="K744" i="2" s="1"/>
  <c r="I206" i="2"/>
  <c r="K206" i="2" s="1"/>
  <c r="I207" i="2"/>
  <c r="K207" i="2" s="1"/>
  <c r="I208" i="2"/>
  <c r="K208" i="2" s="1"/>
  <c r="I213" i="2"/>
  <c r="K213" i="2" s="1"/>
  <c r="I216" i="2"/>
  <c r="K216" i="2" s="1"/>
  <c r="I217" i="2"/>
  <c r="K217" i="2" s="1"/>
  <c r="I220" i="2"/>
  <c r="K220" i="2" s="1"/>
  <c r="I221" i="2"/>
  <c r="K221" i="2" s="1"/>
  <c r="I222" i="2"/>
  <c r="K222" i="2" s="1"/>
  <c r="I223" i="2"/>
  <c r="K223" i="2" s="1"/>
  <c r="I228" i="2"/>
  <c r="K228" i="2" s="1"/>
  <c r="I229" i="2"/>
  <c r="K229" i="2" s="1"/>
  <c r="I840" i="2"/>
  <c r="K840" i="2" s="1"/>
  <c r="I841" i="2"/>
  <c r="K841" i="2" s="1"/>
  <c r="I845" i="2"/>
  <c r="K845" i="2" s="1"/>
  <c r="I849" i="2"/>
  <c r="K849" i="2" s="1"/>
  <c r="I864" i="2"/>
  <c r="K864" i="2" s="1"/>
  <c r="I865" i="2"/>
  <c r="K865" i="2" s="1"/>
  <c r="I866" i="2"/>
  <c r="K866" i="2" s="1"/>
  <c r="I867" i="2"/>
  <c r="K867" i="2" s="1"/>
  <c r="I868" i="2"/>
  <c r="K868" i="2" s="1"/>
  <c r="I869" i="2"/>
  <c r="K869" i="2" s="1"/>
  <c r="I870" i="2"/>
  <c r="K870" i="2" s="1"/>
  <c r="I2" i="2"/>
  <c r="K2" i="2" s="1"/>
  <c r="I3" i="2"/>
  <c r="K3" i="2" s="1"/>
  <c r="I4" i="2"/>
  <c r="K4" i="2" s="1"/>
  <c r="I11" i="2"/>
  <c r="K11" i="2" s="1"/>
  <c r="I12" i="2"/>
  <c r="K12" i="2" s="1"/>
  <c r="I13" i="2"/>
  <c r="K13" i="2" s="1"/>
  <c r="I14" i="2"/>
  <c r="K14" i="2" s="1"/>
  <c r="I15" i="2"/>
  <c r="K15" i="2" s="1"/>
  <c r="I19" i="2"/>
  <c r="K19" i="2" s="1"/>
  <c r="I20" i="2"/>
  <c r="K20" i="2" s="1"/>
  <c r="I21" i="2"/>
  <c r="K21" i="2" s="1"/>
  <c r="I22" i="2"/>
  <c r="K22" i="2" s="1"/>
  <c r="I23" i="2"/>
  <c r="K23" i="2" s="1"/>
  <c r="I26" i="2"/>
  <c r="K26" i="2" s="1"/>
  <c r="I27" i="2"/>
  <c r="K27" i="2" s="1"/>
  <c r="I28" i="2"/>
  <c r="K28" i="2" s="1"/>
  <c r="I29" i="2"/>
  <c r="K29" i="2" s="1"/>
  <c r="I352" i="2"/>
  <c r="K352" i="2" s="1"/>
  <c r="I353" i="2"/>
  <c r="K353" i="2" s="1"/>
  <c r="I354" i="2"/>
  <c r="K354" i="2" s="1"/>
  <c r="I370" i="2"/>
  <c r="K370" i="2" s="1"/>
  <c r="I385" i="2"/>
  <c r="K385" i="2" s="1"/>
  <c r="I386" i="2"/>
  <c r="K386" i="2" s="1"/>
  <c r="I387" i="2"/>
  <c r="K387" i="2" s="1"/>
  <c r="I388" i="2"/>
  <c r="K388" i="2" s="1"/>
  <c r="I417" i="2"/>
  <c r="K417" i="2" s="1"/>
  <c r="I418" i="2"/>
  <c r="K418" i="2" s="1"/>
  <c r="I419" i="2"/>
  <c r="K419" i="2" s="1"/>
  <c r="I420" i="2"/>
  <c r="K420" i="2" s="1"/>
  <c r="I167" i="2"/>
  <c r="K167" i="2" s="1"/>
  <c r="I168" i="2"/>
  <c r="K168" i="2" s="1"/>
  <c r="I169" i="2"/>
  <c r="K169" i="2" s="1"/>
  <c r="I175" i="2"/>
  <c r="K175" i="2" s="1"/>
  <c r="I176" i="2"/>
  <c r="K176" i="2" s="1"/>
  <c r="I177" i="2"/>
  <c r="K177" i="2" s="1"/>
  <c r="I182" i="2"/>
  <c r="K182" i="2" s="1"/>
  <c r="I183" i="2"/>
  <c r="K183" i="2" s="1"/>
  <c r="I192" i="2"/>
  <c r="K192" i="2" s="1"/>
  <c r="I204" i="2"/>
  <c r="K204" i="2" s="1"/>
  <c r="I938" i="2"/>
  <c r="K938" i="2" s="1"/>
  <c r="I943" i="2"/>
  <c r="K943" i="2" s="1"/>
  <c r="I944" i="2"/>
  <c r="K944" i="2" s="1"/>
  <c r="I956" i="2"/>
  <c r="K956" i="2" s="1"/>
  <c r="I957" i="2"/>
  <c r="K957" i="2" s="1"/>
  <c r="I958" i="2"/>
  <c r="K958" i="2" s="1"/>
  <c r="I959" i="2"/>
  <c r="K959" i="2" s="1"/>
  <c r="I960" i="2"/>
  <c r="K960" i="2" s="1"/>
  <c r="I583" i="2"/>
  <c r="K583" i="2" s="1"/>
  <c r="I588" i="2"/>
  <c r="K588" i="2" s="1"/>
  <c r="I589" i="2"/>
  <c r="K589" i="2" s="1"/>
  <c r="I590" i="2"/>
  <c r="K590" i="2" s="1"/>
  <c r="I608" i="2"/>
  <c r="K608" i="2" s="1"/>
  <c r="I609" i="2"/>
  <c r="K609" i="2" s="1"/>
  <c r="I610" i="2"/>
  <c r="K610" i="2" s="1"/>
  <c r="I618" i="2"/>
  <c r="K618" i="2" s="1"/>
  <c r="I619" i="2"/>
  <c r="K619" i="2" s="1"/>
  <c r="I620" i="2"/>
  <c r="K620" i="2" s="1"/>
  <c r="I463" i="2"/>
  <c r="K463" i="2" s="1"/>
  <c r="I464" i="2"/>
  <c r="K464" i="2" s="1"/>
  <c r="I465" i="2"/>
  <c r="K465" i="2" s="1"/>
  <c r="I466" i="2"/>
  <c r="K466" i="2" s="1"/>
  <c r="I489" i="2"/>
  <c r="K489" i="2" s="1"/>
  <c r="I508" i="2"/>
  <c r="K508" i="2" s="1"/>
  <c r="I509" i="2"/>
  <c r="K509" i="2" s="1"/>
  <c r="I524" i="2"/>
  <c r="K524" i="2" s="1"/>
  <c r="I965" i="2"/>
  <c r="K965" i="2" s="1"/>
  <c r="I966" i="2"/>
  <c r="K966" i="2" s="1"/>
  <c r="I967" i="2"/>
  <c r="K967" i="2" s="1"/>
  <c r="I968" i="2"/>
  <c r="K968" i="2" s="1"/>
  <c r="I969" i="2"/>
  <c r="K969" i="2" s="1"/>
  <c r="I970" i="2"/>
  <c r="K970" i="2" s="1"/>
  <c r="I971" i="2"/>
  <c r="K971" i="2" s="1"/>
  <c r="I32" i="2"/>
  <c r="K32" i="2" s="1"/>
  <c r="I33" i="2"/>
  <c r="K33" i="2" s="1"/>
  <c r="I44" i="2"/>
  <c r="K44" i="2" s="1"/>
  <c r="I52" i="2"/>
  <c r="K52" i="2" s="1"/>
  <c r="I53" i="2"/>
  <c r="K53" i="2" s="1"/>
  <c r="I54" i="2"/>
  <c r="K54" i="2" s="1"/>
  <c r="I55" i="2"/>
  <c r="K55" i="2" s="1"/>
  <c r="I56" i="2"/>
  <c r="K56" i="2" s="1"/>
  <c r="I64" i="2"/>
  <c r="K64" i="2" s="1"/>
  <c r="I65" i="2"/>
  <c r="K65" i="2" s="1"/>
  <c r="I66" i="2"/>
  <c r="K66" i="2" s="1"/>
  <c r="I67" i="2"/>
  <c r="K67" i="2" s="1"/>
  <c r="I74" i="2"/>
  <c r="K74" i="2" s="1"/>
  <c r="I75" i="2"/>
  <c r="K75" i="2" s="1"/>
  <c r="I76" i="2"/>
  <c r="K76" i="2" s="1"/>
  <c r="I77" i="2"/>
  <c r="K77" i="2" s="1"/>
  <c r="I622" i="2"/>
  <c r="K622" i="2" s="1"/>
  <c r="I623" i="2"/>
  <c r="K623" i="2" s="1"/>
  <c r="I626" i="2"/>
  <c r="K626" i="2" s="1"/>
  <c r="I657" i="2"/>
  <c r="K657" i="2" s="1"/>
  <c r="I658" i="2"/>
  <c r="K658" i="2" s="1"/>
  <c r="I659" i="2"/>
  <c r="K659" i="2" s="1"/>
  <c r="I675" i="2"/>
  <c r="K675" i="2" s="1"/>
  <c r="I676" i="2"/>
  <c r="K676" i="2" s="1"/>
  <c r="I677" i="2"/>
  <c r="K677" i="2" s="1"/>
  <c r="I678" i="2"/>
  <c r="K678" i="2" s="1"/>
  <c r="I679" i="2"/>
  <c r="K679" i="2" s="1"/>
  <c r="I155" i="2"/>
  <c r="K155" i="2" s="1"/>
  <c r="I156" i="2"/>
  <c r="K156" i="2" s="1"/>
  <c r="I160" i="2"/>
  <c r="K160" i="2" s="1"/>
  <c r="I171" i="2"/>
  <c r="K171" i="2" s="1"/>
  <c r="I172" i="2"/>
  <c r="K172" i="2" s="1"/>
  <c r="I173" i="2"/>
  <c r="K173" i="2" s="1"/>
  <c r="I174" i="2"/>
  <c r="K174" i="2" s="1"/>
  <c r="I184" i="2"/>
  <c r="K184" i="2" s="1"/>
  <c r="I185" i="2"/>
  <c r="K185" i="2" s="1"/>
  <c r="I193" i="2"/>
  <c r="K193" i="2" s="1"/>
  <c r="I194" i="2"/>
  <c r="K194" i="2" s="1"/>
  <c r="I195" i="2"/>
  <c r="K195" i="2" s="1"/>
  <c r="I196" i="2"/>
  <c r="K196" i="2" s="1"/>
  <c r="I197" i="2"/>
  <c r="K197" i="2" s="1"/>
  <c r="I198" i="2"/>
  <c r="K198" i="2" s="1"/>
  <c r="I629" i="2"/>
  <c r="K629" i="2" s="1"/>
  <c r="I630" i="2"/>
  <c r="K630" i="2" s="1"/>
  <c r="I642" i="2"/>
  <c r="K642" i="2" s="1"/>
  <c r="I655" i="2"/>
  <c r="K655" i="2" s="1"/>
  <c r="I656" i="2"/>
  <c r="K656" i="2" s="1"/>
  <c r="I664" i="2"/>
  <c r="K664" i="2" s="1"/>
  <c r="I665" i="2"/>
  <c r="K665" i="2" s="1"/>
  <c r="I688" i="2"/>
  <c r="K688" i="2" s="1"/>
  <c r="I230" i="2"/>
  <c r="K230" i="2" s="1"/>
  <c r="I231" i="2"/>
  <c r="K231" i="2" s="1"/>
  <c r="I242" i="2"/>
  <c r="K242" i="2" s="1"/>
  <c r="I243" i="2"/>
  <c r="K243" i="2" s="1"/>
  <c r="I244" i="2"/>
  <c r="K244" i="2" s="1"/>
  <c r="I253" i="2"/>
  <c r="K253" i="2" s="1"/>
  <c r="I254" i="2"/>
  <c r="K254" i="2" s="1"/>
  <c r="I255" i="2"/>
  <c r="K255" i="2" s="1"/>
  <c r="I256" i="2"/>
  <c r="K256" i="2" s="1"/>
  <c r="I257" i="2"/>
  <c r="K257" i="2" s="1"/>
  <c r="I267" i="2"/>
  <c r="K267" i="2" s="1"/>
  <c r="I268" i="2"/>
  <c r="K268" i="2" s="1"/>
  <c r="I269" i="2"/>
  <c r="K269" i="2" s="1"/>
  <c r="I270" i="2"/>
  <c r="K270" i="2" s="1"/>
  <c r="I271" i="2"/>
  <c r="K271" i="2" s="1"/>
  <c r="I714" i="2"/>
  <c r="K714" i="2" s="1"/>
  <c r="I715" i="2"/>
  <c r="K715" i="2" s="1"/>
  <c r="I725" i="2"/>
  <c r="K725" i="2" s="1"/>
  <c r="I734" i="2"/>
  <c r="K734" i="2" s="1"/>
  <c r="I738" i="2"/>
  <c r="K738" i="2" s="1"/>
  <c r="I739" i="2"/>
  <c r="K739" i="2" s="1"/>
  <c r="I740" i="2"/>
  <c r="K740" i="2" s="1"/>
  <c r="G189" i="2"/>
  <c r="G735" i="2"/>
  <c r="G396" i="2"/>
  <c r="G140" i="2"/>
  <c r="G186" i="2"/>
  <c r="G260" i="2"/>
  <c r="G107" i="2"/>
  <c r="G584" i="2"/>
  <c r="G860" i="2"/>
  <c r="G732" i="2"/>
  <c r="G368" i="2"/>
  <c r="G513" i="2"/>
  <c r="G709" i="2"/>
  <c r="G961" i="2"/>
  <c r="G190" i="2"/>
  <c r="G71" i="2"/>
  <c r="G993" i="2"/>
  <c r="G680" i="2"/>
  <c r="G934" i="2"/>
  <c r="G323" i="2"/>
  <c r="G927" i="2"/>
  <c r="G343" i="2"/>
  <c r="G83" i="2"/>
  <c r="G514" i="2"/>
  <c r="G803" i="2"/>
  <c r="G986" i="2"/>
  <c r="G296" i="2"/>
  <c r="G837" i="2"/>
  <c r="G234" i="2"/>
  <c r="G371" i="2"/>
  <c r="G771" i="2"/>
  <c r="G510" i="2"/>
  <c r="G152" i="2"/>
  <c r="G963" i="2"/>
  <c r="G669" i="2"/>
  <c r="G804" i="2"/>
  <c r="G111" i="2"/>
  <c r="G308" i="2"/>
  <c r="G903" i="2"/>
  <c r="G964" i="2"/>
  <c r="G608" i="2"/>
  <c r="G559" i="2"/>
  <c r="G228" i="2"/>
  <c r="G97" i="2"/>
  <c r="G339" i="2"/>
  <c r="G928" i="2"/>
  <c r="G874" i="2"/>
  <c r="G978" i="2"/>
  <c r="G455" i="2"/>
  <c r="G103" i="2"/>
  <c r="G716" i="2"/>
  <c r="G279" i="2"/>
  <c r="G919" i="2"/>
  <c r="G576" i="2"/>
  <c r="G952" i="2"/>
  <c r="G947" i="2"/>
  <c r="G794" i="2"/>
  <c r="G16" i="2"/>
  <c r="G184" i="2"/>
  <c r="G430" i="2"/>
  <c r="G285" i="2"/>
  <c r="G469" i="2"/>
  <c r="G813" i="2"/>
  <c r="G327" i="2"/>
  <c r="G238" i="2"/>
  <c r="G846" i="2"/>
  <c r="G717" i="2"/>
  <c r="G996" i="2"/>
  <c r="G624" i="2"/>
  <c r="G432" i="2"/>
  <c r="G591" i="2"/>
  <c r="G34" i="2"/>
  <c r="G508" i="2"/>
  <c r="G923" i="2"/>
  <c r="G675" i="2"/>
  <c r="G676" i="2"/>
  <c r="G992" i="2"/>
  <c r="G496" i="2"/>
  <c r="G555" i="2"/>
  <c r="G913" i="2"/>
  <c r="G305" i="2"/>
  <c r="G2" i="2"/>
  <c r="G703" i="2"/>
  <c r="G821" i="2"/>
  <c r="G809" i="2"/>
  <c r="G979" i="2"/>
  <c r="G518" i="2"/>
  <c r="G229" i="2"/>
  <c r="G199" i="2"/>
  <c r="G931" i="2"/>
  <c r="G552" i="2"/>
  <c r="G193" i="2"/>
  <c r="G929" i="2"/>
  <c r="G320" i="2"/>
  <c r="G289" i="2"/>
  <c r="G436" i="2"/>
  <c r="G912" i="2"/>
  <c r="G62" i="2"/>
  <c r="G535" i="2"/>
  <c r="G213" i="2"/>
  <c r="G224" i="2"/>
  <c r="G74" i="2"/>
  <c r="G538" i="2"/>
  <c r="G648" i="2"/>
  <c r="G663" i="2"/>
  <c r="G601" i="2"/>
  <c r="G950" i="2"/>
  <c r="G871" i="2"/>
  <c r="G956" i="2"/>
  <c r="G194" i="2"/>
  <c r="G157" i="2"/>
  <c r="G875" i="2"/>
  <c r="G850" i="2"/>
  <c r="G655" i="2"/>
  <c r="G622" i="2"/>
  <c r="G753" i="2"/>
  <c r="G459" i="2"/>
  <c r="G953" i="2"/>
  <c r="G434" i="2"/>
  <c r="G286" i="2"/>
  <c r="G360" i="2"/>
  <c r="G261" i="2"/>
  <c r="G980" i="2"/>
  <c r="G216" i="2"/>
  <c r="G195" i="2"/>
  <c r="G375" i="2"/>
  <c r="G943" i="2"/>
  <c r="G872" i="2"/>
  <c r="G17" i="2"/>
  <c r="G818" i="2"/>
  <c r="G179" i="2"/>
  <c r="G605" i="2"/>
  <c r="G44" i="2"/>
  <c r="G638" i="2"/>
  <c r="G561" i="2"/>
  <c r="G994" i="2"/>
  <c r="G481" i="2"/>
  <c r="G329" i="2"/>
  <c r="G158" i="2"/>
  <c r="G884" i="2"/>
  <c r="G595" i="2"/>
  <c r="G218" i="2"/>
  <c r="G309" i="2"/>
  <c r="G167" i="2"/>
  <c r="G282" i="2"/>
  <c r="G562" i="2"/>
  <c r="G649" i="2"/>
  <c r="G618" i="2"/>
  <c r="G598" i="2"/>
  <c r="G389" i="2"/>
  <c r="G489" i="2"/>
  <c r="G623" i="2"/>
  <c r="G738" i="2"/>
  <c r="G707" i="2"/>
  <c r="G492" i="2"/>
  <c r="G230" i="2"/>
  <c r="G306" i="2"/>
  <c r="G121" i="2"/>
  <c r="G987" i="2"/>
  <c r="G84" i="2"/>
  <c r="G497" i="2"/>
  <c r="G981" i="2"/>
  <c r="G764" i="2"/>
  <c r="G445" i="2"/>
  <c r="G864" i="2"/>
  <c r="G765" i="2"/>
  <c r="G206" i="2"/>
  <c r="G3" i="2"/>
  <c r="G546" i="2"/>
  <c r="G511" i="2"/>
  <c r="G90" i="2"/>
  <c r="G749" i="2"/>
  <c r="G385" i="2"/>
  <c r="G145" i="2"/>
  <c r="G334" i="2"/>
  <c r="G885" i="2"/>
  <c r="G59" i="2"/>
  <c r="G729" i="2"/>
  <c r="G916" i="2"/>
  <c r="G967" i="2"/>
  <c r="G849" i="2"/>
  <c r="G240" i="2"/>
  <c r="G633" i="2"/>
  <c r="G401" i="2"/>
  <c r="G439" i="2"/>
  <c r="G440" i="2"/>
  <c r="G287" i="2"/>
  <c r="G178" i="2"/>
  <c r="G525" i="2"/>
  <c r="G381" i="2"/>
  <c r="G417" i="2"/>
  <c r="G940" i="2"/>
  <c r="G966" i="2"/>
  <c r="G249" i="2"/>
  <c r="G830" i="2"/>
  <c r="G131" i="2"/>
  <c r="G925" i="2"/>
  <c r="G418" i="2"/>
  <c r="G660" i="2"/>
  <c r="G988" i="2"/>
  <c r="G847" i="2"/>
  <c r="G861" i="2"/>
  <c r="G463" i="2"/>
  <c r="G63" i="2"/>
  <c r="G965" i="2"/>
  <c r="G553" i="2"/>
  <c r="G819" i="2"/>
  <c r="G321" i="2"/>
  <c r="G942" i="2"/>
  <c r="G475" i="2"/>
  <c r="G376" i="2"/>
  <c r="G470" i="2"/>
  <c r="G427" i="2"/>
  <c r="G237" i="2"/>
  <c r="G995" i="2"/>
  <c r="G322" i="2"/>
  <c r="G428" i="2"/>
  <c r="G726" i="2"/>
  <c r="G419" i="2"/>
  <c r="G848" i="2"/>
  <c r="G721" i="2"/>
  <c r="G750" i="2"/>
  <c r="G171" i="2"/>
  <c r="G86" i="2"/>
  <c r="G377" i="2"/>
  <c r="G839" i="2"/>
  <c r="G886" i="2"/>
  <c r="G582" i="2"/>
  <c r="G319" i="2"/>
  <c r="G639" i="2"/>
  <c r="G370" i="2"/>
  <c r="G175" i="2"/>
  <c r="G239" i="2"/>
  <c r="G951" i="2"/>
  <c r="G38" i="2"/>
  <c r="G35" i="2"/>
  <c r="G509" i="2"/>
  <c r="G970" i="2"/>
  <c r="G484" i="2"/>
  <c r="G914" i="2"/>
  <c r="G281" i="2"/>
  <c r="G161" i="2"/>
  <c r="G539" i="2"/>
  <c r="G948" i="2"/>
  <c r="G772" i="2"/>
  <c r="G838" i="2"/>
  <c r="G429" i="2"/>
  <c r="G683" i="2"/>
  <c r="G397" i="2"/>
  <c r="G168" i="2"/>
  <c r="G851" i="2"/>
  <c r="G142" i="2"/>
  <c r="G891" i="2"/>
  <c r="G635" i="2"/>
  <c r="G19" i="2"/>
  <c r="G293" i="2"/>
  <c r="G350" i="2"/>
  <c r="G629" i="2"/>
  <c r="G185" i="2"/>
  <c r="G402" i="2"/>
  <c r="G162" i="2"/>
  <c r="G532" i="2"/>
  <c r="G36" i="2"/>
  <c r="G364" i="2"/>
  <c r="G691" i="2"/>
  <c r="G485" i="2"/>
  <c r="G926" i="2"/>
  <c r="G811" i="2"/>
  <c r="G905" i="2"/>
  <c r="G311" i="2"/>
  <c r="G366" i="2"/>
  <c r="G365" i="2"/>
  <c r="G695" i="2"/>
  <c r="G694" i="2"/>
  <c r="G330" i="2"/>
  <c r="G147" i="2"/>
  <c r="G72" i="2"/>
  <c r="G48" i="2"/>
  <c r="G313" i="2"/>
  <c r="G944" i="2"/>
  <c r="G78" i="2"/>
  <c r="G214" i="2"/>
  <c r="G924" i="2"/>
  <c r="G68" i="2"/>
  <c r="G560" i="2"/>
  <c r="G957" i="2"/>
  <c r="G235" i="2"/>
  <c r="G585" i="2"/>
  <c r="G766" i="2"/>
  <c r="G491" i="2"/>
  <c r="G4" i="2"/>
  <c r="G30" i="2"/>
  <c r="G606" i="2"/>
  <c r="G844" i="2"/>
  <c r="G718" i="2"/>
  <c r="G997" i="2"/>
  <c r="G108" i="2"/>
  <c r="G681" i="2"/>
  <c r="G501" i="2"/>
  <c r="G473" i="2"/>
  <c r="G104" i="2"/>
  <c r="G855" i="2"/>
  <c r="G588" i="2"/>
  <c r="G697" i="2"/>
  <c r="G536" i="2"/>
  <c r="G209" i="2"/>
  <c r="G303" i="2"/>
  <c r="G143" i="2"/>
  <c r="G264" i="2"/>
  <c r="G719" i="2"/>
  <c r="G831" i="2"/>
  <c r="G217" i="2"/>
  <c r="G73" i="2"/>
  <c r="G908" i="2"/>
  <c r="G840" i="2"/>
  <c r="G467" i="2"/>
  <c r="G634" i="2"/>
  <c r="G8" i="2"/>
  <c r="G645" i="2"/>
  <c r="G352" i="2"/>
  <c r="G877" i="2"/>
  <c r="G727" i="2"/>
  <c r="G586" i="2"/>
  <c r="G702" i="2"/>
  <c r="G627" i="2"/>
  <c r="G756" i="2"/>
  <c r="G32" i="2"/>
  <c r="G148" i="2"/>
  <c r="G99" i="2"/>
  <c r="G242" i="2"/>
  <c r="G290" i="2"/>
  <c r="G275" i="2"/>
  <c r="G613" i="2"/>
  <c r="G759" i="2"/>
  <c r="G31" i="2"/>
  <c r="G895" i="2"/>
  <c r="G220" i="2"/>
  <c r="G856" i="2"/>
  <c r="G760" i="2"/>
  <c r="G24" i="2"/>
  <c r="G153" i="2"/>
  <c r="G112" i="2"/>
  <c r="G52" i="2"/>
  <c r="G751" i="2"/>
  <c r="G357" i="2"/>
  <c r="G922" i="2"/>
  <c r="G710" i="2"/>
  <c r="G973" i="2"/>
  <c r="G353" i="2"/>
  <c r="G135" i="2"/>
  <c r="G94" i="2"/>
  <c r="G283" i="2"/>
  <c r="G46" i="2"/>
  <c r="G630" i="2"/>
  <c r="G652" i="2"/>
  <c r="G446" i="2"/>
  <c r="G725" i="2"/>
  <c r="G865" i="2"/>
  <c r="G577" i="2"/>
  <c r="G820" i="2"/>
  <c r="G643" i="2"/>
  <c r="G700" i="2"/>
  <c r="G761" i="2"/>
  <c r="G581" i="2"/>
  <c r="G631" i="2"/>
  <c r="G739" i="2"/>
  <c r="G533" i="2"/>
  <c r="G547" i="2"/>
  <c r="G476" i="2"/>
  <c r="G245" i="2"/>
  <c r="G918" i="2"/>
  <c r="G873" i="2"/>
  <c r="G852" i="2"/>
  <c r="G335" i="2"/>
  <c r="G372" i="2"/>
  <c r="G650" i="2"/>
  <c r="G69" i="2"/>
  <c r="G250" i="2"/>
  <c r="G754" i="2"/>
  <c r="G666" i="2"/>
  <c r="G915" i="2"/>
  <c r="G207" i="2"/>
  <c r="G132" i="2"/>
  <c r="G11" i="2"/>
  <c r="G701" i="2"/>
  <c r="G404" i="2"/>
  <c r="G79" i="2"/>
  <c r="G304" i="2"/>
  <c r="G39" i="2"/>
  <c r="G599" i="2"/>
  <c r="G355" i="2"/>
  <c r="G845" i="2"/>
  <c r="G542" i="2"/>
  <c r="G763" i="2"/>
  <c r="G182" i="2"/>
  <c r="G146" i="2"/>
  <c r="G602" i="2"/>
  <c r="G373" i="2"/>
  <c r="G767" i="2"/>
  <c r="G60" i="2"/>
  <c r="G390" i="2"/>
  <c r="G781" i="2"/>
  <c r="G755" i="2"/>
  <c r="G692" i="2"/>
  <c r="G954" i="2"/>
  <c r="G949" i="2"/>
  <c r="G773" i="2"/>
  <c r="G9" i="2"/>
  <c r="G782" i="2"/>
  <c r="G204" i="2"/>
  <c r="G331" i="2"/>
  <c r="G807" i="2"/>
  <c r="G795" i="2"/>
  <c r="G136" i="2"/>
  <c r="G768" i="2"/>
  <c r="G524" i="2"/>
  <c r="G982" i="2"/>
  <c r="G628" i="2"/>
  <c r="G640" i="2"/>
  <c r="G64" i="2"/>
  <c r="G114" i="2"/>
  <c r="G859" i="2"/>
  <c r="G149" i="2"/>
  <c r="G109" i="2"/>
  <c r="G752" i="2"/>
  <c r="G70" i="2"/>
  <c r="G990" i="2"/>
  <c r="G258" i="2"/>
  <c r="G796" i="2"/>
  <c r="G938" i="2"/>
  <c r="G790" i="2"/>
  <c r="G548" i="2"/>
  <c r="G426" i="2"/>
  <c r="G757" i="2"/>
  <c r="G215" i="2"/>
  <c r="G456" i="2"/>
  <c r="G236" i="2"/>
  <c r="G41" i="2"/>
  <c r="G314" i="2"/>
  <c r="G625" i="2"/>
  <c r="G310" i="2"/>
  <c r="G53" i="2"/>
  <c r="G505" i="2"/>
  <c r="G284" i="2"/>
  <c r="G40" i="2"/>
  <c r="G600" i="2"/>
  <c r="G762" i="2"/>
  <c r="G453" i="2"/>
  <c r="G468" i="2"/>
  <c r="G253" i="2"/>
  <c r="G315" i="2"/>
  <c r="G221" i="2"/>
  <c r="G122" i="2"/>
  <c r="G20" i="2"/>
  <c r="G10" i="2"/>
  <c r="G155" i="2"/>
  <c r="G291" i="2"/>
  <c r="G976" i="2"/>
  <c r="G391" i="2"/>
  <c r="G451" i="2"/>
  <c r="G748" i="2"/>
  <c r="G160" i="2"/>
  <c r="G421" i="2"/>
  <c r="G91" i="2"/>
  <c r="G776" i="2"/>
  <c r="G54" i="2"/>
  <c r="G878" i="2"/>
  <c r="G105" i="2"/>
  <c r="G248" i="2"/>
  <c r="G736" i="2"/>
  <c r="G609" i="2"/>
  <c r="G464" i="2"/>
  <c r="G932" i="2"/>
  <c r="G714" i="2"/>
  <c r="G515" i="2"/>
  <c r="G479" i="2"/>
  <c r="G5" i="2"/>
  <c r="G172" i="2"/>
  <c r="G816" i="2"/>
  <c r="G232" i="2"/>
  <c r="G516" i="2"/>
  <c r="G55" i="2"/>
  <c r="G843" i="2"/>
  <c r="G892" i="2"/>
  <c r="G920" i="2"/>
  <c r="G259" i="2"/>
  <c r="G12" i="2"/>
  <c r="G646" i="2"/>
  <c r="G159" i="2"/>
  <c r="G889" i="2"/>
  <c r="G354" i="2"/>
  <c r="G998" i="2"/>
  <c r="G632" i="2"/>
  <c r="G37" i="2"/>
  <c r="G251" i="2"/>
  <c r="G231" i="2"/>
  <c r="G13" i="2"/>
  <c r="G361" i="2"/>
  <c r="G336" i="2"/>
  <c r="G498" i="2"/>
  <c r="G500" i="2"/>
  <c r="G133" i="2"/>
  <c r="G262" i="2"/>
  <c r="G603" i="2"/>
  <c r="G677" i="2"/>
  <c r="G876" i="2"/>
  <c r="G337" i="2"/>
  <c r="G594" i="2"/>
  <c r="G549" i="2"/>
  <c r="G254" i="2"/>
  <c r="G471" i="2"/>
  <c r="G534" i="2"/>
  <c r="G340" i="2"/>
  <c r="G170" i="2"/>
  <c r="G210" i="2"/>
  <c r="G65" i="2"/>
  <c r="G137" i="2"/>
  <c r="G95" i="2"/>
  <c r="G540" i="2"/>
  <c r="G383" i="2"/>
  <c r="G670" i="2"/>
  <c r="G392" i="2"/>
  <c r="G530" i="2"/>
  <c r="G460" i="2"/>
  <c r="G698" i="2"/>
  <c r="G551" i="2"/>
  <c r="G25" i="2"/>
  <c r="G431" i="2"/>
  <c r="G835" i="2"/>
  <c r="G312" i="2"/>
  <c r="G614" i="2"/>
  <c r="G893" i="2"/>
  <c r="G563" i="2"/>
  <c r="G642" i="2"/>
  <c r="G450" i="2"/>
  <c r="G611" i="2"/>
  <c r="G356" i="2"/>
  <c r="G626" i="2"/>
  <c r="G173" i="2"/>
  <c r="G378" i="2"/>
  <c r="G704" i="2"/>
  <c r="G490" i="2"/>
  <c r="G405" i="2"/>
  <c r="G75" i="2"/>
  <c r="G989" i="2"/>
  <c r="G138" i="2"/>
  <c r="G671" i="2"/>
  <c r="G836" i="2"/>
  <c r="G842" i="2"/>
  <c r="G529" i="2"/>
  <c r="G556" i="2"/>
  <c r="G379" i="2"/>
  <c r="G441" i="2"/>
  <c r="G814" i="2"/>
  <c r="G202" i="2"/>
  <c r="G824" i="2"/>
  <c r="G98" i="2"/>
  <c r="G101" i="2"/>
  <c r="G341" i="2"/>
  <c r="G596" i="2"/>
  <c r="G205" i="2"/>
  <c r="G728" i="2"/>
  <c r="G723" i="2"/>
  <c r="G123" i="2"/>
  <c r="G325" i="2"/>
  <c r="G543" i="2"/>
  <c r="G369" i="2"/>
  <c r="G85" i="2"/>
  <c r="G657" i="2"/>
  <c r="G457" i="2"/>
  <c r="G493" i="2"/>
  <c r="G907" i="2"/>
  <c r="G117" i="2"/>
  <c r="G18" i="2"/>
  <c r="G380" i="2"/>
  <c r="G587" i="2"/>
  <c r="G777" i="2"/>
  <c r="G857" i="2"/>
  <c r="G326" i="2"/>
  <c r="G550" i="2"/>
  <c r="G433" i="2"/>
  <c r="G592" i="2"/>
  <c r="G968" i="2"/>
  <c r="G841" i="2"/>
  <c r="G494" i="2"/>
  <c r="G301" i="2"/>
  <c r="G537" i="2"/>
  <c r="G14" i="2"/>
  <c r="G808" i="2"/>
  <c r="G246" i="2"/>
  <c r="G61" i="2"/>
  <c r="G423" i="2"/>
  <c r="G570" i="2"/>
  <c r="G682" i="2"/>
  <c r="G92" i="2"/>
  <c r="G33" i="2"/>
  <c r="G805" i="2"/>
  <c r="G482" i="2"/>
  <c r="G163" i="2"/>
  <c r="G272" i="2"/>
  <c r="G126" i="2"/>
  <c r="G806" i="2"/>
  <c r="G930" i="2"/>
  <c r="G597" i="2"/>
  <c r="G724" i="2"/>
  <c r="G169" i="2"/>
  <c r="G506" i="2"/>
  <c r="G110" i="2"/>
  <c r="G541" i="2"/>
  <c r="G664" i="2"/>
  <c r="G164" i="2"/>
  <c r="G817" i="2"/>
  <c r="G93" i="2"/>
  <c r="G647" i="2"/>
  <c r="G180" i="2"/>
  <c r="G115" i="2"/>
  <c r="G150" i="2"/>
  <c r="G382" i="2"/>
  <c r="G883" i="2"/>
  <c r="G651" i="2"/>
  <c r="G80" i="2"/>
  <c r="G921" i="2"/>
  <c r="G398" i="2"/>
  <c r="G991" i="2"/>
  <c r="G454" i="2"/>
  <c r="G243" i="2"/>
  <c r="G302" i="2"/>
  <c r="G486" i="2"/>
  <c r="G774" i="2"/>
  <c r="G6" i="2"/>
  <c r="G958" i="2"/>
  <c r="G344" i="2"/>
  <c r="G523" i="2"/>
  <c r="G113" i="2"/>
  <c r="G422" i="2"/>
  <c r="G21" i="2"/>
  <c r="G571" i="2"/>
  <c r="G81" i="2"/>
  <c r="G959" i="2"/>
  <c r="G495" i="2"/>
  <c r="G403" i="2"/>
  <c r="G690" i="2"/>
  <c r="G741" i="2"/>
  <c r="G740" i="2"/>
  <c r="G526" i="2"/>
  <c r="G483" i="2"/>
  <c r="G828" i="2"/>
  <c r="G488" i="2"/>
  <c r="G100" i="2"/>
  <c r="G345" i="2"/>
  <c r="G880" i="2"/>
  <c r="G791" i="2"/>
  <c r="G564" i="2"/>
  <c r="G411" i="2"/>
  <c r="G47" i="2"/>
  <c r="G465" i="2"/>
  <c r="G658" i="2"/>
  <c r="G49" i="2"/>
  <c r="G399" i="2"/>
  <c r="G118" i="2"/>
  <c r="G822" i="2"/>
  <c r="G825" i="2"/>
  <c r="G881" i="2"/>
  <c r="G56" i="2"/>
  <c r="G192" i="2"/>
  <c r="G636" i="2"/>
  <c r="G437" i="2"/>
  <c r="G359" i="2"/>
  <c r="G292" i="2"/>
  <c r="G165" i="2"/>
  <c r="G187" i="2"/>
  <c r="G810" i="2"/>
  <c r="G362" i="2"/>
  <c r="G616" i="2"/>
  <c r="G792" i="2"/>
  <c r="G412" i="2"/>
  <c r="G26" i="2"/>
  <c r="G832" i="2"/>
  <c r="G346" i="2"/>
  <c r="G424" i="2"/>
  <c r="G833" i="2"/>
  <c r="G27" i="2"/>
  <c r="G128" i="2"/>
  <c r="G363" i="2"/>
  <c r="G45" i="2"/>
  <c r="G705" i="2"/>
  <c r="G442" i="2"/>
  <c r="G166" i="2"/>
  <c r="G425" i="2"/>
  <c r="G211" i="2"/>
  <c r="G66" i="2"/>
  <c r="G983" i="2"/>
  <c r="G129" i="2"/>
  <c r="G176" i="2"/>
  <c r="G778" i="2"/>
  <c r="G328" i="2"/>
  <c r="G572" i="2"/>
  <c r="G896" i="2"/>
  <c r="G722" i="2"/>
  <c r="G583" i="2"/>
  <c r="G87" i="2"/>
  <c r="G374" i="2"/>
  <c r="G696" i="2"/>
  <c r="G946" i="2"/>
  <c r="G909" i="2"/>
  <c r="G200" i="2"/>
  <c r="G829" i="2"/>
  <c r="G233" i="2"/>
  <c r="G102" i="2"/>
  <c r="G332" i="2"/>
  <c r="G779" i="2"/>
  <c r="G604" i="2"/>
  <c r="G733" i="2"/>
  <c r="G769" i="2"/>
  <c r="G565" i="2"/>
  <c r="G610" i="2"/>
  <c r="G480" i="2"/>
  <c r="G462" i="2"/>
  <c r="G945" i="2"/>
  <c r="G447" i="2"/>
  <c r="G897" i="2"/>
  <c r="G201" i="2"/>
  <c r="G573" i="2"/>
  <c r="G88" i="2"/>
  <c r="G443" i="2"/>
  <c r="G742" i="2"/>
  <c r="G898" i="2"/>
  <c r="G974" i="2"/>
  <c r="G507" i="2"/>
  <c r="G743" i="2"/>
  <c r="G316" i="2"/>
  <c r="G22" i="2"/>
  <c r="G7" i="2"/>
  <c r="G435" i="2"/>
  <c r="G273" i="2"/>
  <c r="G67" i="2"/>
  <c r="G984" i="2"/>
  <c r="G177" i="2"/>
  <c r="G527" i="2"/>
  <c r="G737" i="2"/>
  <c r="G672" i="2"/>
  <c r="G612" i="2"/>
  <c r="G393" i="2"/>
  <c r="G783" i="2"/>
  <c r="G42" i="2"/>
  <c r="G866" i="2"/>
  <c r="G578" i="2"/>
  <c r="G708" i="2"/>
  <c r="G502" i="2"/>
  <c r="G512" i="2"/>
  <c r="G939" i="2"/>
  <c r="G23" i="2"/>
  <c r="G472" i="2"/>
  <c r="G1001" i="2"/>
  <c r="G181" i="2"/>
  <c r="G911" i="2"/>
  <c r="G124" i="2"/>
  <c r="G862" i="2"/>
  <c r="G351" i="2"/>
  <c r="G589" i="2"/>
  <c r="G452" i="2"/>
  <c r="G400" i="2"/>
  <c r="G266" i="2"/>
  <c r="G267" i="2"/>
  <c r="G317" i="2"/>
  <c r="G222" i="2"/>
  <c r="G288" i="2"/>
  <c r="G522" i="2"/>
  <c r="G244" i="2"/>
  <c r="G653" i="2"/>
  <c r="G784" i="2"/>
  <c r="G867" i="2"/>
  <c r="G579" i="2"/>
  <c r="G28" i="2"/>
  <c r="G212" i="2"/>
  <c r="G255" i="2"/>
  <c r="G962" i="2"/>
  <c r="G686" i="2"/>
  <c r="G96" i="2"/>
  <c r="G297" i="2"/>
  <c r="G656" i="2"/>
  <c r="G673" i="2"/>
  <c r="G466" i="2"/>
  <c r="G917" i="2"/>
  <c r="G678" i="2"/>
  <c r="G50" i="2"/>
  <c r="G520" i="2"/>
  <c r="G503" i="2"/>
  <c r="G699" i="2"/>
  <c r="G318" i="2"/>
  <c r="G208" i="2"/>
  <c r="G295" i="2"/>
  <c r="G219" i="2"/>
  <c r="G386" i="2"/>
  <c r="G975" i="2"/>
  <c r="G116" i="2"/>
  <c r="G730" i="2"/>
  <c r="G57" i="2"/>
  <c r="G252" i="2"/>
  <c r="G667" i="2"/>
  <c r="G188" i="2"/>
  <c r="G566" i="2"/>
  <c r="G785" i="2"/>
  <c r="G15" i="2"/>
  <c r="G174" i="2"/>
  <c r="G834" i="2"/>
  <c r="G687" i="2"/>
  <c r="G276" i="2"/>
  <c r="G674" i="2"/>
  <c r="G574" i="2"/>
  <c r="G793" i="2"/>
  <c r="G688" i="2"/>
  <c r="G786" i="2"/>
  <c r="G409" i="2"/>
  <c r="G298" i="2"/>
  <c r="G300" i="2"/>
  <c r="G977" i="2"/>
  <c r="G387" i="2"/>
  <c r="G144" i="2"/>
  <c r="G82" i="2"/>
  <c r="G394" i="2"/>
  <c r="G787" i="2"/>
  <c r="G644" i="2"/>
  <c r="G955" i="2"/>
  <c r="G693" i="2"/>
  <c r="G798" i="2"/>
  <c r="G410" i="2"/>
  <c r="G519" i="2"/>
  <c r="G277" i="2"/>
  <c r="G788" i="2"/>
  <c r="G448" i="2"/>
  <c r="G333" i="2"/>
  <c r="G575" i="2"/>
  <c r="G882" i="2"/>
  <c r="G941" i="2"/>
  <c r="G413" i="2"/>
  <c r="G665" i="2"/>
  <c r="G619" i="2"/>
  <c r="G746" i="2"/>
  <c r="G43" i="2"/>
  <c r="G478" i="2"/>
  <c r="G868" i="2"/>
  <c r="G712" i="2"/>
  <c r="G557" i="2"/>
  <c r="G196" i="2"/>
  <c r="G706" i="2"/>
  <c r="G449" i="2"/>
  <c r="G826" i="2"/>
  <c r="G247" i="2"/>
  <c r="G972" i="2"/>
  <c r="G125" i="2"/>
  <c r="G183" i="2"/>
  <c r="G106" i="2"/>
  <c r="G780" i="2"/>
  <c r="G347" i="2"/>
  <c r="G615" i="2"/>
  <c r="G863" i="2"/>
  <c r="G747" i="2"/>
  <c r="G567" i="2"/>
  <c r="G684" i="2"/>
  <c r="G654" i="2"/>
  <c r="G438" i="2"/>
  <c r="G715" i="2"/>
  <c r="G241" i="2"/>
  <c r="G812" i="2"/>
  <c r="G668" i="2"/>
  <c r="G223" i="2"/>
  <c r="G815" i="2"/>
  <c r="G406" i="2"/>
  <c r="G887" i="2"/>
  <c r="G568" i="2"/>
  <c r="G414" i="2"/>
  <c r="G662" i="2"/>
  <c r="G620" i="2"/>
  <c r="G869" i="2"/>
  <c r="G713" i="2"/>
  <c r="G197" i="2"/>
  <c r="G420" i="2"/>
  <c r="G130" i="2"/>
  <c r="G853" i="2"/>
  <c r="G348" i="2"/>
  <c r="G689" i="2"/>
  <c r="G711" i="2"/>
  <c r="G899" i="2"/>
  <c r="G985" i="2"/>
  <c r="G858" i="2"/>
  <c r="G999" i="2"/>
  <c r="G969" i="2"/>
  <c r="G531" i="2"/>
  <c r="G477" i="2"/>
  <c r="G127" i="2"/>
  <c r="G342" i="2"/>
  <c r="G901" i="2"/>
  <c r="G906" i="2"/>
  <c r="G607" i="2"/>
  <c r="G225" i="2"/>
  <c r="G76" i="2"/>
  <c r="G720" i="2"/>
  <c r="G367" i="2"/>
  <c r="G888" i="2"/>
  <c r="G758" i="2"/>
  <c r="G384" i="2"/>
  <c r="G731" i="2"/>
  <c r="G590" i="2"/>
  <c r="G593" i="2"/>
  <c r="G904" i="2"/>
  <c r="G499" i="2"/>
  <c r="G256" i="2"/>
  <c r="G307" i="2"/>
  <c r="G156" i="2"/>
  <c r="G823" i="2"/>
  <c r="G407" i="2"/>
  <c r="G661" i="2"/>
  <c r="G191" i="2"/>
  <c r="G641" i="2"/>
  <c r="G474" i="2"/>
  <c r="G151" i="2"/>
  <c r="G278" i="2"/>
  <c r="G854" i="2"/>
  <c r="G528" i="2"/>
  <c r="G894" i="2"/>
  <c r="G280" i="2"/>
  <c r="G637" i="2"/>
  <c r="G659" i="2"/>
  <c r="G51" i="2"/>
  <c r="G734" i="2"/>
  <c r="G458" i="2"/>
  <c r="G358" i="2"/>
  <c r="G554" i="2"/>
  <c r="G504" i="2"/>
  <c r="G935" i="2"/>
  <c r="G487" i="2"/>
  <c r="G119" i="2"/>
  <c r="G263" i="2"/>
  <c r="G544" i="2"/>
  <c r="G415" i="2"/>
  <c r="G902" i="2"/>
  <c r="G617" i="2"/>
  <c r="G226" i="2"/>
  <c r="G77" i="2"/>
  <c r="G802" i="2"/>
  <c r="G461" i="2"/>
  <c r="G268" i="2"/>
  <c r="G29" i="2"/>
  <c r="G910" i="2"/>
  <c r="G416" i="2"/>
  <c r="G936" i="2"/>
  <c r="G799" i="2"/>
  <c r="G744" i="2"/>
  <c r="G900" i="2"/>
  <c r="G933" i="2"/>
  <c r="G971" i="2"/>
  <c r="G890" i="2"/>
  <c r="G120" i="2"/>
  <c r="G338" i="2"/>
  <c r="G521" i="2"/>
  <c r="G580" i="2"/>
  <c r="G775" i="2"/>
  <c r="G800" i="2"/>
  <c r="G89" i="2"/>
  <c r="G937" i="2"/>
  <c r="G154" i="2"/>
  <c r="G685" i="2"/>
  <c r="G269" i="2"/>
  <c r="G134" i="2"/>
  <c r="G274" i="2"/>
  <c r="G517" i="2"/>
  <c r="G870" i="2"/>
  <c r="G203" i="2"/>
  <c r="G797" i="2"/>
  <c r="G227" i="2"/>
  <c r="G324" i="2"/>
  <c r="G745" i="2"/>
  <c r="G139" i="2"/>
  <c r="G349" i="2"/>
  <c r="G294" i="2"/>
  <c r="G395" i="2"/>
  <c r="G827" i="2"/>
  <c r="G801" i="2"/>
  <c r="G879" i="2"/>
  <c r="G770" i="2"/>
  <c r="G1000" i="2"/>
  <c r="G545" i="2"/>
  <c r="G621" i="2"/>
  <c r="G789" i="2"/>
  <c r="G679" i="2"/>
  <c r="G257" i="2"/>
  <c r="G270" i="2"/>
  <c r="G558" i="2"/>
  <c r="G198" i="2"/>
  <c r="G444" i="2"/>
  <c r="G960" i="2"/>
  <c r="G388" i="2"/>
  <c r="G58" i="2"/>
  <c r="G265" i="2"/>
  <c r="G299" i="2"/>
  <c r="G569" i="2"/>
  <c r="G271" i="2"/>
  <c r="G141" i="2"/>
  <c r="G408" i="2"/>
  <c r="CD982" i="2" l="1"/>
  <c r="CE982" i="2" s="1"/>
  <c r="CG982" i="2"/>
  <c r="CG980" i="2"/>
  <c r="CD171" i="2"/>
  <c r="CE171" i="2" s="1"/>
  <c r="CG171" i="2"/>
  <c r="CD187" i="2"/>
  <c r="CE187" i="2" s="1"/>
  <c r="CG187" i="2"/>
  <c r="CD203" i="2"/>
  <c r="CE203" i="2" s="1"/>
  <c r="CG203" i="2"/>
  <c r="CD219" i="2"/>
  <c r="CE219" i="2" s="1"/>
  <c r="CG219" i="2"/>
  <c r="CD235" i="2"/>
  <c r="CE235" i="2" s="1"/>
  <c r="CG235" i="2"/>
  <c r="CD251" i="2"/>
  <c r="CE251" i="2" s="1"/>
  <c r="CG251" i="2"/>
  <c r="CD267" i="2"/>
  <c r="CE267" i="2" s="1"/>
  <c r="CG267" i="2"/>
  <c r="CD283" i="2"/>
  <c r="CE283" i="2" s="1"/>
  <c r="CG283" i="2"/>
  <c r="CD299" i="2"/>
  <c r="CE299" i="2" s="1"/>
  <c r="CG299" i="2"/>
  <c r="CD315" i="2"/>
  <c r="CE315" i="2" s="1"/>
  <c r="CG315" i="2"/>
  <c r="CD331" i="2"/>
  <c r="CE331" i="2" s="1"/>
  <c r="CG331" i="2"/>
  <c r="CD347" i="2"/>
  <c r="CE347" i="2" s="1"/>
  <c r="CG347" i="2"/>
  <c r="CD363" i="2"/>
  <c r="CE363" i="2" s="1"/>
  <c r="CG363" i="2"/>
  <c r="CD379" i="2"/>
  <c r="CE379" i="2" s="1"/>
  <c r="CG379" i="2"/>
  <c r="CD395" i="2"/>
  <c r="CE395" i="2" s="1"/>
  <c r="CG395" i="2"/>
  <c r="CD411" i="2"/>
  <c r="CE411" i="2" s="1"/>
  <c r="CG411" i="2"/>
  <c r="CD425" i="2"/>
  <c r="CE425" i="2" s="1"/>
  <c r="CG425" i="2"/>
  <c r="CD433" i="2"/>
  <c r="CE433" i="2" s="1"/>
  <c r="CG433" i="2"/>
  <c r="CD441" i="2"/>
  <c r="CE441" i="2" s="1"/>
  <c r="CG441" i="2"/>
  <c r="CD449" i="2"/>
  <c r="CE449" i="2" s="1"/>
  <c r="CG449" i="2"/>
  <c r="CD457" i="2"/>
  <c r="CE457" i="2" s="1"/>
  <c r="CG457" i="2"/>
  <c r="CD465" i="2"/>
  <c r="CE465" i="2" s="1"/>
  <c r="CG465" i="2"/>
  <c r="CD473" i="2"/>
  <c r="CE473" i="2" s="1"/>
  <c r="CG473" i="2"/>
  <c r="CD481" i="2"/>
  <c r="CE481" i="2" s="1"/>
  <c r="CG481" i="2"/>
  <c r="CD489" i="2"/>
  <c r="CE489" i="2" s="1"/>
  <c r="CG489" i="2"/>
  <c r="CD497" i="2"/>
  <c r="CE497" i="2" s="1"/>
  <c r="CG497" i="2"/>
  <c r="CD505" i="2"/>
  <c r="CE505" i="2" s="1"/>
  <c r="CG505" i="2"/>
  <c r="CD521" i="2"/>
  <c r="CE521" i="2" s="1"/>
  <c r="CG521" i="2"/>
  <c r="CD537" i="2"/>
  <c r="CE537" i="2" s="1"/>
  <c r="CG537" i="2"/>
  <c r="CD553" i="2"/>
  <c r="CE553" i="2" s="1"/>
  <c r="CG553" i="2"/>
  <c r="CD569" i="2"/>
  <c r="CE569" i="2" s="1"/>
  <c r="CG569" i="2"/>
  <c r="CD585" i="2"/>
  <c r="CE585" i="2" s="1"/>
  <c r="CG585" i="2"/>
  <c r="CD601" i="2"/>
  <c r="CE601" i="2" s="1"/>
  <c r="CG601" i="2"/>
  <c r="CD649" i="2"/>
  <c r="CE649" i="2" s="1"/>
  <c r="CG649" i="2"/>
  <c r="CD665" i="2"/>
  <c r="CE665" i="2" s="1"/>
  <c r="CG665" i="2"/>
  <c r="CD681" i="2"/>
  <c r="CE681" i="2" s="1"/>
  <c r="CG681" i="2"/>
  <c r="CD697" i="2"/>
  <c r="CE697" i="2" s="1"/>
  <c r="CG697" i="2"/>
  <c r="CD713" i="2"/>
  <c r="CE713" i="2" s="1"/>
  <c r="CG713" i="2"/>
  <c r="CD729" i="2"/>
  <c r="CE729" i="2" s="1"/>
  <c r="CG729" i="2"/>
  <c r="CD745" i="2"/>
  <c r="CE745" i="2" s="1"/>
  <c r="CG745" i="2"/>
  <c r="CD761" i="2"/>
  <c r="CE761" i="2" s="1"/>
  <c r="CG761" i="2"/>
  <c r="CD998" i="2"/>
  <c r="CE998" i="2" s="1"/>
  <c r="CG998" i="2"/>
  <c r="CG753" i="2"/>
  <c r="CG721" i="2"/>
  <c r="CG689" i="2"/>
  <c r="CG657" i="2"/>
  <c r="CG593" i="2"/>
  <c r="CG561" i="2"/>
  <c r="CG529" i="2"/>
  <c r="CG501" i="2"/>
  <c r="CG485" i="2"/>
  <c r="CG469" i="2"/>
  <c r="CG453" i="2"/>
  <c r="CG437" i="2"/>
  <c r="CG419" i="2"/>
  <c r="CG387" i="2"/>
  <c r="CG355" i="2"/>
  <c r="CG323" i="2"/>
  <c r="CG291" i="2"/>
  <c r="CG259" i="2"/>
  <c r="CG227" i="2"/>
  <c r="CG195" i="2"/>
  <c r="CG990" i="2"/>
  <c r="CG974" i="2"/>
  <c r="CG970" i="2"/>
  <c r="CG966" i="2"/>
  <c r="CG962" i="2"/>
  <c r="CG958" i="2"/>
  <c r="CG954" i="2"/>
  <c r="CG950" i="2"/>
  <c r="CG946" i="2"/>
  <c r="CG942" i="2"/>
  <c r="CG938" i="2"/>
  <c r="CD4" i="2"/>
  <c r="CE4" i="2" s="1"/>
  <c r="CG4" i="2"/>
  <c r="CD6" i="2"/>
  <c r="CE6" i="2" s="1"/>
  <c r="CG6" i="2"/>
  <c r="CD8" i="2"/>
  <c r="CE8" i="2" s="1"/>
  <c r="CG8" i="2"/>
  <c r="CD10" i="2"/>
  <c r="CE10" i="2" s="1"/>
  <c r="CG10" i="2"/>
  <c r="CD12" i="2"/>
  <c r="CE12" i="2" s="1"/>
  <c r="CG12" i="2"/>
  <c r="CD14" i="2"/>
  <c r="CE14" i="2" s="1"/>
  <c r="CG14" i="2"/>
  <c r="CD16" i="2"/>
  <c r="CE16" i="2" s="1"/>
  <c r="CG16" i="2"/>
  <c r="CD18" i="2"/>
  <c r="CE18" i="2" s="1"/>
  <c r="CG18" i="2"/>
  <c r="CD20" i="2"/>
  <c r="CE20" i="2" s="1"/>
  <c r="CG20" i="2"/>
  <c r="CD22" i="2"/>
  <c r="CE22" i="2" s="1"/>
  <c r="CG22" i="2"/>
  <c r="CD24" i="2"/>
  <c r="CE24" i="2" s="1"/>
  <c r="CG24" i="2"/>
  <c r="CD26" i="2"/>
  <c r="CE26" i="2" s="1"/>
  <c r="CG26" i="2"/>
  <c r="CD28" i="2"/>
  <c r="CE28" i="2" s="1"/>
  <c r="CG28" i="2"/>
  <c r="CD30" i="2"/>
  <c r="CE30" i="2" s="1"/>
  <c r="CG30" i="2"/>
  <c r="CD32" i="2"/>
  <c r="CE32" i="2" s="1"/>
  <c r="CG32" i="2"/>
  <c r="CD34" i="2"/>
  <c r="CE34" i="2" s="1"/>
  <c r="CG34" i="2"/>
  <c r="CD36" i="2"/>
  <c r="CE36" i="2" s="1"/>
  <c r="CG36" i="2"/>
  <c r="CD38" i="2"/>
  <c r="CE38" i="2" s="1"/>
  <c r="CG38" i="2"/>
  <c r="CD40" i="2"/>
  <c r="CE40" i="2" s="1"/>
  <c r="CG40" i="2"/>
  <c r="CD42" i="2"/>
  <c r="CE42" i="2" s="1"/>
  <c r="CG42" i="2"/>
  <c r="CD44" i="2"/>
  <c r="CE44" i="2" s="1"/>
  <c r="CG44" i="2"/>
  <c r="CD46" i="2"/>
  <c r="CE46" i="2" s="1"/>
  <c r="CG46" i="2"/>
  <c r="CD48" i="2"/>
  <c r="CE48" i="2" s="1"/>
  <c r="CG48" i="2"/>
  <c r="CD50" i="2"/>
  <c r="CE50" i="2" s="1"/>
  <c r="CG50" i="2"/>
  <c r="CD52" i="2"/>
  <c r="CE52" i="2" s="1"/>
  <c r="CG52" i="2"/>
  <c r="CD54" i="2"/>
  <c r="CE54" i="2" s="1"/>
  <c r="CG54" i="2"/>
  <c r="CD56" i="2"/>
  <c r="CE56" i="2" s="1"/>
  <c r="CG56" i="2"/>
  <c r="CD58" i="2"/>
  <c r="CE58" i="2" s="1"/>
  <c r="CG58" i="2"/>
  <c r="CD60" i="2"/>
  <c r="CE60" i="2" s="1"/>
  <c r="CG60" i="2"/>
  <c r="CD62" i="2"/>
  <c r="CE62" i="2" s="1"/>
  <c r="CG62" i="2"/>
  <c r="CD64" i="2"/>
  <c r="CE64" i="2" s="1"/>
  <c r="CG64" i="2"/>
  <c r="CD66" i="2"/>
  <c r="CE66" i="2" s="1"/>
  <c r="CG66" i="2"/>
  <c r="CD68" i="2"/>
  <c r="CE68" i="2" s="1"/>
  <c r="CG68" i="2"/>
  <c r="CD70" i="2"/>
  <c r="CE70" i="2" s="1"/>
  <c r="CG70" i="2"/>
  <c r="CD72" i="2"/>
  <c r="CE72" i="2" s="1"/>
  <c r="CG72" i="2"/>
  <c r="CD74" i="2"/>
  <c r="CE74" i="2" s="1"/>
  <c r="CG74" i="2"/>
  <c r="CD76" i="2"/>
  <c r="CE76" i="2" s="1"/>
  <c r="CG76" i="2"/>
  <c r="CD78" i="2"/>
  <c r="CE78" i="2" s="1"/>
  <c r="CG78" i="2"/>
  <c r="CD80" i="2"/>
  <c r="CE80" i="2" s="1"/>
  <c r="CG80" i="2"/>
  <c r="CD82" i="2"/>
  <c r="CE82" i="2" s="1"/>
  <c r="CG82" i="2"/>
  <c r="CD84" i="2"/>
  <c r="CE84" i="2" s="1"/>
  <c r="CG84" i="2"/>
  <c r="CD86" i="2"/>
  <c r="CE86" i="2" s="1"/>
  <c r="CG86" i="2"/>
  <c r="CD88" i="2"/>
  <c r="CE88" i="2" s="1"/>
  <c r="CG88" i="2"/>
  <c r="CD90" i="2"/>
  <c r="CE90" i="2" s="1"/>
  <c r="CG90" i="2"/>
  <c r="CD92" i="2"/>
  <c r="CE92" i="2" s="1"/>
  <c r="CG92" i="2"/>
  <c r="CD94" i="2"/>
  <c r="CE94" i="2" s="1"/>
  <c r="CG94" i="2"/>
  <c r="CD96" i="2"/>
  <c r="CE96" i="2" s="1"/>
  <c r="CG96" i="2"/>
  <c r="CD98" i="2"/>
  <c r="CE98" i="2" s="1"/>
  <c r="CG98" i="2"/>
  <c r="CD100" i="2"/>
  <c r="CE100" i="2" s="1"/>
  <c r="CG100" i="2"/>
  <c r="CD102" i="2"/>
  <c r="CE102" i="2" s="1"/>
  <c r="CG102" i="2"/>
  <c r="CD104" i="2"/>
  <c r="CE104" i="2" s="1"/>
  <c r="CG104" i="2"/>
  <c r="CD106" i="2"/>
  <c r="CE106" i="2" s="1"/>
  <c r="CG106" i="2"/>
  <c r="CD108" i="2"/>
  <c r="CE108" i="2" s="1"/>
  <c r="CG108" i="2"/>
  <c r="CD110" i="2"/>
  <c r="CE110" i="2" s="1"/>
  <c r="CG110" i="2"/>
  <c r="CD112" i="2"/>
  <c r="CE112" i="2" s="1"/>
  <c r="CG112" i="2"/>
  <c r="CD114" i="2"/>
  <c r="CE114" i="2" s="1"/>
  <c r="CG114" i="2"/>
  <c r="CD116" i="2"/>
  <c r="CE116" i="2" s="1"/>
  <c r="CG116" i="2"/>
  <c r="CD118" i="2"/>
  <c r="CE118" i="2" s="1"/>
  <c r="CG118" i="2"/>
  <c r="CD120" i="2"/>
  <c r="CE120" i="2" s="1"/>
  <c r="CG120" i="2"/>
  <c r="CD122" i="2"/>
  <c r="CE122" i="2" s="1"/>
  <c r="CG122" i="2"/>
  <c r="CD124" i="2"/>
  <c r="CE124" i="2" s="1"/>
  <c r="CG124" i="2"/>
  <c r="CD126" i="2"/>
  <c r="CE126" i="2" s="1"/>
  <c r="CG126" i="2"/>
  <c r="CD128" i="2"/>
  <c r="CE128" i="2" s="1"/>
  <c r="CG128" i="2"/>
  <c r="CD130" i="2"/>
  <c r="CE130" i="2" s="1"/>
  <c r="CG130" i="2"/>
  <c r="CD132" i="2"/>
  <c r="CE132" i="2" s="1"/>
  <c r="CG132" i="2"/>
  <c r="CD134" i="2"/>
  <c r="CE134" i="2" s="1"/>
  <c r="CG134" i="2"/>
  <c r="CD136" i="2"/>
  <c r="CE136" i="2" s="1"/>
  <c r="CG136" i="2"/>
  <c r="CD138" i="2"/>
  <c r="CE138" i="2" s="1"/>
  <c r="CG138" i="2"/>
  <c r="CD140" i="2"/>
  <c r="CE140" i="2" s="1"/>
  <c r="CG140" i="2"/>
  <c r="CD142" i="2"/>
  <c r="CE142" i="2" s="1"/>
  <c r="CG142" i="2"/>
  <c r="CD144" i="2"/>
  <c r="CE144" i="2" s="1"/>
  <c r="CG144" i="2"/>
  <c r="CD146" i="2"/>
  <c r="CE146" i="2" s="1"/>
  <c r="CG146" i="2"/>
  <c r="CD148" i="2"/>
  <c r="CE148" i="2" s="1"/>
  <c r="CG148" i="2"/>
  <c r="CD150" i="2"/>
  <c r="CE150" i="2" s="1"/>
  <c r="CG150" i="2"/>
  <c r="CD152" i="2"/>
  <c r="CE152" i="2" s="1"/>
  <c r="CG152" i="2"/>
  <c r="CD154" i="2"/>
  <c r="CE154" i="2" s="1"/>
  <c r="CG154" i="2"/>
  <c r="CD156" i="2"/>
  <c r="CE156" i="2" s="1"/>
  <c r="CG156" i="2"/>
  <c r="CD158" i="2"/>
  <c r="CE158" i="2" s="1"/>
  <c r="CG158" i="2"/>
  <c r="CD160" i="2"/>
  <c r="CE160" i="2" s="1"/>
  <c r="CG160" i="2"/>
  <c r="CD162" i="2"/>
  <c r="CE162" i="2" s="1"/>
  <c r="CG162" i="2"/>
  <c r="CD164" i="2"/>
  <c r="CE164" i="2" s="1"/>
  <c r="CG164" i="2"/>
  <c r="CD166" i="2"/>
  <c r="CE166" i="2" s="1"/>
  <c r="CG166" i="2"/>
  <c r="CD168" i="2"/>
  <c r="CE168" i="2" s="1"/>
  <c r="CG168" i="2"/>
  <c r="CD170" i="2"/>
  <c r="CE170" i="2" s="1"/>
  <c r="CG170" i="2"/>
  <c r="CD172" i="2"/>
  <c r="CE172" i="2" s="1"/>
  <c r="CG172" i="2"/>
  <c r="CD174" i="2"/>
  <c r="CE174" i="2" s="1"/>
  <c r="CG174" i="2"/>
  <c r="CD176" i="2"/>
  <c r="CE176" i="2" s="1"/>
  <c r="CG176" i="2"/>
  <c r="CD178" i="2"/>
  <c r="CE178" i="2" s="1"/>
  <c r="CG178" i="2"/>
  <c r="CD180" i="2"/>
  <c r="CE180" i="2" s="1"/>
  <c r="CG180" i="2"/>
  <c r="CD182" i="2"/>
  <c r="CE182" i="2" s="1"/>
  <c r="CG182" i="2"/>
  <c r="CD184" i="2"/>
  <c r="CE184" i="2" s="1"/>
  <c r="CG184" i="2"/>
  <c r="CD186" i="2"/>
  <c r="CE186" i="2" s="1"/>
  <c r="CG186" i="2"/>
  <c r="CD188" i="2"/>
  <c r="CE188" i="2" s="1"/>
  <c r="CG188" i="2"/>
  <c r="CD190" i="2"/>
  <c r="CE190" i="2" s="1"/>
  <c r="CG190" i="2"/>
  <c r="CD192" i="2"/>
  <c r="CE192" i="2" s="1"/>
  <c r="CG192" i="2"/>
  <c r="CD194" i="2"/>
  <c r="CE194" i="2" s="1"/>
  <c r="CG194" i="2"/>
  <c r="CD196" i="2"/>
  <c r="CE196" i="2" s="1"/>
  <c r="CG196" i="2"/>
  <c r="CD198" i="2"/>
  <c r="CE198" i="2" s="1"/>
  <c r="CG198" i="2"/>
  <c r="CD200" i="2"/>
  <c r="CE200" i="2" s="1"/>
  <c r="CG200" i="2"/>
  <c r="CD202" i="2"/>
  <c r="CE202" i="2" s="1"/>
  <c r="CG202" i="2"/>
  <c r="CD204" i="2"/>
  <c r="CE204" i="2" s="1"/>
  <c r="CG204" i="2"/>
  <c r="CD206" i="2"/>
  <c r="CE206" i="2" s="1"/>
  <c r="CG206" i="2"/>
  <c r="CD208" i="2"/>
  <c r="CE208" i="2" s="1"/>
  <c r="CG208" i="2"/>
  <c r="CD210" i="2"/>
  <c r="CE210" i="2" s="1"/>
  <c r="CG210" i="2"/>
  <c r="CD212" i="2"/>
  <c r="CE212" i="2" s="1"/>
  <c r="CG212" i="2"/>
  <c r="CD214" i="2"/>
  <c r="CE214" i="2" s="1"/>
  <c r="CG214" i="2"/>
  <c r="CD216" i="2"/>
  <c r="CE216" i="2" s="1"/>
  <c r="CG216" i="2"/>
  <c r="CD218" i="2"/>
  <c r="CE218" i="2" s="1"/>
  <c r="CG218" i="2"/>
  <c r="CD220" i="2"/>
  <c r="CE220" i="2" s="1"/>
  <c r="CG220" i="2"/>
  <c r="CD222" i="2"/>
  <c r="CE222" i="2" s="1"/>
  <c r="CG222" i="2"/>
  <c r="CD224" i="2"/>
  <c r="CE224" i="2" s="1"/>
  <c r="CG224" i="2"/>
  <c r="CD226" i="2"/>
  <c r="CE226" i="2" s="1"/>
  <c r="CG226" i="2"/>
  <c r="CD228" i="2"/>
  <c r="CE228" i="2" s="1"/>
  <c r="CG228" i="2"/>
  <c r="CD230" i="2"/>
  <c r="CE230" i="2" s="1"/>
  <c r="CG230" i="2"/>
  <c r="CD232" i="2"/>
  <c r="CE232" i="2" s="1"/>
  <c r="CG232" i="2"/>
  <c r="CD234" i="2"/>
  <c r="CE234" i="2" s="1"/>
  <c r="CG234" i="2"/>
  <c r="CD236" i="2"/>
  <c r="CE236" i="2" s="1"/>
  <c r="CG236" i="2"/>
  <c r="CD238" i="2"/>
  <c r="CE238" i="2" s="1"/>
  <c r="CG238" i="2"/>
  <c r="CD240" i="2"/>
  <c r="CE240" i="2" s="1"/>
  <c r="CG240" i="2"/>
  <c r="CD242" i="2"/>
  <c r="CE242" i="2" s="1"/>
  <c r="CG242" i="2"/>
  <c r="CD244" i="2"/>
  <c r="CE244" i="2" s="1"/>
  <c r="CG244" i="2"/>
  <c r="CD246" i="2"/>
  <c r="CE246" i="2" s="1"/>
  <c r="CG246" i="2"/>
  <c r="CD248" i="2"/>
  <c r="CE248" i="2" s="1"/>
  <c r="CG248" i="2"/>
  <c r="CD250" i="2"/>
  <c r="CE250" i="2" s="1"/>
  <c r="CG250" i="2"/>
  <c r="CD252" i="2"/>
  <c r="CE252" i="2" s="1"/>
  <c r="CG252" i="2"/>
  <c r="CD254" i="2"/>
  <c r="CE254" i="2" s="1"/>
  <c r="CG254" i="2"/>
  <c r="CD256" i="2"/>
  <c r="CE256" i="2" s="1"/>
  <c r="CG256" i="2"/>
  <c r="CD258" i="2"/>
  <c r="CE258" i="2" s="1"/>
  <c r="CG258" i="2"/>
  <c r="CD260" i="2"/>
  <c r="CE260" i="2" s="1"/>
  <c r="CG260" i="2"/>
  <c r="CD262" i="2"/>
  <c r="CE262" i="2" s="1"/>
  <c r="CG262" i="2"/>
  <c r="CD264" i="2"/>
  <c r="CE264" i="2" s="1"/>
  <c r="CG264" i="2"/>
  <c r="CD266" i="2"/>
  <c r="CE266" i="2" s="1"/>
  <c r="CG266" i="2"/>
  <c r="CD268" i="2"/>
  <c r="CE268" i="2" s="1"/>
  <c r="CG268" i="2"/>
  <c r="CD270" i="2"/>
  <c r="CE270" i="2" s="1"/>
  <c r="CG270" i="2"/>
  <c r="CD272" i="2"/>
  <c r="CE272" i="2" s="1"/>
  <c r="CG272" i="2"/>
  <c r="CD274" i="2"/>
  <c r="CE274" i="2" s="1"/>
  <c r="CG274" i="2"/>
  <c r="CD276" i="2"/>
  <c r="CE276" i="2" s="1"/>
  <c r="CG276" i="2"/>
  <c r="CD278" i="2"/>
  <c r="CE278" i="2" s="1"/>
  <c r="CG278" i="2"/>
  <c r="CD280" i="2"/>
  <c r="CE280" i="2" s="1"/>
  <c r="CG280" i="2"/>
  <c r="CD282" i="2"/>
  <c r="CE282" i="2" s="1"/>
  <c r="CG282" i="2"/>
  <c r="CD284" i="2"/>
  <c r="CE284" i="2" s="1"/>
  <c r="CG284" i="2"/>
  <c r="CD286" i="2"/>
  <c r="CE286" i="2" s="1"/>
  <c r="CG286" i="2"/>
  <c r="CD288" i="2"/>
  <c r="CE288" i="2" s="1"/>
  <c r="CG288" i="2"/>
  <c r="CD290" i="2"/>
  <c r="CE290" i="2" s="1"/>
  <c r="CG290" i="2"/>
  <c r="CD292" i="2"/>
  <c r="CE292" i="2" s="1"/>
  <c r="CG292" i="2"/>
  <c r="CD294" i="2"/>
  <c r="CE294" i="2" s="1"/>
  <c r="CG294" i="2"/>
  <c r="CD296" i="2"/>
  <c r="CE296" i="2" s="1"/>
  <c r="CG296" i="2"/>
  <c r="CD298" i="2"/>
  <c r="CE298" i="2" s="1"/>
  <c r="CG298" i="2"/>
  <c r="CD300" i="2"/>
  <c r="CE300" i="2" s="1"/>
  <c r="CG300" i="2"/>
  <c r="CD302" i="2"/>
  <c r="CE302" i="2" s="1"/>
  <c r="CG302" i="2"/>
  <c r="CD304" i="2"/>
  <c r="CE304" i="2" s="1"/>
  <c r="CG304" i="2"/>
  <c r="CD306" i="2"/>
  <c r="CE306" i="2" s="1"/>
  <c r="CG306" i="2"/>
  <c r="CD308" i="2"/>
  <c r="CE308" i="2" s="1"/>
  <c r="CG308" i="2"/>
  <c r="CD310" i="2"/>
  <c r="CE310" i="2" s="1"/>
  <c r="CG310" i="2"/>
  <c r="CD312" i="2"/>
  <c r="CE312" i="2" s="1"/>
  <c r="CG312" i="2"/>
  <c r="CD314" i="2"/>
  <c r="CE314" i="2" s="1"/>
  <c r="CG314" i="2"/>
  <c r="CD316" i="2"/>
  <c r="CE316" i="2" s="1"/>
  <c r="CG316" i="2"/>
  <c r="CD318" i="2"/>
  <c r="CE318" i="2" s="1"/>
  <c r="CG318" i="2"/>
  <c r="CD320" i="2"/>
  <c r="CE320" i="2" s="1"/>
  <c r="CG320" i="2"/>
  <c r="CD322" i="2"/>
  <c r="CE322" i="2" s="1"/>
  <c r="CG322" i="2"/>
  <c r="CD324" i="2"/>
  <c r="CE324" i="2" s="1"/>
  <c r="CG324" i="2"/>
  <c r="CD326" i="2"/>
  <c r="CE326" i="2" s="1"/>
  <c r="CG326" i="2"/>
  <c r="CD328" i="2"/>
  <c r="CE328" i="2" s="1"/>
  <c r="CG328" i="2"/>
  <c r="CD330" i="2"/>
  <c r="CE330" i="2" s="1"/>
  <c r="CG330" i="2"/>
  <c r="CD332" i="2"/>
  <c r="CE332" i="2" s="1"/>
  <c r="CG332" i="2"/>
  <c r="CD334" i="2"/>
  <c r="CE334" i="2" s="1"/>
  <c r="CG334" i="2"/>
  <c r="CD336" i="2"/>
  <c r="CE336" i="2" s="1"/>
  <c r="CG336" i="2"/>
  <c r="CD338" i="2"/>
  <c r="CE338" i="2" s="1"/>
  <c r="CG338" i="2"/>
  <c r="CD340" i="2"/>
  <c r="CE340" i="2" s="1"/>
  <c r="CG340" i="2"/>
  <c r="CD342" i="2"/>
  <c r="CE342" i="2" s="1"/>
  <c r="CG342" i="2"/>
  <c r="CD344" i="2"/>
  <c r="CE344" i="2" s="1"/>
  <c r="CG344" i="2"/>
  <c r="CD346" i="2"/>
  <c r="CE346" i="2" s="1"/>
  <c r="CG346" i="2"/>
  <c r="CD348" i="2"/>
  <c r="CE348" i="2" s="1"/>
  <c r="CG348" i="2"/>
  <c r="CD350" i="2"/>
  <c r="CE350" i="2" s="1"/>
  <c r="CG350" i="2"/>
  <c r="CD352" i="2"/>
  <c r="CE352" i="2" s="1"/>
  <c r="CG352" i="2"/>
  <c r="CD354" i="2"/>
  <c r="CE354" i="2" s="1"/>
  <c r="CG354" i="2"/>
  <c r="CD356" i="2"/>
  <c r="CE356" i="2" s="1"/>
  <c r="CG356" i="2"/>
  <c r="CD358" i="2"/>
  <c r="CE358" i="2" s="1"/>
  <c r="CG358" i="2"/>
  <c r="CD360" i="2"/>
  <c r="CE360" i="2" s="1"/>
  <c r="CG360" i="2"/>
  <c r="CD362" i="2"/>
  <c r="CE362" i="2" s="1"/>
  <c r="CG362" i="2"/>
  <c r="CD364" i="2"/>
  <c r="CE364" i="2" s="1"/>
  <c r="CG364" i="2"/>
  <c r="CD366" i="2"/>
  <c r="CE366" i="2" s="1"/>
  <c r="CG366" i="2"/>
  <c r="CD368" i="2"/>
  <c r="CE368" i="2" s="1"/>
  <c r="CG368" i="2"/>
  <c r="CD370" i="2"/>
  <c r="CE370" i="2" s="1"/>
  <c r="CG370" i="2"/>
  <c r="CD372" i="2"/>
  <c r="CE372" i="2" s="1"/>
  <c r="CG372" i="2"/>
  <c r="CD374" i="2"/>
  <c r="CE374" i="2" s="1"/>
  <c r="CG374" i="2"/>
  <c r="CD376" i="2"/>
  <c r="CE376" i="2" s="1"/>
  <c r="CG376" i="2"/>
  <c r="CD378" i="2"/>
  <c r="CE378" i="2" s="1"/>
  <c r="CG378" i="2"/>
  <c r="CD380" i="2"/>
  <c r="CE380" i="2" s="1"/>
  <c r="CG380" i="2"/>
  <c r="CD382" i="2"/>
  <c r="CE382" i="2" s="1"/>
  <c r="CG382" i="2"/>
  <c r="CD384" i="2"/>
  <c r="CE384" i="2" s="1"/>
  <c r="CG384" i="2"/>
  <c r="CD386" i="2"/>
  <c r="CE386" i="2" s="1"/>
  <c r="CG386" i="2"/>
  <c r="CD388" i="2"/>
  <c r="CE388" i="2" s="1"/>
  <c r="CG388" i="2"/>
  <c r="CD390" i="2"/>
  <c r="CE390" i="2" s="1"/>
  <c r="CG390" i="2"/>
  <c r="CD392" i="2"/>
  <c r="CE392" i="2" s="1"/>
  <c r="CG392" i="2"/>
  <c r="CD394" i="2"/>
  <c r="CE394" i="2" s="1"/>
  <c r="CG394" i="2"/>
  <c r="CD396" i="2"/>
  <c r="CE396" i="2" s="1"/>
  <c r="CG396" i="2"/>
  <c r="CD398" i="2"/>
  <c r="CE398" i="2" s="1"/>
  <c r="CG398" i="2"/>
  <c r="CD400" i="2"/>
  <c r="CE400" i="2" s="1"/>
  <c r="CG400" i="2"/>
  <c r="CD402" i="2"/>
  <c r="CE402" i="2" s="1"/>
  <c r="CG402" i="2"/>
  <c r="CD404" i="2"/>
  <c r="CE404" i="2" s="1"/>
  <c r="CG404" i="2"/>
  <c r="CD406" i="2"/>
  <c r="CE406" i="2" s="1"/>
  <c r="CG406" i="2"/>
  <c r="CD408" i="2"/>
  <c r="CE408" i="2" s="1"/>
  <c r="CG408" i="2"/>
  <c r="CD410" i="2"/>
  <c r="CE410" i="2" s="1"/>
  <c r="CG410" i="2"/>
  <c r="CD412" i="2"/>
  <c r="CE412" i="2" s="1"/>
  <c r="CG412" i="2"/>
  <c r="CD414" i="2"/>
  <c r="CE414" i="2" s="1"/>
  <c r="CG414" i="2"/>
  <c r="CD416" i="2"/>
  <c r="CE416" i="2" s="1"/>
  <c r="CG416" i="2"/>
  <c r="CD418" i="2"/>
  <c r="CE418" i="2" s="1"/>
  <c r="CG418" i="2"/>
  <c r="CD420" i="2"/>
  <c r="CE420" i="2" s="1"/>
  <c r="CG420" i="2"/>
  <c r="CD422" i="2"/>
  <c r="CE422" i="2" s="1"/>
  <c r="CG422" i="2"/>
  <c r="CD424" i="2"/>
  <c r="CE424" i="2" s="1"/>
  <c r="CG424" i="2"/>
  <c r="CD426" i="2"/>
  <c r="CE426" i="2" s="1"/>
  <c r="CG426" i="2"/>
  <c r="CD428" i="2"/>
  <c r="CE428" i="2" s="1"/>
  <c r="CG428" i="2"/>
  <c r="CD430" i="2"/>
  <c r="CE430" i="2" s="1"/>
  <c r="CG430" i="2"/>
  <c r="CD432" i="2"/>
  <c r="CE432" i="2" s="1"/>
  <c r="CG432" i="2"/>
  <c r="CD434" i="2"/>
  <c r="CE434" i="2" s="1"/>
  <c r="CG434" i="2"/>
  <c r="CD436" i="2"/>
  <c r="CE436" i="2" s="1"/>
  <c r="CG436" i="2"/>
  <c r="CD438" i="2"/>
  <c r="CE438" i="2" s="1"/>
  <c r="CG438" i="2"/>
  <c r="CD440" i="2"/>
  <c r="CE440" i="2" s="1"/>
  <c r="CG440" i="2"/>
  <c r="CD442" i="2"/>
  <c r="CE442" i="2" s="1"/>
  <c r="CG442" i="2"/>
  <c r="CD444" i="2"/>
  <c r="CE444" i="2" s="1"/>
  <c r="CG444" i="2"/>
  <c r="CD446" i="2"/>
  <c r="CE446" i="2" s="1"/>
  <c r="CG446" i="2"/>
  <c r="CD448" i="2"/>
  <c r="CE448" i="2" s="1"/>
  <c r="CG448" i="2"/>
  <c r="CD450" i="2"/>
  <c r="CE450" i="2" s="1"/>
  <c r="CG450" i="2"/>
  <c r="CD452" i="2"/>
  <c r="CE452" i="2" s="1"/>
  <c r="CG452" i="2"/>
  <c r="CD454" i="2"/>
  <c r="CE454" i="2" s="1"/>
  <c r="CG454" i="2"/>
  <c r="CD456" i="2"/>
  <c r="CE456" i="2" s="1"/>
  <c r="CG456" i="2"/>
  <c r="CD458" i="2"/>
  <c r="CE458" i="2" s="1"/>
  <c r="CG458" i="2"/>
  <c r="CD460" i="2"/>
  <c r="CE460" i="2" s="1"/>
  <c r="CG460" i="2"/>
  <c r="CD462" i="2"/>
  <c r="CE462" i="2" s="1"/>
  <c r="CG462" i="2"/>
  <c r="CD464" i="2"/>
  <c r="CE464" i="2" s="1"/>
  <c r="CG464" i="2"/>
  <c r="CD466" i="2"/>
  <c r="CE466" i="2" s="1"/>
  <c r="CG466" i="2"/>
  <c r="CD468" i="2"/>
  <c r="CE468" i="2" s="1"/>
  <c r="CG468" i="2"/>
  <c r="CD470" i="2"/>
  <c r="CE470" i="2" s="1"/>
  <c r="CG470" i="2"/>
  <c r="CD472" i="2"/>
  <c r="CE472" i="2" s="1"/>
  <c r="CG472" i="2"/>
  <c r="CD474" i="2"/>
  <c r="CE474" i="2" s="1"/>
  <c r="CG474" i="2"/>
  <c r="CD476" i="2"/>
  <c r="CE476" i="2" s="1"/>
  <c r="CG476" i="2"/>
  <c r="CD478" i="2"/>
  <c r="CE478" i="2" s="1"/>
  <c r="CG478" i="2"/>
  <c r="CD480" i="2"/>
  <c r="CE480" i="2" s="1"/>
  <c r="CG480" i="2"/>
  <c r="CD482" i="2"/>
  <c r="CE482" i="2" s="1"/>
  <c r="CG482" i="2"/>
  <c r="CD484" i="2"/>
  <c r="CE484" i="2" s="1"/>
  <c r="CG484" i="2"/>
  <c r="CD486" i="2"/>
  <c r="CE486" i="2" s="1"/>
  <c r="CG486" i="2"/>
  <c r="CD488" i="2"/>
  <c r="CE488" i="2" s="1"/>
  <c r="CG488" i="2"/>
  <c r="CD490" i="2"/>
  <c r="CE490" i="2" s="1"/>
  <c r="CG490" i="2"/>
  <c r="CD492" i="2"/>
  <c r="CE492" i="2" s="1"/>
  <c r="CG492" i="2"/>
  <c r="CD494" i="2"/>
  <c r="CE494" i="2" s="1"/>
  <c r="CG494" i="2"/>
  <c r="CD496" i="2"/>
  <c r="CE496" i="2" s="1"/>
  <c r="CG496" i="2"/>
  <c r="CD498" i="2"/>
  <c r="CE498" i="2" s="1"/>
  <c r="CG498" i="2"/>
  <c r="CD500" i="2"/>
  <c r="CE500" i="2" s="1"/>
  <c r="CG500" i="2"/>
  <c r="CD502" i="2"/>
  <c r="CE502" i="2" s="1"/>
  <c r="CG502" i="2"/>
  <c r="CD504" i="2"/>
  <c r="CE504" i="2" s="1"/>
  <c r="CG504" i="2"/>
  <c r="CD506" i="2"/>
  <c r="CE506" i="2" s="1"/>
  <c r="CG506" i="2"/>
  <c r="CD515" i="2"/>
  <c r="CE515" i="2" s="1"/>
  <c r="CG515" i="2"/>
  <c r="CD517" i="2"/>
  <c r="CE517" i="2" s="1"/>
  <c r="CG517" i="2"/>
  <c r="CD520" i="2"/>
  <c r="CE520" i="2" s="1"/>
  <c r="CG520" i="2"/>
  <c r="CD522" i="2"/>
  <c r="CE522" i="2" s="1"/>
  <c r="CG522" i="2"/>
  <c r="CD531" i="2"/>
  <c r="CE531" i="2" s="1"/>
  <c r="CG531" i="2"/>
  <c r="CD533" i="2"/>
  <c r="CE533" i="2" s="1"/>
  <c r="CG533" i="2"/>
  <c r="CD536" i="2"/>
  <c r="CE536" i="2" s="1"/>
  <c r="CG536" i="2"/>
  <c r="CD538" i="2"/>
  <c r="CE538" i="2" s="1"/>
  <c r="CG538" i="2"/>
  <c r="CD547" i="2"/>
  <c r="CE547" i="2" s="1"/>
  <c r="CG547" i="2"/>
  <c r="CD549" i="2"/>
  <c r="CE549" i="2" s="1"/>
  <c r="CG549" i="2"/>
  <c r="CD552" i="2"/>
  <c r="CE552" i="2" s="1"/>
  <c r="CG552" i="2"/>
  <c r="CD554" i="2"/>
  <c r="CE554" i="2" s="1"/>
  <c r="CG554" i="2"/>
  <c r="CD563" i="2"/>
  <c r="CE563" i="2" s="1"/>
  <c r="CG563" i="2"/>
  <c r="CD565" i="2"/>
  <c r="CE565" i="2" s="1"/>
  <c r="CG565" i="2"/>
  <c r="CD568" i="2"/>
  <c r="CE568" i="2" s="1"/>
  <c r="CG568" i="2"/>
  <c r="CD570" i="2"/>
  <c r="CE570" i="2" s="1"/>
  <c r="CG570" i="2"/>
  <c r="CD579" i="2"/>
  <c r="CE579" i="2" s="1"/>
  <c r="CG579" i="2"/>
  <c r="CD581" i="2"/>
  <c r="CE581" i="2" s="1"/>
  <c r="CG581" i="2"/>
  <c r="CD584" i="2"/>
  <c r="CE584" i="2" s="1"/>
  <c r="CG584" i="2"/>
  <c r="CD586" i="2"/>
  <c r="CE586" i="2" s="1"/>
  <c r="CG586" i="2"/>
  <c r="CD595" i="2"/>
  <c r="CE595" i="2" s="1"/>
  <c r="CG595" i="2"/>
  <c r="CD597" i="2"/>
  <c r="CE597" i="2" s="1"/>
  <c r="CG597" i="2"/>
  <c r="CD600" i="2"/>
  <c r="CE600" i="2" s="1"/>
  <c r="CG600" i="2"/>
  <c r="CD602" i="2"/>
  <c r="CE602" i="2" s="1"/>
  <c r="CG602" i="2"/>
  <c r="CD611" i="2"/>
  <c r="CE611" i="2" s="1"/>
  <c r="CG611" i="2"/>
  <c r="CD613" i="2"/>
  <c r="CE613" i="2" s="1"/>
  <c r="CG613" i="2"/>
  <c r="CD615" i="2"/>
  <c r="CE615" i="2" s="1"/>
  <c r="CG615" i="2"/>
  <c r="CD617" i="2"/>
  <c r="CE617" i="2" s="1"/>
  <c r="CG617" i="2"/>
  <c r="CD619" i="2"/>
  <c r="CE619" i="2" s="1"/>
  <c r="CG619" i="2"/>
  <c r="CD621" i="2"/>
  <c r="CE621" i="2" s="1"/>
  <c r="CG621" i="2"/>
  <c r="CD623" i="2"/>
  <c r="CE623" i="2" s="1"/>
  <c r="CG623" i="2"/>
  <c r="CD625" i="2"/>
  <c r="CE625" i="2" s="1"/>
  <c r="CG625" i="2"/>
  <c r="CD627" i="2"/>
  <c r="CE627" i="2" s="1"/>
  <c r="CG627" i="2"/>
  <c r="CD629" i="2"/>
  <c r="CE629" i="2" s="1"/>
  <c r="CG629" i="2"/>
  <c r="CD631" i="2"/>
  <c r="CE631" i="2" s="1"/>
  <c r="CG631" i="2"/>
  <c r="CD633" i="2"/>
  <c r="CE633" i="2" s="1"/>
  <c r="CG633" i="2"/>
  <c r="CD635" i="2"/>
  <c r="CE635" i="2" s="1"/>
  <c r="CG635" i="2"/>
  <c r="CD637" i="2"/>
  <c r="CE637" i="2" s="1"/>
  <c r="CG637" i="2"/>
  <c r="CD639" i="2"/>
  <c r="CE639" i="2" s="1"/>
  <c r="CG639" i="2"/>
  <c r="CD641" i="2"/>
  <c r="CE641" i="2" s="1"/>
  <c r="CG641" i="2"/>
  <c r="CD643" i="2"/>
  <c r="CE643" i="2" s="1"/>
  <c r="CG643" i="2"/>
  <c r="CD645" i="2"/>
  <c r="CE645" i="2" s="1"/>
  <c r="CG645" i="2"/>
  <c r="CD647" i="2"/>
  <c r="CE647" i="2" s="1"/>
  <c r="CG647" i="2"/>
  <c r="CD650" i="2"/>
  <c r="CE650" i="2" s="1"/>
  <c r="CG650" i="2"/>
  <c r="CD652" i="2"/>
  <c r="CE652" i="2" s="1"/>
  <c r="CG652" i="2"/>
  <c r="CD661" i="2"/>
  <c r="CE661" i="2" s="1"/>
  <c r="CG661" i="2"/>
  <c r="CD663" i="2"/>
  <c r="CE663" i="2" s="1"/>
  <c r="CG663" i="2"/>
  <c r="CD666" i="2"/>
  <c r="CE666" i="2" s="1"/>
  <c r="CG666" i="2"/>
  <c r="CD668" i="2"/>
  <c r="CE668" i="2" s="1"/>
  <c r="CG668" i="2"/>
  <c r="CD677" i="2"/>
  <c r="CE677" i="2" s="1"/>
  <c r="CG677" i="2"/>
  <c r="CD679" i="2"/>
  <c r="CE679" i="2" s="1"/>
  <c r="CG679" i="2"/>
  <c r="CD682" i="2"/>
  <c r="CE682" i="2" s="1"/>
  <c r="CG682" i="2"/>
  <c r="CD684" i="2"/>
  <c r="CE684" i="2" s="1"/>
  <c r="CG684" i="2"/>
  <c r="CD693" i="2"/>
  <c r="CE693" i="2" s="1"/>
  <c r="CG693" i="2"/>
  <c r="CD695" i="2"/>
  <c r="CE695" i="2" s="1"/>
  <c r="CG695" i="2"/>
  <c r="CD698" i="2"/>
  <c r="CE698" i="2" s="1"/>
  <c r="CG698" i="2"/>
  <c r="CD700" i="2"/>
  <c r="CE700" i="2" s="1"/>
  <c r="CG700" i="2"/>
  <c r="CD709" i="2"/>
  <c r="CE709" i="2" s="1"/>
  <c r="CG709" i="2"/>
  <c r="CD711" i="2"/>
  <c r="CE711" i="2" s="1"/>
  <c r="CG711" i="2"/>
  <c r="CD714" i="2"/>
  <c r="CE714" i="2" s="1"/>
  <c r="CG714" i="2"/>
  <c r="CD716" i="2"/>
  <c r="CE716" i="2" s="1"/>
  <c r="CG716" i="2"/>
  <c r="CD725" i="2"/>
  <c r="CE725" i="2" s="1"/>
  <c r="CG725" i="2"/>
  <c r="CD727" i="2"/>
  <c r="CE727" i="2" s="1"/>
  <c r="CG727" i="2"/>
  <c r="CD730" i="2"/>
  <c r="CE730" i="2" s="1"/>
  <c r="CG730" i="2"/>
  <c r="CD732" i="2"/>
  <c r="CE732" i="2" s="1"/>
  <c r="CG732" i="2"/>
  <c r="CD741" i="2"/>
  <c r="CE741" i="2" s="1"/>
  <c r="CG741" i="2"/>
  <c r="CD743" i="2"/>
  <c r="CE743" i="2" s="1"/>
  <c r="CG743" i="2"/>
  <c r="CD746" i="2"/>
  <c r="CE746" i="2" s="1"/>
  <c r="CG746" i="2"/>
  <c r="CD748" i="2"/>
  <c r="CE748" i="2" s="1"/>
  <c r="CG748" i="2"/>
  <c r="CD757" i="2"/>
  <c r="CE757" i="2" s="1"/>
  <c r="CG757" i="2"/>
  <c r="CD759" i="2"/>
  <c r="CE759" i="2" s="1"/>
  <c r="CG759" i="2"/>
  <c r="CD762" i="2"/>
  <c r="CE762" i="2" s="1"/>
  <c r="CG762" i="2"/>
  <c r="CD764" i="2"/>
  <c r="CE764" i="2" s="1"/>
  <c r="CG764" i="2"/>
  <c r="CG804" i="2"/>
  <c r="CD804" i="2"/>
  <c r="CE804" i="2" s="1"/>
  <c r="CG806" i="2"/>
  <c r="CD806" i="2"/>
  <c r="CE806" i="2" s="1"/>
  <c r="CG808" i="2"/>
  <c r="CD808" i="2"/>
  <c r="CE808" i="2" s="1"/>
  <c r="CG810" i="2"/>
  <c r="CD810" i="2"/>
  <c r="CE810" i="2" s="1"/>
  <c r="CG812" i="2"/>
  <c r="CD812" i="2"/>
  <c r="CE812" i="2" s="1"/>
  <c r="CG814" i="2"/>
  <c r="CD814" i="2"/>
  <c r="CE814" i="2" s="1"/>
  <c r="CG816" i="2"/>
  <c r="CD816" i="2"/>
  <c r="CE816" i="2" s="1"/>
  <c r="CG818" i="2"/>
  <c r="CD818" i="2"/>
  <c r="CE818" i="2" s="1"/>
  <c r="CG820" i="2"/>
  <c r="CD820" i="2"/>
  <c r="CE820" i="2" s="1"/>
  <c r="CG822" i="2"/>
  <c r="CD822" i="2"/>
  <c r="CE822" i="2" s="1"/>
  <c r="CG824" i="2"/>
  <c r="CD824" i="2"/>
  <c r="CE824" i="2" s="1"/>
  <c r="CG826" i="2"/>
  <c r="CD826" i="2"/>
  <c r="CE826" i="2" s="1"/>
  <c r="CG828" i="2"/>
  <c r="CD828" i="2"/>
  <c r="CE828" i="2" s="1"/>
  <c r="CG830" i="2"/>
  <c r="CD830" i="2"/>
  <c r="CE830" i="2" s="1"/>
  <c r="CG832" i="2"/>
  <c r="CD832" i="2"/>
  <c r="CE832" i="2" s="1"/>
  <c r="CG834" i="2"/>
  <c r="CD834" i="2"/>
  <c r="CE834" i="2" s="1"/>
  <c r="CG836" i="2"/>
  <c r="CD836" i="2"/>
  <c r="CE836" i="2" s="1"/>
  <c r="CG838" i="2"/>
  <c r="CD838" i="2"/>
  <c r="CE838" i="2" s="1"/>
  <c r="CG840" i="2"/>
  <c r="CD840" i="2"/>
  <c r="CE840" i="2" s="1"/>
  <c r="CG842" i="2"/>
  <c r="CD842" i="2"/>
  <c r="CE842" i="2" s="1"/>
  <c r="CG844" i="2"/>
  <c r="CD844" i="2"/>
  <c r="CE844" i="2" s="1"/>
  <c r="CG846" i="2"/>
  <c r="CD846" i="2"/>
  <c r="CE846" i="2" s="1"/>
  <c r="CG848" i="2"/>
  <c r="CD848" i="2"/>
  <c r="CE848" i="2" s="1"/>
  <c r="CG850" i="2"/>
  <c r="CD850" i="2"/>
  <c r="CE850" i="2" s="1"/>
  <c r="CG852" i="2"/>
  <c r="CD852" i="2"/>
  <c r="CE852" i="2" s="1"/>
  <c r="CG854" i="2"/>
  <c r="CD854" i="2"/>
  <c r="CE854" i="2" s="1"/>
  <c r="CG856" i="2"/>
  <c r="CD856" i="2"/>
  <c r="CE856" i="2" s="1"/>
  <c r="CG858" i="2"/>
  <c r="CD858" i="2"/>
  <c r="CE858" i="2" s="1"/>
  <c r="CG860" i="2"/>
  <c r="CD860" i="2"/>
  <c r="CE860" i="2" s="1"/>
  <c r="CG862" i="2"/>
  <c r="CD862" i="2"/>
  <c r="CE862" i="2" s="1"/>
  <c r="CG864" i="2"/>
  <c r="CD864" i="2"/>
  <c r="CE864" i="2" s="1"/>
  <c r="CG866" i="2"/>
  <c r="CD866" i="2"/>
  <c r="CE866" i="2" s="1"/>
  <c r="CG868" i="2"/>
  <c r="CD868" i="2"/>
  <c r="CE868" i="2" s="1"/>
  <c r="CG870" i="2"/>
  <c r="CD870" i="2"/>
  <c r="CE870" i="2" s="1"/>
  <c r="CG872" i="2"/>
  <c r="CD872" i="2"/>
  <c r="CE872" i="2" s="1"/>
  <c r="CG874" i="2"/>
  <c r="CD874" i="2"/>
  <c r="CE874" i="2" s="1"/>
  <c r="CG876" i="2"/>
  <c r="CD876" i="2"/>
  <c r="CE876" i="2" s="1"/>
  <c r="CG878" i="2"/>
  <c r="CD878" i="2"/>
  <c r="CE878" i="2" s="1"/>
  <c r="CG880" i="2"/>
  <c r="CD880" i="2"/>
  <c r="CE880" i="2" s="1"/>
  <c r="CG882" i="2"/>
  <c r="CD882" i="2"/>
  <c r="CE882" i="2" s="1"/>
  <c r="CG884" i="2"/>
  <c r="CD884" i="2"/>
  <c r="CE884" i="2" s="1"/>
  <c r="CG886" i="2"/>
  <c r="CD886" i="2"/>
  <c r="CE886" i="2" s="1"/>
  <c r="CG888" i="2"/>
  <c r="CD888" i="2"/>
  <c r="CE888" i="2" s="1"/>
  <c r="CG890" i="2"/>
  <c r="CD890" i="2"/>
  <c r="CE890" i="2" s="1"/>
  <c r="CG892" i="2"/>
  <c r="CD892" i="2"/>
  <c r="CE892" i="2" s="1"/>
  <c r="CG894" i="2"/>
  <c r="CD894" i="2"/>
  <c r="CE894" i="2" s="1"/>
  <c r="CG896" i="2"/>
  <c r="CD896" i="2"/>
  <c r="CE896" i="2" s="1"/>
  <c r="CD981" i="2"/>
  <c r="CE981" i="2" s="1"/>
  <c r="CG981" i="2"/>
  <c r="CD983" i="2"/>
  <c r="CE983" i="2" s="1"/>
  <c r="CG983" i="2"/>
  <c r="CD997" i="2"/>
  <c r="CE997" i="2" s="1"/>
  <c r="CG997" i="2"/>
  <c r="CD999" i="2"/>
  <c r="CE999" i="2" s="1"/>
  <c r="CG999" i="2"/>
  <c r="CG1000" i="2"/>
  <c r="CG992" i="2"/>
  <c r="CG984" i="2"/>
  <c r="CG976" i="2"/>
  <c r="CG929" i="2"/>
  <c r="CG921" i="2"/>
  <c r="CD507" i="2"/>
  <c r="CE507" i="2" s="1"/>
  <c r="CG507" i="2"/>
  <c r="CD509" i="2"/>
  <c r="CE509" i="2" s="1"/>
  <c r="CG509" i="2"/>
  <c r="CD512" i="2"/>
  <c r="CE512" i="2" s="1"/>
  <c r="CG512" i="2"/>
  <c r="CD514" i="2"/>
  <c r="CE514" i="2" s="1"/>
  <c r="CG514" i="2"/>
  <c r="CD523" i="2"/>
  <c r="CE523" i="2" s="1"/>
  <c r="CG523" i="2"/>
  <c r="CD525" i="2"/>
  <c r="CE525" i="2" s="1"/>
  <c r="CG525" i="2"/>
  <c r="CD528" i="2"/>
  <c r="CE528" i="2" s="1"/>
  <c r="CG528" i="2"/>
  <c r="CD530" i="2"/>
  <c r="CE530" i="2" s="1"/>
  <c r="CG530" i="2"/>
  <c r="CD539" i="2"/>
  <c r="CE539" i="2" s="1"/>
  <c r="CG539" i="2"/>
  <c r="CD541" i="2"/>
  <c r="CE541" i="2" s="1"/>
  <c r="CG541" i="2"/>
  <c r="CD544" i="2"/>
  <c r="CE544" i="2" s="1"/>
  <c r="CG544" i="2"/>
  <c r="CD546" i="2"/>
  <c r="CE546" i="2" s="1"/>
  <c r="CG546" i="2"/>
  <c r="CD555" i="2"/>
  <c r="CE555" i="2" s="1"/>
  <c r="CG555" i="2"/>
  <c r="CD557" i="2"/>
  <c r="CE557" i="2" s="1"/>
  <c r="CG557" i="2"/>
  <c r="CD560" i="2"/>
  <c r="CE560" i="2" s="1"/>
  <c r="CG560" i="2"/>
  <c r="CD562" i="2"/>
  <c r="CE562" i="2" s="1"/>
  <c r="CG562" i="2"/>
  <c r="CD571" i="2"/>
  <c r="CE571" i="2" s="1"/>
  <c r="CG571" i="2"/>
  <c r="CD573" i="2"/>
  <c r="CE573" i="2" s="1"/>
  <c r="CG573" i="2"/>
  <c r="CD576" i="2"/>
  <c r="CE576" i="2" s="1"/>
  <c r="CG576" i="2"/>
  <c r="CD578" i="2"/>
  <c r="CE578" i="2" s="1"/>
  <c r="CG578" i="2"/>
  <c r="CD587" i="2"/>
  <c r="CE587" i="2" s="1"/>
  <c r="CG587" i="2"/>
  <c r="CD589" i="2"/>
  <c r="CE589" i="2" s="1"/>
  <c r="CG589" i="2"/>
  <c r="CD592" i="2"/>
  <c r="CE592" i="2" s="1"/>
  <c r="CG592" i="2"/>
  <c r="CD594" i="2"/>
  <c r="CE594" i="2" s="1"/>
  <c r="CG594" i="2"/>
  <c r="CD603" i="2"/>
  <c r="CE603" i="2" s="1"/>
  <c r="CG603" i="2"/>
  <c r="CD605" i="2"/>
  <c r="CE605" i="2" s="1"/>
  <c r="CG605" i="2"/>
  <c r="CD608" i="2"/>
  <c r="CE608" i="2" s="1"/>
  <c r="CG608" i="2"/>
  <c r="CD610" i="2"/>
  <c r="CE610" i="2" s="1"/>
  <c r="CG610" i="2"/>
  <c r="CD653" i="2"/>
  <c r="CE653" i="2" s="1"/>
  <c r="CG653" i="2"/>
  <c r="CD655" i="2"/>
  <c r="CE655" i="2" s="1"/>
  <c r="CG655" i="2"/>
  <c r="CD658" i="2"/>
  <c r="CE658" i="2" s="1"/>
  <c r="CG658" i="2"/>
  <c r="CD660" i="2"/>
  <c r="CE660" i="2" s="1"/>
  <c r="CG660" i="2"/>
  <c r="CD669" i="2"/>
  <c r="CE669" i="2" s="1"/>
  <c r="CG669" i="2"/>
  <c r="CD671" i="2"/>
  <c r="CE671" i="2" s="1"/>
  <c r="CG671" i="2"/>
  <c r="CD674" i="2"/>
  <c r="CE674" i="2" s="1"/>
  <c r="CG674" i="2"/>
  <c r="CD676" i="2"/>
  <c r="CE676" i="2" s="1"/>
  <c r="CG676" i="2"/>
  <c r="CD685" i="2"/>
  <c r="CE685" i="2" s="1"/>
  <c r="CG685" i="2"/>
  <c r="CD687" i="2"/>
  <c r="CE687" i="2" s="1"/>
  <c r="CG687" i="2"/>
  <c r="CD690" i="2"/>
  <c r="CE690" i="2" s="1"/>
  <c r="CG690" i="2"/>
  <c r="CD692" i="2"/>
  <c r="CE692" i="2" s="1"/>
  <c r="CG692" i="2"/>
  <c r="CD701" i="2"/>
  <c r="CE701" i="2" s="1"/>
  <c r="CG701" i="2"/>
  <c r="CD703" i="2"/>
  <c r="CE703" i="2" s="1"/>
  <c r="CG703" i="2"/>
  <c r="CD706" i="2"/>
  <c r="CE706" i="2" s="1"/>
  <c r="CG706" i="2"/>
  <c r="CD708" i="2"/>
  <c r="CE708" i="2" s="1"/>
  <c r="CG708" i="2"/>
  <c r="CD717" i="2"/>
  <c r="CE717" i="2" s="1"/>
  <c r="CG717" i="2"/>
  <c r="CD719" i="2"/>
  <c r="CE719" i="2" s="1"/>
  <c r="CG719" i="2"/>
  <c r="CD722" i="2"/>
  <c r="CE722" i="2" s="1"/>
  <c r="CG722" i="2"/>
  <c r="CD724" i="2"/>
  <c r="CE724" i="2" s="1"/>
  <c r="CG724" i="2"/>
  <c r="CD733" i="2"/>
  <c r="CE733" i="2" s="1"/>
  <c r="CG733" i="2"/>
  <c r="CD735" i="2"/>
  <c r="CE735" i="2" s="1"/>
  <c r="CG735" i="2"/>
  <c r="CD738" i="2"/>
  <c r="CE738" i="2" s="1"/>
  <c r="CG738" i="2"/>
  <c r="CD740" i="2"/>
  <c r="CE740" i="2" s="1"/>
  <c r="CG740" i="2"/>
  <c r="CD749" i="2"/>
  <c r="CE749" i="2" s="1"/>
  <c r="CG749" i="2"/>
  <c r="CD751" i="2"/>
  <c r="CE751" i="2" s="1"/>
  <c r="CG751" i="2"/>
  <c r="CD754" i="2"/>
  <c r="CE754" i="2" s="1"/>
  <c r="CG754" i="2"/>
  <c r="CD756" i="2"/>
  <c r="CE756" i="2" s="1"/>
  <c r="CG756" i="2"/>
  <c r="CD765" i="2"/>
  <c r="CE765" i="2" s="1"/>
  <c r="CG765" i="2"/>
  <c r="CD767" i="2"/>
  <c r="CE767" i="2" s="1"/>
  <c r="CG767" i="2"/>
  <c r="CD769" i="2"/>
  <c r="CE769" i="2" s="1"/>
  <c r="CG769" i="2"/>
  <c r="CD771" i="2"/>
  <c r="CE771" i="2" s="1"/>
  <c r="CG771" i="2"/>
  <c r="CD773" i="2"/>
  <c r="CE773" i="2" s="1"/>
  <c r="CG773" i="2"/>
  <c r="CD775" i="2"/>
  <c r="CE775" i="2" s="1"/>
  <c r="CG775" i="2"/>
  <c r="CD777" i="2"/>
  <c r="CE777" i="2" s="1"/>
  <c r="CG777" i="2"/>
  <c r="CD779" i="2"/>
  <c r="CE779" i="2" s="1"/>
  <c r="CG779" i="2"/>
  <c r="CD781" i="2"/>
  <c r="CE781" i="2" s="1"/>
  <c r="CG781" i="2"/>
  <c r="CD783" i="2"/>
  <c r="CE783" i="2" s="1"/>
  <c r="CG783" i="2"/>
  <c r="CD785" i="2"/>
  <c r="CE785" i="2" s="1"/>
  <c r="CG785" i="2"/>
  <c r="CD787" i="2"/>
  <c r="CE787" i="2" s="1"/>
  <c r="CG787" i="2"/>
  <c r="CD789" i="2"/>
  <c r="CE789" i="2" s="1"/>
  <c r="CG789" i="2"/>
  <c r="CD791" i="2"/>
  <c r="CE791" i="2" s="1"/>
  <c r="CG791" i="2"/>
  <c r="CD793" i="2"/>
  <c r="CE793" i="2" s="1"/>
  <c r="CG793" i="2"/>
  <c r="CD795" i="2"/>
  <c r="CE795" i="2" s="1"/>
  <c r="CG795" i="2"/>
  <c r="CD797" i="2"/>
  <c r="CE797" i="2" s="1"/>
  <c r="CG797" i="2"/>
  <c r="CD799" i="2"/>
  <c r="CE799" i="2" s="1"/>
  <c r="CG799" i="2"/>
  <c r="CD801" i="2"/>
  <c r="CE801" i="2" s="1"/>
  <c r="CG801" i="2"/>
  <c r="CG803" i="2"/>
  <c r="CD803" i="2"/>
  <c r="CE803" i="2" s="1"/>
  <c r="CD805" i="2"/>
  <c r="CE805" i="2" s="1"/>
  <c r="CG805" i="2"/>
  <c r="CG807" i="2"/>
  <c r="CD807" i="2"/>
  <c r="CE807" i="2" s="1"/>
  <c r="CD809" i="2"/>
  <c r="CE809" i="2" s="1"/>
  <c r="CG809" i="2"/>
  <c r="CG811" i="2"/>
  <c r="CD811" i="2"/>
  <c r="CE811" i="2" s="1"/>
  <c r="CD813" i="2"/>
  <c r="CE813" i="2" s="1"/>
  <c r="CG813" i="2"/>
  <c r="CG815" i="2"/>
  <c r="CD815" i="2"/>
  <c r="CE815" i="2" s="1"/>
  <c r="CD817" i="2"/>
  <c r="CE817" i="2" s="1"/>
  <c r="CG817" i="2"/>
  <c r="CG819" i="2"/>
  <c r="CD819" i="2"/>
  <c r="CE819" i="2" s="1"/>
  <c r="CD821" i="2"/>
  <c r="CE821" i="2" s="1"/>
  <c r="CG821" i="2"/>
  <c r="CG823" i="2"/>
  <c r="CD823" i="2"/>
  <c r="CE823" i="2" s="1"/>
  <c r="CD825" i="2"/>
  <c r="CE825" i="2" s="1"/>
  <c r="CG825" i="2"/>
  <c r="CG827" i="2"/>
  <c r="CD827" i="2"/>
  <c r="CE827" i="2" s="1"/>
  <c r="CD829" i="2"/>
  <c r="CE829" i="2" s="1"/>
  <c r="CG829" i="2"/>
  <c r="CG831" i="2"/>
  <c r="CD831" i="2"/>
  <c r="CE831" i="2" s="1"/>
  <c r="CD833" i="2"/>
  <c r="CE833" i="2" s="1"/>
  <c r="CG833" i="2"/>
  <c r="CG835" i="2"/>
  <c r="CD835" i="2"/>
  <c r="CE835" i="2" s="1"/>
  <c r="CD837" i="2"/>
  <c r="CE837" i="2" s="1"/>
  <c r="CG837" i="2"/>
  <c r="CG839" i="2"/>
  <c r="CD839" i="2"/>
  <c r="CE839" i="2" s="1"/>
  <c r="CD841" i="2"/>
  <c r="CE841" i="2" s="1"/>
  <c r="CG841" i="2"/>
  <c r="CG843" i="2"/>
  <c r="CD843" i="2"/>
  <c r="CE843" i="2" s="1"/>
  <c r="CD845" i="2"/>
  <c r="CE845" i="2" s="1"/>
  <c r="CG845" i="2"/>
  <c r="CG847" i="2"/>
  <c r="CD847" i="2"/>
  <c r="CE847" i="2" s="1"/>
  <c r="CD849" i="2"/>
  <c r="CE849" i="2" s="1"/>
  <c r="CG849" i="2"/>
  <c r="CG851" i="2"/>
  <c r="CD851" i="2"/>
  <c r="CE851" i="2" s="1"/>
  <c r="CD853" i="2"/>
  <c r="CE853" i="2" s="1"/>
  <c r="CG853" i="2"/>
  <c r="CG855" i="2"/>
  <c r="CD855" i="2"/>
  <c r="CE855" i="2" s="1"/>
  <c r="CD857" i="2"/>
  <c r="CE857" i="2" s="1"/>
  <c r="CG857" i="2"/>
  <c r="CG859" i="2"/>
  <c r="CD859" i="2"/>
  <c r="CE859" i="2" s="1"/>
  <c r="CD861" i="2"/>
  <c r="CE861" i="2" s="1"/>
  <c r="CG861" i="2"/>
  <c r="CG863" i="2"/>
  <c r="CD863" i="2"/>
  <c r="CE863" i="2" s="1"/>
  <c r="CD865" i="2"/>
  <c r="CE865" i="2" s="1"/>
  <c r="CG865" i="2"/>
  <c r="CG867" i="2"/>
  <c r="CD867" i="2"/>
  <c r="CE867" i="2" s="1"/>
  <c r="CD869" i="2"/>
  <c r="CE869" i="2" s="1"/>
  <c r="CG869" i="2"/>
  <c r="CG871" i="2"/>
  <c r="CD871" i="2"/>
  <c r="CE871" i="2" s="1"/>
  <c r="CD873" i="2"/>
  <c r="CE873" i="2" s="1"/>
  <c r="CG873" i="2"/>
  <c r="CG875" i="2"/>
  <c r="CD875" i="2"/>
  <c r="CE875" i="2" s="1"/>
  <c r="CD877" i="2"/>
  <c r="CE877" i="2" s="1"/>
  <c r="CG877" i="2"/>
  <c r="CG879" i="2"/>
  <c r="CD879" i="2"/>
  <c r="CE879" i="2" s="1"/>
  <c r="CD881" i="2"/>
  <c r="CE881" i="2" s="1"/>
  <c r="CG881" i="2"/>
  <c r="CG883" i="2"/>
  <c r="CD883" i="2"/>
  <c r="CE883" i="2" s="1"/>
  <c r="CD885" i="2"/>
  <c r="CE885" i="2" s="1"/>
  <c r="CG885" i="2"/>
  <c r="CG887" i="2"/>
  <c r="CD887" i="2"/>
  <c r="CE887" i="2" s="1"/>
  <c r="CD889" i="2"/>
  <c r="CE889" i="2" s="1"/>
  <c r="CG889" i="2"/>
  <c r="CG891" i="2"/>
  <c r="CD891" i="2"/>
  <c r="CE891" i="2" s="1"/>
  <c r="CD893" i="2"/>
  <c r="CE893" i="2" s="1"/>
  <c r="CG893" i="2"/>
  <c r="CG895" i="2"/>
  <c r="CD895" i="2"/>
  <c r="CE895" i="2" s="1"/>
  <c r="CD897" i="2"/>
  <c r="CE897" i="2" s="1"/>
  <c r="CG897" i="2"/>
  <c r="CD899" i="2"/>
  <c r="CE899" i="2" s="1"/>
  <c r="CG899" i="2"/>
  <c r="CD901" i="2"/>
  <c r="CE901" i="2" s="1"/>
  <c r="CG901" i="2"/>
  <c r="CD903" i="2"/>
  <c r="CE903" i="2" s="1"/>
  <c r="CG903" i="2"/>
  <c r="CD905" i="2"/>
  <c r="CE905" i="2" s="1"/>
  <c r="CG905" i="2"/>
  <c r="CD907" i="2"/>
  <c r="CE907" i="2" s="1"/>
  <c r="CG907" i="2"/>
  <c r="CD909" i="2"/>
  <c r="CE909" i="2" s="1"/>
  <c r="CG909" i="2"/>
  <c r="CD911" i="2"/>
  <c r="CE911" i="2" s="1"/>
  <c r="CG911" i="2"/>
  <c r="CD913" i="2"/>
  <c r="CE913" i="2" s="1"/>
  <c r="CG913" i="2"/>
  <c r="CD915" i="2"/>
  <c r="CE915" i="2" s="1"/>
  <c r="CG915" i="2"/>
  <c r="CD917" i="2"/>
  <c r="CE917" i="2" s="1"/>
  <c r="CG917" i="2"/>
  <c r="CD919" i="2"/>
  <c r="CE919" i="2" s="1"/>
  <c r="CG919" i="2"/>
  <c r="CD923" i="2"/>
  <c r="CE923" i="2" s="1"/>
  <c r="CG923" i="2"/>
  <c r="CD927" i="2"/>
  <c r="CE927" i="2" s="1"/>
  <c r="CG927" i="2"/>
  <c r="CD931" i="2"/>
  <c r="CE931" i="2" s="1"/>
  <c r="CG931" i="2"/>
  <c r="CD935" i="2"/>
  <c r="CE935" i="2" s="1"/>
  <c r="CG935" i="2"/>
  <c r="CD937" i="2"/>
  <c r="CE937" i="2" s="1"/>
  <c r="CG937" i="2"/>
  <c r="CD939" i="2"/>
  <c r="CE939" i="2" s="1"/>
  <c r="CG939" i="2"/>
  <c r="CD941" i="2"/>
  <c r="CE941" i="2" s="1"/>
  <c r="CG941" i="2"/>
  <c r="CD943" i="2"/>
  <c r="CE943" i="2" s="1"/>
  <c r="CG943" i="2"/>
  <c r="CD945" i="2"/>
  <c r="CE945" i="2" s="1"/>
  <c r="CG945" i="2"/>
  <c r="CD947" i="2"/>
  <c r="CE947" i="2" s="1"/>
  <c r="CG947" i="2"/>
  <c r="CD949" i="2"/>
  <c r="CE949" i="2" s="1"/>
  <c r="CG949" i="2"/>
  <c r="CD951" i="2"/>
  <c r="CE951" i="2" s="1"/>
  <c r="CG951" i="2"/>
  <c r="CD953" i="2"/>
  <c r="CE953" i="2" s="1"/>
  <c r="CG953" i="2"/>
  <c r="CD955" i="2"/>
  <c r="CE955" i="2" s="1"/>
  <c r="CG955" i="2"/>
  <c r="CD957" i="2"/>
  <c r="CE957" i="2" s="1"/>
  <c r="CG957" i="2"/>
  <c r="CD959" i="2"/>
  <c r="CE959" i="2" s="1"/>
  <c r="CG959" i="2"/>
  <c r="CD961" i="2"/>
  <c r="CE961" i="2" s="1"/>
  <c r="CG961" i="2"/>
  <c r="CD963" i="2"/>
  <c r="CE963" i="2" s="1"/>
  <c r="CG963" i="2"/>
  <c r="CD965" i="2"/>
  <c r="CE965" i="2" s="1"/>
  <c r="CG965" i="2"/>
  <c r="CD967" i="2"/>
  <c r="CE967" i="2" s="1"/>
  <c r="CG967" i="2"/>
  <c r="CD969" i="2"/>
  <c r="CE969" i="2" s="1"/>
  <c r="CG969" i="2"/>
  <c r="CD971" i="2"/>
  <c r="CE971" i="2" s="1"/>
  <c r="CG971" i="2"/>
  <c r="CD973" i="2"/>
  <c r="CE973" i="2" s="1"/>
  <c r="CG973" i="2"/>
  <c r="CD975" i="2"/>
  <c r="CE975" i="2" s="1"/>
  <c r="CG975" i="2"/>
  <c r="CD989" i="2"/>
  <c r="CE989" i="2" s="1"/>
  <c r="CG989" i="2"/>
  <c r="CD991" i="2"/>
  <c r="CE991" i="2" s="1"/>
  <c r="CG991" i="2"/>
  <c r="CG994" i="2"/>
  <c r="CG986" i="2"/>
  <c r="CG978" i="2"/>
  <c r="CG933" i="2"/>
  <c r="CG925" i="2"/>
  <c r="CD3" i="2"/>
  <c r="CE3" i="2" s="1"/>
  <c r="CG3" i="2"/>
  <c r="CD5" i="2"/>
  <c r="CE5" i="2" s="1"/>
  <c r="CG5" i="2"/>
  <c r="CD7" i="2"/>
  <c r="CE7" i="2" s="1"/>
  <c r="CG7" i="2"/>
  <c r="CD9" i="2"/>
  <c r="CE9" i="2" s="1"/>
  <c r="CG9" i="2"/>
  <c r="CD11" i="2"/>
  <c r="CE11" i="2" s="1"/>
  <c r="CG11" i="2"/>
  <c r="CD13" i="2"/>
  <c r="CE13" i="2" s="1"/>
  <c r="CG13" i="2"/>
  <c r="CD15" i="2"/>
  <c r="CE15" i="2" s="1"/>
  <c r="CG15" i="2"/>
  <c r="CD17" i="2"/>
  <c r="CE17" i="2" s="1"/>
  <c r="CG17" i="2"/>
  <c r="CD19" i="2"/>
  <c r="CE19" i="2" s="1"/>
  <c r="CG19" i="2"/>
  <c r="CD21" i="2"/>
  <c r="CE21" i="2" s="1"/>
  <c r="CG21" i="2"/>
  <c r="CD23" i="2"/>
  <c r="CE23" i="2" s="1"/>
  <c r="CG23" i="2"/>
  <c r="CD25" i="2"/>
  <c r="CE25" i="2" s="1"/>
  <c r="CG25" i="2"/>
  <c r="CD27" i="2"/>
  <c r="CE27" i="2" s="1"/>
  <c r="CG27" i="2"/>
  <c r="CD29" i="2"/>
  <c r="CE29" i="2" s="1"/>
  <c r="CG29" i="2"/>
  <c r="CD31" i="2"/>
  <c r="CE31" i="2" s="1"/>
  <c r="CG31" i="2"/>
  <c r="CD33" i="2"/>
  <c r="CE33" i="2" s="1"/>
  <c r="CG33" i="2"/>
  <c r="CD35" i="2"/>
  <c r="CE35" i="2" s="1"/>
  <c r="CG35" i="2"/>
  <c r="CD37" i="2"/>
  <c r="CE37" i="2" s="1"/>
  <c r="CG37" i="2"/>
  <c r="CD39" i="2"/>
  <c r="CE39" i="2" s="1"/>
  <c r="CG39" i="2"/>
  <c r="CD41" i="2"/>
  <c r="CE41" i="2" s="1"/>
  <c r="CG41" i="2"/>
  <c r="CD43" i="2"/>
  <c r="CE43" i="2" s="1"/>
  <c r="CG43" i="2"/>
  <c r="CD45" i="2"/>
  <c r="CE45" i="2" s="1"/>
  <c r="CG45" i="2"/>
  <c r="CD47" i="2"/>
  <c r="CE47" i="2" s="1"/>
  <c r="CG47" i="2"/>
  <c r="CD49" i="2"/>
  <c r="CE49" i="2" s="1"/>
  <c r="CG49" i="2"/>
  <c r="CD51" i="2"/>
  <c r="CE51" i="2" s="1"/>
  <c r="CG51" i="2"/>
  <c r="CD53" i="2"/>
  <c r="CE53" i="2" s="1"/>
  <c r="CG53" i="2"/>
  <c r="CD55" i="2"/>
  <c r="CE55" i="2" s="1"/>
  <c r="CG55" i="2"/>
  <c r="CD57" i="2"/>
  <c r="CE57" i="2" s="1"/>
  <c r="CG57" i="2"/>
  <c r="CD59" i="2"/>
  <c r="CE59" i="2" s="1"/>
  <c r="CG59" i="2"/>
  <c r="CD61" i="2"/>
  <c r="CE61" i="2" s="1"/>
  <c r="CG61" i="2"/>
  <c r="CD63" i="2"/>
  <c r="CE63" i="2" s="1"/>
  <c r="CG63" i="2"/>
  <c r="CD65" i="2"/>
  <c r="CE65" i="2" s="1"/>
  <c r="CG65" i="2"/>
  <c r="CD67" i="2"/>
  <c r="CE67" i="2" s="1"/>
  <c r="CG67" i="2"/>
  <c r="CD69" i="2"/>
  <c r="CE69" i="2" s="1"/>
  <c r="CG69" i="2"/>
  <c r="CD71" i="2"/>
  <c r="CE71" i="2" s="1"/>
  <c r="CG71" i="2"/>
  <c r="CD73" i="2"/>
  <c r="CE73" i="2" s="1"/>
  <c r="CG73" i="2"/>
  <c r="CD75" i="2"/>
  <c r="CE75" i="2" s="1"/>
  <c r="CG75" i="2"/>
  <c r="CD77" i="2"/>
  <c r="CE77" i="2" s="1"/>
  <c r="CG77" i="2"/>
  <c r="CD79" i="2"/>
  <c r="CE79" i="2" s="1"/>
  <c r="CG79" i="2"/>
  <c r="CD81" i="2"/>
  <c r="CE81" i="2" s="1"/>
  <c r="CG81" i="2"/>
  <c r="CD83" i="2"/>
  <c r="CE83" i="2" s="1"/>
  <c r="CG83" i="2"/>
  <c r="CD85" i="2"/>
  <c r="CE85" i="2" s="1"/>
  <c r="CG85" i="2"/>
  <c r="CD87" i="2"/>
  <c r="CE87" i="2" s="1"/>
  <c r="CG87" i="2"/>
  <c r="CD89" i="2"/>
  <c r="CE89" i="2" s="1"/>
  <c r="CG89" i="2"/>
  <c r="CD91" i="2"/>
  <c r="CE91" i="2" s="1"/>
  <c r="CG91" i="2"/>
  <c r="CD93" i="2"/>
  <c r="CE93" i="2" s="1"/>
  <c r="CG93" i="2"/>
  <c r="CD95" i="2"/>
  <c r="CE95" i="2" s="1"/>
  <c r="CG95" i="2"/>
  <c r="CD97" i="2"/>
  <c r="CE97" i="2" s="1"/>
  <c r="CG97" i="2"/>
  <c r="CD99" i="2"/>
  <c r="CE99" i="2" s="1"/>
  <c r="CG99" i="2"/>
  <c r="CD101" i="2"/>
  <c r="CE101" i="2" s="1"/>
  <c r="CG101" i="2"/>
  <c r="CD103" i="2"/>
  <c r="CE103" i="2" s="1"/>
  <c r="CG103" i="2"/>
  <c r="CD105" i="2"/>
  <c r="CE105" i="2" s="1"/>
  <c r="CG105" i="2"/>
  <c r="CD107" i="2"/>
  <c r="CE107" i="2" s="1"/>
  <c r="CG107" i="2"/>
  <c r="CD109" i="2"/>
  <c r="CE109" i="2" s="1"/>
  <c r="CG109" i="2"/>
  <c r="CD111" i="2"/>
  <c r="CE111" i="2" s="1"/>
  <c r="CG111" i="2"/>
  <c r="CD113" i="2"/>
  <c r="CE113" i="2" s="1"/>
  <c r="CG113" i="2"/>
  <c r="CD115" i="2"/>
  <c r="CE115" i="2" s="1"/>
  <c r="CG115" i="2"/>
  <c r="CD117" i="2"/>
  <c r="CE117" i="2" s="1"/>
  <c r="CG117" i="2"/>
  <c r="CD119" i="2"/>
  <c r="CE119" i="2" s="1"/>
  <c r="CG119" i="2"/>
  <c r="CD121" i="2"/>
  <c r="CE121" i="2" s="1"/>
  <c r="CG121" i="2"/>
  <c r="CD123" i="2"/>
  <c r="CE123" i="2" s="1"/>
  <c r="CG123" i="2"/>
  <c r="CD125" i="2"/>
  <c r="CE125" i="2" s="1"/>
  <c r="CG125" i="2"/>
  <c r="CD127" i="2"/>
  <c r="CE127" i="2" s="1"/>
  <c r="CG127" i="2"/>
  <c r="CD129" i="2"/>
  <c r="CE129" i="2" s="1"/>
  <c r="CG129" i="2"/>
  <c r="CD131" i="2"/>
  <c r="CE131" i="2" s="1"/>
  <c r="CG131" i="2"/>
  <c r="CD133" i="2"/>
  <c r="CE133" i="2" s="1"/>
  <c r="CG133" i="2"/>
  <c r="CD135" i="2"/>
  <c r="CE135" i="2" s="1"/>
  <c r="CG135" i="2"/>
  <c r="CD137" i="2"/>
  <c r="CE137" i="2" s="1"/>
  <c r="CG137" i="2"/>
  <c r="CD139" i="2"/>
  <c r="CE139" i="2" s="1"/>
  <c r="CG139" i="2"/>
  <c r="CD141" i="2"/>
  <c r="CE141" i="2" s="1"/>
  <c r="CG141" i="2"/>
  <c r="CD143" i="2"/>
  <c r="CE143" i="2" s="1"/>
  <c r="CG143" i="2"/>
  <c r="CD145" i="2"/>
  <c r="CE145" i="2" s="1"/>
  <c r="CG145" i="2"/>
  <c r="CD147" i="2"/>
  <c r="CE147" i="2" s="1"/>
  <c r="CG147" i="2"/>
  <c r="CD149" i="2"/>
  <c r="CE149" i="2" s="1"/>
  <c r="CG149" i="2"/>
  <c r="CD151" i="2"/>
  <c r="CE151" i="2" s="1"/>
  <c r="CG151" i="2"/>
  <c r="CD153" i="2"/>
  <c r="CE153" i="2" s="1"/>
  <c r="CG153" i="2"/>
  <c r="CD155" i="2"/>
  <c r="CE155" i="2" s="1"/>
  <c r="CG155" i="2"/>
  <c r="CD157" i="2"/>
  <c r="CE157" i="2" s="1"/>
  <c r="CG157" i="2"/>
  <c r="CD159" i="2"/>
  <c r="CE159" i="2" s="1"/>
  <c r="CG159" i="2"/>
  <c r="CD161" i="2"/>
  <c r="CE161" i="2" s="1"/>
  <c r="CG161" i="2"/>
  <c r="CD163" i="2"/>
  <c r="CE163" i="2" s="1"/>
  <c r="CG163" i="2"/>
  <c r="CD165" i="2"/>
  <c r="CE165" i="2" s="1"/>
  <c r="CG165" i="2"/>
  <c r="CD167" i="2"/>
  <c r="CE167" i="2" s="1"/>
  <c r="CG167" i="2"/>
  <c r="CD169" i="2"/>
  <c r="CE169" i="2" s="1"/>
  <c r="CG169" i="2"/>
  <c r="CD173" i="2"/>
  <c r="CE173" i="2" s="1"/>
  <c r="CG173" i="2"/>
  <c r="CD177" i="2"/>
  <c r="CE177" i="2" s="1"/>
  <c r="CG177" i="2"/>
  <c r="CD181" i="2"/>
  <c r="CE181" i="2" s="1"/>
  <c r="CG181" i="2"/>
  <c r="CD185" i="2"/>
  <c r="CE185" i="2" s="1"/>
  <c r="CG185" i="2"/>
  <c r="CD189" i="2"/>
  <c r="CE189" i="2" s="1"/>
  <c r="CG189" i="2"/>
  <c r="CD193" i="2"/>
  <c r="CE193" i="2" s="1"/>
  <c r="CG193" i="2"/>
  <c r="CD197" i="2"/>
  <c r="CE197" i="2" s="1"/>
  <c r="CG197" i="2"/>
  <c r="CD201" i="2"/>
  <c r="CE201" i="2" s="1"/>
  <c r="CG201" i="2"/>
  <c r="CD205" i="2"/>
  <c r="CE205" i="2" s="1"/>
  <c r="CG205" i="2"/>
  <c r="CD209" i="2"/>
  <c r="CE209" i="2" s="1"/>
  <c r="CG209" i="2"/>
  <c r="CD213" i="2"/>
  <c r="CE213" i="2" s="1"/>
  <c r="CG213" i="2"/>
  <c r="CD217" i="2"/>
  <c r="CE217" i="2" s="1"/>
  <c r="CG217" i="2"/>
  <c r="CD221" i="2"/>
  <c r="CE221" i="2" s="1"/>
  <c r="CG221" i="2"/>
  <c r="CD225" i="2"/>
  <c r="CE225" i="2" s="1"/>
  <c r="CG225" i="2"/>
  <c r="CD229" i="2"/>
  <c r="CE229" i="2" s="1"/>
  <c r="CG229" i="2"/>
  <c r="CD233" i="2"/>
  <c r="CE233" i="2" s="1"/>
  <c r="CG233" i="2"/>
  <c r="CD237" i="2"/>
  <c r="CE237" i="2" s="1"/>
  <c r="CG237" i="2"/>
  <c r="CD241" i="2"/>
  <c r="CE241" i="2" s="1"/>
  <c r="CG241" i="2"/>
  <c r="CD245" i="2"/>
  <c r="CE245" i="2" s="1"/>
  <c r="CG245" i="2"/>
  <c r="CD249" i="2"/>
  <c r="CE249" i="2" s="1"/>
  <c r="CG249" i="2"/>
  <c r="CD253" i="2"/>
  <c r="CE253" i="2" s="1"/>
  <c r="CG253" i="2"/>
  <c r="CD257" i="2"/>
  <c r="CE257" i="2" s="1"/>
  <c r="CG257" i="2"/>
  <c r="CD261" i="2"/>
  <c r="CE261" i="2" s="1"/>
  <c r="CG261" i="2"/>
  <c r="CD265" i="2"/>
  <c r="CE265" i="2" s="1"/>
  <c r="CG265" i="2"/>
  <c r="CD269" i="2"/>
  <c r="CE269" i="2" s="1"/>
  <c r="CG269" i="2"/>
  <c r="CD273" i="2"/>
  <c r="CE273" i="2" s="1"/>
  <c r="CG273" i="2"/>
  <c r="CD277" i="2"/>
  <c r="CE277" i="2" s="1"/>
  <c r="CG277" i="2"/>
  <c r="CD281" i="2"/>
  <c r="CE281" i="2" s="1"/>
  <c r="CG281" i="2"/>
  <c r="CD285" i="2"/>
  <c r="CE285" i="2" s="1"/>
  <c r="CG285" i="2"/>
  <c r="CD289" i="2"/>
  <c r="CE289" i="2" s="1"/>
  <c r="CG289" i="2"/>
  <c r="CD293" i="2"/>
  <c r="CE293" i="2" s="1"/>
  <c r="CG293" i="2"/>
  <c r="CD297" i="2"/>
  <c r="CE297" i="2" s="1"/>
  <c r="CG297" i="2"/>
  <c r="CD301" i="2"/>
  <c r="CE301" i="2" s="1"/>
  <c r="CG301" i="2"/>
  <c r="CD305" i="2"/>
  <c r="CE305" i="2" s="1"/>
  <c r="CG305" i="2"/>
  <c r="CD309" i="2"/>
  <c r="CE309" i="2" s="1"/>
  <c r="CG309" i="2"/>
  <c r="CD313" i="2"/>
  <c r="CE313" i="2" s="1"/>
  <c r="CG313" i="2"/>
  <c r="CD317" i="2"/>
  <c r="CE317" i="2" s="1"/>
  <c r="CG317" i="2"/>
  <c r="CD321" i="2"/>
  <c r="CE321" i="2" s="1"/>
  <c r="CG321" i="2"/>
  <c r="CD325" i="2"/>
  <c r="CE325" i="2" s="1"/>
  <c r="CG325" i="2"/>
  <c r="CD329" i="2"/>
  <c r="CE329" i="2" s="1"/>
  <c r="CG329" i="2"/>
  <c r="CD333" i="2"/>
  <c r="CE333" i="2" s="1"/>
  <c r="CG333" i="2"/>
  <c r="CD337" i="2"/>
  <c r="CE337" i="2" s="1"/>
  <c r="CG337" i="2"/>
  <c r="CD341" i="2"/>
  <c r="CE341" i="2" s="1"/>
  <c r="CG341" i="2"/>
  <c r="CD345" i="2"/>
  <c r="CE345" i="2" s="1"/>
  <c r="CG345" i="2"/>
  <c r="CD349" i="2"/>
  <c r="CE349" i="2" s="1"/>
  <c r="CG349" i="2"/>
  <c r="CD353" i="2"/>
  <c r="CE353" i="2" s="1"/>
  <c r="CG353" i="2"/>
  <c r="CD357" i="2"/>
  <c r="CE357" i="2" s="1"/>
  <c r="CG357" i="2"/>
  <c r="CD361" i="2"/>
  <c r="CE361" i="2" s="1"/>
  <c r="CG361" i="2"/>
  <c r="CD365" i="2"/>
  <c r="CE365" i="2" s="1"/>
  <c r="CG365" i="2"/>
  <c r="CD369" i="2"/>
  <c r="CE369" i="2" s="1"/>
  <c r="CG369" i="2"/>
  <c r="CD373" i="2"/>
  <c r="CE373" i="2" s="1"/>
  <c r="CG373" i="2"/>
  <c r="CD377" i="2"/>
  <c r="CE377" i="2" s="1"/>
  <c r="CG377" i="2"/>
  <c r="CD381" i="2"/>
  <c r="CE381" i="2" s="1"/>
  <c r="CG381" i="2"/>
  <c r="CD385" i="2"/>
  <c r="CE385" i="2" s="1"/>
  <c r="CG385" i="2"/>
  <c r="CD389" i="2"/>
  <c r="CE389" i="2" s="1"/>
  <c r="CG389" i="2"/>
  <c r="CD393" i="2"/>
  <c r="CE393" i="2" s="1"/>
  <c r="CG393" i="2"/>
  <c r="CD397" i="2"/>
  <c r="CE397" i="2" s="1"/>
  <c r="CG397" i="2"/>
  <c r="CD401" i="2"/>
  <c r="CE401" i="2" s="1"/>
  <c r="CG401" i="2"/>
  <c r="CD405" i="2"/>
  <c r="CE405" i="2" s="1"/>
  <c r="CG405" i="2"/>
  <c r="CD409" i="2"/>
  <c r="CE409" i="2" s="1"/>
  <c r="CG409" i="2"/>
  <c r="CD413" i="2"/>
  <c r="CE413" i="2" s="1"/>
  <c r="CG413" i="2"/>
  <c r="CD417" i="2"/>
  <c r="CE417" i="2" s="1"/>
  <c r="CG417" i="2"/>
  <c r="CD421" i="2"/>
  <c r="CE421" i="2" s="1"/>
  <c r="CG421" i="2"/>
  <c r="CD508" i="2"/>
  <c r="CE508" i="2" s="1"/>
  <c r="CG508" i="2"/>
  <c r="CD510" i="2"/>
  <c r="CE510" i="2" s="1"/>
  <c r="CG510" i="2"/>
  <c r="CD516" i="2"/>
  <c r="CE516" i="2" s="1"/>
  <c r="CG516" i="2"/>
  <c r="CD518" i="2"/>
  <c r="CE518" i="2" s="1"/>
  <c r="CG518" i="2"/>
  <c r="CD524" i="2"/>
  <c r="CE524" i="2" s="1"/>
  <c r="CG524" i="2"/>
  <c r="CD526" i="2"/>
  <c r="CE526" i="2" s="1"/>
  <c r="CG526" i="2"/>
  <c r="CD532" i="2"/>
  <c r="CE532" i="2" s="1"/>
  <c r="CG532" i="2"/>
  <c r="CD534" i="2"/>
  <c r="CE534" i="2" s="1"/>
  <c r="CG534" i="2"/>
  <c r="CD540" i="2"/>
  <c r="CE540" i="2" s="1"/>
  <c r="CG540" i="2"/>
  <c r="CD542" i="2"/>
  <c r="CE542" i="2" s="1"/>
  <c r="CG542" i="2"/>
  <c r="CD548" i="2"/>
  <c r="CE548" i="2" s="1"/>
  <c r="CG548" i="2"/>
  <c r="CD550" i="2"/>
  <c r="CE550" i="2" s="1"/>
  <c r="CG550" i="2"/>
  <c r="CD556" i="2"/>
  <c r="CE556" i="2" s="1"/>
  <c r="CG556" i="2"/>
  <c r="CD558" i="2"/>
  <c r="CE558" i="2" s="1"/>
  <c r="CG558" i="2"/>
  <c r="CD564" i="2"/>
  <c r="CE564" i="2" s="1"/>
  <c r="CG564" i="2"/>
  <c r="CD566" i="2"/>
  <c r="CE566" i="2" s="1"/>
  <c r="CG566" i="2"/>
  <c r="CD572" i="2"/>
  <c r="CE572" i="2" s="1"/>
  <c r="CG572" i="2"/>
  <c r="CD574" i="2"/>
  <c r="CE574" i="2" s="1"/>
  <c r="CG574" i="2"/>
  <c r="CD580" i="2"/>
  <c r="CE580" i="2" s="1"/>
  <c r="CG580" i="2"/>
  <c r="CD582" i="2"/>
  <c r="CE582" i="2" s="1"/>
  <c r="CG582" i="2"/>
  <c r="CD588" i="2"/>
  <c r="CE588" i="2" s="1"/>
  <c r="CG588" i="2"/>
  <c r="CD590" i="2"/>
  <c r="CE590" i="2" s="1"/>
  <c r="CG590" i="2"/>
  <c r="CD596" i="2"/>
  <c r="CE596" i="2" s="1"/>
  <c r="CG596" i="2"/>
  <c r="CD598" i="2"/>
  <c r="CE598" i="2" s="1"/>
  <c r="CG598" i="2"/>
  <c r="CD604" i="2"/>
  <c r="CE604" i="2" s="1"/>
  <c r="CG604" i="2"/>
  <c r="CD606" i="2"/>
  <c r="CE606" i="2" s="1"/>
  <c r="CG606" i="2"/>
  <c r="CD612" i="2"/>
  <c r="CE612" i="2" s="1"/>
  <c r="CG612" i="2"/>
  <c r="CD614" i="2"/>
  <c r="CE614" i="2" s="1"/>
  <c r="CG614" i="2"/>
  <c r="CD616" i="2"/>
  <c r="CE616" i="2" s="1"/>
  <c r="CG616" i="2"/>
  <c r="CD618" i="2"/>
  <c r="CE618" i="2" s="1"/>
  <c r="CG618" i="2"/>
  <c r="CD620" i="2"/>
  <c r="CE620" i="2" s="1"/>
  <c r="CG620" i="2"/>
  <c r="CD622" i="2"/>
  <c r="CE622" i="2" s="1"/>
  <c r="CG622" i="2"/>
  <c r="CD624" i="2"/>
  <c r="CE624" i="2" s="1"/>
  <c r="CG624" i="2"/>
  <c r="CD626" i="2"/>
  <c r="CE626" i="2" s="1"/>
  <c r="CG626" i="2"/>
  <c r="CD628" i="2"/>
  <c r="CE628" i="2" s="1"/>
  <c r="CG628" i="2"/>
  <c r="CD630" i="2"/>
  <c r="CE630" i="2" s="1"/>
  <c r="CG630" i="2"/>
  <c r="CD632" i="2"/>
  <c r="CE632" i="2" s="1"/>
  <c r="CG632" i="2"/>
  <c r="CD634" i="2"/>
  <c r="CE634" i="2" s="1"/>
  <c r="CG634" i="2"/>
  <c r="CD636" i="2"/>
  <c r="CE636" i="2" s="1"/>
  <c r="CG636" i="2"/>
  <c r="CD638" i="2"/>
  <c r="CE638" i="2" s="1"/>
  <c r="CG638" i="2"/>
  <c r="CD640" i="2"/>
  <c r="CE640" i="2" s="1"/>
  <c r="CG640" i="2"/>
  <c r="CD642" i="2"/>
  <c r="CE642" i="2" s="1"/>
  <c r="CG642" i="2"/>
  <c r="CD644" i="2"/>
  <c r="CE644" i="2" s="1"/>
  <c r="CG644" i="2"/>
  <c r="CD646" i="2"/>
  <c r="CE646" i="2" s="1"/>
  <c r="CG646" i="2"/>
  <c r="CD648" i="2"/>
  <c r="CE648" i="2" s="1"/>
  <c r="CG648" i="2"/>
  <c r="CD654" i="2"/>
  <c r="CE654" i="2" s="1"/>
  <c r="CG654" i="2"/>
  <c r="CD656" i="2"/>
  <c r="CE656" i="2" s="1"/>
  <c r="CG656" i="2"/>
  <c r="CD662" i="2"/>
  <c r="CE662" i="2" s="1"/>
  <c r="CG662" i="2"/>
  <c r="CD664" i="2"/>
  <c r="CE664" i="2" s="1"/>
  <c r="CG664" i="2"/>
  <c r="CD670" i="2"/>
  <c r="CE670" i="2" s="1"/>
  <c r="CG670" i="2"/>
  <c r="CD672" i="2"/>
  <c r="CE672" i="2" s="1"/>
  <c r="CG672" i="2"/>
  <c r="CD678" i="2"/>
  <c r="CE678" i="2" s="1"/>
  <c r="CG678" i="2"/>
  <c r="CD680" i="2"/>
  <c r="CE680" i="2" s="1"/>
  <c r="CG680" i="2"/>
  <c r="CD686" i="2"/>
  <c r="CE686" i="2" s="1"/>
  <c r="CG686" i="2"/>
  <c r="CD688" i="2"/>
  <c r="CE688" i="2" s="1"/>
  <c r="CG688" i="2"/>
  <c r="CD694" i="2"/>
  <c r="CE694" i="2" s="1"/>
  <c r="CG694" i="2"/>
  <c r="CD696" i="2"/>
  <c r="CE696" i="2" s="1"/>
  <c r="CG696" i="2"/>
  <c r="CD702" i="2"/>
  <c r="CE702" i="2" s="1"/>
  <c r="CG702" i="2"/>
  <c r="CD704" i="2"/>
  <c r="CE704" i="2" s="1"/>
  <c r="CG704" i="2"/>
  <c r="CD710" i="2"/>
  <c r="CE710" i="2" s="1"/>
  <c r="CG710" i="2"/>
  <c r="CD712" i="2"/>
  <c r="CE712" i="2" s="1"/>
  <c r="CG712" i="2"/>
  <c r="CD718" i="2"/>
  <c r="CE718" i="2" s="1"/>
  <c r="CG718" i="2"/>
  <c r="CD720" i="2"/>
  <c r="CE720" i="2" s="1"/>
  <c r="CG720" i="2"/>
  <c r="CD726" i="2"/>
  <c r="CE726" i="2" s="1"/>
  <c r="CG726" i="2"/>
  <c r="CD728" i="2"/>
  <c r="CE728" i="2" s="1"/>
  <c r="CG728" i="2"/>
  <c r="CD734" i="2"/>
  <c r="CE734" i="2" s="1"/>
  <c r="CG734" i="2"/>
  <c r="CD736" i="2"/>
  <c r="CE736" i="2" s="1"/>
  <c r="CG736" i="2"/>
  <c r="CD742" i="2"/>
  <c r="CE742" i="2" s="1"/>
  <c r="CG742" i="2"/>
  <c r="CD744" i="2"/>
  <c r="CE744" i="2" s="1"/>
  <c r="CG744" i="2"/>
  <c r="CD750" i="2"/>
  <c r="CE750" i="2" s="1"/>
  <c r="CG750" i="2"/>
  <c r="CD752" i="2"/>
  <c r="CE752" i="2" s="1"/>
  <c r="CG752" i="2"/>
  <c r="CD758" i="2"/>
  <c r="CE758" i="2" s="1"/>
  <c r="CG758" i="2"/>
  <c r="CD760" i="2"/>
  <c r="CE760" i="2" s="1"/>
  <c r="CG760" i="2"/>
  <c r="CD766" i="2"/>
  <c r="CE766" i="2" s="1"/>
  <c r="CG766" i="2"/>
  <c r="CD768" i="2"/>
  <c r="CE768" i="2" s="1"/>
  <c r="CG768" i="2"/>
  <c r="CD770" i="2"/>
  <c r="CE770" i="2" s="1"/>
  <c r="CG770" i="2"/>
  <c r="CD772" i="2"/>
  <c r="CE772" i="2" s="1"/>
  <c r="CG772" i="2"/>
  <c r="CD774" i="2"/>
  <c r="CE774" i="2" s="1"/>
  <c r="CG774" i="2"/>
  <c r="CD776" i="2"/>
  <c r="CE776" i="2" s="1"/>
  <c r="CG776" i="2"/>
  <c r="CD778" i="2"/>
  <c r="CE778" i="2" s="1"/>
  <c r="CG778" i="2"/>
  <c r="CD780" i="2"/>
  <c r="CE780" i="2" s="1"/>
  <c r="CG780" i="2"/>
  <c r="CD782" i="2"/>
  <c r="CE782" i="2" s="1"/>
  <c r="CG782" i="2"/>
  <c r="CD784" i="2"/>
  <c r="CE784" i="2" s="1"/>
  <c r="CG784" i="2"/>
  <c r="CD786" i="2"/>
  <c r="CE786" i="2" s="1"/>
  <c r="CG786" i="2"/>
  <c r="CD788" i="2"/>
  <c r="CE788" i="2" s="1"/>
  <c r="CG788" i="2"/>
  <c r="CD790" i="2"/>
  <c r="CE790" i="2" s="1"/>
  <c r="CG790" i="2"/>
  <c r="CD792" i="2"/>
  <c r="CE792" i="2" s="1"/>
  <c r="CG792" i="2"/>
  <c r="CD794" i="2"/>
  <c r="CE794" i="2" s="1"/>
  <c r="CG794" i="2"/>
  <c r="CD796" i="2"/>
  <c r="CE796" i="2" s="1"/>
  <c r="CG796" i="2"/>
  <c r="CD798" i="2"/>
  <c r="CE798" i="2" s="1"/>
  <c r="CG798" i="2"/>
  <c r="CD800" i="2"/>
  <c r="CE800" i="2" s="1"/>
  <c r="CG800" i="2"/>
  <c r="CD802" i="2"/>
  <c r="CE802" i="2" s="1"/>
  <c r="CG802" i="2"/>
  <c r="CD898" i="2"/>
  <c r="CE898" i="2" s="1"/>
  <c r="CG898" i="2"/>
  <c r="CD900" i="2"/>
  <c r="CE900" i="2" s="1"/>
  <c r="CG900" i="2"/>
  <c r="CD902" i="2"/>
  <c r="CE902" i="2" s="1"/>
  <c r="CG902" i="2"/>
  <c r="CD904" i="2"/>
  <c r="CE904" i="2" s="1"/>
  <c r="CG904" i="2"/>
  <c r="CD906" i="2"/>
  <c r="CE906" i="2" s="1"/>
  <c r="CG906" i="2"/>
  <c r="CD908" i="2"/>
  <c r="CE908" i="2" s="1"/>
  <c r="CG908" i="2"/>
  <c r="CD910" i="2"/>
  <c r="CE910" i="2" s="1"/>
  <c r="CG910" i="2"/>
  <c r="CD912" i="2"/>
  <c r="CE912" i="2" s="1"/>
  <c r="CG912" i="2"/>
  <c r="CD914" i="2"/>
  <c r="CE914" i="2" s="1"/>
  <c r="CG914" i="2"/>
  <c r="CD916" i="2"/>
  <c r="CE916" i="2" s="1"/>
  <c r="CG916" i="2"/>
  <c r="CD918" i="2"/>
  <c r="CE918" i="2" s="1"/>
  <c r="CG918" i="2"/>
  <c r="CD920" i="2"/>
  <c r="CE920" i="2" s="1"/>
  <c r="CG920" i="2"/>
  <c r="CD922" i="2"/>
  <c r="CE922" i="2" s="1"/>
  <c r="CG922" i="2"/>
  <c r="CD924" i="2"/>
  <c r="CE924" i="2" s="1"/>
  <c r="CG924" i="2"/>
  <c r="CD926" i="2"/>
  <c r="CE926" i="2" s="1"/>
  <c r="CG926" i="2"/>
  <c r="CD928" i="2"/>
  <c r="CE928" i="2" s="1"/>
  <c r="CG928" i="2"/>
  <c r="CD930" i="2"/>
  <c r="CE930" i="2" s="1"/>
  <c r="CG930" i="2"/>
  <c r="CD932" i="2"/>
  <c r="CE932" i="2" s="1"/>
  <c r="CG932" i="2"/>
  <c r="CD934" i="2"/>
  <c r="CE934" i="2" s="1"/>
  <c r="CG934" i="2"/>
  <c r="CG1001" i="2"/>
  <c r="CG995" i="2"/>
  <c r="CG993" i="2"/>
  <c r="CG987" i="2"/>
  <c r="CG985" i="2"/>
  <c r="CG979" i="2"/>
  <c r="CG977" i="2"/>
  <c r="CG763" i="2"/>
  <c r="CG755" i="2"/>
  <c r="CG747" i="2"/>
  <c r="CG739" i="2"/>
  <c r="CG731" i="2"/>
  <c r="CG723" i="2"/>
  <c r="CG715" i="2"/>
  <c r="CG707" i="2"/>
  <c r="CG699" i="2"/>
  <c r="CG691" i="2"/>
  <c r="CG683" i="2"/>
  <c r="CG675" i="2"/>
  <c r="CG667" i="2"/>
  <c r="CG659" i="2"/>
  <c r="CG651" i="2"/>
  <c r="CG607" i="2"/>
  <c r="CG599" i="2"/>
  <c r="CG591" i="2"/>
  <c r="CG583" i="2"/>
  <c r="CG575" i="2"/>
  <c r="CG567" i="2"/>
  <c r="CG559" i="2"/>
  <c r="CG551" i="2"/>
  <c r="CG543" i="2"/>
  <c r="CG535" i="2"/>
  <c r="CG527" i="2"/>
  <c r="CG519" i="2"/>
  <c r="CG511" i="2"/>
  <c r="CG503" i="2"/>
  <c r="CG499" i="2"/>
  <c r="CG495" i="2"/>
  <c r="CG491" i="2"/>
  <c r="CG487" i="2"/>
  <c r="CG483" i="2"/>
  <c r="CG479" i="2"/>
  <c r="CG475" i="2"/>
  <c r="CG471" i="2"/>
  <c r="CG467" i="2"/>
  <c r="CG463" i="2"/>
  <c r="CG459" i="2"/>
  <c r="CG455" i="2"/>
  <c r="CG451" i="2"/>
  <c r="CG447" i="2"/>
  <c r="CG443" i="2"/>
  <c r="CG439" i="2"/>
  <c r="CG435" i="2"/>
  <c r="CG431" i="2"/>
  <c r="CG427" i="2"/>
  <c r="CG423" i="2"/>
  <c r="CG415" i="2"/>
  <c r="CG407" i="2"/>
  <c r="CG399" i="2"/>
  <c r="CG391" i="2"/>
  <c r="CG383" i="2"/>
  <c r="CG375" i="2"/>
  <c r="CG367" i="2"/>
  <c r="CG359" i="2"/>
  <c r="CG351" i="2"/>
  <c r="CG343" i="2"/>
  <c r="CG335" i="2"/>
  <c r="CG327" i="2"/>
  <c r="CG319" i="2"/>
  <c r="CG311" i="2"/>
  <c r="CG303" i="2"/>
  <c r="CG295" i="2"/>
  <c r="CG287" i="2"/>
  <c r="CG279" i="2"/>
  <c r="CG271" i="2"/>
  <c r="CG263" i="2"/>
  <c r="CG255" i="2"/>
  <c r="CG247" i="2"/>
  <c r="CG239" i="2"/>
  <c r="CG231" i="2"/>
  <c r="CG223" i="2"/>
  <c r="CG215" i="2"/>
  <c r="CG207" i="2"/>
  <c r="CG199" i="2"/>
  <c r="CG191" i="2"/>
  <c r="CG183" i="2"/>
  <c r="CG175" i="2"/>
  <c r="BG2" i="2"/>
  <c r="CA3" i="2"/>
  <c r="CA5" i="2"/>
  <c r="CA7" i="2"/>
  <c r="CA9" i="2"/>
  <c r="CA11" i="2"/>
  <c r="CA13" i="2"/>
  <c r="CA15" i="2"/>
  <c r="CA17" i="2"/>
  <c r="CA19" i="2"/>
  <c r="CA21" i="2"/>
  <c r="CA23" i="2"/>
  <c r="CA25" i="2"/>
  <c r="CA27" i="2"/>
  <c r="CA29" i="2"/>
  <c r="CA31" i="2"/>
  <c r="CA33" i="2"/>
  <c r="CA35" i="2"/>
  <c r="CA37" i="2"/>
  <c r="CA39" i="2"/>
  <c r="CA41" i="2"/>
  <c r="CA43" i="2"/>
  <c r="CA45" i="2"/>
  <c r="CA47" i="2"/>
  <c r="CA49" i="2"/>
  <c r="CA51" i="2"/>
  <c r="CA53" i="2"/>
  <c r="CA55" i="2"/>
  <c r="CA57" i="2"/>
  <c r="CA59" i="2"/>
  <c r="CA61" i="2"/>
  <c r="CA63" i="2"/>
  <c r="CA65" i="2"/>
  <c r="CA67" i="2"/>
  <c r="CA69" i="2"/>
  <c r="CA71" i="2"/>
  <c r="CA73" i="2"/>
  <c r="CA75" i="2"/>
  <c r="CA77" i="2"/>
  <c r="CA79" i="2"/>
  <c r="CA81" i="2"/>
  <c r="CA83" i="2"/>
  <c r="CA85" i="2"/>
  <c r="CA87" i="2"/>
  <c r="CA89" i="2"/>
  <c r="CA91" i="2"/>
  <c r="CA93" i="2"/>
  <c r="CA95" i="2"/>
  <c r="CA97" i="2"/>
  <c r="CA99" i="2"/>
  <c r="CA101" i="2"/>
  <c r="CA103" i="2"/>
  <c r="CA105" i="2"/>
  <c r="CA107" i="2"/>
  <c r="CA109" i="2"/>
  <c r="CA111" i="2"/>
  <c r="CA113" i="2"/>
  <c r="CA115" i="2"/>
  <c r="CA117" i="2"/>
  <c r="CA119" i="2"/>
  <c r="CA121" i="2"/>
  <c r="CA123" i="2"/>
  <c r="CA125" i="2"/>
  <c r="CA127" i="2"/>
  <c r="CA129" i="2"/>
  <c r="CA131" i="2"/>
  <c r="CA133" i="2"/>
  <c r="CA135" i="2"/>
  <c r="CA137" i="2"/>
  <c r="CA139" i="2"/>
  <c r="CA141" i="2"/>
  <c r="CA143" i="2"/>
  <c r="CA145" i="2"/>
  <c r="CA147" i="2"/>
  <c r="CA149" i="2"/>
  <c r="CA151" i="2"/>
  <c r="CA153" i="2"/>
  <c r="CA155" i="2"/>
  <c r="CA157" i="2"/>
  <c r="CA159" i="2"/>
  <c r="CA161" i="2"/>
  <c r="CA163" i="2"/>
  <c r="CA165" i="2"/>
  <c r="CA167" i="2"/>
  <c r="CA169" i="2"/>
  <c r="CA171" i="2"/>
  <c r="CA173" i="2"/>
  <c r="CA175" i="2"/>
  <c r="CA177" i="2"/>
  <c r="CA179" i="2"/>
  <c r="CA505" i="2"/>
  <c r="CA4" i="2"/>
  <c r="CA6" i="2"/>
  <c r="CA8" i="2"/>
  <c r="CA10" i="2"/>
  <c r="CA12" i="2"/>
  <c r="CA14" i="2"/>
  <c r="CA16" i="2"/>
  <c r="CA18" i="2"/>
  <c r="CA20" i="2"/>
  <c r="CA22" i="2"/>
  <c r="CA24" i="2"/>
  <c r="CA26" i="2"/>
  <c r="CA28" i="2"/>
  <c r="CA30" i="2"/>
  <c r="CA32" i="2"/>
  <c r="CA34" i="2"/>
  <c r="CA36" i="2"/>
  <c r="CA38" i="2"/>
  <c r="CA40" i="2"/>
  <c r="CA42" i="2"/>
  <c r="CA44" i="2"/>
  <c r="CA46" i="2"/>
  <c r="CA48" i="2"/>
  <c r="CA50" i="2"/>
  <c r="CA52" i="2"/>
  <c r="CA54" i="2"/>
  <c r="CA56" i="2"/>
  <c r="CA58" i="2"/>
  <c r="CA60" i="2"/>
  <c r="CA62" i="2"/>
  <c r="CA64" i="2"/>
  <c r="CA66" i="2"/>
  <c r="CA68" i="2"/>
  <c r="CA70" i="2"/>
  <c r="CA72" i="2"/>
  <c r="CA74" i="2"/>
  <c r="CA76" i="2"/>
  <c r="CA78" i="2"/>
  <c r="CA80" i="2"/>
  <c r="CA82" i="2"/>
  <c r="CA84" i="2"/>
  <c r="CA86" i="2"/>
  <c r="CA88" i="2"/>
  <c r="CA90" i="2"/>
  <c r="CA92" i="2"/>
  <c r="CA94" i="2"/>
  <c r="CA96" i="2"/>
  <c r="CA98" i="2"/>
  <c r="CA100" i="2"/>
  <c r="CA102" i="2"/>
  <c r="CA104" i="2"/>
  <c r="CA106" i="2"/>
  <c r="CA108" i="2"/>
  <c r="CA110" i="2"/>
  <c r="CA112" i="2"/>
  <c r="CA114" i="2"/>
  <c r="CA116" i="2"/>
  <c r="CA118" i="2"/>
  <c r="CA120" i="2"/>
  <c r="CA122" i="2"/>
  <c r="CA124" i="2"/>
  <c r="CA126" i="2"/>
  <c r="CA128" i="2"/>
  <c r="CA130" i="2"/>
  <c r="CA132" i="2"/>
  <c r="CA134" i="2"/>
  <c r="CA136" i="2"/>
  <c r="CA138" i="2"/>
  <c r="CA140" i="2"/>
  <c r="CA142" i="2"/>
  <c r="CA144" i="2"/>
  <c r="CA146" i="2"/>
  <c r="CA148" i="2"/>
  <c r="CA150" i="2"/>
  <c r="CA152" i="2"/>
  <c r="CA154" i="2"/>
  <c r="CA156" i="2"/>
  <c r="CA158" i="2"/>
  <c r="CA160" i="2"/>
  <c r="CA162" i="2"/>
  <c r="CA164" i="2"/>
  <c r="CA166" i="2"/>
  <c r="CA168" i="2"/>
  <c r="CA170" i="2"/>
  <c r="CA172" i="2"/>
  <c r="CA174" i="2"/>
  <c r="CA176" i="2"/>
  <c r="CA178" i="2"/>
  <c r="CC1001" i="2" a="1"/>
  <c r="CC1001" i="2" s="1"/>
  <c r="CC1000" i="2" a="1"/>
  <c r="CC1000" i="2" s="1"/>
  <c r="CC999" i="2" a="1"/>
  <c r="CC999" i="2" s="1"/>
  <c r="CC998" i="2" a="1"/>
  <c r="CC998" i="2" s="1"/>
  <c r="CC997" i="2" a="1"/>
  <c r="CC997" i="2" s="1"/>
  <c r="CC996" i="2" a="1"/>
  <c r="CC996" i="2" s="1"/>
  <c r="CC995" i="2" a="1"/>
  <c r="CC995" i="2" s="1"/>
  <c r="CC994" i="2" a="1"/>
  <c r="CC994" i="2" s="1"/>
  <c r="CC993" i="2" a="1"/>
  <c r="CC993" i="2" s="1"/>
  <c r="CC992" i="2" a="1"/>
  <c r="CC992" i="2" s="1"/>
  <c r="CC991" i="2" a="1"/>
  <c r="CC991" i="2" s="1"/>
  <c r="CC990" i="2" a="1"/>
  <c r="CC990" i="2" s="1"/>
  <c r="CC989" i="2" a="1"/>
  <c r="CC989" i="2" s="1"/>
  <c r="CC988" i="2" a="1"/>
  <c r="CC988" i="2" s="1"/>
  <c r="CC987" i="2" a="1"/>
  <c r="CC987" i="2" s="1"/>
  <c r="CC986" i="2" a="1"/>
  <c r="CC986" i="2" s="1"/>
  <c r="CC985" i="2" a="1"/>
  <c r="CC985" i="2" s="1"/>
  <c r="CC984" i="2" a="1"/>
  <c r="CC984" i="2" s="1"/>
  <c r="CC983" i="2" a="1"/>
  <c r="CC983" i="2" s="1"/>
  <c r="CC982" i="2" a="1"/>
  <c r="CC982" i="2" s="1"/>
  <c r="CC981" i="2" a="1"/>
  <c r="CC981" i="2" s="1"/>
  <c r="CC980" i="2" a="1"/>
  <c r="CC980" i="2" s="1"/>
  <c r="CC979" i="2" a="1"/>
  <c r="CC979" i="2" s="1"/>
  <c r="CC978" i="2" a="1"/>
  <c r="CC978" i="2" s="1"/>
  <c r="CC977" i="2" a="1"/>
  <c r="CC977" i="2" s="1"/>
  <c r="CC976" i="2" a="1"/>
  <c r="CC976" i="2" s="1"/>
  <c r="CC975" i="2" a="1"/>
  <c r="CC975" i="2" s="1"/>
  <c r="CC974" i="2" a="1"/>
  <c r="CC974" i="2" s="1"/>
  <c r="CC973" i="2" a="1"/>
  <c r="CC973" i="2" s="1"/>
  <c r="CC972" i="2" a="1"/>
  <c r="CC972" i="2" s="1"/>
  <c r="CC971" i="2" a="1"/>
  <c r="CC971" i="2" s="1"/>
  <c r="CC970" i="2" a="1"/>
  <c r="CC970" i="2" s="1"/>
  <c r="CC969" i="2" a="1"/>
  <c r="CC969" i="2" s="1"/>
  <c r="CC968" i="2" a="1"/>
  <c r="CC968" i="2" s="1"/>
  <c r="CC967" i="2" a="1"/>
  <c r="CC967" i="2" s="1"/>
  <c r="CC966" i="2" a="1"/>
  <c r="CC966" i="2" s="1"/>
  <c r="CC965" i="2" a="1"/>
  <c r="CC965" i="2" s="1"/>
  <c r="CC964" i="2" a="1"/>
  <c r="CC964" i="2" s="1"/>
  <c r="CC963" i="2" a="1"/>
  <c r="CC963" i="2" s="1"/>
  <c r="CC962" i="2" a="1"/>
  <c r="CC962" i="2" s="1"/>
  <c r="CC961" i="2" a="1"/>
  <c r="CC961" i="2" s="1"/>
  <c r="CC960" i="2" a="1"/>
  <c r="CC960" i="2" s="1"/>
  <c r="CC959" i="2" a="1"/>
  <c r="CC959" i="2" s="1"/>
  <c r="CC958" i="2" a="1"/>
  <c r="CC958" i="2" s="1"/>
  <c r="CC957" i="2" a="1"/>
  <c r="CC957" i="2" s="1"/>
  <c r="CC956" i="2" a="1"/>
  <c r="CC956" i="2" s="1"/>
  <c r="CC955" i="2" a="1"/>
  <c r="CC955" i="2" s="1"/>
  <c r="CC954" i="2" a="1"/>
  <c r="CC954" i="2" s="1"/>
  <c r="CC953" i="2" a="1"/>
  <c r="CC953" i="2" s="1"/>
  <c r="CC952" i="2" a="1"/>
  <c r="CC952" i="2" s="1"/>
  <c r="CC951" i="2" a="1"/>
  <c r="CC951" i="2" s="1"/>
  <c r="CC950" i="2" a="1"/>
  <c r="CC950" i="2" s="1"/>
  <c r="CC949" i="2" a="1"/>
  <c r="CC949" i="2" s="1"/>
  <c r="CC948" i="2" a="1"/>
  <c r="CC948" i="2" s="1"/>
  <c r="CC947" i="2" a="1"/>
  <c r="CC947" i="2" s="1"/>
  <c r="CC946" i="2" a="1"/>
  <c r="CC946" i="2" s="1"/>
  <c r="CC945" i="2" a="1"/>
  <c r="CC945" i="2" s="1"/>
  <c r="CC944" i="2" a="1"/>
  <c r="CC944" i="2" s="1"/>
  <c r="CC943" i="2" a="1"/>
  <c r="CC943" i="2" s="1"/>
  <c r="CC942" i="2" a="1"/>
  <c r="CC942" i="2" s="1"/>
  <c r="CC941" i="2" a="1"/>
  <c r="CC941" i="2" s="1"/>
  <c r="CC940" i="2" a="1"/>
  <c r="CC940" i="2" s="1"/>
  <c r="CC939" i="2" a="1"/>
  <c r="CC939" i="2" s="1"/>
  <c r="CC938" i="2" a="1"/>
  <c r="CC938" i="2" s="1"/>
  <c r="CC937" i="2" a="1"/>
  <c r="CC937" i="2" s="1"/>
  <c r="CC936" i="2" a="1"/>
  <c r="CC936" i="2" s="1"/>
  <c r="CC935" i="2" a="1"/>
  <c r="CC935" i="2" s="1"/>
  <c r="CC934" i="2" a="1"/>
  <c r="CC934" i="2" s="1"/>
  <c r="CC933" i="2" a="1"/>
  <c r="CC933" i="2" s="1"/>
  <c r="CC932" i="2" a="1"/>
  <c r="CC932" i="2" s="1"/>
  <c r="CC931" i="2" a="1"/>
  <c r="CC931" i="2" s="1"/>
  <c r="CC930" i="2" a="1"/>
  <c r="CC930" i="2" s="1"/>
  <c r="CC929" i="2" a="1"/>
  <c r="CC929" i="2" s="1"/>
  <c r="CC928" i="2" a="1"/>
  <c r="CC928" i="2" s="1"/>
  <c r="CC927" i="2" a="1"/>
  <c r="CC927" i="2" s="1"/>
  <c r="CC926" i="2" a="1"/>
  <c r="CC926" i="2" s="1"/>
  <c r="CC925" i="2" a="1"/>
  <c r="CC925" i="2" s="1"/>
  <c r="CC924" i="2" a="1"/>
  <c r="CC924" i="2" s="1"/>
  <c r="CC923" i="2" a="1"/>
  <c r="CC923" i="2" s="1"/>
  <c r="CC922" i="2" a="1"/>
  <c r="CC922" i="2" s="1"/>
  <c r="CC921" i="2" a="1"/>
  <c r="CC921" i="2" s="1"/>
  <c r="CC920" i="2" a="1"/>
  <c r="CC920" i="2" s="1"/>
  <c r="CC919" i="2" a="1"/>
  <c r="CC919" i="2" s="1"/>
  <c r="CC918" i="2" a="1"/>
  <c r="CC918" i="2" s="1"/>
  <c r="CC917" i="2" a="1"/>
  <c r="CC917" i="2" s="1"/>
  <c r="CC916" i="2" a="1"/>
  <c r="CC916" i="2" s="1"/>
  <c r="CC915" i="2" a="1"/>
  <c r="CC915" i="2" s="1"/>
  <c r="CC914" i="2" a="1"/>
  <c r="CC914" i="2" s="1"/>
  <c r="CC913" i="2" a="1"/>
  <c r="CC913" i="2" s="1"/>
  <c r="CC912" i="2" a="1"/>
  <c r="CC912" i="2" s="1"/>
  <c r="CC911" i="2" a="1"/>
  <c r="CC911" i="2" s="1"/>
  <c r="CC910" i="2" a="1"/>
  <c r="CC910" i="2" s="1"/>
  <c r="CC909" i="2" a="1"/>
  <c r="CC909" i="2" s="1"/>
  <c r="CC908" i="2" a="1"/>
  <c r="CC908" i="2" s="1"/>
  <c r="CC907" i="2" a="1"/>
  <c r="CC907" i="2" s="1"/>
  <c r="CC906" i="2" a="1"/>
  <c r="CC906" i="2" s="1"/>
  <c r="CC905" i="2" a="1"/>
  <c r="CC905" i="2" s="1"/>
  <c r="CC904" i="2" a="1"/>
  <c r="CC904" i="2" s="1"/>
  <c r="CC903" i="2" a="1"/>
  <c r="CC903" i="2" s="1"/>
  <c r="CC902" i="2" a="1"/>
  <c r="CC902" i="2" s="1"/>
  <c r="CC901" i="2" a="1"/>
  <c r="CC901" i="2" s="1"/>
  <c r="CC900" i="2" a="1"/>
  <c r="CC900" i="2" s="1"/>
  <c r="CC899" i="2" a="1"/>
  <c r="CC899" i="2" s="1"/>
  <c r="CC898" i="2" a="1"/>
  <c r="CC898" i="2" s="1"/>
  <c r="CC897" i="2" a="1"/>
  <c r="CC897" i="2" s="1"/>
  <c r="CC896" i="2" a="1"/>
  <c r="CC896" i="2" s="1"/>
  <c r="CC895" i="2" a="1"/>
  <c r="CC895" i="2" s="1"/>
  <c r="CC894" i="2" a="1"/>
  <c r="CC894" i="2" s="1"/>
  <c r="CC893" i="2" a="1"/>
  <c r="CC893" i="2" s="1"/>
  <c r="CC892" i="2" a="1"/>
  <c r="CC892" i="2" s="1"/>
  <c r="CC891" i="2" a="1"/>
  <c r="CC891" i="2" s="1"/>
  <c r="CC890" i="2" a="1"/>
  <c r="CC890" i="2" s="1"/>
  <c r="CC889" i="2" a="1"/>
  <c r="CC889" i="2" s="1"/>
  <c r="CC888" i="2" a="1"/>
  <c r="CC888" i="2" s="1"/>
  <c r="CC887" i="2" a="1"/>
  <c r="CC887" i="2" s="1"/>
  <c r="CC886" i="2" a="1"/>
  <c r="CC886" i="2" s="1"/>
  <c r="CC885" i="2" a="1"/>
  <c r="CC885" i="2" s="1"/>
  <c r="CC884" i="2" a="1"/>
  <c r="CC884" i="2" s="1"/>
  <c r="CC883" i="2" a="1"/>
  <c r="CC883" i="2" s="1"/>
  <c r="CC882" i="2" a="1"/>
  <c r="CC882" i="2" s="1"/>
  <c r="CC881" i="2" a="1"/>
  <c r="CC881" i="2" s="1"/>
  <c r="CC880" i="2" a="1"/>
  <c r="CC880" i="2" s="1"/>
  <c r="CC879" i="2" a="1"/>
  <c r="CC879" i="2" s="1"/>
  <c r="CC878" i="2" a="1"/>
  <c r="CC878" i="2" s="1"/>
  <c r="CC877" i="2" a="1"/>
  <c r="CC877" i="2" s="1"/>
  <c r="CC876" i="2" a="1"/>
  <c r="CC876" i="2" s="1"/>
  <c r="CC875" i="2" a="1"/>
  <c r="CC875" i="2" s="1"/>
  <c r="CC874" i="2" a="1"/>
  <c r="CC874" i="2" s="1"/>
  <c r="CC873" i="2" a="1"/>
  <c r="CC873" i="2" s="1"/>
  <c r="CC872" i="2" a="1"/>
  <c r="CC872" i="2" s="1"/>
  <c r="CC871" i="2" a="1"/>
  <c r="CC871" i="2" s="1"/>
  <c r="CC870" i="2" a="1"/>
  <c r="CC870" i="2" s="1"/>
  <c r="CC869" i="2" a="1"/>
  <c r="CC869" i="2" s="1"/>
  <c r="CC868" i="2" a="1"/>
  <c r="CC868" i="2" s="1"/>
  <c r="CC867" i="2" a="1"/>
  <c r="CC867" i="2" s="1"/>
  <c r="CC866" i="2" a="1"/>
  <c r="CC866" i="2" s="1"/>
  <c r="CC865" i="2" a="1"/>
  <c r="CC865" i="2" s="1"/>
  <c r="CC864" i="2" a="1"/>
  <c r="CC864" i="2" s="1"/>
  <c r="CC863" i="2" a="1"/>
  <c r="CC863" i="2" s="1"/>
  <c r="CC862" i="2" a="1"/>
  <c r="CC862" i="2" s="1"/>
  <c r="CC861" i="2" a="1"/>
  <c r="CC861" i="2" s="1"/>
  <c r="CC860" i="2" a="1"/>
  <c r="CC860" i="2" s="1"/>
  <c r="CC859" i="2" a="1"/>
  <c r="CC859" i="2" s="1"/>
  <c r="CC858" i="2" a="1"/>
  <c r="CC858" i="2" s="1"/>
  <c r="CC857" i="2" a="1"/>
  <c r="CC857" i="2" s="1"/>
  <c r="CC856" i="2" a="1"/>
  <c r="CC856" i="2" s="1"/>
  <c r="CC855" i="2" a="1"/>
  <c r="CC855" i="2" s="1"/>
  <c r="CC854" i="2" a="1"/>
  <c r="CC854" i="2" s="1"/>
  <c r="CC853" i="2" a="1"/>
  <c r="CC853" i="2" s="1"/>
  <c r="CC852" i="2" a="1"/>
  <c r="CC852" i="2" s="1"/>
  <c r="CC851" i="2" a="1"/>
  <c r="CC851" i="2" s="1"/>
  <c r="CC850" i="2" a="1"/>
  <c r="CC850" i="2" s="1"/>
  <c r="CC849" i="2" a="1"/>
  <c r="CC849" i="2" s="1"/>
  <c r="CC848" i="2" a="1"/>
  <c r="CC848" i="2" s="1"/>
  <c r="CC847" i="2" a="1"/>
  <c r="CC847" i="2" s="1"/>
  <c r="CC846" i="2" a="1"/>
  <c r="CC846" i="2" s="1"/>
  <c r="CC845" i="2" a="1"/>
  <c r="CC845" i="2" s="1"/>
  <c r="CC844" i="2" a="1"/>
  <c r="CC844" i="2" s="1"/>
  <c r="CC843" i="2" a="1"/>
  <c r="CC843" i="2" s="1"/>
  <c r="CC842" i="2" a="1"/>
  <c r="CC842" i="2" s="1"/>
  <c r="CC841" i="2" a="1"/>
  <c r="CC841" i="2" s="1"/>
  <c r="CC840" i="2" a="1"/>
  <c r="CC840" i="2" s="1"/>
  <c r="CC839" i="2" a="1"/>
  <c r="CC839" i="2" s="1"/>
  <c r="CC838" i="2" a="1"/>
  <c r="CC838" i="2" s="1"/>
  <c r="CC837" i="2" a="1"/>
  <c r="CC837" i="2" s="1"/>
  <c r="CC836" i="2" a="1"/>
  <c r="CC836" i="2" s="1"/>
  <c r="CC835" i="2" a="1"/>
  <c r="CC835" i="2" s="1"/>
  <c r="CC834" i="2" a="1"/>
  <c r="CC834" i="2" s="1"/>
  <c r="CC833" i="2" a="1"/>
  <c r="CC833" i="2" s="1"/>
  <c r="CC832" i="2" a="1"/>
  <c r="CC832" i="2" s="1"/>
  <c r="CC831" i="2" a="1"/>
  <c r="CC831" i="2" s="1"/>
  <c r="CC830" i="2" a="1"/>
  <c r="CC830" i="2" s="1"/>
  <c r="CC829" i="2" a="1"/>
  <c r="CC829" i="2" s="1"/>
  <c r="CC828" i="2" a="1"/>
  <c r="CC828" i="2" s="1"/>
  <c r="CC827" i="2" a="1"/>
  <c r="CC827" i="2" s="1"/>
  <c r="CC826" i="2" a="1"/>
  <c r="CC826" i="2" s="1"/>
  <c r="CC825" i="2" a="1"/>
  <c r="CC825" i="2" s="1"/>
  <c r="CC824" i="2" a="1"/>
  <c r="CC824" i="2" s="1"/>
  <c r="CC823" i="2" a="1"/>
  <c r="CC823" i="2" s="1"/>
  <c r="CC822" i="2" a="1"/>
  <c r="CC822" i="2" s="1"/>
  <c r="CC821" i="2" a="1"/>
  <c r="CC821" i="2" s="1"/>
  <c r="CC820" i="2" a="1"/>
  <c r="CC820" i="2" s="1"/>
  <c r="CC819" i="2" a="1"/>
  <c r="CC819" i="2" s="1"/>
  <c r="CC818" i="2" a="1"/>
  <c r="CC818" i="2" s="1"/>
  <c r="CC817" i="2" a="1"/>
  <c r="CC817" i="2" s="1"/>
  <c r="CC816" i="2" a="1"/>
  <c r="CC816" i="2" s="1"/>
  <c r="CC815" i="2" a="1"/>
  <c r="CC815" i="2" s="1"/>
  <c r="CC814" i="2" a="1"/>
  <c r="CC814" i="2" s="1"/>
  <c r="CC813" i="2" a="1"/>
  <c r="CC813" i="2" s="1"/>
  <c r="CC812" i="2" a="1"/>
  <c r="CC812" i="2" s="1"/>
  <c r="CC811" i="2" a="1"/>
  <c r="CC811" i="2" s="1"/>
  <c r="CC810" i="2" a="1"/>
  <c r="CC810" i="2" s="1"/>
  <c r="CC809" i="2" a="1"/>
  <c r="CC809" i="2" s="1"/>
  <c r="CC808" i="2" a="1"/>
  <c r="CC808" i="2" s="1"/>
  <c r="CC807" i="2" a="1"/>
  <c r="CC807" i="2" s="1"/>
  <c r="CC806" i="2" a="1"/>
  <c r="CC806" i="2" s="1"/>
  <c r="CC805" i="2" a="1"/>
  <c r="CC805" i="2" s="1"/>
  <c r="CC804" i="2" a="1"/>
  <c r="CC804" i="2" s="1"/>
  <c r="CC803" i="2" a="1"/>
  <c r="CC803" i="2" s="1"/>
  <c r="CC802" i="2" a="1"/>
  <c r="CC802" i="2" s="1"/>
  <c r="CC801" i="2" a="1"/>
  <c r="CC801" i="2" s="1"/>
  <c r="CC800" i="2" a="1"/>
  <c r="CC800" i="2" s="1"/>
  <c r="CC799" i="2" a="1"/>
  <c r="CC799" i="2" s="1"/>
  <c r="CC798" i="2" a="1"/>
  <c r="CC798" i="2" s="1"/>
  <c r="CC797" i="2" a="1"/>
  <c r="CC797" i="2" s="1"/>
  <c r="CC796" i="2" a="1"/>
  <c r="CC796" i="2" s="1"/>
  <c r="CC795" i="2" a="1"/>
  <c r="CC795" i="2" s="1"/>
  <c r="CC794" i="2" a="1"/>
  <c r="CC794" i="2" s="1"/>
  <c r="CC793" i="2" a="1"/>
  <c r="CC793" i="2" s="1"/>
  <c r="CC792" i="2" a="1"/>
  <c r="CC792" i="2" s="1"/>
  <c r="CC791" i="2" a="1"/>
  <c r="CC791" i="2" s="1"/>
  <c r="CC790" i="2" a="1"/>
  <c r="CC790" i="2" s="1"/>
  <c r="CC789" i="2" a="1"/>
  <c r="CC789" i="2" s="1"/>
  <c r="CC788" i="2" a="1"/>
  <c r="CC788" i="2" s="1"/>
  <c r="CC787" i="2" a="1"/>
  <c r="CC787" i="2" s="1"/>
  <c r="CC786" i="2" a="1"/>
  <c r="CC786" i="2" s="1"/>
  <c r="CC785" i="2" a="1"/>
  <c r="CC785" i="2" s="1"/>
  <c r="CC784" i="2" a="1"/>
  <c r="CC784" i="2" s="1"/>
  <c r="CC783" i="2" a="1"/>
  <c r="CC783" i="2" s="1"/>
  <c r="CC782" i="2" a="1"/>
  <c r="CC782" i="2" s="1"/>
  <c r="CC781" i="2" a="1"/>
  <c r="CC781" i="2" s="1"/>
  <c r="CC780" i="2" a="1"/>
  <c r="CC780" i="2" s="1"/>
  <c r="CC779" i="2" a="1"/>
  <c r="CC779" i="2" s="1"/>
  <c r="CC778" i="2" a="1"/>
  <c r="CC778" i="2" s="1"/>
  <c r="CC777" i="2" a="1"/>
  <c r="CC777" i="2" s="1"/>
  <c r="CC776" i="2" a="1"/>
  <c r="CC776" i="2" s="1"/>
  <c r="CC775" i="2" a="1"/>
  <c r="CC775" i="2" s="1"/>
  <c r="CC774" i="2" a="1"/>
  <c r="CC774" i="2" s="1"/>
  <c r="CC773" i="2" a="1"/>
  <c r="CC773" i="2" s="1"/>
  <c r="CC772" i="2" a="1"/>
  <c r="CC772" i="2" s="1"/>
  <c r="CC771" i="2" a="1"/>
  <c r="CC771" i="2" s="1"/>
  <c r="CC770" i="2" a="1"/>
  <c r="CC770" i="2" s="1"/>
  <c r="CC769" i="2" a="1"/>
  <c r="CC769" i="2" s="1"/>
  <c r="CC768" i="2" a="1"/>
  <c r="CC768" i="2" s="1"/>
  <c r="CC767" i="2" a="1"/>
  <c r="CC767" i="2" s="1"/>
  <c r="CC766" i="2" a="1"/>
  <c r="CC766" i="2" s="1"/>
  <c r="CC765" i="2" a="1"/>
  <c r="CC765" i="2" s="1"/>
  <c r="CC764" i="2" a="1"/>
  <c r="CC764" i="2" s="1"/>
  <c r="CC763" i="2" a="1"/>
  <c r="CC763" i="2" s="1"/>
  <c r="CC762" i="2" a="1"/>
  <c r="CC762" i="2" s="1"/>
  <c r="CC761" i="2" a="1"/>
  <c r="CC761" i="2" s="1"/>
  <c r="CC760" i="2" a="1"/>
  <c r="CC760" i="2" s="1"/>
  <c r="CC759" i="2" a="1"/>
  <c r="CC759" i="2" s="1"/>
  <c r="CC758" i="2" a="1"/>
  <c r="CC758" i="2" s="1"/>
  <c r="CC757" i="2" a="1"/>
  <c r="CC757" i="2" s="1"/>
  <c r="CC756" i="2" a="1"/>
  <c r="CC756" i="2" s="1"/>
  <c r="CC755" i="2" a="1"/>
  <c r="CC755" i="2" s="1"/>
  <c r="CC754" i="2" a="1"/>
  <c r="CC754" i="2" s="1"/>
  <c r="CC753" i="2" a="1"/>
  <c r="CC753" i="2" s="1"/>
  <c r="CC752" i="2" a="1"/>
  <c r="CC752" i="2" s="1"/>
  <c r="CC751" i="2" a="1"/>
  <c r="CC751" i="2" s="1"/>
  <c r="CC750" i="2" a="1"/>
  <c r="CC750" i="2" s="1"/>
  <c r="CC749" i="2" a="1"/>
  <c r="CC749" i="2" s="1"/>
  <c r="CC748" i="2" a="1"/>
  <c r="CC748" i="2" s="1"/>
  <c r="CC747" i="2" a="1"/>
  <c r="CC747" i="2" s="1"/>
  <c r="CC746" i="2" a="1"/>
  <c r="CC746" i="2" s="1"/>
  <c r="CC745" i="2" a="1"/>
  <c r="CC745" i="2" s="1"/>
  <c r="CC744" i="2" a="1"/>
  <c r="CC744" i="2" s="1"/>
  <c r="CC743" i="2" a="1"/>
  <c r="CC743" i="2" s="1"/>
  <c r="CC742" i="2" a="1"/>
  <c r="CC742" i="2" s="1"/>
  <c r="CC741" i="2" a="1"/>
  <c r="CC741" i="2" s="1"/>
  <c r="CC740" i="2" a="1"/>
  <c r="CC740" i="2" s="1"/>
  <c r="CC739" i="2" a="1"/>
  <c r="CC739" i="2" s="1"/>
  <c r="CC738" i="2" a="1"/>
  <c r="CC738" i="2" s="1"/>
  <c r="CC737" i="2" a="1"/>
  <c r="CC737" i="2" s="1"/>
  <c r="CC736" i="2" a="1"/>
  <c r="CC736" i="2" s="1"/>
  <c r="CC735" i="2" a="1"/>
  <c r="CC735" i="2" s="1"/>
  <c r="CC734" i="2" a="1"/>
  <c r="CC734" i="2" s="1"/>
  <c r="CC733" i="2" a="1"/>
  <c r="CC733" i="2" s="1"/>
  <c r="CC732" i="2" a="1"/>
  <c r="CC732" i="2" s="1"/>
  <c r="CC731" i="2" a="1"/>
  <c r="CC731" i="2" s="1"/>
  <c r="CC730" i="2" a="1"/>
  <c r="CC730" i="2" s="1"/>
  <c r="CC729" i="2" a="1"/>
  <c r="CC729" i="2" s="1"/>
  <c r="CC728" i="2" a="1"/>
  <c r="CC728" i="2" s="1"/>
  <c r="CC727" i="2" a="1"/>
  <c r="CC727" i="2" s="1"/>
  <c r="CC726" i="2" a="1"/>
  <c r="CC726" i="2" s="1"/>
  <c r="CC725" i="2" a="1"/>
  <c r="CC725" i="2" s="1"/>
  <c r="CC724" i="2" a="1"/>
  <c r="CC724" i="2" s="1"/>
  <c r="CC723" i="2" a="1"/>
  <c r="CC723" i="2" s="1"/>
  <c r="CC722" i="2" a="1"/>
  <c r="CC722" i="2" s="1"/>
  <c r="CC721" i="2" a="1"/>
  <c r="CC721" i="2" s="1"/>
  <c r="CC720" i="2" a="1"/>
  <c r="CC720" i="2" s="1"/>
  <c r="CC719" i="2" a="1"/>
  <c r="CC719" i="2" s="1"/>
  <c r="CC718" i="2" a="1"/>
  <c r="CC718" i="2" s="1"/>
  <c r="CC717" i="2" a="1"/>
  <c r="CC717" i="2" s="1"/>
  <c r="CC716" i="2" a="1"/>
  <c r="CC716" i="2" s="1"/>
  <c r="CC715" i="2" a="1"/>
  <c r="CC715" i="2" s="1"/>
  <c r="CC714" i="2" a="1"/>
  <c r="CC714" i="2" s="1"/>
  <c r="CC713" i="2" a="1"/>
  <c r="CC713" i="2" s="1"/>
  <c r="CC712" i="2" a="1"/>
  <c r="CC712" i="2" s="1"/>
  <c r="CC711" i="2" a="1"/>
  <c r="CC711" i="2" s="1"/>
  <c r="CC710" i="2" a="1"/>
  <c r="CC710" i="2" s="1"/>
  <c r="CC709" i="2" a="1"/>
  <c r="CC709" i="2" s="1"/>
  <c r="CC708" i="2" a="1"/>
  <c r="CC708" i="2" s="1"/>
  <c r="CC707" i="2" a="1"/>
  <c r="CC707" i="2" s="1"/>
  <c r="CC706" i="2" a="1"/>
  <c r="CC706" i="2" s="1"/>
  <c r="CC705" i="2" a="1"/>
  <c r="CC705" i="2" s="1"/>
  <c r="CC704" i="2" a="1"/>
  <c r="CC704" i="2" s="1"/>
  <c r="CC703" i="2" a="1"/>
  <c r="CC703" i="2" s="1"/>
  <c r="CC702" i="2" a="1"/>
  <c r="CC702" i="2" s="1"/>
  <c r="CC701" i="2" a="1"/>
  <c r="CC701" i="2" s="1"/>
  <c r="CC700" i="2" a="1"/>
  <c r="CC700" i="2" s="1"/>
  <c r="CC699" i="2" a="1"/>
  <c r="CC699" i="2" s="1"/>
  <c r="CC698" i="2" a="1"/>
  <c r="CC698" i="2" s="1"/>
  <c r="CC697" i="2" a="1"/>
  <c r="CC697" i="2" s="1"/>
  <c r="CC696" i="2" a="1"/>
  <c r="CC696" i="2" s="1"/>
  <c r="CC695" i="2" a="1"/>
  <c r="CC695" i="2" s="1"/>
  <c r="CC694" i="2" a="1"/>
  <c r="CC694" i="2" s="1"/>
  <c r="CC693" i="2" a="1"/>
  <c r="CC693" i="2" s="1"/>
  <c r="CC692" i="2" a="1"/>
  <c r="CC692" i="2" s="1"/>
  <c r="CC691" i="2" a="1"/>
  <c r="CC691" i="2" s="1"/>
  <c r="CC690" i="2" a="1"/>
  <c r="CC690" i="2" s="1"/>
  <c r="CC689" i="2" a="1"/>
  <c r="CC689" i="2" s="1"/>
  <c r="CC688" i="2" a="1"/>
  <c r="CC688" i="2" s="1"/>
  <c r="CC687" i="2" a="1"/>
  <c r="CC687" i="2" s="1"/>
  <c r="CC686" i="2" a="1"/>
  <c r="CC686" i="2" s="1"/>
  <c r="CC685" i="2" a="1"/>
  <c r="CC685" i="2" s="1"/>
  <c r="CC684" i="2" a="1"/>
  <c r="CC684" i="2" s="1"/>
  <c r="CC683" i="2" a="1"/>
  <c r="CC683" i="2" s="1"/>
  <c r="CC682" i="2" a="1"/>
  <c r="CC682" i="2" s="1"/>
  <c r="CC681" i="2" a="1"/>
  <c r="CC681" i="2" s="1"/>
  <c r="CC680" i="2" a="1"/>
  <c r="CC680" i="2" s="1"/>
  <c r="CC679" i="2" a="1"/>
  <c r="CC679" i="2" s="1"/>
  <c r="CC678" i="2" a="1"/>
  <c r="CC678" i="2" s="1"/>
  <c r="CC677" i="2" a="1"/>
  <c r="CC677" i="2" s="1"/>
  <c r="CC676" i="2" a="1"/>
  <c r="CC676" i="2" s="1"/>
  <c r="CC675" i="2" a="1"/>
  <c r="CC675" i="2" s="1"/>
  <c r="CC674" i="2" a="1"/>
  <c r="CC674" i="2" s="1"/>
  <c r="CC673" i="2" a="1"/>
  <c r="CC673" i="2" s="1"/>
  <c r="CC672" i="2" a="1"/>
  <c r="CC672" i="2" s="1"/>
  <c r="CC671" i="2" a="1"/>
  <c r="CC671" i="2" s="1"/>
  <c r="CC670" i="2" a="1"/>
  <c r="CC670" i="2" s="1"/>
  <c r="CC669" i="2" a="1"/>
  <c r="CC669" i="2" s="1"/>
  <c r="CC668" i="2" a="1"/>
  <c r="CC668" i="2" s="1"/>
  <c r="CC667" i="2" a="1"/>
  <c r="CC667" i="2" s="1"/>
  <c r="CC666" i="2" a="1"/>
  <c r="CC666" i="2" s="1"/>
  <c r="CC665" i="2" a="1"/>
  <c r="CC665" i="2" s="1"/>
  <c r="CC664" i="2" a="1"/>
  <c r="CC664" i="2" s="1"/>
  <c r="CC663" i="2" a="1"/>
  <c r="CC663" i="2" s="1"/>
  <c r="CC662" i="2" a="1"/>
  <c r="CC662" i="2" s="1"/>
  <c r="CC661" i="2" a="1"/>
  <c r="CC661" i="2" s="1"/>
  <c r="CC660" i="2" a="1"/>
  <c r="CC660" i="2" s="1"/>
  <c r="CC659" i="2" a="1"/>
  <c r="CC659" i="2" s="1"/>
  <c r="CC658" i="2" a="1"/>
  <c r="CC658" i="2" s="1"/>
  <c r="CC657" i="2" a="1"/>
  <c r="CC657" i="2" s="1"/>
  <c r="CC656" i="2" a="1"/>
  <c r="CC656" i="2" s="1"/>
  <c r="CC655" i="2" a="1"/>
  <c r="CC655" i="2" s="1"/>
  <c r="CC654" i="2" a="1"/>
  <c r="CC654" i="2" s="1"/>
  <c r="CC653" i="2" a="1"/>
  <c r="CC653" i="2" s="1"/>
  <c r="CC652" i="2" a="1"/>
  <c r="CC652" i="2" s="1"/>
  <c r="CC651" i="2" a="1"/>
  <c r="CC651" i="2" s="1"/>
  <c r="CC650" i="2" a="1"/>
  <c r="CC650" i="2" s="1"/>
  <c r="CC649" i="2" a="1"/>
  <c r="CC649" i="2" s="1"/>
  <c r="CC648" i="2" a="1"/>
  <c r="CC648" i="2" s="1"/>
  <c r="CC647" i="2" a="1"/>
  <c r="CC647" i="2" s="1"/>
  <c r="CC646" i="2" a="1"/>
  <c r="CC646" i="2" s="1"/>
  <c r="CC645" i="2" a="1"/>
  <c r="CC645" i="2" s="1"/>
  <c r="CC644" i="2" a="1"/>
  <c r="CC644" i="2" s="1"/>
  <c r="CC643" i="2" a="1"/>
  <c r="CC643" i="2" s="1"/>
  <c r="CC642" i="2" a="1"/>
  <c r="CC642" i="2" s="1"/>
  <c r="CC641" i="2" a="1"/>
  <c r="CC641" i="2" s="1"/>
  <c r="CC640" i="2" a="1"/>
  <c r="CC640" i="2" s="1"/>
  <c r="CC639" i="2" a="1"/>
  <c r="CC639" i="2" s="1"/>
  <c r="CC638" i="2" a="1"/>
  <c r="CC638" i="2" s="1"/>
  <c r="CC637" i="2" a="1"/>
  <c r="CC637" i="2" s="1"/>
  <c r="CC636" i="2" a="1"/>
  <c r="CC636" i="2" s="1"/>
  <c r="CC635" i="2" a="1"/>
  <c r="CC635" i="2" s="1"/>
  <c r="CC634" i="2" a="1"/>
  <c r="CC634" i="2" s="1"/>
  <c r="CC633" i="2" a="1"/>
  <c r="CC633" i="2" s="1"/>
  <c r="CC632" i="2" a="1"/>
  <c r="CC632" i="2" s="1"/>
  <c r="CC631" i="2" a="1"/>
  <c r="CC631" i="2" s="1"/>
  <c r="CC630" i="2" a="1"/>
  <c r="CC630" i="2" s="1"/>
  <c r="CC629" i="2" a="1"/>
  <c r="CC629" i="2" s="1"/>
  <c r="CC628" i="2" a="1"/>
  <c r="CC628" i="2" s="1"/>
  <c r="CC627" i="2" a="1"/>
  <c r="CC627" i="2" s="1"/>
  <c r="CC626" i="2" a="1"/>
  <c r="CC626" i="2" s="1"/>
  <c r="CC625" i="2" a="1"/>
  <c r="CC625" i="2" s="1"/>
  <c r="CC624" i="2" a="1"/>
  <c r="CC624" i="2" s="1"/>
  <c r="CC623" i="2" a="1"/>
  <c r="CC623" i="2" s="1"/>
  <c r="CC622" i="2" a="1"/>
  <c r="CC622" i="2" s="1"/>
  <c r="CC621" i="2" a="1"/>
  <c r="CC621" i="2" s="1"/>
  <c r="CC620" i="2" a="1"/>
  <c r="CC620" i="2" s="1"/>
  <c r="CC619" i="2" a="1"/>
  <c r="CC619" i="2" s="1"/>
  <c r="CC618" i="2" a="1"/>
  <c r="CC618" i="2" s="1"/>
  <c r="CC617" i="2" a="1"/>
  <c r="CC617" i="2" s="1"/>
  <c r="CC616" i="2" a="1"/>
  <c r="CC616" i="2" s="1"/>
  <c r="CC615" i="2" a="1"/>
  <c r="CC615" i="2" s="1"/>
  <c r="CC614" i="2" a="1"/>
  <c r="CC614" i="2" s="1"/>
  <c r="CC613" i="2" a="1"/>
  <c r="CC613" i="2" s="1"/>
  <c r="CC612" i="2" a="1"/>
  <c r="CC612" i="2" s="1"/>
  <c r="CC611" i="2" a="1"/>
  <c r="CC611" i="2" s="1"/>
  <c r="CC610" i="2" a="1"/>
  <c r="CC610" i="2" s="1"/>
  <c r="CC609" i="2" a="1"/>
  <c r="CC609" i="2" s="1"/>
  <c r="CC608" i="2" a="1"/>
  <c r="CC608" i="2" s="1"/>
  <c r="CC607" i="2" a="1"/>
  <c r="CC607" i="2" s="1"/>
  <c r="CC606" i="2" a="1"/>
  <c r="CC606" i="2" s="1"/>
  <c r="CC605" i="2" a="1"/>
  <c r="CC605" i="2" s="1"/>
  <c r="CC604" i="2" a="1"/>
  <c r="CC604" i="2" s="1"/>
  <c r="CC603" i="2" a="1"/>
  <c r="CC603" i="2" s="1"/>
  <c r="CC602" i="2" a="1"/>
  <c r="CC602" i="2" s="1"/>
  <c r="CC601" i="2" a="1"/>
  <c r="CC601" i="2" s="1"/>
  <c r="CC600" i="2" a="1"/>
  <c r="CC600" i="2" s="1"/>
  <c r="CC599" i="2" a="1"/>
  <c r="CC599" i="2" s="1"/>
  <c r="CC598" i="2" a="1"/>
  <c r="CC598" i="2" s="1"/>
  <c r="CC597" i="2" a="1"/>
  <c r="CC597" i="2" s="1"/>
  <c r="CC596" i="2" a="1"/>
  <c r="CC596" i="2" s="1"/>
  <c r="CC595" i="2" a="1"/>
  <c r="CC595" i="2" s="1"/>
  <c r="CC594" i="2" a="1"/>
  <c r="CC594" i="2" s="1"/>
  <c r="CC593" i="2" a="1"/>
  <c r="CC593" i="2" s="1"/>
  <c r="CC592" i="2" a="1"/>
  <c r="CC592" i="2" s="1"/>
  <c r="CC591" i="2" a="1"/>
  <c r="CC591" i="2" s="1"/>
  <c r="CC590" i="2" a="1"/>
  <c r="CC590" i="2" s="1"/>
  <c r="CC589" i="2" a="1"/>
  <c r="CC589" i="2" s="1"/>
  <c r="CC588" i="2" a="1"/>
  <c r="CC588" i="2" s="1"/>
  <c r="CC587" i="2" a="1"/>
  <c r="CC587" i="2" s="1"/>
  <c r="CC586" i="2" a="1"/>
  <c r="CC586" i="2" s="1"/>
  <c r="CC585" i="2" a="1"/>
  <c r="CC585" i="2" s="1"/>
  <c r="CC584" i="2" a="1"/>
  <c r="CC584" i="2" s="1"/>
  <c r="CC583" i="2" a="1"/>
  <c r="CC583" i="2" s="1"/>
  <c r="CC582" i="2" a="1"/>
  <c r="CC582" i="2" s="1"/>
  <c r="CC581" i="2" a="1"/>
  <c r="CC581" i="2" s="1"/>
  <c r="CC580" i="2" a="1"/>
  <c r="CC580" i="2" s="1"/>
  <c r="CC579" i="2" a="1"/>
  <c r="CC579" i="2" s="1"/>
  <c r="CC578" i="2" a="1"/>
  <c r="CC578" i="2" s="1"/>
  <c r="CC577" i="2" a="1"/>
  <c r="CC577" i="2" s="1"/>
  <c r="CC576" i="2" a="1"/>
  <c r="CC576" i="2" s="1"/>
  <c r="CC575" i="2" a="1"/>
  <c r="CC575" i="2" s="1"/>
  <c r="CC574" i="2" a="1"/>
  <c r="CC574" i="2" s="1"/>
  <c r="CC573" i="2" a="1"/>
  <c r="CC573" i="2" s="1"/>
  <c r="CC572" i="2" a="1"/>
  <c r="CC572" i="2" s="1"/>
  <c r="CC571" i="2" a="1"/>
  <c r="CC571" i="2" s="1"/>
  <c r="CC570" i="2" a="1"/>
  <c r="CC570" i="2" s="1"/>
  <c r="CC569" i="2" a="1"/>
  <c r="CC569" i="2" s="1"/>
  <c r="CC568" i="2" a="1"/>
  <c r="CC568" i="2" s="1"/>
  <c r="CC567" i="2" a="1"/>
  <c r="CC567" i="2" s="1"/>
  <c r="CC566" i="2" a="1"/>
  <c r="CC566" i="2" s="1"/>
  <c r="CC565" i="2" a="1"/>
  <c r="CC565" i="2" s="1"/>
  <c r="CC564" i="2" a="1"/>
  <c r="CC564" i="2" s="1"/>
  <c r="CC563" i="2" a="1"/>
  <c r="CC563" i="2" s="1"/>
  <c r="CC562" i="2" a="1"/>
  <c r="CC562" i="2" s="1"/>
  <c r="CC561" i="2" a="1"/>
  <c r="CC561" i="2" s="1"/>
  <c r="CC560" i="2" a="1"/>
  <c r="CC560" i="2" s="1"/>
  <c r="CC559" i="2" a="1"/>
  <c r="CC559" i="2" s="1"/>
  <c r="CC558" i="2" a="1"/>
  <c r="CC558" i="2" s="1"/>
  <c r="CC557" i="2" a="1"/>
  <c r="CC557" i="2" s="1"/>
  <c r="CC556" i="2" a="1"/>
  <c r="CC556" i="2" s="1"/>
  <c r="CC555" i="2" a="1"/>
  <c r="CC555" i="2" s="1"/>
  <c r="CC554" i="2" a="1"/>
  <c r="CC554" i="2" s="1"/>
  <c r="CC553" i="2" a="1"/>
  <c r="CC553" i="2" s="1"/>
  <c r="CC552" i="2" a="1"/>
  <c r="CC552" i="2" s="1"/>
  <c r="CC551" i="2" a="1"/>
  <c r="CC551" i="2" s="1"/>
  <c r="CC550" i="2" a="1"/>
  <c r="CC550" i="2" s="1"/>
  <c r="CC549" i="2" a="1"/>
  <c r="CC549" i="2" s="1"/>
  <c r="CC548" i="2" a="1"/>
  <c r="CC548" i="2" s="1"/>
  <c r="CC547" i="2" a="1"/>
  <c r="CC547" i="2" s="1"/>
  <c r="CC546" i="2" a="1"/>
  <c r="CC546" i="2" s="1"/>
  <c r="CC545" i="2" a="1"/>
  <c r="CC545" i="2" s="1"/>
  <c r="CC544" i="2" a="1"/>
  <c r="CC544" i="2" s="1"/>
  <c r="CC543" i="2" a="1"/>
  <c r="CC543" i="2" s="1"/>
  <c r="CC542" i="2" a="1"/>
  <c r="CC542" i="2" s="1"/>
  <c r="CC541" i="2" a="1"/>
  <c r="CC541" i="2" s="1"/>
  <c r="CC540" i="2" a="1"/>
  <c r="CC540" i="2" s="1"/>
  <c r="CC539" i="2" a="1"/>
  <c r="CC539" i="2" s="1"/>
  <c r="CC538" i="2" a="1"/>
  <c r="CC538" i="2" s="1"/>
  <c r="CC537" i="2" a="1"/>
  <c r="CC537" i="2" s="1"/>
  <c r="CC536" i="2" a="1"/>
  <c r="CC536" i="2" s="1"/>
  <c r="CC535" i="2" a="1"/>
  <c r="CC535" i="2" s="1"/>
  <c r="CC534" i="2" a="1"/>
  <c r="CC534" i="2" s="1"/>
  <c r="CC533" i="2" a="1"/>
  <c r="CC533" i="2" s="1"/>
  <c r="CC532" i="2" a="1"/>
  <c r="CC532" i="2" s="1"/>
  <c r="CC531" i="2" a="1"/>
  <c r="CC531" i="2" s="1"/>
  <c r="CC530" i="2" a="1"/>
  <c r="CC530" i="2" s="1"/>
  <c r="CC529" i="2" a="1"/>
  <c r="CC529" i="2" s="1"/>
  <c r="CC528" i="2" a="1"/>
  <c r="CC528" i="2" s="1"/>
  <c r="CC527" i="2" a="1"/>
  <c r="CC527" i="2" s="1"/>
  <c r="CC526" i="2" a="1"/>
  <c r="CC526" i="2" s="1"/>
  <c r="CC525" i="2" a="1"/>
  <c r="CC525" i="2" s="1"/>
  <c r="CC524" i="2" a="1"/>
  <c r="CC524" i="2" s="1"/>
  <c r="CC523" i="2" a="1"/>
  <c r="CC523" i="2" s="1"/>
  <c r="CC522" i="2" a="1"/>
  <c r="CC522" i="2" s="1"/>
  <c r="CC521" i="2" a="1"/>
  <c r="CC521" i="2" s="1"/>
  <c r="CC520" i="2" a="1"/>
  <c r="CC520" i="2" s="1"/>
  <c r="CC519" i="2" a="1"/>
  <c r="CC519" i="2" s="1"/>
  <c r="CC518" i="2" a="1"/>
  <c r="CC518" i="2" s="1"/>
  <c r="CC517" i="2" a="1"/>
  <c r="CC517" i="2" s="1"/>
  <c r="CC516" i="2" a="1"/>
  <c r="CC516" i="2" s="1"/>
  <c r="CC515" i="2" a="1"/>
  <c r="CC515" i="2" s="1"/>
  <c r="CC514" i="2" a="1"/>
  <c r="CC514" i="2" s="1"/>
  <c r="CC513" i="2" a="1"/>
  <c r="CC513" i="2" s="1"/>
  <c r="CC512" i="2" a="1"/>
  <c r="CC512" i="2" s="1"/>
  <c r="CC511" i="2" a="1"/>
  <c r="CC511" i="2" s="1"/>
  <c r="CC510" i="2" a="1"/>
  <c r="CC510" i="2" s="1"/>
  <c r="CC509" i="2" a="1"/>
  <c r="CC509" i="2" s="1"/>
  <c r="CC508" i="2" a="1"/>
  <c r="CC508" i="2" s="1"/>
  <c r="CC507" i="2" a="1"/>
  <c r="CC507" i="2" s="1"/>
  <c r="CC506" i="2" a="1"/>
  <c r="CC506" i="2" s="1"/>
  <c r="CC505" i="2" a="1"/>
  <c r="CC505" i="2" s="1"/>
  <c r="CA180" i="2"/>
  <c r="CC181" i="2" a="1"/>
  <c r="CC181" i="2" s="1"/>
  <c r="CA182" i="2"/>
  <c r="CC183" i="2" a="1"/>
  <c r="CC183" i="2" s="1"/>
  <c r="CA184" i="2"/>
  <c r="CC185" i="2" a="1"/>
  <c r="CC185" i="2" s="1"/>
  <c r="CA186" i="2"/>
  <c r="CC187" i="2" a="1"/>
  <c r="CC187" i="2" s="1"/>
  <c r="CA188" i="2"/>
  <c r="CC189" i="2" a="1"/>
  <c r="CC189" i="2" s="1"/>
  <c r="CA190" i="2"/>
  <c r="CC191" i="2" a="1"/>
  <c r="CC191" i="2" s="1"/>
  <c r="CA192" i="2"/>
  <c r="CC193" i="2" a="1"/>
  <c r="CC193" i="2" s="1"/>
  <c r="CA194" i="2"/>
  <c r="CC195" i="2" a="1"/>
  <c r="CC195" i="2" s="1"/>
  <c r="CC196" i="2" a="1"/>
  <c r="CC196" i="2" s="1"/>
  <c r="CA197" i="2"/>
  <c r="CC198" i="2" a="1"/>
  <c r="CC198" i="2" s="1"/>
  <c r="CA199" i="2"/>
  <c r="CC200" i="2" a="1"/>
  <c r="CC200" i="2" s="1"/>
  <c r="CA201" i="2"/>
  <c r="CC202" i="2" a="1"/>
  <c r="CC202" i="2" s="1"/>
  <c r="CA203" i="2"/>
  <c r="CC204" i="2" a="1"/>
  <c r="CC204" i="2" s="1"/>
  <c r="CA205" i="2"/>
  <c r="CC206" i="2" a="1"/>
  <c r="CC206" i="2" s="1"/>
  <c r="CA207" i="2"/>
  <c r="CC209" i="2" a="1"/>
  <c r="CC209" i="2" s="1"/>
  <c r="CA210" i="2"/>
  <c r="CC210" i="2" a="1"/>
  <c r="CC210" i="2" s="1"/>
  <c r="CA211" i="2"/>
  <c r="CC212" i="2" a="1"/>
  <c r="CC212" i="2" s="1"/>
  <c r="CA213" i="2"/>
  <c r="CA214" i="2"/>
  <c r="CC215" i="2" a="1"/>
  <c r="CC215" i="2" s="1"/>
  <c r="CA216" i="2"/>
  <c r="CC217" i="2" a="1"/>
  <c r="CC217" i="2" s="1"/>
  <c r="CA218" i="2"/>
  <c r="CC219" i="2" a="1"/>
  <c r="CC219" i="2" s="1"/>
  <c r="CA220" i="2"/>
  <c r="CC221" i="2" a="1"/>
  <c r="CC221" i="2" s="1"/>
  <c r="CA222" i="2"/>
  <c r="CC223" i="2" a="1"/>
  <c r="CC223" i="2" s="1"/>
  <c r="CA224" i="2"/>
  <c r="CC225" i="2" a="1"/>
  <c r="CC225" i="2" s="1"/>
  <c r="CA226" i="2"/>
  <c r="CC227" i="2" a="1"/>
  <c r="CC227" i="2" s="1"/>
  <c r="CA228" i="2"/>
  <c r="CC450" i="2" a="1"/>
  <c r="CC450" i="2" s="1"/>
  <c r="CA451" i="2"/>
  <c r="CC451" i="2" a="1"/>
  <c r="CC451" i="2" s="1"/>
  <c r="CA452" i="2"/>
  <c r="CC452" i="2" a="1"/>
  <c r="CC452" i="2" s="1"/>
  <c r="CA453" i="2"/>
  <c r="CC453" i="2" a="1"/>
  <c r="CC453" i="2" s="1"/>
  <c r="CA454" i="2"/>
  <c r="CC454" i="2" a="1"/>
  <c r="CC454" i="2" s="1"/>
  <c r="CA455" i="2"/>
  <c r="CC455" i="2" a="1"/>
  <c r="CC455" i="2" s="1"/>
  <c r="CA456" i="2"/>
  <c r="CC456" i="2" a="1"/>
  <c r="CC456" i="2" s="1"/>
  <c r="CA457" i="2"/>
  <c r="CC457" i="2" a="1"/>
  <c r="CC457" i="2" s="1"/>
  <c r="CA458" i="2"/>
  <c r="CC458" i="2" a="1"/>
  <c r="CC458" i="2" s="1"/>
  <c r="CA459" i="2"/>
  <c r="CC459" i="2" a="1"/>
  <c r="CC459" i="2" s="1"/>
  <c r="CA460" i="2"/>
  <c r="CC460" i="2" a="1"/>
  <c r="CC460" i="2" s="1"/>
  <c r="CA461" i="2"/>
  <c r="CC461" i="2" a="1"/>
  <c r="CC461" i="2" s="1"/>
  <c r="CA462" i="2"/>
  <c r="CC462" i="2" a="1"/>
  <c r="CC462" i="2" s="1"/>
  <c r="CA463" i="2"/>
  <c r="CC463" i="2" a="1"/>
  <c r="CC463" i="2" s="1"/>
  <c r="CA464" i="2"/>
  <c r="CC464" i="2" a="1"/>
  <c r="CC464" i="2" s="1"/>
  <c r="CA465" i="2"/>
  <c r="CC465" i="2" a="1"/>
  <c r="CC465" i="2" s="1"/>
  <c r="CA466" i="2"/>
  <c r="CC466" i="2" a="1"/>
  <c r="CC466" i="2" s="1"/>
  <c r="CA467" i="2"/>
  <c r="CC467" i="2" a="1"/>
  <c r="CC467" i="2" s="1"/>
  <c r="CA468" i="2"/>
  <c r="CC468" i="2" a="1"/>
  <c r="CC468" i="2" s="1"/>
  <c r="CA469" i="2"/>
  <c r="CC469" i="2" a="1"/>
  <c r="CC469" i="2" s="1"/>
  <c r="CA470" i="2"/>
  <c r="CC470" i="2" a="1"/>
  <c r="CC470" i="2" s="1"/>
  <c r="CA471" i="2"/>
  <c r="CC471" i="2" a="1"/>
  <c r="CC471" i="2" s="1"/>
  <c r="CA472" i="2"/>
  <c r="CC472" i="2" a="1"/>
  <c r="CC472" i="2" s="1"/>
  <c r="CA473" i="2"/>
  <c r="CC473" i="2" a="1"/>
  <c r="CC473" i="2" s="1"/>
  <c r="CA474" i="2"/>
  <c r="CC474" i="2" a="1"/>
  <c r="CC474" i="2" s="1"/>
  <c r="CA475" i="2"/>
  <c r="CC475" i="2" a="1"/>
  <c r="CC475" i="2" s="1"/>
  <c r="CA476" i="2"/>
  <c r="CC476" i="2" a="1"/>
  <c r="CC476" i="2" s="1"/>
  <c r="CA477" i="2"/>
  <c r="CC477" i="2" a="1"/>
  <c r="CC477" i="2" s="1"/>
  <c r="CA478" i="2"/>
  <c r="CC478" i="2" a="1"/>
  <c r="CC478" i="2" s="1"/>
  <c r="CA479" i="2"/>
  <c r="CC479" i="2" a="1"/>
  <c r="CC479" i="2" s="1"/>
  <c r="CA480" i="2"/>
  <c r="CC480" i="2" a="1"/>
  <c r="CC480" i="2" s="1"/>
  <c r="CA481" i="2"/>
  <c r="CC481" i="2" a="1"/>
  <c r="CC481" i="2" s="1"/>
  <c r="CA482" i="2"/>
  <c r="CC482" i="2" a="1"/>
  <c r="CC482" i="2" s="1"/>
  <c r="CA483" i="2"/>
  <c r="CC483" i="2" a="1"/>
  <c r="CC483" i="2" s="1"/>
  <c r="CA484" i="2"/>
  <c r="CC484" i="2" a="1"/>
  <c r="CC484" i="2" s="1"/>
  <c r="CA485" i="2"/>
  <c r="CC485" i="2" a="1"/>
  <c r="CC485" i="2" s="1"/>
  <c r="CA486" i="2"/>
  <c r="CC486" i="2" a="1"/>
  <c r="CC486" i="2" s="1"/>
  <c r="CA487" i="2"/>
  <c r="CC487" i="2" a="1"/>
  <c r="CC487" i="2" s="1"/>
  <c r="CA488" i="2"/>
  <c r="CC488" i="2" a="1"/>
  <c r="CC488" i="2" s="1"/>
  <c r="CA489" i="2"/>
  <c r="CC489" i="2" a="1"/>
  <c r="CC489" i="2" s="1"/>
  <c r="CA490" i="2"/>
  <c r="CC490" i="2" a="1"/>
  <c r="CC490" i="2" s="1"/>
  <c r="CA491" i="2"/>
  <c r="CC491" i="2" a="1"/>
  <c r="CC491" i="2" s="1"/>
  <c r="CA492" i="2"/>
  <c r="CC492" i="2" a="1"/>
  <c r="CC492" i="2" s="1"/>
  <c r="CA493" i="2"/>
  <c r="CC493" i="2" a="1"/>
  <c r="CC493" i="2" s="1"/>
  <c r="CA494" i="2"/>
  <c r="CC494" i="2" a="1"/>
  <c r="CC494" i="2" s="1"/>
  <c r="CA495" i="2"/>
  <c r="CC495" i="2" a="1"/>
  <c r="CC495" i="2" s="1"/>
  <c r="CA496" i="2"/>
  <c r="CC496" i="2" a="1"/>
  <c r="CC496" i="2" s="1"/>
  <c r="CA497" i="2"/>
  <c r="CC497" i="2" a="1"/>
  <c r="CC497" i="2" s="1"/>
  <c r="CA498" i="2"/>
  <c r="CC498" i="2" a="1"/>
  <c r="CC498" i="2" s="1"/>
  <c r="CA499" i="2"/>
  <c r="CC499" i="2" a="1"/>
  <c r="CC499" i="2" s="1"/>
  <c r="CA500" i="2"/>
  <c r="CC500" i="2" a="1"/>
  <c r="CC500" i="2" s="1"/>
  <c r="CA501" i="2"/>
  <c r="CC501" i="2" a="1"/>
  <c r="CC501" i="2" s="1"/>
  <c r="CA502" i="2"/>
  <c r="CC502" i="2" a="1"/>
  <c r="CC502" i="2" s="1"/>
  <c r="CA503" i="2"/>
  <c r="CC503" i="2" a="1"/>
  <c r="CC503" i="2" s="1"/>
  <c r="CA504" i="2"/>
  <c r="CC504" i="2" a="1"/>
  <c r="CC504" i="2" s="1"/>
  <c r="CA507" i="2"/>
  <c r="CA509" i="2"/>
  <c r="CA511" i="2"/>
  <c r="CA513" i="2"/>
  <c r="CA515" i="2"/>
  <c r="CA517" i="2"/>
  <c r="CA519" i="2"/>
  <c r="CA521" i="2"/>
  <c r="CA523" i="2"/>
  <c r="CA525" i="2"/>
  <c r="CA527" i="2"/>
  <c r="CA529" i="2"/>
  <c r="CA531" i="2"/>
  <c r="CA533" i="2"/>
  <c r="CA535" i="2"/>
  <c r="CA537" i="2"/>
  <c r="CA539" i="2"/>
  <c r="CA541" i="2"/>
  <c r="CA543" i="2"/>
  <c r="CA545" i="2"/>
  <c r="CA973" i="2"/>
  <c r="CA972" i="2"/>
  <c r="CA971" i="2"/>
  <c r="CA970" i="2"/>
  <c r="CA969" i="2"/>
  <c r="CA968" i="2"/>
  <c r="CA967" i="2"/>
  <c r="CA966" i="2"/>
  <c r="CA965" i="2"/>
  <c r="CA964" i="2"/>
  <c r="CA963" i="2"/>
  <c r="CA962" i="2"/>
  <c r="CA961" i="2"/>
  <c r="CA960" i="2"/>
  <c r="CA959" i="2"/>
  <c r="CA958" i="2"/>
  <c r="CA957" i="2"/>
  <c r="CA956" i="2"/>
  <c r="CA955" i="2"/>
  <c r="CA954" i="2"/>
  <c r="CA953" i="2"/>
  <c r="CA952" i="2"/>
  <c r="CA951" i="2"/>
  <c r="CA950" i="2"/>
  <c r="CA949" i="2"/>
  <c r="CA948" i="2"/>
  <c r="CA947" i="2"/>
  <c r="CA946" i="2"/>
  <c r="CA945" i="2"/>
  <c r="CA944" i="2"/>
  <c r="CA943" i="2"/>
  <c r="CA942" i="2"/>
  <c r="CA941" i="2"/>
  <c r="CA940" i="2"/>
  <c r="CA939" i="2"/>
  <c r="CA938" i="2"/>
  <c r="CA937" i="2"/>
  <c r="CA936" i="2"/>
  <c r="CA935" i="2"/>
  <c r="CA934" i="2"/>
  <c r="CA933" i="2"/>
  <c r="CA932" i="2"/>
  <c r="CA931" i="2"/>
  <c r="CA930" i="2"/>
  <c r="CA929" i="2"/>
  <c r="CA928" i="2"/>
  <c r="CA927" i="2"/>
  <c r="CA926" i="2"/>
  <c r="CA925" i="2"/>
  <c r="CA924" i="2"/>
  <c r="CA923" i="2"/>
  <c r="CA922" i="2"/>
  <c r="CA921" i="2"/>
  <c r="CA920" i="2"/>
  <c r="CA919" i="2"/>
  <c r="CA918" i="2"/>
  <c r="CA917" i="2"/>
  <c r="CA916" i="2"/>
  <c r="CA915" i="2"/>
  <c r="CA914" i="2"/>
  <c r="CA913" i="2"/>
  <c r="CA912" i="2"/>
  <c r="CA911" i="2"/>
  <c r="CA910" i="2"/>
  <c r="CA909" i="2"/>
  <c r="CA908" i="2"/>
  <c r="CA907" i="2"/>
  <c r="CA906" i="2"/>
  <c r="CA905" i="2"/>
  <c r="CA904" i="2"/>
  <c r="CA903" i="2"/>
  <c r="CA902" i="2"/>
  <c r="CA901" i="2"/>
  <c r="CA900" i="2"/>
  <c r="CA899" i="2"/>
  <c r="CA898" i="2"/>
  <c r="CA897" i="2"/>
  <c r="CA896" i="2"/>
  <c r="CA895" i="2"/>
  <c r="CA894" i="2"/>
  <c r="CA893" i="2"/>
  <c r="CA892" i="2"/>
  <c r="CA891" i="2"/>
  <c r="CA890" i="2"/>
  <c r="CA889" i="2"/>
  <c r="CA888" i="2"/>
  <c r="CA887" i="2"/>
  <c r="CA886" i="2"/>
  <c r="CA885" i="2"/>
  <c r="CA884" i="2"/>
  <c r="CA883" i="2"/>
  <c r="CA882" i="2"/>
  <c r="CA881" i="2"/>
  <c r="CA880" i="2"/>
  <c r="CA879" i="2"/>
  <c r="CA878" i="2"/>
  <c r="CA877" i="2"/>
  <c r="CA876" i="2"/>
  <c r="CA875" i="2"/>
  <c r="CA874" i="2"/>
  <c r="CA873" i="2"/>
  <c r="CA872" i="2"/>
  <c r="CA871" i="2"/>
  <c r="CA870" i="2"/>
  <c r="CA869" i="2"/>
  <c r="CA868" i="2"/>
  <c r="CA867" i="2"/>
  <c r="CA866" i="2"/>
  <c r="CA865" i="2"/>
  <c r="CA864" i="2"/>
  <c r="CA863" i="2"/>
  <c r="CA862" i="2"/>
  <c r="CA861" i="2"/>
  <c r="CA860" i="2"/>
  <c r="CA859" i="2"/>
  <c r="CA858" i="2"/>
  <c r="CA857" i="2"/>
  <c r="CA856" i="2"/>
  <c r="CA855" i="2"/>
  <c r="CA854" i="2"/>
  <c r="CA853" i="2"/>
  <c r="CA852" i="2"/>
  <c r="CA851" i="2"/>
  <c r="CA850" i="2"/>
  <c r="CA849" i="2"/>
  <c r="CA848" i="2"/>
  <c r="CA847" i="2"/>
  <c r="CA846" i="2"/>
  <c r="CA845" i="2"/>
  <c r="CA844" i="2"/>
  <c r="CA843" i="2"/>
  <c r="CA842" i="2"/>
  <c r="CA841" i="2"/>
  <c r="CA840" i="2"/>
  <c r="CA839" i="2"/>
  <c r="CA838" i="2"/>
  <c r="CA837" i="2"/>
  <c r="CA836" i="2"/>
  <c r="CA835" i="2"/>
  <c r="CA834" i="2"/>
  <c r="CA833" i="2"/>
  <c r="CA832" i="2"/>
  <c r="CA831" i="2"/>
  <c r="CA830" i="2"/>
  <c r="CA829" i="2"/>
  <c r="CA828" i="2"/>
  <c r="CA827" i="2"/>
  <c r="CA826" i="2"/>
  <c r="CA825" i="2"/>
  <c r="CA824" i="2"/>
  <c r="CA823" i="2"/>
  <c r="CA822" i="2"/>
  <c r="CA821" i="2"/>
  <c r="CA820" i="2"/>
  <c r="CA819" i="2"/>
  <c r="CA818" i="2"/>
  <c r="CA817" i="2"/>
  <c r="CA816" i="2"/>
  <c r="CA815" i="2"/>
  <c r="CA814" i="2"/>
  <c r="CA813" i="2"/>
  <c r="CA812" i="2"/>
  <c r="CA811" i="2"/>
  <c r="CA810" i="2"/>
  <c r="CA809" i="2"/>
  <c r="CA808" i="2"/>
  <c r="CA807" i="2"/>
  <c r="CA806" i="2"/>
  <c r="CA805" i="2"/>
  <c r="CA804" i="2"/>
  <c r="CC180" i="2" a="1"/>
  <c r="CC180" i="2" s="1"/>
  <c r="CA181" i="2"/>
  <c r="CC182" i="2" a="1"/>
  <c r="CC182" i="2" s="1"/>
  <c r="CA183" i="2"/>
  <c r="CC184" i="2" a="1"/>
  <c r="CC184" i="2" s="1"/>
  <c r="CA185" i="2"/>
  <c r="CC186" i="2" a="1"/>
  <c r="CC186" i="2" s="1"/>
  <c r="CA187" i="2"/>
  <c r="CC188" i="2" a="1"/>
  <c r="CC188" i="2" s="1"/>
  <c r="CA189" i="2"/>
  <c r="CC190" i="2" a="1"/>
  <c r="CC190" i="2" s="1"/>
  <c r="CA191" i="2"/>
  <c r="CC192" i="2" a="1"/>
  <c r="CC192" i="2" s="1"/>
  <c r="CA193" i="2"/>
  <c r="CC194" i="2" a="1"/>
  <c r="CC194" i="2" s="1"/>
  <c r="CA195" i="2"/>
  <c r="CA196" i="2"/>
  <c r="CC197" i="2" a="1"/>
  <c r="CC197" i="2" s="1"/>
  <c r="CA198" i="2"/>
  <c r="CC199" i="2" a="1"/>
  <c r="CC199" i="2" s="1"/>
  <c r="CA200" i="2"/>
  <c r="CC201" i="2" a="1"/>
  <c r="CC201" i="2" s="1"/>
  <c r="CA202" i="2"/>
  <c r="CC203" i="2" a="1"/>
  <c r="CC203" i="2" s="1"/>
  <c r="CA204" i="2"/>
  <c r="CC205" i="2" a="1"/>
  <c r="CC205" i="2" s="1"/>
  <c r="CA206" i="2"/>
  <c r="CC207" i="2" a="1"/>
  <c r="CC207" i="2" s="1"/>
  <c r="CA208" i="2"/>
  <c r="CC208" i="2" a="1"/>
  <c r="CC208" i="2" s="1"/>
  <c r="CA209" i="2"/>
  <c r="CC211" i="2" a="1"/>
  <c r="CC211" i="2" s="1"/>
  <c r="CA212" i="2"/>
  <c r="CC213" i="2" a="1"/>
  <c r="CC213" i="2" s="1"/>
  <c r="CC214" i="2" a="1"/>
  <c r="CC214" i="2" s="1"/>
  <c r="CA215" i="2"/>
  <c r="CC216" i="2" a="1"/>
  <c r="CC216" i="2" s="1"/>
  <c r="CA217" i="2"/>
  <c r="CC218" i="2" a="1"/>
  <c r="CC218" i="2" s="1"/>
  <c r="CA219" i="2"/>
  <c r="CC220" i="2" a="1"/>
  <c r="CC220" i="2" s="1"/>
  <c r="CA221" i="2"/>
  <c r="CC222" i="2" a="1"/>
  <c r="CC222" i="2" s="1"/>
  <c r="CA223" i="2"/>
  <c r="CC224" i="2" a="1"/>
  <c r="CC224" i="2" s="1"/>
  <c r="CA225" i="2"/>
  <c r="CC226" i="2" a="1"/>
  <c r="CC226" i="2" s="1"/>
  <c r="CA227" i="2"/>
  <c r="CC228" i="2" a="1"/>
  <c r="CC228" i="2" s="1"/>
  <c r="CA229" i="2"/>
  <c r="CC229" i="2" a="1"/>
  <c r="CC229" i="2" s="1"/>
  <c r="CA230" i="2"/>
  <c r="CC230" i="2" a="1"/>
  <c r="CC230" i="2" s="1"/>
  <c r="CA231" i="2"/>
  <c r="CC231" i="2" a="1"/>
  <c r="CC231" i="2" s="1"/>
  <c r="CA232" i="2"/>
  <c r="CC232" i="2" a="1"/>
  <c r="CC232" i="2" s="1"/>
  <c r="CA233" i="2"/>
  <c r="CC233" i="2" a="1"/>
  <c r="CC233" i="2" s="1"/>
  <c r="CA234" i="2"/>
  <c r="CC234" i="2" a="1"/>
  <c r="CC234" i="2" s="1"/>
  <c r="CA235" i="2"/>
  <c r="CC235" i="2" a="1"/>
  <c r="CC235" i="2" s="1"/>
  <c r="CA236" i="2"/>
  <c r="CC236" i="2" a="1"/>
  <c r="CC236" i="2" s="1"/>
  <c r="CA237" i="2"/>
  <c r="CC237" i="2" a="1"/>
  <c r="CC237" i="2" s="1"/>
  <c r="CA238" i="2"/>
  <c r="CC238" i="2" a="1"/>
  <c r="CC238" i="2" s="1"/>
  <c r="CA239" i="2"/>
  <c r="CC239" i="2" a="1"/>
  <c r="CC239" i="2" s="1"/>
  <c r="CA240" i="2"/>
  <c r="CC240" i="2" a="1"/>
  <c r="CC240" i="2" s="1"/>
  <c r="CA241" i="2"/>
  <c r="CC241" i="2" a="1"/>
  <c r="CC241" i="2" s="1"/>
  <c r="CA242" i="2"/>
  <c r="CC242" i="2" a="1"/>
  <c r="CC242" i="2" s="1"/>
  <c r="CA243" i="2"/>
  <c r="CC243" i="2" a="1"/>
  <c r="CC243" i="2" s="1"/>
  <c r="CA244" i="2"/>
  <c r="CC244" i="2" a="1"/>
  <c r="CC244" i="2" s="1"/>
  <c r="CA245" i="2"/>
  <c r="CC245" i="2" a="1"/>
  <c r="CC245" i="2" s="1"/>
  <c r="CA246" i="2"/>
  <c r="CC246" i="2" a="1"/>
  <c r="CC246" i="2" s="1"/>
  <c r="CA247" i="2"/>
  <c r="CC247" i="2" a="1"/>
  <c r="CC247" i="2" s="1"/>
  <c r="CA248" i="2"/>
  <c r="CC248" i="2" a="1"/>
  <c r="CC248" i="2" s="1"/>
  <c r="CA249" i="2"/>
  <c r="CC249" i="2" a="1"/>
  <c r="CC249" i="2" s="1"/>
  <c r="CA250" i="2"/>
  <c r="CC250" i="2" a="1"/>
  <c r="CC250" i="2" s="1"/>
  <c r="CA251" i="2"/>
  <c r="CC251" i="2" a="1"/>
  <c r="CC251" i="2" s="1"/>
  <c r="CA252" i="2"/>
  <c r="CC252" i="2" a="1"/>
  <c r="CC252" i="2" s="1"/>
  <c r="CA253" i="2"/>
  <c r="CC253" i="2" a="1"/>
  <c r="CC253" i="2" s="1"/>
  <c r="CA254" i="2"/>
  <c r="CC254" i="2" a="1"/>
  <c r="CC254" i="2" s="1"/>
  <c r="CA255" i="2"/>
  <c r="CC255" i="2" a="1"/>
  <c r="CC255" i="2" s="1"/>
  <c r="CA256" i="2"/>
  <c r="CC256" i="2" a="1"/>
  <c r="CC256" i="2" s="1"/>
  <c r="CA257" i="2"/>
  <c r="CC257" i="2" a="1"/>
  <c r="CC257" i="2" s="1"/>
  <c r="CA258" i="2"/>
  <c r="CC258" i="2" a="1"/>
  <c r="CC258" i="2" s="1"/>
  <c r="CA259" i="2"/>
  <c r="CC259" i="2" a="1"/>
  <c r="CC259" i="2" s="1"/>
  <c r="CA260" i="2"/>
  <c r="CC260" i="2" a="1"/>
  <c r="CC260" i="2" s="1"/>
  <c r="CA261" i="2"/>
  <c r="CC261" i="2" a="1"/>
  <c r="CC261" i="2" s="1"/>
  <c r="CA262" i="2"/>
  <c r="CC262" i="2" a="1"/>
  <c r="CC262" i="2" s="1"/>
  <c r="CA263" i="2"/>
  <c r="CC263" i="2" a="1"/>
  <c r="CC263" i="2" s="1"/>
  <c r="CA264" i="2"/>
  <c r="CC264" i="2" a="1"/>
  <c r="CC264" i="2" s="1"/>
  <c r="CA265" i="2"/>
  <c r="CC265" i="2" a="1"/>
  <c r="CC265" i="2" s="1"/>
  <c r="CA266" i="2"/>
  <c r="CC266" i="2" a="1"/>
  <c r="CC266" i="2" s="1"/>
  <c r="CA267" i="2"/>
  <c r="CC267" i="2" a="1"/>
  <c r="CC267" i="2" s="1"/>
  <c r="CA268" i="2"/>
  <c r="CC268" i="2" a="1"/>
  <c r="CC268" i="2" s="1"/>
  <c r="CA269" i="2"/>
  <c r="CC269" i="2" a="1"/>
  <c r="CC269" i="2" s="1"/>
  <c r="CA270" i="2"/>
  <c r="CC270" i="2" a="1"/>
  <c r="CC270" i="2" s="1"/>
  <c r="CA271" i="2"/>
  <c r="CC271" i="2" a="1"/>
  <c r="CC271" i="2" s="1"/>
  <c r="CA272" i="2"/>
  <c r="CC272" i="2" a="1"/>
  <c r="CC272" i="2" s="1"/>
  <c r="CA273" i="2"/>
  <c r="CC273" i="2" a="1"/>
  <c r="CC273" i="2" s="1"/>
  <c r="CA274" i="2"/>
  <c r="CC274" i="2" a="1"/>
  <c r="CC274" i="2" s="1"/>
  <c r="CA275" i="2"/>
  <c r="CC275" i="2" a="1"/>
  <c r="CC275" i="2" s="1"/>
  <c r="CA276" i="2"/>
  <c r="CC276" i="2" a="1"/>
  <c r="CC276" i="2" s="1"/>
  <c r="CA277" i="2"/>
  <c r="CC277" i="2" a="1"/>
  <c r="CC277" i="2" s="1"/>
  <c r="CA278" i="2"/>
  <c r="CC278" i="2" a="1"/>
  <c r="CC278" i="2" s="1"/>
  <c r="CA279" i="2"/>
  <c r="CC279" i="2" a="1"/>
  <c r="CC279" i="2" s="1"/>
  <c r="CA280" i="2"/>
  <c r="CC280" i="2" a="1"/>
  <c r="CC280" i="2" s="1"/>
  <c r="CA281" i="2"/>
  <c r="CC281" i="2" a="1"/>
  <c r="CC281" i="2" s="1"/>
  <c r="CA282" i="2"/>
  <c r="CC282" i="2" a="1"/>
  <c r="CC282" i="2" s="1"/>
  <c r="CA283" i="2"/>
  <c r="CC283" i="2" a="1"/>
  <c r="CC283" i="2" s="1"/>
  <c r="CA284" i="2"/>
  <c r="CC284" i="2" a="1"/>
  <c r="CC284" i="2" s="1"/>
  <c r="CA285" i="2"/>
  <c r="CC285" i="2" a="1"/>
  <c r="CC285" i="2" s="1"/>
  <c r="CA286" i="2"/>
  <c r="CC286" i="2" a="1"/>
  <c r="CC286" i="2" s="1"/>
  <c r="CA287" i="2"/>
  <c r="CC287" i="2" a="1"/>
  <c r="CC287" i="2" s="1"/>
  <c r="CA288" i="2"/>
  <c r="CC288" i="2" a="1"/>
  <c r="CC288" i="2" s="1"/>
  <c r="CA289" i="2"/>
  <c r="CC289" i="2" a="1"/>
  <c r="CC289" i="2" s="1"/>
  <c r="CA290" i="2"/>
  <c r="CC290" i="2" a="1"/>
  <c r="CC290" i="2" s="1"/>
  <c r="CA291" i="2"/>
  <c r="CC291" i="2" a="1"/>
  <c r="CC291" i="2" s="1"/>
  <c r="CA292" i="2"/>
  <c r="CC292" i="2" a="1"/>
  <c r="CC292" i="2" s="1"/>
  <c r="CA293" i="2"/>
  <c r="CC293" i="2" a="1"/>
  <c r="CC293" i="2" s="1"/>
  <c r="CA294" i="2"/>
  <c r="CC294" i="2" a="1"/>
  <c r="CC294" i="2" s="1"/>
  <c r="CA295" i="2"/>
  <c r="CC295" i="2" a="1"/>
  <c r="CC295" i="2" s="1"/>
  <c r="CA296" i="2"/>
  <c r="CC296" i="2" a="1"/>
  <c r="CC296" i="2" s="1"/>
  <c r="CA297" i="2"/>
  <c r="CC297" i="2" a="1"/>
  <c r="CC297" i="2" s="1"/>
  <c r="CA298" i="2"/>
  <c r="CC298" i="2" a="1"/>
  <c r="CC298" i="2" s="1"/>
  <c r="CA299" i="2"/>
  <c r="CC299" i="2" a="1"/>
  <c r="CC299" i="2" s="1"/>
  <c r="CA300" i="2"/>
  <c r="CC300" i="2" a="1"/>
  <c r="CC300" i="2" s="1"/>
  <c r="CA301" i="2"/>
  <c r="CC301" i="2" a="1"/>
  <c r="CC301" i="2" s="1"/>
  <c r="CA302" i="2"/>
  <c r="CC302" i="2" a="1"/>
  <c r="CC302" i="2" s="1"/>
  <c r="CA303" i="2"/>
  <c r="CC303" i="2" a="1"/>
  <c r="CC303" i="2" s="1"/>
  <c r="CA304" i="2"/>
  <c r="CC304" i="2" a="1"/>
  <c r="CC304" i="2" s="1"/>
  <c r="CA305" i="2"/>
  <c r="CC305" i="2" a="1"/>
  <c r="CC305" i="2" s="1"/>
  <c r="CA306" i="2"/>
  <c r="CC306" i="2" a="1"/>
  <c r="CC306" i="2" s="1"/>
  <c r="CA307" i="2"/>
  <c r="CC307" i="2" a="1"/>
  <c r="CC307" i="2" s="1"/>
  <c r="CA308" i="2"/>
  <c r="CC308" i="2" a="1"/>
  <c r="CC308" i="2" s="1"/>
  <c r="CA309" i="2"/>
  <c r="CC309" i="2" a="1"/>
  <c r="CC309" i="2" s="1"/>
  <c r="CA310" i="2"/>
  <c r="CC310" i="2" a="1"/>
  <c r="CC310" i="2" s="1"/>
  <c r="CA311" i="2"/>
  <c r="CC311" i="2" a="1"/>
  <c r="CC311" i="2" s="1"/>
  <c r="CA312" i="2"/>
  <c r="CC312" i="2" a="1"/>
  <c r="CC312" i="2" s="1"/>
  <c r="CA313" i="2"/>
  <c r="CC313" i="2" a="1"/>
  <c r="CC313" i="2" s="1"/>
  <c r="CA314" i="2"/>
  <c r="CC314" i="2" a="1"/>
  <c r="CC314" i="2" s="1"/>
  <c r="CA315" i="2"/>
  <c r="CC315" i="2" a="1"/>
  <c r="CC315" i="2" s="1"/>
  <c r="CA316" i="2"/>
  <c r="CC316" i="2" a="1"/>
  <c r="CC316" i="2" s="1"/>
  <c r="CA317" i="2"/>
  <c r="CC317" i="2" a="1"/>
  <c r="CC317" i="2" s="1"/>
  <c r="CA318" i="2"/>
  <c r="CC318" i="2" a="1"/>
  <c r="CC318" i="2" s="1"/>
  <c r="CA319" i="2"/>
  <c r="CC319" i="2" a="1"/>
  <c r="CC319" i="2" s="1"/>
  <c r="CA320" i="2"/>
  <c r="CC320" i="2" a="1"/>
  <c r="CC320" i="2" s="1"/>
  <c r="CA321" i="2"/>
  <c r="CC321" i="2" a="1"/>
  <c r="CC321" i="2" s="1"/>
  <c r="CA322" i="2"/>
  <c r="CC322" i="2" a="1"/>
  <c r="CC322" i="2" s="1"/>
  <c r="CA323" i="2"/>
  <c r="CC323" i="2" a="1"/>
  <c r="CC323" i="2" s="1"/>
  <c r="CA324" i="2"/>
  <c r="CC324" i="2" a="1"/>
  <c r="CC324" i="2" s="1"/>
  <c r="CA325" i="2"/>
  <c r="CC325" i="2" a="1"/>
  <c r="CC325" i="2" s="1"/>
  <c r="CA326" i="2"/>
  <c r="CC326" i="2" a="1"/>
  <c r="CC326" i="2" s="1"/>
  <c r="CA327" i="2"/>
  <c r="CC327" i="2" a="1"/>
  <c r="CC327" i="2" s="1"/>
  <c r="CA328" i="2"/>
  <c r="CC328" i="2" a="1"/>
  <c r="CC328" i="2" s="1"/>
  <c r="CA329" i="2"/>
  <c r="CC329" i="2" a="1"/>
  <c r="CC329" i="2" s="1"/>
  <c r="CA330" i="2"/>
  <c r="CC330" i="2" a="1"/>
  <c r="CC330" i="2" s="1"/>
  <c r="CA331" i="2"/>
  <c r="CC331" i="2" a="1"/>
  <c r="CC331" i="2" s="1"/>
  <c r="CA332" i="2"/>
  <c r="CC332" i="2" a="1"/>
  <c r="CC332" i="2" s="1"/>
  <c r="CA333" i="2"/>
  <c r="CC333" i="2" a="1"/>
  <c r="CC333" i="2" s="1"/>
  <c r="CA334" i="2"/>
  <c r="CC334" i="2" a="1"/>
  <c r="CC334" i="2" s="1"/>
  <c r="CA335" i="2"/>
  <c r="CC335" i="2" a="1"/>
  <c r="CC335" i="2" s="1"/>
  <c r="CA336" i="2"/>
  <c r="CC336" i="2" a="1"/>
  <c r="CC336" i="2" s="1"/>
  <c r="CA337" i="2"/>
  <c r="CC337" i="2" a="1"/>
  <c r="CC337" i="2" s="1"/>
  <c r="CA338" i="2"/>
  <c r="CC338" i="2" a="1"/>
  <c r="CC338" i="2" s="1"/>
  <c r="CA339" i="2"/>
  <c r="CC339" i="2" a="1"/>
  <c r="CC339" i="2" s="1"/>
  <c r="CA340" i="2"/>
  <c r="CC340" i="2" a="1"/>
  <c r="CC340" i="2" s="1"/>
  <c r="CA341" i="2"/>
  <c r="CC341" i="2" a="1"/>
  <c r="CC341" i="2" s="1"/>
  <c r="CA342" i="2"/>
  <c r="CC342" i="2" a="1"/>
  <c r="CC342" i="2" s="1"/>
  <c r="CA343" i="2"/>
  <c r="CC343" i="2" a="1"/>
  <c r="CC343" i="2" s="1"/>
  <c r="CA344" i="2"/>
  <c r="CC344" i="2" a="1"/>
  <c r="CC344" i="2" s="1"/>
  <c r="CA345" i="2"/>
  <c r="CC345" i="2" a="1"/>
  <c r="CC345" i="2" s="1"/>
  <c r="CA346" i="2"/>
  <c r="CC346" i="2" a="1"/>
  <c r="CC346" i="2" s="1"/>
  <c r="CA347" i="2"/>
  <c r="CC347" i="2" a="1"/>
  <c r="CC347" i="2" s="1"/>
  <c r="CA348" i="2"/>
  <c r="CC348" i="2" a="1"/>
  <c r="CC348" i="2" s="1"/>
  <c r="CA349" i="2"/>
  <c r="CC349" i="2" a="1"/>
  <c r="CC349" i="2" s="1"/>
  <c r="CA350" i="2"/>
  <c r="CC350" i="2" a="1"/>
  <c r="CC350" i="2" s="1"/>
  <c r="CA351" i="2"/>
  <c r="CC351" i="2" a="1"/>
  <c r="CC351" i="2" s="1"/>
  <c r="CA352" i="2"/>
  <c r="CC352" i="2" a="1"/>
  <c r="CC352" i="2" s="1"/>
  <c r="CA353" i="2"/>
  <c r="CC353" i="2" a="1"/>
  <c r="CC353" i="2" s="1"/>
  <c r="CA354" i="2"/>
  <c r="CC354" i="2" a="1"/>
  <c r="CC354" i="2" s="1"/>
  <c r="CA355" i="2"/>
  <c r="CC355" i="2" a="1"/>
  <c r="CC355" i="2" s="1"/>
  <c r="CA356" i="2"/>
  <c r="CC356" i="2" a="1"/>
  <c r="CC356" i="2" s="1"/>
  <c r="CA357" i="2"/>
  <c r="CC357" i="2" a="1"/>
  <c r="CC357" i="2" s="1"/>
  <c r="CA358" i="2"/>
  <c r="CC358" i="2" a="1"/>
  <c r="CC358" i="2" s="1"/>
  <c r="CA359" i="2"/>
  <c r="CC359" i="2" a="1"/>
  <c r="CC359" i="2" s="1"/>
  <c r="CA360" i="2"/>
  <c r="CC360" i="2" a="1"/>
  <c r="CC360" i="2" s="1"/>
  <c r="CA361" i="2"/>
  <c r="CC361" i="2" a="1"/>
  <c r="CC361" i="2" s="1"/>
  <c r="CA362" i="2"/>
  <c r="CC362" i="2" a="1"/>
  <c r="CC362" i="2" s="1"/>
  <c r="CA363" i="2"/>
  <c r="CC363" i="2" a="1"/>
  <c r="CC363" i="2" s="1"/>
  <c r="CA364" i="2"/>
  <c r="CC364" i="2" a="1"/>
  <c r="CC364" i="2" s="1"/>
  <c r="CA365" i="2"/>
  <c r="CC365" i="2" a="1"/>
  <c r="CC365" i="2" s="1"/>
  <c r="CA366" i="2"/>
  <c r="CC366" i="2" a="1"/>
  <c r="CC366" i="2" s="1"/>
  <c r="CA367" i="2"/>
  <c r="CC367" i="2" a="1"/>
  <c r="CC367" i="2" s="1"/>
  <c r="CA368" i="2"/>
  <c r="CC368" i="2" a="1"/>
  <c r="CC368" i="2" s="1"/>
  <c r="CA369" i="2"/>
  <c r="CC369" i="2" a="1"/>
  <c r="CC369" i="2" s="1"/>
  <c r="CA370" i="2"/>
  <c r="CC370" i="2" a="1"/>
  <c r="CC370" i="2" s="1"/>
  <c r="CA371" i="2"/>
  <c r="CC371" i="2" a="1"/>
  <c r="CC371" i="2" s="1"/>
  <c r="CA372" i="2"/>
  <c r="CC372" i="2" a="1"/>
  <c r="CC372" i="2" s="1"/>
  <c r="CA373" i="2"/>
  <c r="CC373" i="2" a="1"/>
  <c r="CC373" i="2" s="1"/>
  <c r="CA374" i="2"/>
  <c r="CC374" i="2" a="1"/>
  <c r="CC374" i="2" s="1"/>
  <c r="CA375" i="2"/>
  <c r="CC375" i="2" a="1"/>
  <c r="CC375" i="2" s="1"/>
  <c r="CA376" i="2"/>
  <c r="CC376" i="2" a="1"/>
  <c r="CC376" i="2" s="1"/>
  <c r="CA377" i="2"/>
  <c r="CC377" i="2" a="1"/>
  <c r="CC377" i="2" s="1"/>
  <c r="CA378" i="2"/>
  <c r="CC378" i="2" a="1"/>
  <c r="CC378" i="2" s="1"/>
  <c r="CA379" i="2"/>
  <c r="CC379" i="2" a="1"/>
  <c r="CC379" i="2" s="1"/>
  <c r="CA380" i="2"/>
  <c r="CC380" i="2" a="1"/>
  <c r="CC380" i="2" s="1"/>
  <c r="CA381" i="2"/>
  <c r="CC381" i="2" a="1"/>
  <c r="CC381" i="2" s="1"/>
  <c r="CA382" i="2"/>
  <c r="CC382" i="2" a="1"/>
  <c r="CC382" i="2" s="1"/>
  <c r="CA383" i="2"/>
  <c r="CC383" i="2" a="1"/>
  <c r="CC383" i="2" s="1"/>
  <c r="CA384" i="2"/>
  <c r="CC384" i="2" a="1"/>
  <c r="CC384" i="2" s="1"/>
  <c r="CA385" i="2"/>
  <c r="CC385" i="2" a="1"/>
  <c r="CC385" i="2" s="1"/>
  <c r="CA386" i="2"/>
  <c r="CC386" i="2" a="1"/>
  <c r="CC386" i="2" s="1"/>
  <c r="CA387" i="2"/>
  <c r="CC387" i="2" a="1"/>
  <c r="CC387" i="2" s="1"/>
  <c r="CA388" i="2"/>
  <c r="CC388" i="2" a="1"/>
  <c r="CC388" i="2" s="1"/>
  <c r="CA389" i="2"/>
  <c r="CC389" i="2" a="1"/>
  <c r="CC389" i="2" s="1"/>
  <c r="CA390" i="2"/>
  <c r="CC390" i="2" a="1"/>
  <c r="CC390" i="2" s="1"/>
  <c r="CA391" i="2"/>
  <c r="CC391" i="2" a="1"/>
  <c r="CC391" i="2" s="1"/>
  <c r="CA392" i="2"/>
  <c r="CC392" i="2" a="1"/>
  <c r="CC392" i="2" s="1"/>
  <c r="CA393" i="2"/>
  <c r="CC393" i="2" a="1"/>
  <c r="CC393" i="2" s="1"/>
  <c r="CA394" i="2"/>
  <c r="CC394" i="2" a="1"/>
  <c r="CC394" i="2" s="1"/>
  <c r="CA395" i="2"/>
  <c r="CC395" i="2" a="1"/>
  <c r="CC395" i="2" s="1"/>
  <c r="CA396" i="2"/>
  <c r="CC396" i="2" a="1"/>
  <c r="CC396" i="2" s="1"/>
  <c r="CA397" i="2"/>
  <c r="CC397" i="2" a="1"/>
  <c r="CC397" i="2" s="1"/>
  <c r="CA398" i="2"/>
  <c r="CC398" i="2" a="1"/>
  <c r="CC398" i="2" s="1"/>
  <c r="CA399" i="2"/>
  <c r="CC399" i="2" a="1"/>
  <c r="CC399" i="2" s="1"/>
  <c r="CA400" i="2"/>
  <c r="CC400" i="2" a="1"/>
  <c r="CC400" i="2" s="1"/>
  <c r="CA401" i="2"/>
  <c r="CC401" i="2" a="1"/>
  <c r="CC401" i="2" s="1"/>
  <c r="CA402" i="2"/>
  <c r="CC402" i="2" a="1"/>
  <c r="CC402" i="2" s="1"/>
  <c r="CA403" i="2"/>
  <c r="CC403" i="2" a="1"/>
  <c r="CC403" i="2" s="1"/>
  <c r="CA404" i="2"/>
  <c r="CC404" i="2" a="1"/>
  <c r="CC404" i="2" s="1"/>
  <c r="CA405" i="2"/>
  <c r="CC405" i="2" a="1"/>
  <c r="CC405" i="2" s="1"/>
  <c r="CA406" i="2"/>
  <c r="CC406" i="2" a="1"/>
  <c r="CC406" i="2" s="1"/>
  <c r="CA407" i="2"/>
  <c r="CC407" i="2" a="1"/>
  <c r="CC407" i="2" s="1"/>
  <c r="CA408" i="2"/>
  <c r="CC408" i="2" a="1"/>
  <c r="CC408" i="2" s="1"/>
  <c r="CA409" i="2"/>
  <c r="CC409" i="2" a="1"/>
  <c r="CC409" i="2" s="1"/>
  <c r="CA410" i="2"/>
  <c r="CC410" i="2" a="1"/>
  <c r="CC410" i="2" s="1"/>
  <c r="CA411" i="2"/>
  <c r="CC411" i="2" a="1"/>
  <c r="CC411" i="2" s="1"/>
  <c r="CA412" i="2"/>
  <c r="CC412" i="2" a="1"/>
  <c r="CC412" i="2" s="1"/>
  <c r="CA413" i="2"/>
  <c r="CC413" i="2" a="1"/>
  <c r="CC413" i="2" s="1"/>
  <c r="CA414" i="2"/>
  <c r="CC414" i="2" a="1"/>
  <c r="CC414" i="2" s="1"/>
  <c r="CA415" i="2"/>
  <c r="CC415" i="2" a="1"/>
  <c r="CC415" i="2" s="1"/>
  <c r="CA416" i="2"/>
  <c r="CC416" i="2" a="1"/>
  <c r="CC416" i="2" s="1"/>
  <c r="CA417" i="2"/>
  <c r="CC417" i="2" a="1"/>
  <c r="CC417" i="2" s="1"/>
  <c r="CA418" i="2"/>
  <c r="CC418" i="2" a="1"/>
  <c r="CC418" i="2" s="1"/>
  <c r="CA419" i="2"/>
  <c r="CC419" i="2" a="1"/>
  <c r="CC419" i="2" s="1"/>
  <c r="CA420" i="2"/>
  <c r="CC420" i="2" a="1"/>
  <c r="CC420" i="2" s="1"/>
  <c r="CA421" i="2"/>
  <c r="CC421" i="2" a="1"/>
  <c r="CC421" i="2" s="1"/>
  <c r="CA422" i="2"/>
  <c r="CC422" i="2" a="1"/>
  <c r="CC422" i="2" s="1"/>
  <c r="CA423" i="2"/>
  <c r="CC423" i="2" a="1"/>
  <c r="CC423" i="2" s="1"/>
  <c r="CA424" i="2"/>
  <c r="CC424" i="2" a="1"/>
  <c r="CC424" i="2" s="1"/>
  <c r="CA425" i="2"/>
  <c r="CC425" i="2" a="1"/>
  <c r="CC425" i="2" s="1"/>
  <c r="CA426" i="2"/>
  <c r="CC426" i="2" a="1"/>
  <c r="CC426" i="2" s="1"/>
  <c r="CA427" i="2"/>
  <c r="CC427" i="2" a="1"/>
  <c r="CC427" i="2" s="1"/>
  <c r="CA428" i="2"/>
  <c r="CC428" i="2" a="1"/>
  <c r="CC428" i="2" s="1"/>
  <c r="CA429" i="2"/>
  <c r="CC429" i="2" a="1"/>
  <c r="CC429" i="2" s="1"/>
  <c r="CA430" i="2"/>
  <c r="CC430" i="2" a="1"/>
  <c r="CC430" i="2" s="1"/>
  <c r="CA431" i="2"/>
  <c r="CC431" i="2" a="1"/>
  <c r="CC431" i="2" s="1"/>
  <c r="CA432" i="2"/>
  <c r="CC432" i="2" a="1"/>
  <c r="CC432" i="2" s="1"/>
  <c r="CA433" i="2"/>
  <c r="CC433" i="2" a="1"/>
  <c r="CC433" i="2" s="1"/>
  <c r="CA434" i="2"/>
  <c r="CC434" i="2" a="1"/>
  <c r="CC434" i="2" s="1"/>
  <c r="CA435" i="2"/>
  <c r="CC435" i="2" a="1"/>
  <c r="CC435" i="2" s="1"/>
  <c r="CA436" i="2"/>
  <c r="CC436" i="2" a="1"/>
  <c r="CC436" i="2" s="1"/>
  <c r="CA437" i="2"/>
  <c r="CC437" i="2" a="1"/>
  <c r="CC437" i="2" s="1"/>
  <c r="CA438" i="2"/>
  <c r="CC438" i="2" a="1"/>
  <c r="CC438" i="2" s="1"/>
  <c r="CA439" i="2"/>
  <c r="CC439" i="2" a="1"/>
  <c r="CC439" i="2" s="1"/>
  <c r="CA440" i="2"/>
  <c r="CC440" i="2" a="1"/>
  <c r="CC440" i="2" s="1"/>
  <c r="CA441" i="2"/>
  <c r="CC441" i="2" a="1"/>
  <c r="CC441" i="2" s="1"/>
  <c r="CA442" i="2"/>
  <c r="CC442" i="2" a="1"/>
  <c r="CC442" i="2" s="1"/>
  <c r="CA443" i="2"/>
  <c r="CC443" i="2" a="1"/>
  <c r="CC443" i="2" s="1"/>
  <c r="CA444" i="2"/>
  <c r="CC444" i="2" a="1"/>
  <c r="CC444" i="2" s="1"/>
  <c r="CA445" i="2"/>
  <c r="CC445" i="2" a="1"/>
  <c r="CC445" i="2" s="1"/>
  <c r="CA446" i="2"/>
  <c r="CC446" i="2" a="1"/>
  <c r="CC446" i="2" s="1"/>
  <c r="CA447" i="2"/>
  <c r="CC447" i="2" a="1"/>
  <c r="CC447" i="2" s="1"/>
  <c r="CA448" i="2"/>
  <c r="CC448" i="2" a="1"/>
  <c r="CC448" i="2" s="1"/>
  <c r="CA449" i="2"/>
  <c r="CC449" i="2" a="1"/>
  <c r="CC449" i="2" s="1"/>
  <c r="CA450" i="2"/>
  <c r="CA2" i="2"/>
  <c r="CC2" i="2" a="1"/>
  <c r="CC2" i="2" s="1"/>
  <c r="CD2" i="2"/>
  <c r="CE2" i="2" s="1"/>
  <c r="CC3" i="2" a="1"/>
  <c r="CC3" i="2" s="1"/>
  <c r="CC4" i="2" a="1"/>
  <c r="CC4" i="2" s="1"/>
  <c r="CC5" i="2" a="1"/>
  <c r="CC5" i="2" s="1"/>
  <c r="CC6" i="2" a="1"/>
  <c r="CC6" i="2" s="1"/>
  <c r="CC7" i="2" a="1"/>
  <c r="CC7" i="2" s="1"/>
  <c r="CC8" i="2" a="1"/>
  <c r="CC8" i="2" s="1"/>
  <c r="CC9" i="2" a="1"/>
  <c r="CC9" i="2" s="1"/>
  <c r="CC10" i="2" a="1"/>
  <c r="CC10" i="2" s="1"/>
  <c r="CC11" i="2" a="1"/>
  <c r="CC11" i="2" s="1"/>
  <c r="CC12" i="2" a="1"/>
  <c r="CC12" i="2" s="1"/>
  <c r="CC13" i="2" a="1"/>
  <c r="CC13" i="2" s="1"/>
  <c r="CC14" i="2" a="1"/>
  <c r="CC14" i="2" s="1"/>
  <c r="CC15" i="2" a="1"/>
  <c r="CC15" i="2" s="1"/>
  <c r="CC16" i="2" a="1"/>
  <c r="CC16" i="2" s="1"/>
  <c r="CC17" i="2" a="1"/>
  <c r="CC17" i="2" s="1"/>
  <c r="CC18" i="2" a="1"/>
  <c r="CC18" i="2" s="1"/>
  <c r="CC19" i="2" a="1"/>
  <c r="CC19" i="2" s="1"/>
  <c r="CC20" i="2" a="1"/>
  <c r="CC20" i="2" s="1"/>
  <c r="CC21" i="2" a="1"/>
  <c r="CC21" i="2" s="1"/>
  <c r="CC22" i="2" a="1"/>
  <c r="CC22" i="2" s="1"/>
  <c r="CC23" i="2" a="1"/>
  <c r="CC23" i="2" s="1"/>
  <c r="CC24" i="2" a="1"/>
  <c r="CC24" i="2" s="1"/>
  <c r="CC25" i="2" a="1"/>
  <c r="CC25" i="2" s="1"/>
  <c r="CC26" i="2" a="1"/>
  <c r="CC26" i="2" s="1"/>
  <c r="CC27" i="2" a="1"/>
  <c r="CC27" i="2" s="1"/>
  <c r="CC28" i="2" a="1"/>
  <c r="CC28" i="2" s="1"/>
  <c r="CC29" i="2" a="1"/>
  <c r="CC29" i="2" s="1"/>
  <c r="CC30" i="2" a="1"/>
  <c r="CC30" i="2" s="1"/>
  <c r="CC31" i="2" a="1"/>
  <c r="CC31" i="2" s="1"/>
  <c r="CC32" i="2" a="1"/>
  <c r="CC32" i="2" s="1"/>
  <c r="CC33" i="2" a="1"/>
  <c r="CC33" i="2" s="1"/>
  <c r="CC34" i="2" a="1"/>
  <c r="CC34" i="2" s="1"/>
  <c r="CC35" i="2" a="1"/>
  <c r="CC35" i="2" s="1"/>
  <c r="CC36" i="2" a="1"/>
  <c r="CC36" i="2" s="1"/>
  <c r="CC37" i="2" a="1"/>
  <c r="CC37" i="2" s="1"/>
  <c r="CC38" i="2" a="1"/>
  <c r="CC38" i="2" s="1"/>
  <c r="CC39" i="2" a="1"/>
  <c r="CC39" i="2" s="1"/>
  <c r="CC40" i="2" a="1"/>
  <c r="CC40" i="2" s="1"/>
  <c r="CC41" i="2" a="1"/>
  <c r="CC41" i="2" s="1"/>
  <c r="CC42" i="2" a="1"/>
  <c r="CC42" i="2" s="1"/>
  <c r="CC43" i="2" a="1"/>
  <c r="CC43" i="2" s="1"/>
  <c r="CC44" i="2" a="1"/>
  <c r="CC44" i="2" s="1"/>
  <c r="CC45" i="2" a="1"/>
  <c r="CC45" i="2" s="1"/>
  <c r="CC46" i="2" a="1"/>
  <c r="CC46" i="2" s="1"/>
  <c r="CC47" i="2" a="1"/>
  <c r="CC47" i="2" s="1"/>
  <c r="CC48" i="2" a="1"/>
  <c r="CC48" i="2" s="1"/>
  <c r="CC49" i="2" a="1"/>
  <c r="CC49" i="2" s="1"/>
  <c r="CC50" i="2" a="1"/>
  <c r="CC50" i="2" s="1"/>
  <c r="CC51" i="2" a="1"/>
  <c r="CC51" i="2" s="1"/>
  <c r="CC52" i="2" a="1"/>
  <c r="CC52" i="2" s="1"/>
  <c r="CC53" i="2" a="1"/>
  <c r="CC53" i="2" s="1"/>
  <c r="CC54" i="2" a="1"/>
  <c r="CC54" i="2" s="1"/>
  <c r="CC55" i="2" a="1"/>
  <c r="CC55" i="2" s="1"/>
  <c r="CC56" i="2" a="1"/>
  <c r="CC56" i="2" s="1"/>
  <c r="CC57" i="2" a="1"/>
  <c r="CC57" i="2" s="1"/>
  <c r="CC58" i="2" a="1"/>
  <c r="CC58" i="2" s="1"/>
  <c r="CC59" i="2" a="1"/>
  <c r="CC59" i="2" s="1"/>
  <c r="CC60" i="2" a="1"/>
  <c r="CC60" i="2" s="1"/>
  <c r="CC61" i="2" a="1"/>
  <c r="CC61" i="2" s="1"/>
  <c r="CC62" i="2" a="1"/>
  <c r="CC62" i="2" s="1"/>
  <c r="CC63" i="2" a="1"/>
  <c r="CC63" i="2" s="1"/>
  <c r="CC64" i="2" a="1"/>
  <c r="CC64" i="2" s="1"/>
  <c r="CC65" i="2" a="1"/>
  <c r="CC65" i="2" s="1"/>
  <c r="CC66" i="2" a="1"/>
  <c r="CC66" i="2" s="1"/>
  <c r="CC67" i="2" a="1"/>
  <c r="CC67" i="2" s="1"/>
  <c r="CC68" i="2" a="1"/>
  <c r="CC68" i="2" s="1"/>
  <c r="CC69" i="2" a="1"/>
  <c r="CC69" i="2" s="1"/>
  <c r="CC70" i="2" a="1"/>
  <c r="CC70" i="2" s="1"/>
  <c r="CC71" i="2" a="1"/>
  <c r="CC71" i="2" s="1"/>
  <c r="CC72" i="2" a="1"/>
  <c r="CC72" i="2" s="1"/>
  <c r="CC73" i="2" a="1"/>
  <c r="CC73" i="2" s="1"/>
  <c r="CC74" i="2" a="1"/>
  <c r="CC74" i="2" s="1"/>
  <c r="CC75" i="2" a="1"/>
  <c r="CC75" i="2" s="1"/>
  <c r="CC76" i="2" a="1"/>
  <c r="CC76" i="2" s="1"/>
  <c r="CC77" i="2" a="1"/>
  <c r="CC77" i="2" s="1"/>
  <c r="CC78" i="2" a="1"/>
  <c r="CC78" i="2" s="1"/>
  <c r="CC79" i="2" a="1"/>
  <c r="CC79" i="2" s="1"/>
  <c r="CC80" i="2" a="1"/>
  <c r="CC80" i="2" s="1"/>
  <c r="CC81" i="2" a="1"/>
  <c r="CC81" i="2" s="1"/>
  <c r="CC82" i="2" a="1"/>
  <c r="CC82" i="2" s="1"/>
  <c r="CC83" i="2" a="1"/>
  <c r="CC83" i="2" s="1"/>
  <c r="CC84" i="2" a="1"/>
  <c r="CC84" i="2" s="1"/>
  <c r="CC85" i="2" a="1"/>
  <c r="CC85" i="2" s="1"/>
  <c r="CC86" i="2" a="1"/>
  <c r="CC86" i="2" s="1"/>
  <c r="CC87" i="2" a="1"/>
  <c r="CC87" i="2" s="1"/>
  <c r="CC88" i="2" a="1"/>
  <c r="CC88" i="2" s="1"/>
  <c r="CC89" i="2" a="1"/>
  <c r="CC89" i="2" s="1"/>
  <c r="CC90" i="2" a="1"/>
  <c r="CC90" i="2" s="1"/>
  <c r="CC91" i="2" a="1"/>
  <c r="CC91" i="2" s="1"/>
  <c r="CC92" i="2" a="1"/>
  <c r="CC92" i="2" s="1"/>
  <c r="CC93" i="2" a="1"/>
  <c r="CC93" i="2" s="1"/>
  <c r="CC94" i="2" a="1"/>
  <c r="CC94" i="2" s="1"/>
  <c r="CC95" i="2" a="1"/>
  <c r="CC95" i="2" s="1"/>
  <c r="CC96" i="2" a="1"/>
  <c r="CC96" i="2" s="1"/>
  <c r="CC97" i="2" a="1"/>
  <c r="CC97" i="2" s="1"/>
  <c r="CC98" i="2" a="1"/>
  <c r="CC98" i="2" s="1"/>
  <c r="CC99" i="2" a="1"/>
  <c r="CC99" i="2" s="1"/>
  <c r="CC100" i="2" a="1"/>
  <c r="CC100" i="2" s="1"/>
  <c r="CC101" i="2" a="1"/>
  <c r="CC101" i="2" s="1"/>
  <c r="CC102" i="2" a="1"/>
  <c r="CC102" i="2" s="1"/>
  <c r="CC103" i="2" a="1"/>
  <c r="CC103" i="2" s="1"/>
  <c r="CC104" i="2" a="1"/>
  <c r="CC104" i="2" s="1"/>
  <c r="CC105" i="2" a="1"/>
  <c r="CC105" i="2" s="1"/>
  <c r="CC106" i="2" a="1"/>
  <c r="CC106" i="2" s="1"/>
  <c r="CC107" i="2" a="1"/>
  <c r="CC107" i="2" s="1"/>
  <c r="CC108" i="2" a="1"/>
  <c r="CC108" i="2" s="1"/>
  <c r="CC109" i="2" a="1"/>
  <c r="CC109" i="2" s="1"/>
  <c r="CC110" i="2" a="1"/>
  <c r="CC110" i="2" s="1"/>
  <c r="CC111" i="2" a="1"/>
  <c r="CC111" i="2" s="1"/>
  <c r="CC112" i="2" a="1"/>
  <c r="CC112" i="2" s="1"/>
  <c r="CC113" i="2" a="1"/>
  <c r="CC113" i="2" s="1"/>
  <c r="CC114" i="2" a="1"/>
  <c r="CC114" i="2" s="1"/>
  <c r="CC115" i="2" a="1"/>
  <c r="CC115" i="2" s="1"/>
  <c r="CC116" i="2" a="1"/>
  <c r="CC116" i="2" s="1"/>
  <c r="CC117" i="2" a="1"/>
  <c r="CC117" i="2" s="1"/>
  <c r="CC118" i="2" a="1"/>
  <c r="CC118" i="2" s="1"/>
  <c r="CC119" i="2" a="1"/>
  <c r="CC119" i="2" s="1"/>
  <c r="CC120" i="2" a="1"/>
  <c r="CC120" i="2" s="1"/>
  <c r="CC121" i="2" a="1"/>
  <c r="CC121" i="2" s="1"/>
  <c r="CC122" i="2" a="1"/>
  <c r="CC122" i="2" s="1"/>
  <c r="CC123" i="2" a="1"/>
  <c r="CC123" i="2" s="1"/>
  <c r="CC124" i="2" a="1"/>
  <c r="CC124" i="2" s="1"/>
  <c r="CC125" i="2" a="1"/>
  <c r="CC125" i="2" s="1"/>
  <c r="CC126" i="2" a="1"/>
  <c r="CC126" i="2" s="1"/>
  <c r="CC127" i="2" a="1"/>
  <c r="CC127" i="2" s="1"/>
  <c r="CC128" i="2" a="1"/>
  <c r="CC128" i="2" s="1"/>
  <c r="CC129" i="2" a="1"/>
  <c r="CC129" i="2" s="1"/>
  <c r="CC130" i="2" a="1"/>
  <c r="CC130" i="2" s="1"/>
  <c r="CC131" i="2" a="1"/>
  <c r="CC131" i="2" s="1"/>
  <c r="CC132" i="2" a="1"/>
  <c r="CC132" i="2" s="1"/>
  <c r="CC133" i="2" a="1"/>
  <c r="CC133" i="2" s="1"/>
  <c r="CC134" i="2" a="1"/>
  <c r="CC134" i="2" s="1"/>
  <c r="CC135" i="2" a="1"/>
  <c r="CC135" i="2" s="1"/>
  <c r="CC136" i="2" a="1"/>
  <c r="CC136" i="2" s="1"/>
  <c r="CC137" i="2" a="1"/>
  <c r="CC137" i="2" s="1"/>
  <c r="CC138" i="2" a="1"/>
  <c r="CC138" i="2" s="1"/>
  <c r="CC139" i="2" a="1"/>
  <c r="CC139" i="2" s="1"/>
  <c r="CC140" i="2" a="1"/>
  <c r="CC140" i="2" s="1"/>
  <c r="CC141" i="2" a="1"/>
  <c r="CC141" i="2" s="1"/>
  <c r="CC142" i="2" a="1"/>
  <c r="CC142" i="2" s="1"/>
  <c r="CC143" i="2" a="1"/>
  <c r="CC143" i="2" s="1"/>
  <c r="CC144" i="2" a="1"/>
  <c r="CC144" i="2" s="1"/>
  <c r="CC145" i="2" a="1"/>
  <c r="CC145" i="2" s="1"/>
  <c r="CC146" i="2" a="1"/>
  <c r="CC146" i="2" s="1"/>
  <c r="CC147" i="2" a="1"/>
  <c r="CC147" i="2" s="1"/>
  <c r="CC148" i="2" a="1"/>
  <c r="CC148" i="2" s="1"/>
  <c r="CC149" i="2" a="1"/>
  <c r="CC149" i="2" s="1"/>
  <c r="CC150" i="2" a="1"/>
  <c r="CC150" i="2" s="1"/>
  <c r="CC151" i="2" a="1"/>
  <c r="CC151" i="2" s="1"/>
  <c r="CC152" i="2" a="1"/>
  <c r="CC152" i="2" s="1"/>
  <c r="CC153" i="2" a="1"/>
  <c r="CC153" i="2" s="1"/>
  <c r="CC154" i="2" a="1"/>
  <c r="CC154" i="2" s="1"/>
  <c r="CC155" i="2" a="1"/>
  <c r="CC155" i="2" s="1"/>
  <c r="CC156" i="2" a="1"/>
  <c r="CC156" i="2" s="1"/>
  <c r="CC157" i="2" a="1"/>
  <c r="CC157" i="2" s="1"/>
  <c r="CC158" i="2" a="1"/>
  <c r="CC158" i="2" s="1"/>
  <c r="CC159" i="2" a="1"/>
  <c r="CC159" i="2" s="1"/>
  <c r="CC160" i="2" a="1"/>
  <c r="CC160" i="2" s="1"/>
  <c r="CC161" i="2" a="1"/>
  <c r="CC161" i="2" s="1"/>
  <c r="CC162" i="2" a="1"/>
  <c r="CC162" i="2" s="1"/>
  <c r="CC163" i="2" a="1"/>
  <c r="CC163" i="2" s="1"/>
  <c r="CC164" i="2" a="1"/>
  <c r="CC164" i="2" s="1"/>
  <c r="CC165" i="2" a="1"/>
  <c r="CC165" i="2" s="1"/>
  <c r="CC166" i="2" a="1"/>
  <c r="CC166" i="2" s="1"/>
  <c r="CC167" i="2" a="1"/>
  <c r="CC167" i="2" s="1"/>
  <c r="CC168" i="2" a="1"/>
  <c r="CC168" i="2" s="1"/>
  <c r="CC169" i="2" a="1"/>
  <c r="CC169" i="2" s="1"/>
  <c r="CC170" i="2" a="1"/>
  <c r="CC170" i="2" s="1"/>
  <c r="CC171" i="2" a="1"/>
  <c r="CC171" i="2" s="1"/>
  <c r="CC172" i="2" a="1"/>
  <c r="CC172" i="2" s="1"/>
  <c r="CC173" i="2" a="1"/>
  <c r="CC173" i="2" s="1"/>
  <c r="CC174" i="2" a="1"/>
  <c r="CC174" i="2" s="1"/>
  <c r="CC175" i="2" a="1"/>
  <c r="CC175" i="2" s="1"/>
  <c r="CC176" i="2" a="1"/>
  <c r="CC176" i="2" s="1"/>
  <c r="CC177" i="2" a="1"/>
  <c r="CC177" i="2" s="1"/>
  <c r="CC178" i="2" a="1"/>
  <c r="CC178" i="2" s="1"/>
  <c r="CC179" i="2" a="1"/>
  <c r="CC179" i="2" s="1"/>
  <c r="CA547" i="2"/>
  <c r="CA549" i="2"/>
  <c r="CA551" i="2"/>
  <c r="CA553" i="2"/>
  <c r="CA555" i="2"/>
  <c r="CA557" i="2"/>
  <c r="CA559" i="2"/>
  <c r="CA561" i="2"/>
  <c r="CA563" i="2"/>
  <c r="CA565" i="2"/>
  <c r="CA567" i="2"/>
  <c r="CA569" i="2"/>
  <c r="CA571" i="2"/>
  <c r="CA573" i="2"/>
  <c r="CA575" i="2"/>
  <c r="CA577" i="2"/>
  <c r="CA579" i="2"/>
  <c r="CA581" i="2"/>
  <c r="CA583" i="2"/>
  <c r="CA585" i="2"/>
  <c r="CA587" i="2"/>
  <c r="CA589" i="2"/>
  <c r="CA591" i="2"/>
  <c r="CA593" i="2"/>
  <c r="CA595" i="2"/>
  <c r="CA597" i="2"/>
  <c r="CA599" i="2"/>
  <c r="CA601" i="2"/>
  <c r="CA603" i="2"/>
  <c r="CA605" i="2"/>
  <c r="CA607" i="2"/>
  <c r="CA609" i="2"/>
  <c r="CA611" i="2"/>
  <c r="CA613" i="2"/>
  <c r="CA615" i="2"/>
  <c r="CA617" i="2"/>
  <c r="CA619" i="2"/>
  <c r="CA621" i="2"/>
  <c r="CA623" i="2"/>
  <c r="CA625" i="2"/>
  <c r="CA627" i="2"/>
  <c r="CA629" i="2"/>
  <c r="CA631" i="2"/>
  <c r="CA633" i="2"/>
  <c r="CA635" i="2"/>
  <c r="CA637" i="2"/>
  <c r="CA639" i="2"/>
  <c r="CA641" i="2"/>
  <c r="CA643" i="2"/>
  <c r="CA645" i="2"/>
  <c r="CA647" i="2"/>
  <c r="CA649" i="2"/>
  <c r="CA651" i="2"/>
  <c r="CA653" i="2"/>
  <c r="CA655" i="2"/>
  <c r="CA657" i="2"/>
  <c r="CA659" i="2"/>
  <c r="CA661" i="2"/>
  <c r="CA663" i="2"/>
  <c r="CA665" i="2"/>
  <c r="CA667" i="2"/>
  <c r="CA669" i="2"/>
  <c r="CA671" i="2"/>
  <c r="CA673" i="2"/>
  <c r="CA675" i="2"/>
  <c r="CA677" i="2"/>
  <c r="CA679" i="2"/>
  <c r="CA681" i="2"/>
  <c r="CA683" i="2"/>
  <c r="CA685" i="2"/>
  <c r="CA687" i="2"/>
  <c r="CA689" i="2"/>
  <c r="CA691" i="2"/>
  <c r="CA693" i="2"/>
  <c r="CA695" i="2"/>
  <c r="CA697" i="2"/>
  <c r="CA699" i="2"/>
  <c r="CA701" i="2"/>
  <c r="CA703" i="2"/>
  <c r="CA705" i="2"/>
  <c r="CA707" i="2"/>
  <c r="CA709" i="2"/>
  <c r="CA711" i="2"/>
  <c r="CA713" i="2"/>
  <c r="CA715" i="2"/>
  <c r="CA717" i="2"/>
  <c r="CA719" i="2"/>
  <c r="CA721" i="2"/>
  <c r="CA723" i="2"/>
  <c r="CA725" i="2"/>
  <c r="CA727" i="2"/>
  <c r="CA729" i="2"/>
  <c r="CA731" i="2"/>
  <c r="CA733" i="2"/>
  <c r="CA735" i="2"/>
  <c r="CA737" i="2"/>
  <c r="CA739" i="2"/>
  <c r="CA741" i="2"/>
  <c r="CA743" i="2"/>
  <c r="CA745" i="2"/>
  <c r="CA747" i="2"/>
  <c r="CA749" i="2"/>
  <c r="CA751" i="2"/>
  <c r="CA753" i="2"/>
  <c r="CA755" i="2"/>
  <c r="CA757" i="2"/>
  <c r="CA759" i="2"/>
  <c r="CA761" i="2"/>
  <c r="CA763" i="2"/>
  <c r="CA765" i="2"/>
  <c r="CA506" i="2"/>
  <c r="CA508" i="2"/>
  <c r="CA510" i="2"/>
  <c r="CA512" i="2"/>
  <c r="CA514" i="2"/>
  <c r="CA516" i="2"/>
  <c r="CA518" i="2"/>
  <c r="CA520" i="2"/>
  <c r="CA522" i="2"/>
  <c r="CA524" i="2"/>
  <c r="CA526" i="2"/>
  <c r="CA528" i="2"/>
  <c r="CA530" i="2"/>
  <c r="CA532" i="2"/>
  <c r="CA534" i="2"/>
  <c r="CA536" i="2"/>
  <c r="CA538" i="2"/>
  <c r="CA540" i="2"/>
  <c r="CA542" i="2"/>
  <c r="CA544" i="2"/>
  <c r="CA546" i="2"/>
  <c r="CA548" i="2"/>
  <c r="CA550" i="2"/>
  <c r="CA552" i="2"/>
  <c r="CA554" i="2"/>
  <c r="CA556" i="2"/>
  <c r="CA558" i="2"/>
  <c r="CA560" i="2"/>
  <c r="CA562" i="2"/>
  <c r="CA564" i="2"/>
  <c r="CA566" i="2"/>
  <c r="CA568" i="2"/>
  <c r="CA570" i="2"/>
  <c r="CA572" i="2"/>
  <c r="CA574" i="2"/>
  <c r="CA576" i="2"/>
  <c r="CA578" i="2"/>
  <c r="CA580" i="2"/>
  <c r="CA582" i="2"/>
  <c r="CA584" i="2"/>
  <c r="CA586" i="2"/>
  <c r="CA588" i="2"/>
  <c r="CA590" i="2"/>
  <c r="CA592" i="2"/>
  <c r="CA594" i="2"/>
  <c r="CA596" i="2"/>
  <c r="CA598" i="2"/>
  <c r="CA600" i="2"/>
  <c r="CA602" i="2"/>
  <c r="CA604" i="2"/>
  <c r="CA606" i="2"/>
  <c r="CA608" i="2"/>
  <c r="CA610" i="2"/>
  <c r="CA612" i="2"/>
  <c r="CA614" i="2"/>
  <c r="CA616" i="2"/>
  <c r="CA618" i="2"/>
  <c r="CA620" i="2"/>
  <c r="CA622" i="2"/>
  <c r="CA624" i="2"/>
  <c r="CA626" i="2"/>
  <c r="CA628" i="2"/>
  <c r="CA630" i="2"/>
  <c r="CA632" i="2"/>
  <c r="CA634" i="2"/>
  <c r="CA636" i="2"/>
  <c r="CA638" i="2"/>
  <c r="CA640" i="2"/>
  <c r="CA642" i="2"/>
  <c r="CA644" i="2"/>
  <c r="CA646" i="2"/>
  <c r="CA767" i="2"/>
  <c r="CA769" i="2"/>
  <c r="CA771" i="2"/>
  <c r="CA773" i="2"/>
  <c r="CA775" i="2"/>
  <c r="CA777" i="2"/>
  <c r="CA779" i="2"/>
  <c r="CA781" i="2"/>
  <c r="CA783" i="2"/>
  <c r="CA785" i="2"/>
  <c r="CA787" i="2"/>
  <c r="CA789" i="2"/>
  <c r="CA791" i="2"/>
  <c r="CA793" i="2"/>
  <c r="CA795" i="2"/>
  <c r="CA797" i="2"/>
  <c r="CA799" i="2"/>
  <c r="CA801" i="2"/>
  <c r="CA803" i="2"/>
  <c r="CA974" i="2"/>
  <c r="CA976" i="2"/>
  <c r="CA978" i="2"/>
  <c r="CA980" i="2"/>
  <c r="CA982" i="2"/>
  <c r="CA984" i="2"/>
  <c r="CA986" i="2"/>
  <c r="CA988" i="2"/>
  <c r="CA990" i="2"/>
  <c r="CA992" i="2"/>
  <c r="CA994" i="2"/>
  <c r="CA996" i="2"/>
  <c r="CA998" i="2"/>
  <c r="CA1000" i="2"/>
  <c r="CA648" i="2"/>
  <c r="CA650" i="2"/>
  <c r="CA652" i="2"/>
  <c r="CA654" i="2"/>
  <c r="CA656" i="2"/>
  <c r="CA658" i="2"/>
  <c r="CA660" i="2"/>
  <c r="CA662" i="2"/>
  <c r="CA664" i="2"/>
  <c r="CA666" i="2"/>
  <c r="CA668" i="2"/>
  <c r="CA670" i="2"/>
  <c r="CA672" i="2"/>
  <c r="CA674" i="2"/>
  <c r="CA676" i="2"/>
  <c r="CA678" i="2"/>
  <c r="CA680" i="2"/>
  <c r="CA682" i="2"/>
  <c r="CA684" i="2"/>
  <c r="CA686" i="2"/>
  <c r="CA688" i="2"/>
  <c r="CA690" i="2"/>
  <c r="CA692" i="2"/>
  <c r="CA694" i="2"/>
  <c r="CA696" i="2"/>
  <c r="CA698" i="2"/>
  <c r="CA700" i="2"/>
  <c r="CA702" i="2"/>
  <c r="CA704" i="2"/>
  <c r="CA706" i="2"/>
  <c r="CA708" i="2"/>
  <c r="CA710" i="2"/>
  <c r="CA712" i="2"/>
  <c r="CA714" i="2"/>
  <c r="CA716" i="2"/>
  <c r="CA718" i="2"/>
  <c r="CA720" i="2"/>
  <c r="CA722" i="2"/>
  <c r="CA724" i="2"/>
  <c r="CA726" i="2"/>
  <c r="CA728" i="2"/>
  <c r="CA730" i="2"/>
  <c r="CA732" i="2"/>
  <c r="CA734" i="2"/>
  <c r="CA736" i="2"/>
  <c r="CA738" i="2"/>
  <c r="CA740" i="2"/>
  <c r="CA742" i="2"/>
  <c r="CA744" i="2"/>
  <c r="CA746" i="2"/>
  <c r="CA748" i="2"/>
  <c r="CA750" i="2"/>
  <c r="CA752" i="2"/>
  <c r="CA754" i="2"/>
  <c r="CA756" i="2"/>
  <c r="CA758" i="2"/>
  <c r="CA760" i="2"/>
  <c r="CA762" i="2"/>
  <c r="CA764" i="2"/>
  <c r="CA766" i="2"/>
  <c r="CA768" i="2"/>
  <c r="CA770" i="2"/>
  <c r="CA772" i="2"/>
  <c r="CA774" i="2"/>
  <c r="CA776" i="2"/>
  <c r="CA778" i="2"/>
  <c r="CA780" i="2"/>
  <c r="CA782" i="2"/>
  <c r="CA784" i="2"/>
  <c r="CA786" i="2"/>
  <c r="CA788" i="2"/>
  <c r="CA790" i="2"/>
  <c r="CA792" i="2"/>
  <c r="CA794" i="2"/>
  <c r="CA796" i="2"/>
  <c r="CA798" i="2"/>
  <c r="CA800" i="2"/>
  <c r="CA802" i="2"/>
  <c r="CA975" i="2"/>
  <c r="CA977" i="2"/>
  <c r="CA979" i="2"/>
  <c r="CA981" i="2"/>
  <c r="CA983" i="2"/>
  <c r="CA985" i="2"/>
  <c r="CA987" i="2"/>
  <c r="CA989" i="2"/>
  <c r="CA991" i="2"/>
  <c r="CA993" i="2"/>
  <c r="CA995" i="2"/>
  <c r="CA997" i="2"/>
  <c r="CA999" i="2"/>
  <c r="CA1001" i="2"/>
  <c r="AI7" i="2"/>
  <c r="AK202" i="2" a="1"/>
  <c r="AK202" i="2" s="1"/>
  <c r="AK8" i="2" a="1"/>
  <c r="AK8" i="2" s="1"/>
  <c r="AK18" i="2" a="1"/>
  <c r="AK18" i="2" s="1"/>
  <c r="AL3" i="2"/>
  <c r="AM3" i="2" s="1"/>
  <c r="BI2" i="2" a="1"/>
  <c r="BI2" i="2" s="1"/>
  <c r="BG36" i="2"/>
  <c r="BI6" i="2" a="1"/>
  <c r="BI6" i="2" s="1"/>
  <c r="BI10" i="2" a="1"/>
  <c r="BI10" i="2" s="1"/>
  <c r="BJ3" i="2"/>
  <c r="BK3" i="2" s="1"/>
  <c r="BI938" i="2" a="1"/>
  <c r="BI938" i="2" s="1"/>
  <c r="BI930" i="2" a="1"/>
  <c r="BI930" i="2" s="1"/>
  <c r="BI922" i="2" a="1"/>
  <c r="BI922" i="2" s="1"/>
  <c r="BI797" i="2" a="1"/>
  <c r="BI797" i="2" s="1"/>
  <c r="BI793" i="2" a="1"/>
  <c r="BI793" i="2" s="1"/>
  <c r="BI785" i="2" a="1"/>
  <c r="BI785" i="2" s="1"/>
  <c r="BI773" i="2" a="1"/>
  <c r="BI773" i="2" s="1"/>
  <c r="BI769" i="2" a="1"/>
  <c r="BI769" i="2" s="1"/>
  <c r="BI765" i="2" a="1"/>
  <c r="BI765" i="2" s="1"/>
  <c r="BI761" i="2" a="1"/>
  <c r="BI761" i="2" s="1"/>
  <c r="BI757" i="2" a="1"/>
  <c r="BI757" i="2" s="1"/>
  <c r="BI753" i="2" a="1"/>
  <c r="BI753" i="2" s="1"/>
  <c r="BI749" i="2" a="1"/>
  <c r="BI749" i="2" s="1"/>
  <c r="BI745" i="2" a="1"/>
  <c r="BI745" i="2" s="1"/>
  <c r="BI741" i="2" a="1"/>
  <c r="BI741" i="2" s="1"/>
  <c r="BI737" i="2" a="1"/>
  <c r="BI737" i="2" s="1"/>
  <c r="BI733" i="2" a="1"/>
  <c r="BI733" i="2" s="1"/>
  <c r="BI729" i="2" a="1"/>
  <c r="BI729" i="2" s="1"/>
  <c r="BI725" i="2" a="1"/>
  <c r="BI725" i="2" s="1"/>
  <c r="BI721" i="2" a="1"/>
  <c r="BI721" i="2" s="1"/>
  <c r="BI717" i="2" a="1"/>
  <c r="BI717" i="2" s="1"/>
  <c r="BI713" i="2" a="1"/>
  <c r="BI713" i="2" s="1"/>
  <c r="BI709" i="2" a="1"/>
  <c r="BI709" i="2" s="1"/>
  <c r="BI705" i="2" a="1"/>
  <c r="BI705" i="2" s="1"/>
  <c r="BI701" i="2" a="1"/>
  <c r="BI701" i="2" s="1"/>
  <c r="BI697" i="2" a="1"/>
  <c r="BI697" i="2" s="1"/>
  <c r="BI693" i="2" a="1"/>
  <c r="BI693" i="2" s="1"/>
  <c r="BI689" i="2" a="1"/>
  <c r="BI689" i="2" s="1"/>
  <c r="BI685" i="2" a="1"/>
  <c r="BI685" i="2" s="1"/>
  <c r="BI681" i="2" a="1"/>
  <c r="BI681" i="2" s="1"/>
  <c r="BI677" i="2" a="1"/>
  <c r="BI677" i="2" s="1"/>
  <c r="BI673" i="2" a="1"/>
  <c r="BI673" i="2" s="1"/>
  <c r="BI669" i="2" a="1"/>
  <c r="BI669" i="2" s="1"/>
  <c r="BI665" i="2" a="1"/>
  <c r="BI665" i="2" s="1"/>
  <c r="BI661" i="2" a="1"/>
  <c r="BI661" i="2" s="1"/>
  <c r="BI657" i="2" a="1"/>
  <c r="BI657" i="2" s="1"/>
  <c r="BI653" i="2" a="1"/>
  <c r="BI653" i="2" s="1"/>
  <c r="BI649" i="2" a="1"/>
  <c r="BI649" i="2" s="1"/>
  <c r="BI645" i="2" a="1"/>
  <c r="BI645" i="2" s="1"/>
  <c r="BI641" i="2" a="1"/>
  <c r="BI641" i="2" s="1"/>
  <c r="BI637" i="2" a="1"/>
  <c r="BI637" i="2" s="1"/>
  <c r="BI633" i="2" a="1"/>
  <c r="BI633" i="2" s="1"/>
  <c r="BI629" i="2" a="1"/>
  <c r="BI629" i="2" s="1"/>
  <c r="BI625" i="2" a="1"/>
  <c r="BI625" i="2" s="1"/>
  <c r="BI621" i="2" a="1"/>
  <c r="BI621" i="2" s="1"/>
  <c r="BI617" i="2" a="1"/>
  <c r="BI617" i="2" s="1"/>
  <c r="BI613" i="2" a="1"/>
  <c r="BI613" i="2" s="1"/>
  <c r="BI609" i="2" a="1"/>
  <c r="BI609" i="2" s="1"/>
  <c r="BI605" i="2" a="1"/>
  <c r="BI605" i="2" s="1"/>
  <c r="BI601" i="2" a="1"/>
  <c r="BI601" i="2" s="1"/>
  <c r="BI597" i="2" a="1"/>
  <c r="BI597" i="2" s="1"/>
  <c r="BI593" i="2" a="1"/>
  <c r="BI593" i="2" s="1"/>
  <c r="BI589" i="2" a="1"/>
  <c r="BI589" i="2" s="1"/>
  <c r="BI587" i="2" a="1"/>
  <c r="BI587" i="2" s="1"/>
  <c r="BI583" i="2" a="1"/>
  <c r="BI583" i="2" s="1"/>
  <c r="BI579" i="2" a="1"/>
  <c r="BI579" i="2" s="1"/>
  <c r="BI575" i="2" a="1"/>
  <c r="BI575" i="2" s="1"/>
  <c r="BI571" i="2" a="1"/>
  <c r="BI571" i="2" s="1"/>
  <c r="BI567" i="2" a="1"/>
  <c r="BI567" i="2" s="1"/>
  <c r="BI563" i="2" a="1"/>
  <c r="BI563" i="2" s="1"/>
  <c r="BI559" i="2" a="1"/>
  <c r="BI559" i="2" s="1"/>
  <c r="BI555" i="2" a="1"/>
  <c r="BI555" i="2" s="1"/>
  <c r="BI551" i="2" a="1"/>
  <c r="BI551" i="2" s="1"/>
  <c r="BI547" i="2" a="1"/>
  <c r="BI547" i="2" s="1"/>
  <c r="BI543" i="2" a="1"/>
  <c r="BI543" i="2" s="1"/>
  <c r="BI539" i="2" a="1"/>
  <c r="BI539" i="2" s="1"/>
  <c r="BI535" i="2" a="1"/>
  <c r="BI535" i="2" s="1"/>
  <c r="BI531" i="2" a="1"/>
  <c r="BI531" i="2" s="1"/>
  <c r="BI527" i="2" a="1"/>
  <c r="BI527" i="2" s="1"/>
  <c r="BI523" i="2" a="1"/>
  <c r="BI523" i="2" s="1"/>
  <c r="BI519" i="2" a="1"/>
  <c r="BI519" i="2" s="1"/>
  <c r="BI515" i="2" a="1"/>
  <c r="BI515" i="2" s="1"/>
  <c r="BI511" i="2" a="1"/>
  <c r="BI511" i="2" s="1"/>
  <c r="BI507" i="2" a="1"/>
  <c r="BI507" i="2" s="1"/>
  <c r="BI503" i="2" a="1"/>
  <c r="BI503" i="2" s="1"/>
  <c r="BI499" i="2" a="1"/>
  <c r="BI499" i="2" s="1"/>
  <c r="BI495" i="2" a="1"/>
  <c r="BI495" i="2" s="1"/>
  <c r="BI491" i="2" a="1"/>
  <c r="BI491" i="2" s="1"/>
  <c r="BI487" i="2" a="1"/>
  <c r="BI487" i="2" s="1"/>
  <c r="BI483" i="2" a="1"/>
  <c r="BI483" i="2" s="1"/>
  <c r="BI479" i="2" a="1"/>
  <c r="BI479" i="2" s="1"/>
  <c r="BI475" i="2" a="1"/>
  <c r="BI475" i="2" s="1"/>
  <c r="BI471" i="2" a="1"/>
  <c r="BI471" i="2" s="1"/>
  <c r="BI467" i="2" a="1"/>
  <c r="BI467" i="2" s="1"/>
  <c r="BI463" i="2" a="1"/>
  <c r="BI463" i="2" s="1"/>
  <c r="BI459" i="2" a="1"/>
  <c r="BI459" i="2" s="1"/>
  <c r="BI455" i="2" a="1"/>
  <c r="BI455" i="2" s="1"/>
  <c r="BI451" i="2" a="1"/>
  <c r="BI451" i="2" s="1"/>
  <c r="BI447" i="2" a="1"/>
  <c r="BI447" i="2" s="1"/>
  <c r="BI443" i="2" a="1"/>
  <c r="BI443" i="2" s="1"/>
  <c r="BI439" i="2" a="1"/>
  <c r="BI439" i="2" s="1"/>
  <c r="BI435" i="2" a="1"/>
  <c r="BI435" i="2" s="1"/>
  <c r="BI431" i="2" a="1"/>
  <c r="BI431" i="2" s="1"/>
  <c r="BI427" i="2" a="1"/>
  <c r="BI427" i="2" s="1"/>
  <c r="BI423" i="2" a="1"/>
  <c r="BI423" i="2" s="1"/>
  <c r="BI419" i="2" a="1"/>
  <c r="BI419" i="2" s="1"/>
  <c r="BI415" i="2" a="1"/>
  <c r="BI415" i="2" s="1"/>
  <c r="BI411" i="2" a="1"/>
  <c r="BI411" i="2" s="1"/>
  <c r="BI407" i="2" a="1"/>
  <c r="BI407" i="2" s="1"/>
  <c r="BI403" i="2" a="1"/>
  <c r="BI403" i="2" s="1"/>
  <c r="BI399" i="2" a="1"/>
  <c r="BI399" i="2" s="1"/>
  <c r="BI395" i="2" a="1"/>
  <c r="BI395" i="2" s="1"/>
  <c r="BI391" i="2" a="1"/>
  <c r="BI391" i="2" s="1"/>
  <c r="BI387" i="2" a="1"/>
  <c r="BI387" i="2" s="1"/>
  <c r="BI383" i="2" a="1"/>
  <c r="BI383" i="2" s="1"/>
  <c r="BI379" i="2" a="1"/>
  <c r="BI379" i="2" s="1"/>
  <c r="BI375" i="2" a="1"/>
  <c r="BI375" i="2" s="1"/>
  <c r="BI371" i="2" a="1"/>
  <c r="BI371" i="2" s="1"/>
  <c r="BI367" i="2" a="1"/>
  <c r="BI367" i="2" s="1"/>
  <c r="BI363" i="2" a="1"/>
  <c r="BI363" i="2" s="1"/>
  <c r="BI359" i="2" a="1"/>
  <c r="BI359" i="2" s="1"/>
  <c r="BI355" i="2" a="1"/>
  <c r="BI355" i="2" s="1"/>
  <c r="BI351" i="2" a="1"/>
  <c r="BI351" i="2" s="1"/>
  <c r="BI347" i="2" a="1"/>
  <c r="BI347" i="2" s="1"/>
  <c r="BI343" i="2" a="1"/>
  <c r="BI343" i="2" s="1"/>
  <c r="BI339" i="2" a="1"/>
  <c r="BI339" i="2" s="1"/>
  <c r="BI335" i="2" a="1"/>
  <c r="BI335" i="2" s="1"/>
  <c r="BI331" i="2" a="1"/>
  <c r="BI331" i="2" s="1"/>
  <c r="BI327" i="2" a="1"/>
  <c r="BI327" i="2" s="1"/>
  <c r="BI323" i="2" a="1"/>
  <c r="BI323" i="2" s="1"/>
  <c r="BI319" i="2" a="1"/>
  <c r="BI319" i="2" s="1"/>
  <c r="BI311" i="2" a="1"/>
  <c r="BI311" i="2" s="1"/>
  <c r="BI303" i="2" a="1"/>
  <c r="BI303" i="2" s="1"/>
  <c r="BI295" i="2" a="1"/>
  <c r="BI295" i="2" s="1"/>
  <c r="BI287" i="2" a="1"/>
  <c r="BI287" i="2" s="1"/>
  <c r="BI279" i="2" a="1"/>
  <c r="BI279" i="2" s="1"/>
  <c r="BI275" i="2" a="1"/>
  <c r="BI275" i="2" s="1"/>
  <c r="BI267" i="2" a="1"/>
  <c r="BI267" i="2" s="1"/>
  <c r="BI259" i="2" a="1"/>
  <c r="BI259" i="2" s="1"/>
  <c r="BI251" i="2" a="1"/>
  <c r="BI251" i="2" s="1"/>
  <c r="BI243" i="2" a="1"/>
  <c r="BI243" i="2" s="1"/>
  <c r="BI239" i="2" a="1"/>
  <c r="BI239" i="2" s="1"/>
  <c r="BI235" i="2" a="1"/>
  <c r="BI235" i="2" s="1"/>
  <c r="BI231" i="2" a="1"/>
  <c r="BI231" i="2" s="1"/>
  <c r="BI227" i="2" a="1"/>
  <c r="BI227" i="2" s="1"/>
  <c r="BI223" i="2" a="1"/>
  <c r="BI223" i="2" s="1"/>
  <c r="BI219" i="2" a="1"/>
  <c r="BI219" i="2" s="1"/>
  <c r="BI215" i="2" a="1"/>
  <c r="BI215" i="2" s="1"/>
  <c r="BI211" i="2" a="1"/>
  <c r="BI211" i="2" s="1"/>
  <c r="BI207" i="2" a="1"/>
  <c r="BI207" i="2" s="1"/>
  <c r="BI206" i="2" a="1"/>
  <c r="BI206" i="2" s="1"/>
  <c r="BI202" i="2" a="1"/>
  <c r="BI202" i="2" s="1"/>
  <c r="BI198" i="2" a="1"/>
  <c r="BI198" i="2" s="1"/>
  <c r="BI942" i="2" a="1"/>
  <c r="BI942" i="2" s="1"/>
  <c r="BI934" i="2" a="1"/>
  <c r="BI934" i="2" s="1"/>
  <c r="BI926" i="2" a="1"/>
  <c r="BI926" i="2" s="1"/>
  <c r="BI918" i="2" a="1"/>
  <c r="BI918" i="2" s="1"/>
  <c r="BI801" i="2" a="1"/>
  <c r="BI801" i="2" s="1"/>
  <c r="BI789" i="2" a="1"/>
  <c r="BI789" i="2" s="1"/>
  <c r="BI781" i="2" a="1"/>
  <c r="BI781" i="2" s="1"/>
  <c r="BI777" i="2" a="1"/>
  <c r="BI777" i="2" s="1"/>
  <c r="BI315" i="2" a="1"/>
  <c r="BI315" i="2" s="1"/>
  <c r="BI307" i="2" a="1"/>
  <c r="BI307" i="2" s="1"/>
  <c r="BI299" i="2" a="1"/>
  <c r="BI299" i="2" s="1"/>
  <c r="BI291" i="2" a="1"/>
  <c r="BI291" i="2" s="1"/>
  <c r="BI283" i="2" a="1"/>
  <c r="BI283" i="2" s="1"/>
  <c r="BI271" i="2" a="1"/>
  <c r="BI271" i="2" s="1"/>
  <c r="BI263" i="2" a="1"/>
  <c r="BI263" i="2" s="1"/>
  <c r="BI255" i="2" a="1"/>
  <c r="BI255" i="2" s="1"/>
  <c r="BI247" i="2" a="1"/>
  <c r="BI247" i="2" s="1"/>
  <c r="BI204" i="2" a="1"/>
  <c r="BI204" i="2" s="1"/>
  <c r="BI200" i="2" a="1"/>
  <c r="BI200" i="2" s="1"/>
  <c r="BI194" i="2" a="1"/>
  <c r="BI194" i="2" s="1"/>
  <c r="BI190" i="2" a="1"/>
  <c r="BI190" i="2" s="1"/>
  <c r="BI186" i="2" a="1"/>
  <c r="BI186" i="2" s="1"/>
  <c r="BI182" i="2" a="1"/>
  <c r="BI182" i="2" s="1"/>
  <c r="BI178" i="2" a="1"/>
  <c r="BI178" i="2" s="1"/>
  <c r="BI174" i="2" a="1"/>
  <c r="BI174" i="2" s="1"/>
  <c r="BI170" i="2" a="1"/>
  <c r="BI170" i="2" s="1"/>
  <c r="BI166" i="2" a="1"/>
  <c r="BI166" i="2" s="1"/>
  <c r="BI162" i="2" a="1"/>
  <c r="BI162" i="2" s="1"/>
  <c r="BI158" i="2" a="1"/>
  <c r="BI158" i="2" s="1"/>
  <c r="BI154" i="2" a="1"/>
  <c r="BI154" i="2" s="1"/>
  <c r="BI150" i="2" a="1"/>
  <c r="BI150" i="2" s="1"/>
  <c r="BI146" i="2" a="1"/>
  <c r="BI146" i="2" s="1"/>
  <c r="BI142" i="2" a="1"/>
  <c r="BI142" i="2" s="1"/>
  <c r="BI138" i="2" a="1"/>
  <c r="BI138" i="2" s="1"/>
  <c r="BI134" i="2" a="1"/>
  <c r="BI134" i="2" s="1"/>
  <c r="BI130" i="2" a="1"/>
  <c r="BI130" i="2" s="1"/>
  <c r="BI126" i="2" a="1"/>
  <c r="BI126" i="2" s="1"/>
  <c r="BI122" i="2" a="1"/>
  <c r="BI122" i="2" s="1"/>
  <c r="BI118" i="2" a="1"/>
  <c r="BI118" i="2" s="1"/>
  <c r="BI114" i="2" a="1"/>
  <c r="BI114" i="2" s="1"/>
  <c r="BI110" i="2" a="1"/>
  <c r="BI110" i="2" s="1"/>
  <c r="BI106" i="2" a="1"/>
  <c r="BI106" i="2" s="1"/>
  <c r="BI102" i="2" a="1"/>
  <c r="BI102" i="2" s="1"/>
  <c r="BI98" i="2" a="1"/>
  <c r="BI98" i="2" s="1"/>
  <c r="BI94" i="2" a="1"/>
  <c r="BI94" i="2" s="1"/>
  <c r="BI90" i="2" a="1"/>
  <c r="BI90" i="2" s="1"/>
  <c r="BI86" i="2" a="1"/>
  <c r="BI86" i="2" s="1"/>
  <c r="BI82" i="2" a="1"/>
  <c r="BI82" i="2" s="1"/>
  <c r="BI78" i="2" a="1"/>
  <c r="BI78" i="2" s="1"/>
  <c r="BI74" i="2" a="1"/>
  <c r="BI74" i="2" s="1"/>
  <c r="BI70" i="2" a="1"/>
  <c r="BI70" i="2" s="1"/>
  <c r="BI66" i="2" a="1"/>
  <c r="BI66" i="2" s="1"/>
  <c r="BI62" i="2" a="1"/>
  <c r="BI62" i="2" s="1"/>
  <c r="BI58" i="2" a="1"/>
  <c r="BI58" i="2" s="1"/>
  <c r="BI54" i="2" a="1"/>
  <c r="BI54" i="2" s="1"/>
  <c r="BI50" i="2" a="1"/>
  <c r="BI50" i="2" s="1"/>
  <c r="BI46" i="2" a="1"/>
  <c r="BI46" i="2" s="1"/>
  <c r="BI42" i="2" a="1"/>
  <c r="BI42" i="2" s="1"/>
  <c r="BI196" i="2" a="1"/>
  <c r="BI196" i="2" s="1"/>
  <c r="BI192" i="2" a="1"/>
  <c r="BI192" i="2" s="1"/>
  <c r="BI188" i="2" a="1"/>
  <c r="BI188" i="2" s="1"/>
  <c r="BI184" i="2" a="1"/>
  <c r="BI184" i="2" s="1"/>
  <c r="BI180" i="2" a="1"/>
  <c r="BI180" i="2" s="1"/>
  <c r="BI176" i="2" a="1"/>
  <c r="BI176" i="2" s="1"/>
  <c r="BI172" i="2" a="1"/>
  <c r="BI172" i="2" s="1"/>
  <c r="BI168" i="2" a="1"/>
  <c r="BI168" i="2" s="1"/>
  <c r="BI164" i="2" a="1"/>
  <c r="BI164" i="2" s="1"/>
  <c r="BI160" i="2" a="1"/>
  <c r="BI160" i="2" s="1"/>
  <c r="BI156" i="2" a="1"/>
  <c r="BI156" i="2" s="1"/>
  <c r="BI152" i="2" a="1"/>
  <c r="BI152" i="2" s="1"/>
  <c r="BI148" i="2" a="1"/>
  <c r="BI148" i="2" s="1"/>
  <c r="BI144" i="2" a="1"/>
  <c r="BI144" i="2" s="1"/>
  <c r="BI140" i="2" a="1"/>
  <c r="BI140" i="2" s="1"/>
  <c r="BI136" i="2" a="1"/>
  <c r="BI136" i="2" s="1"/>
  <c r="BI132" i="2" a="1"/>
  <c r="BI132" i="2" s="1"/>
  <c r="BI128" i="2" a="1"/>
  <c r="BI128" i="2" s="1"/>
  <c r="BI124" i="2" a="1"/>
  <c r="BI124" i="2" s="1"/>
  <c r="BI120" i="2" a="1"/>
  <c r="BI120" i="2" s="1"/>
  <c r="BI116" i="2" a="1"/>
  <c r="BI116" i="2" s="1"/>
  <c r="BI112" i="2" a="1"/>
  <c r="BI112" i="2" s="1"/>
  <c r="BI108" i="2" a="1"/>
  <c r="BI108" i="2" s="1"/>
  <c r="BI104" i="2" a="1"/>
  <c r="BI104" i="2" s="1"/>
  <c r="BI100" i="2" a="1"/>
  <c r="BI100" i="2" s="1"/>
  <c r="BI96" i="2" a="1"/>
  <c r="BI96" i="2" s="1"/>
  <c r="BI92" i="2" a="1"/>
  <c r="BI92" i="2" s="1"/>
  <c r="BI88" i="2" a="1"/>
  <c r="BI88" i="2" s="1"/>
  <c r="BI84" i="2" a="1"/>
  <c r="BI84" i="2" s="1"/>
  <c r="BI80" i="2" a="1"/>
  <c r="BI80" i="2" s="1"/>
  <c r="BI76" i="2" a="1"/>
  <c r="BI76" i="2" s="1"/>
  <c r="BI72" i="2" a="1"/>
  <c r="BI72" i="2" s="1"/>
  <c r="BI68" i="2" a="1"/>
  <c r="BI68" i="2" s="1"/>
  <c r="BI64" i="2" a="1"/>
  <c r="BI64" i="2" s="1"/>
  <c r="BG4" i="2"/>
  <c r="BI4" i="2" a="1"/>
  <c r="BI4" i="2" s="1"/>
  <c r="BG5" i="2"/>
  <c r="BG8" i="2"/>
  <c r="BI8" i="2" a="1"/>
  <c r="BI8" i="2" s="1"/>
  <c r="BG9" i="2"/>
  <c r="BG12" i="2"/>
  <c r="BI12" i="2" a="1"/>
  <c r="BI12" i="2" s="1"/>
  <c r="BG13" i="2"/>
  <c r="BG16" i="2"/>
  <c r="BI16" i="2" a="1"/>
  <c r="BI16" i="2" s="1"/>
  <c r="BG17" i="2"/>
  <c r="BG20" i="2"/>
  <c r="BI20" i="2" a="1"/>
  <c r="BI20" i="2" s="1"/>
  <c r="BG21" i="2"/>
  <c r="BG24" i="2"/>
  <c r="BI24" i="2" a="1"/>
  <c r="BI24" i="2" s="1"/>
  <c r="BG25" i="2"/>
  <c r="BG28" i="2"/>
  <c r="BI28" i="2" a="1"/>
  <c r="BI28" i="2" s="1"/>
  <c r="BG29" i="2"/>
  <c r="BG32" i="2"/>
  <c r="BI32" i="2" a="1"/>
  <c r="BI32" i="2" s="1"/>
  <c r="BG33" i="2"/>
  <c r="BI36" i="2" a="1"/>
  <c r="BI36" i="2" s="1"/>
  <c r="BG37" i="2"/>
  <c r="BG3" i="2"/>
  <c r="BG942" i="2"/>
  <c r="BG934" i="2"/>
  <c r="BG926" i="2"/>
  <c r="BG918" i="2"/>
  <c r="BG801" i="2"/>
  <c r="BG789" i="2"/>
  <c r="BG781" i="2"/>
  <c r="BG777" i="2"/>
  <c r="BG773" i="2"/>
  <c r="BG769" i="2"/>
  <c r="BG765" i="2"/>
  <c r="BG761" i="2"/>
  <c r="BG757" i="2"/>
  <c r="BG753" i="2"/>
  <c r="BG749" i="2"/>
  <c r="BG745" i="2"/>
  <c r="BG741" i="2"/>
  <c r="BG737" i="2"/>
  <c r="BG733" i="2"/>
  <c r="BG729" i="2"/>
  <c r="BG725" i="2"/>
  <c r="BG721" i="2"/>
  <c r="BG717" i="2"/>
  <c r="BG713" i="2"/>
  <c r="BG709" i="2"/>
  <c r="BG705" i="2"/>
  <c r="BG701" i="2"/>
  <c r="BG697" i="2"/>
  <c r="BG693" i="2"/>
  <c r="BG689" i="2"/>
  <c r="BG685" i="2"/>
  <c r="BG681" i="2"/>
  <c r="BG677" i="2"/>
  <c r="BG673" i="2"/>
  <c r="BG669" i="2"/>
  <c r="BG665" i="2"/>
  <c r="BG661" i="2"/>
  <c r="BG657" i="2"/>
  <c r="BG653" i="2"/>
  <c r="BG649" i="2"/>
  <c r="BG645" i="2"/>
  <c r="BG641" i="2"/>
  <c r="BG637" i="2"/>
  <c r="BG633" i="2"/>
  <c r="BG629" i="2"/>
  <c r="BG625" i="2"/>
  <c r="BG621" i="2"/>
  <c r="BG617" i="2"/>
  <c r="BG613" i="2"/>
  <c r="BG609" i="2"/>
  <c r="BG605" i="2"/>
  <c r="BG601" i="2"/>
  <c r="BG597" i="2"/>
  <c r="BG593" i="2"/>
  <c r="BG589" i="2"/>
  <c r="BG587" i="2"/>
  <c r="BG583" i="2"/>
  <c r="BG579" i="2"/>
  <c r="BG575" i="2"/>
  <c r="BG571" i="2"/>
  <c r="BG567" i="2"/>
  <c r="BG563" i="2"/>
  <c r="BG559" i="2"/>
  <c r="BG555" i="2"/>
  <c r="BG551" i="2"/>
  <c r="BG547" i="2"/>
  <c r="BG543" i="2"/>
  <c r="BG539" i="2"/>
  <c r="BG535" i="2"/>
  <c r="BG531" i="2"/>
  <c r="BG527" i="2"/>
  <c r="BG523" i="2"/>
  <c r="BG519" i="2"/>
  <c r="BG515" i="2"/>
  <c r="BG511" i="2"/>
  <c r="BG507" i="2"/>
  <c r="BG503" i="2"/>
  <c r="BG499" i="2"/>
  <c r="BG495" i="2"/>
  <c r="BG491" i="2"/>
  <c r="BG487" i="2"/>
  <c r="BG483" i="2"/>
  <c r="BG479" i="2"/>
  <c r="BG475" i="2"/>
  <c r="BG471" i="2"/>
  <c r="BG467" i="2"/>
  <c r="BG463" i="2"/>
  <c r="BG459" i="2"/>
  <c r="BG455" i="2"/>
  <c r="BG451" i="2"/>
  <c r="BG447" i="2"/>
  <c r="BG443" i="2"/>
  <c r="BG439" i="2"/>
  <c r="BG435" i="2"/>
  <c r="BG431" i="2"/>
  <c r="BG427" i="2"/>
  <c r="BG423" i="2"/>
  <c r="BG419" i="2"/>
  <c r="BG415" i="2"/>
  <c r="BG411" i="2"/>
  <c r="BG407" i="2"/>
  <c r="BG403" i="2"/>
  <c r="BG399" i="2"/>
  <c r="BG395" i="2"/>
  <c r="BG391" i="2"/>
  <c r="BG387" i="2"/>
  <c r="BG383" i="2"/>
  <c r="BG379" i="2"/>
  <c r="BG375" i="2"/>
  <c r="BG371" i="2"/>
  <c r="BG367" i="2"/>
  <c r="BG363" i="2"/>
  <c r="BG359" i="2"/>
  <c r="BG355" i="2"/>
  <c r="BG351" i="2"/>
  <c r="BG347" i="2"/>
  <c r="BG343" i="2"/>
  <c r="BG339" i="2"/>
  <c r="BG335" i="2"/>
  <c r="BG331" i="2"/>
  <c r="BG327" i="2"/>
  <c r="BG323" i="2"/>
  <c r="BG315" i="2"/>
  <c r="BG307" i="2"/>
  <c r="BG299" i="2"/>
  <c r="BG291" i="2"/>
  <c r="BG283" i="2"/>
  <c r="BG271" i="2"/>
  <c r="BG263" i="2"/>
  <c r="BG255" i="2"/>
  <c r="BG247" i="2"/>
  <c r="BG243" i="2"/>
  <c r="BG239" i="2"/>
  <c r="BG235" i="2"/>
  <c r="BG231" i="2"/>
  <c r="BG227" i="2"/>
  <c r="BG223" i="2"/>
  <c r="BG219" i="2"/>
  <c r="BG215" i="2"/>
  <c r="BG211" i="2"/>
  <c r="BG207" i="2"/>
  <c r="BG204" i="2"/>
  <c r="BG200" i="2"/>
  <c r="BG946" i="2"/>
  <c r="BG938" i="2"/>
  <c r="BG930" i="2"/>
  <c r="BG922" i="2"/>
  <c r="BG797" i="2"/>
  <c r="BG793" i="2"/>
  <c r="BG785" i="2"/>
  <c r="BG319" i="2"/>
  <c r="BG311" i="2"/>
  <c r="BG303" i="2"/>
  <c r="BG295" i="2"/>
  <c r="BG287" i="2"/>
  <c r="BG279" i="2"/>
  <c r="BG275" i="2"/>
  <c r="BG267" i="2"/>
  <c r="BG259" i="2"/>
  <c r="BG251" i="2"/>
  <c r="BG206" i="2"/>
  <c r="BG202" i="2"/>
  <c r="BG198" i="2"/>
  <c r="BG194" i="2"/>
  <c r="BG190" i="2"/>
  <c r="BG186" i="2"/>
  <c r="BG182" i="2"/>
  <c r="BG178" i="2"/>
  <c r="BG174" i="2"/>
  <c r="BG170" i="2"/>
  <c r="BG166" i="2"/>
  <c r="BG162" i="2"/>
  <c r="BG158" i="2"/>
  <c r="BG154" i="2"/>
  <c r="BG150" i="2"/>
  <c r="BG146" i="2"/>
  <c r="BG142" i="2"/>
  <c r="BG138" i="2"/>
  <c r="BG134" i="2"/>
  <c r="BG130" i="2"/>
  <c r="BG126" i="2"/>
  <c r="BG122" i="2"/>
  <c r="BG118" i="2"/>
  <c r="BG114" i="2"/>
  <c r="BG110" i="2"/>
  <c r="BG106" i="2"/>
  <c r="BG102" i="2"/>
  <c r="BG98" i="2"/>
  <c r="BG94" i="2"/>
  <c r="BG90" i="2"/>
  <c r="BG86" i="2"/>
  <c r="BG82" i="2"/>
  <c r="BG78" i="2"/>
  <c r="BG74" i="2"/>
  <c r="BG70" i="2"/>
  <c r="BG66" i="2"/>
  <c r="BG62" i="2"/>
  <c r="BG58" i="2"/>
  <c r="BG54" i="2"/>
  <c r="BG50" i="2"/>
  <c r="BG46" i="2"/>
  <c r="BG42" i="2"/>
  <c r="BG196" i="2"/>
  <c r="BG192" i="2"/>
  <c r="BG188" i="2"/>
  <c r="BG184" i="2"/>
  <c r="BG180" i="2"/>
  <c r="BG176" i="2"/>
  <c r="BG172" i="2"/>
  <c r="BG168" i="2"/>
  <c r="BG164" i="2"/>
  <c r="BG160" i="2"/>
  <c r="BG156" i="2"/>
  <c r="BG152" i="2"/>
  <c r="BG148" i="2"/>
  <c r="BG144" i="2"/>
  <c r="BG140" i="2"/>
  <c r="BG136" i="2"/>
  <c r="BG132" i="2"/>
  <c r="BG128" i="2"/>
  <c r="BG124" i="2"/>
  <c r="BG120" i="2"/>
  <c r="BG116" i="2"/>
  <c r="BG112" i="2"/>
  <c r="BG108" i="2"/>
  <c r="BG104" i="2"/>
  <c r="BG100" i="2"/>
  <c r="BG96" i="2"/>
  <c r="BG92" i="2"/>
  <c r="BG88" i="2"/>
  <c r="BG84" i="2"/>
  <c r="BG80" i="2"/>
  <c r="BG76" i="2"/>
  <c r="BG72" i="2"/>
  <c r="BG68" i="2"/>
  <c r="BG6" i="2"/>
  <c r="BG7" i="2"/>
  <c r="BG10" i="2"/>
  <c r="BG11" i="2"/>
  <c r="BG14" i="2"/>
  <c r="BI14" i="2" a="1"/>
  <c r="BI14" i="2" s="1"/>
  <c r="BG15" i="2"/>
  <c r="BG18" i="2"/>
  <c r="BI18" i="2" a="1"/>
  <c r="BI18" i="2" s="1"/>
  <c r="BG19" i="2"/>
  <c r="BG22" i="2"/>
  <c r="BI22" i="2" a="1"/>
  <c r="BI22" i="2" s="1"/>
  <c r="BG23" i="2"/>
  <c r="BG26" i="2"/>
  <c r="BI26" i="2" a="1"/>
  <c r="BI26" i="2" s="1"/>
  <c r="BG27" i="2"/>
  <c r="BG30" i="2"/>
  <c r="BI30" i="2" a="1"/>
  <c r="BI30" i="2" s="1"/>
  <c r="BG31" i="2"/>
  <c r="BG34" i="2"/>
  <c r="BI34" i="2" a="1"/>
  <c r="BI34" i="2" s="1"/>
  <c r="BG35" i="2"/>
  <c r="BG38" i="2"/>
  <c r="BI38" i="2" a="1"/>
  <c r="BI38" i="2" s="1"/>
  <c r="BG39" i="2"/>
  <c r="BG40" i="2"/>
  <c r="BI40" i="2" a="1"/>
  <c r="BI40" i="2" s="1"/>
  <c r="BG41" i="2"/>
  <c r="BG44" i="2"/>
  <c r="BI44" i="2" a="1"/>
  <c r="BI44" i="2" s="1"/>
  <c r="BG45" i="2"/>
  <c r="BG48" i="2"/>
  <c r="BI48" i="2" a="1"/>
  <c r="BI48" i="2" s="1"/>
  <c r="BG49" i="2"/>
  <c r="BG52" i="2"/>
  <c r="BI52" i="2" a="1"/>
  <c r="BI52" i="2" s="1"/>
  <c r="BG53" i="2"/>
  <c r="BG56" i="2"/>
  <c r="BI56" i="2" a="1"/>
  <c r="BI56" i="2" s="1"/>
  <c r="BG57" i="2"/>
  <c r="BG60" i="2"/>
  <c r="BI60" i="2" a="1"/>
  <c r="BI60" i="2" s="1"/>
  <c r="BG61" i="2"/>
  <c r="BG64" i="2"/>
  <c r="BG65" i="2"/>
  <c r="BG69" i="2"/>
  <c r="BG73" i="2"/>
  <c r="BG77" i="2"/>
  <c r="BG81" i="2"/>
  <c r="BG85" i="2"/>
  <c r="BG89" i="2"/>
  <c r="BG93" i="2"/>
  <c r="BG97" i="2"/>
  <c r="BG101" i="2"/>
  <c r="BG105" i="2"/>
  <c r="BG109" i="2"/>
  <c r="BG113" i="2"/>
  <c r="BG117" i="2"/>
  <c r="BG121" i="2"/>
  <c r="BG125" i="2"/>
  <c r="BG129" i="2"/>
  <c r="BG133" i="2"/>
  <c r="BG137" i="2"/>
  <c r="BG141" i="2"/>
  <c r="BG145" i="2"/>
  <c r="BG149" i="2"/>
  <c r="BG153" i="2"/>
  <c r="BG157" i="2"/>
  <c r="BG161" i="2"/>
  <c r="BG165" i="2"/>
  <c r="BG169" i="2"/>
  <c r="BG173" i="2"/>
  <c r="BG177" i="2"/>
  <c r="BG181" i="2"/>
  <c r="BG185" i="2"/>
  <c r="BG189" i="2"/>
  <c r="BG193" i="2"/>
  <c r="BG197" i="2"/>
  <c r="BG201" i="2"/>
  <c r="BG205" i="2"/>
  <c r="BG43" i="2"/>
  <c r="BG47" i="2"/>
  <c r="BG51" i="2"/>
  <c r="BG55" i="2"/>
  <c r="BG59" i="2"/>
  <c r="BG63" i="2"/>
  <c r="BG67" i="2"/>
  <c r="BG71" i="2"/>
  <c r="BG75" i="2"/>
  <c r="BG79" i="2"/>
  <c r="BG83" i="2"/>
  <c r="BG87" i="2"/>
  <c r="BG91" i="2"/>
  <c r="BG95" i="2"/>
  <c r="BG99" i="2"/>
  <c r="BG103" i="2"/>
  <c r="BG107" i="2"/>
  <c r="BG111" i="2"/>
  <c r="BG115" i="2"/>
  <c r="BG119" i="2"/>
  <c r="BG123" i="2"/>
  <c r="BG127" i="2"/>
  <c r="BG131" i="2"/>
  <c r="BG135" i="2"/>
  <c r="BG139" i="2"/>
  <c r="BG143" i="2"/>
  <c r="BG147" i="2"/>
  <c r="BG151" i="2"/>
  <c r="BG155" i="2"/>
  <c r="BG159" i="2"/>
  <c r="BG163" i="2"/>
  <c r="BG167" i="2"/>
  <c r="BG171" i="2"/>
  <c r="BG175" i="2"/>
  <c r="BG179" i="2"/>
  <c r="BG183" i="2"/>
  <c r="BG187" i="2"/>
  <c r="BG191" i="2"/>
  <c r="BG195" i="2"/>
  <c r="BG199" i="2"/>
  <c r="BG203" i="2"/>
  <c r="BG248" i="2"/>
  <c r="BG256" i="2"/>
  <c r="BG264" i="2"/>
  <c r="BG272" i="2"/>
  <c r="BG276" i="2"/>
  <c r="BG284" i="2"/>
  <c r="BG292" i="2"/>
  <c r="BG300" i="2"/>
  <c r="BG308" i="2"/>
  <c r="BG316" i="2"/>
  <c r="BG782" i="2"/>
  <c r="BG790" i="2"/>
  <c r="BG794" i="2"/>
  <c r="BG919" i="2"/>
  <c r="BG935" i="2"/>
  <c r="BG943" i="2"/>
  <c r="BG208" i="2"/>
  <c r="BG212" i="2"/>
  <c r="BG216" i="2"/>
  <c r="BG220" i="2"/>
  <c r="BG224" i="2"/>
  <c r="BG228" i="2"/>
  <c r="BG232" i="2"/>
  <c r="BG236" i="2"/>
  <c r="BG240" i="2"/>
  <c r="BG244" i="2"/>
  <c r="BG252" i="2"/>
  <c r="BG260" i="2"/>
  <c r="BG268" i="2"/>
  <c r="BG280" i="2"/>
  <c r="BG288" i="2"/>
  <c r="BG296" i="2"/>
  <c r="BG304" i="2"/>
  <c r="BG312" i="2"/>
  <c r="BG320" i="2"/>
  <c r="BG324" i="2"/>
  <c r="BG328" i="2"/>
  <c r="BG332" i="2"/>
  <c r="BG336" i="2"/>
  <c r="BG340" i="2"/>
  <c r="BG344" i="2"/>
  <c r="BG348" i="2"/>
  <c r="BG352" i="2"/>
  <c r="BG356" i="2"/>
  <c r="BG360" i="2"/>
  <c r="BG364" i="2"/>
  <c r="BG368" i="2"/>
  <c r="BG372" i="2"/>
  <c r="BG376" i="2"/>
  <c r="BG380" i="2"/>
  <c r="BG384" i="2"/>
  <c r="BG388" i="2"/>
  <c r="BG392" i="2"/>
  <c r="BG396" i="2"/>
  <c r="BG400" i="2"/>
  <c r="BG404" i="2"/>
  <c r="BG408" i="2"/>
  <c r="BG412" i="2"/>
  <c r="BG416" i="2"/>
  <c r="BG420" i="2"/>
  <c r="BG424" i="2"/>
  <c r="BG428" i="2"/>
  <c r="BG432" i="2"/>
  <c r="BG436" i="2"/>
  <c r="BG440" i="2"/>
  <c r="BG444" i="2"/>
  <c r="BG448" i="2"/>
  <c r="BG452" i="2"/>
  <c r="BG456" i="2"/>
  <c r="BG460" i="2"/>
  <c r="BG464" i="2"/>
  <c r="BG468" i="2"/>
  <c r="BG472" i="2"/>
  <c r="BG476" i="2"/>
  <c r="BG480" i="2"/>
  <c r="BG484" i="2"/>
  <c r="BG488" i="2"/>
  <c r="BG492" i="2"/>
  <c r="BG496" i="2"/>
  <c r="BG500" i="2"/>
  <c r="BG504" i="2"/>
  <c r="BG508" i="2"/>
  <c r="BG512" i="2"/>
  <c r="BG516" i="2"/>
  <c r="BG520" i="2"/>
  <c r="BG524" i="2"/>
  <c r="BG528" i="2"/>
  <c r="BG532" i="2"/>
  <c r="BG536" i="2"/>
  <c r="BG540" i="2"/>
  <c r="BG544" i="2"/>
  <c r="BG548" i="2"/>
  <c r="BG552" i="2"/>
  <c r="BG556" i="2"/>
  <c r="BG560" i="2"/>
  <c r="BG564" i="2"/>
  <c r="BG568" i="2"/>
  <c r="BG572" i="2"/>
  <c r="BG576" i="2"/>
  <c r="BG580" i="2"/>
  <c r="BG584" i="2"/>
  <c r="BG588" i="2"/>
  <c r="BG590" i="2"/>
  <c r="BG594" i="2"/>
  <c r="BG598" i="2"/>
  <c r="BG602" i="2"/>
  <c r="BG606" i="2"/>
  <c r="BG610" i="2"/>
  <c r="BG614" i="2"/>
  <c r="BG618" i="2"/>
  <c r="BG622" i="2"/>
  <c r="BG626" i="2"/>
  <c r="BG630" i="2"/>
  <c r="BG634" i="2"/>
  <c r="BG638" i="2"/>
  <c r="BG642" i="2"/>
  <c r="BG646" i="2"/>
  <c r="BG650" i="2"/>
  <c r="BG654" i="2"/>
  <c r="BG658" i="2"/>
  <c r="BG662" i="2"/>
  <c r="BG666" i="2"/>
  <c r="BG670" i="2"/>
  <c r="BG674" i="2"/>
  <c r="BG678" i="2"/>
  <c r="BG682" i="2"/>
  <c r="BG686" i="2"/>
  <c r="BG690" i="2"/>
  <c r="BG694" i="2"/>
  <c r="BG698" i="2"/>
  <c r="BG702" i="2"/>
  <c r="BG706" i="2"/>
  <c r="BG710" i="2"/>
  <c r="BG714" i="2"/>
  <c r="BG718" i="2"/>
  <c r="BG722" i="2"/>
  <c r="BG726" i="2"/>
  <c r="BG730" i="2"/>
  <c r="BG734" i="2"/>
  <c r="BG738" i="2"/>
  <c r="BG742" i="2"/>
  <c r="BG746" i="2"/>
  <c r="BG750" i="2"/>
  <c r="BG754" i="2"/>
  <c r="BG758" i="2"/>
  <c r="BG762" i="2"/>
  <c r="BG766" i="2"/>
  <c r="BG770" i="2"/>
  <c r="BG774" i="2"/>
  <c r="BG778" i="2"/>
  <c r="BG786" i="2"/>
  <c r="BG798" i="2"/>
  <c r="BG802" i="2"/>
  <c r="BG923" i="2"/>
  <c r="BG927" i="2"/>
  <c r="BG931" i="2"/>
  <c r="BG939" i="2"/>
  <c r="BG999" i="2"/>
  <c r="BG995" i="2"/>
  <c r="BG991" i="2"/>
  <c r="BG987" i="2"/>
  <c r="BG983" i="2"/>
  <c r="BG979" i="2"/>
  <c r="BG975" i="2"/>
  <c r="BG971" i="2"/>
  <c r="BG1001" i="2"/>
  <c r="BG997" i="2"/>
  <c r="BG993" i="2"/>
  <c r="BG989" i="2"/>
  <c r="BG985" i="2"/>
  <c r="BG981" i="2"/>
  <c r="BG977" i="2"/>
  <c r="BG973" i="2"/>
  <c r="BG969" i="2"/>
  <c r="BG966" i="2"/>
  <c r="BG964" i="2"/>
  <c r="BG960" i="2"/>
  <c r="BG956" i="2"/>
  <c r="BG952" i="2"/>
  <c r="BG948" i="2"/>
  <c r="BG944" i="2"/>
  <c r="BG940" i="2"/>
  <c r="BG936" i="2"/>
  <c r="BG932" i="2"/>
  <c r="BG928" i="2"/>
  <c r="BG924" i="2"/>
  <c r="BG920" i="2"/>
  <c r="BG913" i="2"/>
  <c r="BG909" i="2"/>
  <c r="BG905" i="2"/>
  <c r="BG901" i="2"/>
  <c r="BG897" i="2"/>
  <c r="BG893" i="2"/>
  <c r="BG889" i="2"/>
  <c r="BG885" i="2"/>
  <c r="BG881" i="2"/>
  <c r="BG877" i="2"/>
  <c r="BG873" i="2"/>
  <c r="BG869" i="2"/>
  <c r="BG865" i="2"/>
  <c r="BG861" i="2"/>
  <c r="BG857" i="2"/>
  <c r="BG853" i="2"/>
  <c r="BG849" i="2"/>
  <c r="BG845" i="2"/>
  <c r="BG841" i="2"/>
  <c r="BG837" i="2"/>
  <c r="BG833" i="2"/>
  <c r="BG829" i="2"/>
  <c r="BG825" i="2"/>
  <c r="BG821" i="2"/>
  <c r="BG817" i="2"/>
  <c r="BG813" i="2"/>
  <c r="BG809" i="2"/>
  <c r="BG805" i="2"/>
  <c r="BG962" i="2"/>
  <c r="BG958" i="2"/>
  <c r="BG954" i="2"/>
  <c r="BG950" i="2"/>
  <c r="BG915" i="2"/>
  <c r="BG911" i="2"/>
  <c r="BG907" i="2"/>
  <c r="BG903" i="2"/>
  <c r="BG899" i="2"/>
  <c r="BG895" i="2"/>
  <c r="BG891" i="2"/>
  <c r="BG887" i="2"/>
  <c r="BG883" i="2"/>
  <c r="BG879" i="2"/>
  <c r="BG875" i="2"/>
  <c r="BG871" i="2"/>
  <c r="BG867" i="2"/>
  <c r="BG863" i="2"/>
  <c r="BG859" i="2"/>
  <c r="BG855" i="2"/>
  <c r="BG851" i="2"/>
  <c r="BG847" i="2"/>
  <c r="BG843" i="2"/>
  <c r="BG839" i="2"/>
  <c r="BG835" i="2"/>
  <c r="BG831" i="2"/>
  <c r="BG827" i="2"/>
  <c r="BG823" i="2"/>
  <c r="BG819" i="2"/>
  <c r="BG815" i="2"/>
  <c r="BG811" i="2"/>
  <c r="BG807" i="2"/>
  <c r="BG803" i="2"/>
  <c r="BG799" i="2"/>
  <c r="BG795" i="2"/>
  <c r="BG791" i="2"/>
  <c r="BG787" i="2"/>
  <c r="BG783" i="2"/>
  <c r="BG779" i="2"/>
  <c r="BG775" i="2"/>
  <c r="BG771" i="2"/>
  <c r="BG767" i="2"/>
  <c r="BG763" i="2"/>
  <c r="BG759" i="2"/>
  <c r="BG755" i="2"/>
  <c r="BG751" i="2"/>
  <c r="BG747" i="2"/>
  <c r="BG743" i="2"/>
  <c r="BG739" i="2"/>
  <c r="BG735" i="2"/>
  <c r="BG731" i="2"/>
  <c r="BG727" i="2"/>
  <c r="BG723" i="2"/>
  <c r="BG719" i="2"/>
  <c r="BG715" i="2"/>
  <c r="BG711" i="2"/>
  <c r="BG707" i="2"/>
  <c r="BG703" i="2"/>
  <c r="BG699" i="2"/>
  <c r="BG695" i="2"/>
  <c r="BG691" i="2"/>
  <c r="BG687" i="2"/>
  <c r="BG683" i="2"/>
  <c r="BG679" i="2"/>
  <c r="BG675" i="2"/>
  <c r="BG671" i="2"/>
  <c r="BG667" i="2"/>
  <c r="BG663" i="2"/>
  <c r="BG659" i="2"/>
  <c r="BG655" i="2"/>
  <c r="BG651" i="2"/>
  <c r="BG647" i="2"/>
  <c r="BG643" i="2"/>
  <c r="BG639" i="2"/>
  <c r="BG635" i="2"/>
  <c r="BG631" i="2"/>
  <c r="BG627" i="2"/>
  <c r="BG623" i="2"/>
  <c r="BG619" i="2"/>
  <c r="BG615" i="2"/>
  <c r="BG611" i="2"/>
  <c r="BG607" i="2"/>
  <c r="BG603" i="2"/>
  <c r="BG599" i="2"/>
  <c r="BG595" i="2"/>
  <c r="BG591" i="2"/>
  <c r="BI1000" i="2" a="1"/>
  <c r="BI1000" i="2" s="1"/>
  <c r="BI998" i="2" a="1"/>
  <c r="BI998" i="2" s="1"/>
  <c r="BI996" i="2" a="1"/>
  <c r="BI996" i="2" s="1"/>
  <c r="BI994" i="2" a="1"/>
  <c r="BI994" i="2" s="1"/>
  <c r="BI992" i="2" a="1"/>
  <c r="BI992" i="2" s="1"/>
  <c r="BI990" i="2" a="1"/>
  <c r="BI990" i="2" s="1"/>
  <c r="BI988" i="2" a="1"/>
  <c r="BI988" i="2" s="1"/>
  <c r="BI986" i="2" a="1"/>
  <c r="BI986" i="2" s="1"/>
  <c r="BI984" i="2" a="1"/>
  <c r="BI984" i="2" s="1"/>
  <c r="BI982" i="2" a="1"/>
  <c r="BI982" i="2" s="1"/>
  <c r="BI980" i="2" a="1"/>
  <c r="BI980" i="2" s="1"/>
  <c r="BI978" i="2" a="1"/>
  <c r="BI978" i="2" s="1"/>
  <c r="BI976" i="2" a="1"/>
  <c r="BI976" i="2" s="1"/>
  <c r="BI974" i="2" a="1"/>
  <c r="BI974" i="2" s="1"/>
  <c r="BI972" i="2" a="1"/>
  <c r="BI972" i="2" s="1"/>
  <c r="BI970" i="2" a="1"/>
  <c r="BI970" i="2" s="1"/>
  <c r="BI968" i="2" a="1"/>
  <c r="BI968" i="2" s="1"/>
  <c r="BI999" i="2" a="1"/>
  <c r="BI999" i="2" s="1"/>
  <c r="BI995" i="2" a="1"/>
  <c r="BI995" i="2" s="1"/>
  <c r="BI991" i="2" a="1"/>
  <c r="BI991" i="2" s="1"/>
  <c r="BI987" i="2" a="1"/>
  <c r="BI987" i="2" s="1"/>
  <c r="BI983" i="2" a="1"/>
  <c r="BI983" i="2" s="1"/>
  <c r="BI979" i="2" a="1"/>
  <c r="BI979" i="2" s="1"/>
  <c r="BI975" i="2" a="1"/>
  <c r="BI975" i="2" s="1"/>
  <c r="BI971" i="2" a="1"/>
  <c r="BI971" i="2" s="1"/>
  <c r="BI967" i="2" a="1"/>
  <c r="BI967" i="2" s="1"/>
  <c r="BI965" i="2" a="1"/>
  <c r="BI965" i="2" s="1"/>
  <c r="BI963" i="2" a="1"/>
  <c r="BI963" i="2" s="1"/>
  <c r="BI961" i="2" a="1"/>
  <c r="BI961" i="2" s="1"/>
  <c r="BI959" i="2" a="1"/>
  <c r="BI959" i="2" s="1"/>
  <c r="BI957" i="2" a="1"/>
  <c r="BI957" i="2" s="1"/>
  <c r="BI955" i="2" a="1"/>
  <c r="BI955" i="2" s="1"/>
  <c r="BI953" i="2" a="1"/>
  <c r="BI953" i="2" s="1"/>
  <c r="BI951" i="2" a="1"/>
  <c r="BI951" i="2" s="1"/>
  <c r="BI949" i="2" a="1"/>
  <c r="BI949" i="2" s="1"/>
  <c r="BI947" i="2" a="1"/>
  <c r="BI947" i="2" s="1"/>
  <c r="BI945" i="2" a="1"/>
  <c r="BI945" i="2" s="1"/>
  <c r="BI943" i="2" a="1"/>
  <c r="BI943" i="2" s="1"/>
  <c r="BI941" i="2" a="1"/>
  <c r="BI941" i="2" s="1"/>
  <c r="BI939" i="2" a="1"/>
  <c r="BI939" i="2" s="1"/>
  <c r="BI937" i="2" a="1"/>
  <c r="BI937" i="2" s="1"/>
  <c r="BI935" i="2" a="1"/>
  <c r="BI935" i="2" s="1"/>
  <c r="BI933" i="2" a="1"/>
  <c r="BI933" i="2" s="1"/>
  <c r="BI931" i="2" a="1"/>
  <c r="BI931" i="2" s="1"/>
  <c r="BI929" i="2" a="1"/>
  <c r="BI929" i="2" s="1"/>
  <c r="BI927" i="2" a="1"/>
  <c r="BI927" i="2" s="1"/>
  <c r="BI925" i="2" a="1"/>
  <c r="BI925" i="2" s="1"/>
  <c r="BI923" i="2" a="1"/>
  <c r="BI923" i="2" s="1"/>
  <c r="BI921" i="2" a="1"/>
  <c r="BI921" i="2" s="1"/>
  <c r="BI919" i="2" a="1"/>
  <c r="BI919" i="2" s="1"/>
  <c r="BI917" i="2" a="1"/>
  <c r="BI917" i="2" s="1"/>
  <c r="BI1001" i="2" a="1"/>
  <c r="BI1001" i="2" s="1"/>
  <c r="BI997" i="2" a="1"/>
  <c r="BI997" i="2" s="1"/>
  <c r="BI993" i="2" a="1"/>
  <c r="BI993" i="2" s="1"/>
  <c r="BI989" i="2" a="1"/>
  <c r="BI989" i="2" s="1"/>
  <c r="BI985" i="2" a="1"/>
  <c r="BI985" i="2" s="1"/>
  <c r="BI981" i="2" a="1"/>
  <c r="BI981" i="2" s="1"/>
  <c r="BI977" i="2" a="1"/>
  <c r="BI977" i="2" s="1"/>
  <c r="BI973" i="2" a="1"/>
  <c r="BI973" i="2" s="1"/>
  <c r="BI969" i="2" a="1"/>
  <c r="BI969" i="2" s="1"/>
  <c r="BI966" i="2" a="1"/>
  <c r="BI966" i="2" s="1"/>
  <c r="BI964" i="2" a="1"/>
  <c r="BI964" i="2" s="1"/>
  <c r="BI960" i="2" a="1"/>
  <c r="BI960" i="2" s="1"/>
  <c r="BI956" i="2" a="1"/>
  <c r="BI956" i="2" s="1"/>
  <c r="BI952" i="2" a="1"/>
  <c r="BI952" i="2" s="1"/>
  <c r="BI948" i="2" a="1"/>
  <c r="BI948" i="2" s="1"/>
  <c r="BI944" i="2" a="1"/>
  <c r="BI944" i="2" s="1"/>
  <c r="BI940" i="2" a="1"/>
  <c r="BI940" i="2" s="1"/>
  <c r="BI936" i="2" a="1"/>
  <c r="BI936" i="2" s="1"/>
  <c r="BI932" i="2" a="1"/>
  <c r="BI932" i="2" s="1"/>
  <c r="BI928" i="2" a="1"/>
  <c r="BI928" i="2" s="1"/>
  <c r="BI924" i="2" a="1"/>
  <c r="BI924" i="2" s="1"/>
  <c r="BI920" i="2" a="1"/>
  <c r="BI920" i="2" s="1"/>
  <c r="BI916" i="2" a="1"/>
  <c r="BI916" i="2" s="1"/>
  <c r="BI914" i="2" a="1"/>
  <c r="BI914" i="2" s="1"/>
  <c r="BI912" i="2" a="1"/>
  <c r="BI912" i="2" s="1"/>
  <c r="BI910" i="2" a="1"/>
  <c r="BI910" i="2" s="1"/>
  <c r="BI908" i="2" a="1"/>
  <c r="BI908" i="2" s="1"/>
  <c r="BI906" i="2" a="1"/>
  <c r="BI906" i="2" s="1"/>
  <c r="BI904" i="2" a="1"/>
  <c r="BI904" i="2" s="1"/>
  <c r="BI902" i="2" a="1"/>
  <c r="BI902" i="2" s="1"/>
  <c r="BI900" i="2" a="1"/>
  <c r="BI900" i="2" s="1"/>
  <c r="BI898" i="2" a="1"/>
  <c r="BI898" i="2" s="1"/>
  <c r="BI896" i="2" a="1"/>
  <c r="BI896" i="2" s="1"/>
  <c r="BI894" i="2" a="1"/>
  <c r="BI894" i="2" s="1"/>
  <c r="BI892" i="2" a="1"/>
  <c r="BI892" i="2" s="1"/>
  <c r="BI890" i="2" a="1"/>
  <c r="BI890" i="2" s="1"/>
  <c r="BI888" i="2" a="1"/>
  <c r="BI888" i="2" s="1"/>
  <c r="BI886" i="2" a="1"/>
  <c r="BI886" i="2" s="1"/>
  <c r="BI884" i="2" a="1"/>
  <c r="BI884" i="2" s="1"/>
  <c r="BI882" i="2" a="1"/>
  <c r="BI882" i="2" s="1"/>
  <c r="BI880" i="2" a="1"/>
  <c r="BI880" i="2" s="1"/>
  <c r="BI878" i="2" a="1"/>
  <c r="BI878" i="2" s="1"/>
  <c r="BI876" i="2" a="1"/>
  <c r="BI876" i="2" s="1"/>
  <c r="BI874" i="2" a="1"/>
  <c r="BI874" i="2" s="1"/>
  <c r="BI872" i="2" a="1"/>
  <c r="BI872" i="2" s="1"/>
  <c r="BI870" i="2" a="1"/>
  <c r="BI870" i="2" s="1"/>
  <c r="BI868" i="2" a="1"/>
  <c r="BI868" i="2" s="1"/>
  <c r="BI866" i="2" a="1"/>
  <c r="BI866" i="2" s="1"/>
  <c r="BI864" i="2" a="1"/>
  <c r="BI864" i="2" s="1"/>
  <c r="BI862" i="2" a="1"/>
  <c r="BI862" i="2" s="1"/>
  <c r="BI860" i="2" a="1"/>
  <c r="BI860" i="2" s="1"/>
  <c r="BI858" i="2" a="1"/>
  <c r="BI858" i="2" s="1"/>
  <c r="BI856" i="2" a="1"/>
  <c r="BI856" i="2" s="1"/>
  <c r="BI854" i="2" a="1"/>
  <c r="BI854" i="2" s="1"/>
  <c r="BI852" i="2" a="1"/>
  <c r="BI852" i="2" s="1"/>
  <c r="BI850" i="2" a="1"/>
  <c r="BI850" i="2" s="1"/>
  <c r="BI848" i="2" a="1"/>
  <c r="BI848" i="2" s="1"/>
  <c r="BI846" i="2" a="1"/>
  <c r="BI846" i="2" s="1"/>
  <c r="BI844" i="2" a="1"/>
  <c r="BI844" i="2" s="1"/>
  <c r="BI842" i="2" a="1"/>
  <c r="BI842" i="2" s="1"/>
  <c r="BI840" i="2" a="1"/>
  <c r="BI840" i="2" s="1"/>
  <c r="BI838" i="2" a="1"/>
  <c r="BI838" i="2" s="1"/>
  <c r="BI836" i="2" a="1"/>
  <c r="BI836" i="2" s="1"/>
  <c r="BI834" i="2" a="1"/>
  <c r="BI834" i="2" s="1"/>
  <c r="BI832" i="2" a="1"/>
  <c r="BI832" i="2" s="1"/>
  <c r="BI830" i="2" a="1"/>
  <c r="BI830" i="2" s="1"/>
  <c r="BI828" i="2" a="1"/>
  <c r="BI828" i="2" s="1"/>
  <c r="BI826" i="2" a="1"/>
  <c r="BI826" i="2" s="1"/>
  <c r="BI824" i="2" a="1"/>
  <c r="BI824" i="2" s="1"/>
  <c r="BI822" i="2" a="1"/>
  <c r="BI822" i="2" s="1"/>
  <c r="BI820" i="2" a="1"/>
  <c r="BI820" i="2" s="1"/>
  <c r="BI818" i="2" a="1"/>
  <c r="BI818" i="2" s="1"/>
  <c r="BI816" i="2" a="1"/>
  <c r="BI816" i="2" s="1"/>
  <c r="BI814" i="2" a="1"/>
  <c r="BI814" i="2" s="1"/>
  <c r="BI812" i="2" a="1"/>
  <c r="BI812" i="2" s="1"/>
  <c r="BI810" i="2" a="1"/>
  <c r="BI810" i="2" s="1"/>
  <c r="BI808" i="2" a="1"/>
  <c r="BI808" i="2" s="1"/>
  <c r="BI806" i="2" a="1"/>
  <c r="BI806" i="2" s="1"/>
  <c r="BI913" i="2" a="1"/>
  <c r="BI913" i="2" s="1"/>
  <c r="BI909" i="2" a="1"/>
  <c r="BI909" i="2" s="1"/>
  <c r="BI905" i="2" a="1"/>
  <c r="BI905" i="2" s="1"/>
  <c r="BI901" i="2" a="1"/>
  <c r="BI901" i="2" s="1"/>
  <c r="BI897" i="2" a="1"/>
  <c r="BI897" i="2" s="1"/>
  <c r="BI893" i="2" a="1"/>
  <c r="BI893" i="2" s="1"/>
  <c r="BI889" i="2" a="1"/>
  <c r="BI889" i="2" s="1"/>
  <c r="BI885" i="2" a="1"/>
  <c r="BI885" i="2" s="1"/>
  <c r="BI881" i="2" a="1"/>
  <c r="BI881" i="2" s="1"/>
  <c r="BI877" i="2" a="1"/>
  <c r="BI877" i="2" s="1"/>
  <c r="BI873" i="2" a="1"/>
  <c r="BI873" i="2" s="1"/>
  <c r="BI869" i="2" a="1"/>
  <c r="BI869" i="2" s="1"/>
  <c r="BI865" i="2" a="1"/>
  <c r="BI865" i="2" s="1"/>
  <c r="BI861" i="2" a="1"/>
  <c r="BI861" i="2" s="1"/>
  <c r="BI857" i="2" a="1"/>
  <c r="BI857" i="2" s="1"/>
  <c r="BI853" i="2" a="1"/>
  <c r="BI853" i="2" s="1"/>
  <c r="BI849" i="2" a="1"/>
  <c r="BI849" i="2" s="1"/>
  <c r="BI845" i="2" a="1"/>
  <c r="BI845" i="2" s="1"/>
  <c r="BI841" i="2" a="1"/>
  <c r="BI841" i="2" s="1"/>
  <c r="BI837" i="2" a="1"/>
  <c r="BI837" i="2" s="1"/>
  <c r="BI833" i="2" a="1"/>
  <c r="BI833" i="2" s="1"/>
  <c r="BI829" i="2" a="1"/>
  <c r="BI829" i="2" s="1"/>
  <c r="BI825" i="2" a="1"/>
  <c r="BI825" i="2" s="1"/>
  <c r="BI821" i="2" a="1"/>
  <c r="BI821" i="2" s="1"/>
  <c r="BI817" i="2" a="1"/>
  <c r="BI817" i="2" s="1"/>
  <c r="BI813" i="2" a="1"/>
  <c r="BI813" i="2" s="1"/>
  <c r="BI809" i="2" a="1"/>
  <c r="BI809" i="2" s="1"/>
  <c r="BI805" i="2" a="1"/>
  <c r="BI805" i="2" s="1"/>
  <c r="BI804" i="2" a="1"/>
  <c r="BI804" i="2" s="1"/>
  <c r="BI802" i="2" a="1"/>
  <c r="BI802" i="2" s="1"/>
  <c r="BI800" i="2" a="1"/>
  <c r="BI800" i="2" s="1"/>
  <c r="BI798" i="2" a="1"/>
  <c r="BI798" i="2" s="1"/>
  <c r="BI796" i="2" a="1"/>
  <c r="BI796" i="2" s="1"/>
  <c r="BI794" i="2" a="1"/>
  <c r="BI794" i="2" s="1"/>
  <c r="BI792" i="2" a="1"/>
  <c r="BI792" i="2" s="1"/>
  <c r="BI790" i="2" a="1"/>
  <c r="BI790" i="2" s="1"/>
  <c r="BI788" i="2" a="1"/>
  <c r="BI788" i="2" s="1"/>
  <c r="BI786" i="2" a="1"/>
  <c r="BI786" i="2" s="1"/>
  <c r="BI784" i="2" a="1"/>
  <c r="BI784" i="2" s="1"/>
  <c r="BI782" i="2" a="1"/>
  <c r="BI782" i="2" s="1"/>
  <c r="BI780" i="2" a="1"/>
  <c r="BI780" i="2" s="1"/>
  <c r="BI778" i="2" a="1"/>
  <c r="BI778" i="2" s="1"/>
  <c r="BI776" i="2" a="1"/>
  <c r="BI776" i="2" s="1"/>
  <c r="BI774" i="2" a="1"/>
  <c r="BI774" i="2" s="1"/>
  <c r="BI772" i="2" a="1"/>
  <c r="BI772" i="2" s="1"/>
  <c r="BI770" i="2" a="1"/>
  <c r="BI770" i="2" s="1"/>
  <c r="BI768" i="2" a="1"/>
  <c r="BI768" i="2" s="1"/>
  <c r="BI766" i="2" a="1"/>
  <c r="BI766" i="2" s="1"/>
  <c r="BI764" i="2" a="1"/>
  <c r="BI764" i="2" s="1"/>
  <c r="BI762" i="2" a="1"/>
  <c r="BI762" i="2" s="1"/>
  <c r="BI760" i="2" a="1"/>
  <c r="BI760" i="2" s="1"/>
  <c r="BI758" i="2" a="1"/>
  <c r="BI758" i="2" s="1"/>
  <c r="BI756" i="2" a="1"/>
  <c r="BI756" i="2" s="1"/>
  <c r="BI754" i="2" a="1"/>
  <c r="BI754" i="2" s="1"/>
  <c r="BI752" i="2" a="1"/>
  <c r="BI752" i="2" s="1"/>
  <c r="BI750" i="2" a="1"/>
  <c r="BI750" i="2" s="1"/>
  <c r="BI748" i="2" a="1"/>
  <c r="BI748" i="2" s="1"/>
  <c r="BI746" i="2" a="1"/>
  <c r="BI746" i="2" s="1"/>
  <c r="BI744" i="2" a="1"/>
  <c r="BI744" i="2" s="1"/>
  <c r="BI742" i="2" a="1"/>
  <c r="BI742" i="2" s="1"/>
  <c r="BI740" i="2" a="1"/>
  <c r="BI740" i="2" s="1"/>
  <c r="BI738" i="2" a="1"/>
  <c r="BI738" i="2" s="1"/>
  <c r="BI736" i="2" a="1"/>
  <c r="BI736" i="2" s="1"/>
  <c r="BI734" i="2" a="1"/>
  <c r="BI734" i="2" s="1"/>
  <c r="BI732" i="2" a="1"/>
  <c r="BI732" i="2" s="1"/>
  <c r="BI730" i="2" a="1"/>
  <c r="BI730" i="2" s="1"/>
  <c r="BI728" i="2" a="1"/>
  <c r="BI728" i="2" s="1"/>
  <c r="BI726" i="2" a="1"/>
  <c r="BI726" i="2" s="1"/>
  <c r="BI724" i="2" a="1"/>
  <c r="BI724" i="2" s="1"/>
  <c r="BI722" i="2" a="1"/>
  <c r="BI722" i="2" s="1"/>
  <c r="BI720" i="2" a="1"/>
  <c r="BI720" i="2" s="1"/>
  <c r="BI718" i="2" a="1"/>
  <c r="BI718" i="2" s="1"/>
  <c r="BI716" i="2" a="1"/>
  <c r="BI716" i="2" s="1"/>
  <c r="BI714" i="2" a="1"/>
  <c r="BI714" i="2" s="1"/>
  <c r="BI712" i="2" a="1"/>
  <c r="BI712" i="2" s="1"/>
  <c r="BI710" i="2" a="1"/>
  <c r="BI710" i="2" s="1"/>
  <c r="BI708" i="2" a="1"/>
  <c r="BI708" i="2" s="1"/>
  <c r="BI706" i="2" a="1"/>
  <c r="BI706" i="2" s="1"/>
  <c r="BI704" i="2" a="1"/>
  <c r="BI704" i="2" s="1"/>
  <c r="BI702" i="2" a="1"/>
  <c r="BI702" i="2" s="1"/>
  <c r="BI700" i="2" a="1"/>
  <c r="BI700" i="2" s="1"/>
  <c r="BI698" i="2" a="1"/>
  <c r="BI698" i="2" s="1"/>
  <c r="BI696" i="2" a="1"/>
  <c r="BI696" i="2" s="1"/>
  <c r="BI694" i="2" a="1"/>
  <c r="BI694" i="2" s="1"/>
  <c r="BI692" i="2" a="1"/>
  <c r="BI692" i="2" s="1"/>
  <c r="BI690" i="2" a="1"/>
  <c r="BI690" i="2" s="1"/>
  <c r="BI688" i="2" a="1"/>
  <c r="BI688" i="2" s="1"/>
  <c r="BI686" i="2" a="1"/>
  <c r="BI686" i="2" s="1"/>
  <c r="BI684" i="2" a="1"/>
  <c r="BI684" i="2" s="1"/>
  <c r="BI682" i="2" a="1"/>
  <c r="BI682" i="2" s="1"/>
  <c r="BI680" i="2" a="1"/>
  <c r="BI680" i="2" s="1"/>
  <c r="BI678" i="2" a="1"/>
  <c r="BI678" i="2" s="1"/>
  <c r="BI676" i="2" a="1"/>
  <c r="BI676" i="2" s="1"/>
  <c r="BI674" i="2" a="1"/>
  <c r="BI674" i="2" s="1"/>
  <c r="BI672" i="2" a="1"/>
  <c r="BI672" i="2" s="1"/>
  <c r="BI670" i="2" a="1"/>
  <c r="BI670" i="2" s="1"/>
  <c r="BI668" i="2" a="1"/>
  <c r="BI668" i="2" s="1"/>
  <c r="BI666" i="2" a="1"/>
  <c r="BI666" i="2" s="1"/>
  <c r="BI664" i="2" a="1"/>
  <c r="BI664" i="2" s="1"/>
  <c r="BI662" i="2" a="1"/>
  <c r="BI662" i="2" s="1"/>
  <c r="BI660" i="2" a="1"/>
  <c r="BI660" i="2" s="1"/>
  <c r="BI658" i="2" a="1"/>
  <c r="BI658" i="2" s="1"/>
  <c r="BI656" i="2" a="1"/>
  <c r="BI656" i="2" s="1"/>
  <c r="BI654" i="2" a="1"/>
  <c r="BI654" i="2" s="1"/>
  <c r="BI652" i="2" a="1"/>
  <c r="BI652" i="2" s="1"/>
  <c r="BI650" i="2" a="1"/>
  <c r="BI650" i="2" s="1"/>
  <c r="BI648" i="2" a="1"/>
  <c r="BI648" i="2" s="1"/>
  <c r="BI646" i="2" a="1"/>
  <c r="BI646" i="2" s="1"/>
  <c r="BI644" i="2" a="1"/>
  <c r="BI644" i="2" s="1"/>
  <c r="BI642" i="2" a="1"/>
  <c r="BI642" i="2" s="1"/>
  <c r="BI640" i="2" a="1"/>
  <c r="BI640" i="2" s="1"/>
  <c r="BI638" i="2" a="1"/>
  <c r="BI638" i="2" s="1"/>
  <c r="BI636" i="2" a="1"/>
  <c r="BI636" i="2" s="1"/>
  <c r="BI634" i="2" a="1"/>
  <c r="BI634" i="2" s="1"/>
  <c r="BI632" i="2" a="1"/>
  <c r="BI632" i="2" s="1"/>
  <c r="BI630" i="2" a="1"/>
  <c r="BI630" i="2" s="1"/>
  <c r="BI628" i="2" a="1"/>
  <c r="BI628" i="2" s="1"/>
  <c r="BI626" i="2" a="1"/>
  <c r="BI626" i="2" s="1"/>
  <c r="BI624" i="2" a="1"/>
  <c r="BI624" i="2" s="1"/>
  <c r="BI622" i="2" a="1"/>
  <c r="BI622" i="2" s="1"/>
  <c r="BI620" i="2" a="1"/>
  <c r="BI620" i="2" s="1"/>
  <c r="BI618" i="2" a="1"/>
  <c r="BI618" i="2" s="1"/>
  <c r="BI616" i="2" a="1"/>
  <c r="BI616" i="2" s="1"/>
  <c r="BI614" i="2" a="1"/>
  <c r="BI614" i="2" s="1"/>
  <c r="BI612" i="2" a="1"/>
  <c r="BI612" i="2" s="1"/>
  <c r="BI610" i="2" a="1"/>
  <c r="BI610" i="2" s="1"/>
  <c r="BI608" i="2" a="1"/>
  <c r="BI608" i="2" s="1"/>
  <c r="BI606" i="2" a="1"/>
  <c r="BI606" i="2" s="1"/>
  <c r="BI604" i="2" a="1"/>
  <c r="BI604" i="2" s="1"/>
  <c r="BI602" i="2" a="1"/>
  <c r="BI602" i="2" s="1"/>
  <c r="BI600" i="2" a="1"/>
  <c r="BI600" i="2" s="1"/>
  <c r="BI598" i="2" a="1"/>
  <c r="BI598" i="2" s="1"/>
  <c r="BI596" i="2" a="1"/>
  <c r="BI596" i="2" s="1"/>
  <c r="BI594" i="2" a="1"/>
  <c r="BI594" i="2" s="1"/>
  <c r="BI592" i="2" a="1"/>
  <c r="BI592" i="2" s="1"/>
  <c r="BI590" i="2" a="1"/>
  <c r="BI590" i="2" s="1"/>
  <c r="BI588" i="2" a="1"/>
  <c r="BI588" i="2" s="1"/>
  <c r="BI962" i="2" a="1"/>
  <c r="BI962" i="2" s="1"/>
  <c r="BI958" i="2" a="1"/>
  <c r="BI958" i="2" s="1"/>
  <c r="BI954" i="2" a="1"/>
  <c r="BI954" i="2" s="1"/>
  <c r="BI950" i="2" a="1"/>
  <c r="BI950" i="2" s="1"/>
  <c r="BI946" i="2" a="1"/>
  <c r="BI946" i="2" s="1"/>
  <c r="BI915" i="2" a="1"/>
  <c r="BI915" i="2" s="1"/>
  <c r="BI911" i="2" a="1"/>
  <c r="BI911" i="2" s="1"/>
  <c r="BI907" i="2" a="1"/>
  <c r="BI907" i="2" s="1"/>
  <c r="BI903" i="2" a="1"/>
  <c r="BI903" i="2" s="1"/>
  <c r="BI899" i="2" a="1"/>
  <c r="BI899" i="2" s="1"/>
  <c r="BI895" i="2" a="1"/>
  <c r="BI895" i="2" s="1"/>
  <c r="BI891" i="2" a="1"/>
  <c r="BI891" i="2" s="1"/>
  <c r="BI887" i="2" a="1"/>
  <c r="BI887" i="2" s="1"/>
  <c r="BI883" i="2" a="1"/>
  <c r="BI883" i="2" s="1"/>
  <c r="BI879" i="2" a="1"/>
  <c r="BI879" i="2" s="1"/>
  <c r="BI875" i="2" a="1"/>
  <c r="BI875" i="2" s="1"/>
  <c r="BI871" i="2" a="1"/>
  <c r="BI871" i="2" s="1"/>
  <c r="BI867" i="2" a="1"/>
  <c r="BI867" i="2" s="1"/>
  <c r="BI863" i="2" a="1"/>
  <c r="BI863" i="2" s="1"/>
  <c r="BI859" i="2" a="1"/>
  <c r="BI859" i="2" s="1"/>
  <c r="BI855" i="2" a="1"/>
  <c r="BI855" i="2" s="1"/>
  <c r="BI851" i="2" a="1"/>
  <c r="BI851" i="2" s="1"/>
  <c r="BI847" i="2" a="1"/>
  <c r="BI847" i="2" s="1"/>
  <c r="BI843" i="2" a="1"/>
  <c r="BI843" i="2" s="1"/>
  <c r="BI839" i="2" a="1"/>
  <c r="BI839" i="2" s="1"/>
  <c r="BI835" i="2" a="1"/>
  <c r="BI835" i="2" s="1"/>
  <c r="BI831" i="2" a="1"/>
  <c r="BI831" i="2" s="1"/>
  <c r="BI827" i="2" a="1"/>
  <c r="BI827" i="2" s="1"/>
  <c r="BI823" i="2" a="1"/>
  <c r="BI823" i="2" s="1"/>
  <c r="BI819" i="2" a="1"/>
  <c r="BI819" i="2" s="1"/>
  <c r="BI815" i="2" a="1"/>
  <c r="BI815" i="2" s="1"/>
  <c r="BI811" i="2" a="1"/>
  <c r="BI811" i="2" s="1"/>
  <c r="BI807" i="2" a="1"/>
  <c r="BI807" i="2" s="1"/>
  <c r="BI803" i="2" a="1"/>
  <c r="BI803" i="2" s="1"/>
  <c r="BI799" i="2" a="1"/>
  <c r="BI799" i="2" s="1"/>
  <c r="BI795" i="2" a="1"/>
  <c r="BI795" i="2" s="1"/>
  <c r="BI791" i="2" a="1"/>
  <c r="BI791" i="2" s="1"/>
  <c r="BI787" i="2" a="1"/>
  <c r="BI787" i="2" s="1"/>
  <c r="BI783" i="2" a="1"/>
  <c r="BI783" i="2" s="1"/>
  <c r="BI779" i="2" a="1"/>
  <c r="BI779" i="2" s="1"/>
  <c r="BI775" i="2" a="1"/>
  <c r="BI775" i="2" s="1"/>
  <c r="BI771" i="2" a="1"/>
  <c r="BI771" i="2" s="1"/>
  <c r="BI767" i="2" a="1"/>
  <c r="BI767" i="2" s="1"/>
  <c r="BI763" i="2" a="1"/>
  <c r="BI763" i="2" s="1"/>
  <c r="BI759" i="2" a="1"/>
  <c r="BI759" i="2" s="1"/>
  <c r="BI755" i="2" a="1"/>
  <c r="BI755" i="2" s="1"/>
  <c r="BI751" i="2" a="1"/>
  <c r="BI751" i="2" s="1"/>
  <c r="BI747" i="2" a="1"/>
  <c r="BI747" i="2" s="1"/>
  <c r="BI743" i="2" a="1"/>
  <c r="BI743" i="2" s="1"/>
  <c r="BI739" i="2" a="1"/>
  <c r="BI739" i="2" s="1"/>
  <c r="BI735" i="2" a="1"/>
  <c r="BI735" i="2" s="1"/>
  <c r="BI731" i="2" a="1"/>
  <c r="BI731" i="2" s="1"/>
  <c r="BI727" i="2" a="1"/>
  <c r="BI727" i="2" s="1"/>
  <c r="BI723" i="2" a="1"/>
  <c r="BI723" i="2" s="1"/>
  <c r="BI719" i="2" a="1"/>
  <c r="BI719" i="2" s="1"/>
  <c r="BI715" i="2" a="1"/>
  <c r="BI715" i="2" s="1"/>
  <c r="BI711" i="2" a="1"/>
  <c r="BI711" i="2" s="1"/>
  <c r="BI707" i="2" a="1"/>
  <c r="BI707" i="2" s="1"/>
  <c r="BI703" i="2" a="1"/>
  <c r="BI703" i="2" s="1"/>
  <c r="BI699" i="2" a="1"/>
  <c r="BI699" i="2" s="1"/>
  <c r="BI695" i="2" a="1"/>
  <c r="BI695" i="2" s="1"/>
  <c r="BI691" i="2" a="1"/>
  <c r="BI691" i="2" s="1"/>
  <c r="BI687" i="2" a="1"/>
  <c r="BI687" i="2" s="1"/>
  <c r="BI683" i="2" a="1"/>
  <c r="BI683" i="2" s="1"/>
  <c r="BI679" i="2" a="1"/>
  <c r="BI679" i="2" s="1"/>
  <c r="BI675" i="2" a="1"/>
  <c r="BI675" i="2" s="1"/>
  <c r="BI671" i="2" a="1"/>
  <c r="BI671" i="2" s="1"/>
  <c r="BI667" i="2" a="1"/>
  <c r="BI667" i="2" s="1"/>
  <c r="BI663" i="2" a="1"/>
  <c r="BI663" i="2" s="1"/>
  <c r="BI659" i="2" a="1"/>
  <c r="BI659" i="2" s="1"/>
  <c r="BI655" i="2" a="1"/>
  <c r="BI655" i="2" s="1"/>
  <c r="BI651" i="2" a="1"/>
  <c r="BI651" i="2" s="1"/>
  <c r="BI647" i="2" a="1"/>
  <c r="BI647" i="2" s="1"/>
  <c r="BI643" i="2" a="1"/>
  <c r="BI643" i="2" s="1"/>
  <c r="BI639" i="2" a="1"/>
  <c r="BI639" i="2" s="1"/>
  <c r="BI635" i="2" a="1"/>
  <c r="BI635" i="2" s="1"/>
  <c r="BI631" i="2" a="1"/>
  <c r="BI631" i="2" s="1"/>
  <c r="BI627" i="2" a="1"/>
  <c r="BI627" i="2" s="1"/>
  <c r="BI623" i="2" a="1"/>
  <c r="BI623" i="2" s="1"/>
  <c r="BI619" i="2" a="1"/>
  <c r="BI619" i="2" s="1"/>
  <c r="BI615" i="2" a="1"/>
  <c r="BI615" i="2" s="1"/>
  <c r="BI611" i="2" a="1"/>
  <c r="BI611" i="2" s="1"/>
  <c r="BI607" i="2" a="1"/>
  <c r="BI607" i="2" s="1"/>
  <c r="BI603" i="2" a="1"/>
  <c r="BI603" i="2" s="1"/>
  <c r="BI599" i="2" a="1"/>
  <c r="BI599" i="2" s="1"/>
  <c r="BI595" i="2" a="1"/>
  <c r="BI595" i="2" s="1"/>
  <c r="BI591" i="2" a="1"/>
  <c r="BI591" i="2" s="1"/>
  <c r="BI586" i="2" a="1"/>
  <c r="BI586" i="2" s="1"/>
  <c r="BI584" i="2" a="1"/>
  <c r="BI584" i="2" s="1"/>
  <c r="BI582" i="2" a="1"/>
  <c r="BI582" i="2" s="1"/>
  <c r="BI580" i="2" a="1"/>
  <c r="BI580" i="2" s="1"/>
  <c r="BI578" i="2" a="1"/>
  <c r="BI578" i="2" s="1"/>
  <c r="BI576" i="2" a="1"/>
  <c r="BI576" i="2" s="1"/>
  <c r="BI574" i="2" a="1"/>
  <c r="BI574" i="2" s="1"/>
  <c r="BI572" i="2" a="1"/>
  <c r="BI572" i="2" s="1"/>
  <c r="BI570" i="2" a="1"/>
  <c r="BI570" i="2" s="1"/>
  <c r="BI568" i="2" a="1"/>
  <c r="BI568" i="2" s="1"/>
  <c r="BI566" i="2" a="1"/>
  <c r="BI566" i="2" s="1"/>
  <c r="BI564" i="2" a="1"/>
  <c r="BI564" i="2" s="1"/>
  <c r="BI562" i="2" a="1"/>
  <c r="BI562" i="2" s="1"/>
  <c r="BI560" i="2" a="1"/>
  <c r="BI560" i="2" s="1"/>
  <c r="BI558" i="2" a="1"/>
  <c r="BI558" i="2" s="1"/>
  <c r="BI556" i="2" a="1"/>
  <c r="BI556" i="2" s="1"/>
  <c r="BI554" i="2" a="1"/>
  <c r="BI554" i="2" s="1"/>
  <c r="BI552" i="2" a="1"/>
  <c r="BI552" i="2" s="1"/>
  <c r="BI550" i="2" a="1"/>
  <c r="BI550" i="2" s="1"/>
  <c r="BI548" i="2" a="1"/>
  <c r="BI548" i="2" s="1"/>
  <c r="BI546" i="2" a="1"/>
  <c r="BI546" i="2" s="1"/>
  <c r="BI544" i="2" a="1"/>
  <c r="BI544" i="2" s="1"/>
  <c r="BI542" i="2" a="1"/>
  <c r="BI542" i="2" s="1"/>
  <c r="BI540" i="2" a="1"/>
  <c r="BI540" i="2" s="1"/>
  <c r="BI538" i="2" a="1"/>
  <c r="BI538" i="2" s="1"/>
  <c r="BI536" i="2" a="1"/>
  <c r="BI536" i="2" s="1"/>
  <c r="BI534" i="2" a="1"/>
  <c r="BI534" i="2" s="1"/>
  <c r="BI532" i="2" a="1"/>
  <c r="BI532" i="2" s="1"/>
  <c r="BI530" i="2" a="1"/>
  <c r="BI530" i="2" s="1"/>
  <c r="BI528" i="2" a="1"/>
  <c r="BI528" i="2" s="1"/>
  <c r="BI526" i="2" a="1"/>
  <c r="BI526" i="2" s="1"/>
  <c r="BI524" i="2" a="1"/>
  <c r="BI524" i="2" s="1"/>
  <c r="BI522" i="2" a="1"/>
  <c r="BI522" i="2" s="1"/>
  <c r="BI520" i="2" a="1"/>
  <c r="BI520" i="2" s="1"/>
  <c r="BI518" i="2" a="1"/>
  <c r="BI518" i="2" s="1"/>
  <c r="BI516" i="2" a="1"/>
  <c r="BI516" i="2" s="1"/>
  <c r="BI514" i="2" a="1"/>
  <c r="BI514" i="2" s="1"/>
  <c r="BI512" i="2" a="1"/>
  <c r="BI512" i="2" s="1"/>
  <c r="BI510" i="2" a="1"/>
  <c r="BI510" i="2" s="1"/>
  <c r="BI508" i="2" a="1"/>
  <c r="BI508" i="2" s="1"/>
  <c r="BI506" i="2" a="1"/>
  <c r="BI506" i="2" s="1"/>
  <c r="BI504" i="2" a="1"/>
  <c r="BI504" i="2" s="1"/>
  <c r="BI502" i="2" a="1"/>
  <c r="BI502" i="2" s="1"/>
  <c r="BI500" i="2" a="1"/>
  <c r="BI500" i="2" s="1"/>
  <c r="BI498" i="2" a="1"/>
  <c r="BI498" i="2" s="1"/>
  <c r="BI496" i="2" a="1"/>
  <c r="BI496" i="2" s="1"/>
  <c r="BI494" i="2" a="1"/>
  <c r="BI494" i="2" s="1"/>
  <c r="BI492" i="2" a="1"/>
  <c r="BI492" i="2" s="1"/>
  <c r="BI490" i="2" a="1"/>
  <c r="BI490" i="2" s="1"/>
  <c r="BI488" i="2" a="1"/>
  <c r="BI488" i="2" s="1"/>
  <c r="BI486" i="2" a="1"/>
  <c r="BI486" i="2" s="1"/>
  <c r="BI484" i="2" a="1"/>
  <c r="BI484" i="2" s="1"/>
  <c r="BI482" i="2" a="1"/>
  <c r="BI482" i="2" s="1"/>
  <c r="BI480" i="2" a="1"/>
  <c r="BI480" i="2" s="1"/>
  <c r="BI478" i="2" a="1"/>
  <c r="BI478" i="2" s="1"/>
  <c r="BI476" i="2" a="1"/>
  <c r="BI476" i="2" s="1"/>
  <c r="BI474" i="2" a="1"/>
  <c r="BI474" i="2" s="1"/>
  <c r="BI472" i="2" a="1"/>
  <c r="BI472" i="2" s="1"/>
  <c r="BI470" i="2" a="1"/>
  <c r="BI470" i="2" s="1"/>
  <c r="BI468" i="2" a="1"/>
  <c r="BI468" i="2" s="1"/>
  <c r="BI466" i="2" a="1"/>
  <c r="BI466" i="2" s="1"/>
  <c r="BI464" i="2" a="1"/>
  <c r="BI464" i="2" s="1"/>
  <c r="BI462" i="2" a="1"/>
  <c r="BI462" i="2" s="1"/>
  <c r="BI460" i="2" a="1"/>
  <c r="BI460" i="2" s="1"/>
  <c r="BI458" i="2" a="1"/>
  <c r="BI458" i="2" s="1"/>
  <c r="BI456" i="2" a="1"/>
  <c r="BI456" i="2" s="1"/>
  <c r="BI454" i="2" a="1"/>
  <c r="BI454" i="2" s="1"/>
  <c r="BI452" i="2" a="1"/>
  <c r="BI452" i="2" s="1"/>
  <c r="BI450" i="2" a="1"/>
  <c r="BI450" i="2" s="1"/>
  <c r="BI448" i="2" a="1"/>
  <c r="BI448" i="2" s="1"/>
  <c r="BI446" i="2" a="1"/>
  <c r="BI446" i="2" s="1"/>
  <c r="BI444" i="2" a="1"/>
  <c r="BI444" i="2" s="1"/>
  <c r="BI442" i="2" a="1"/>
  <c r="BI442" i="2" s="1"/>
  <c r="BI440" i="2" a="1"/>
  <c r="BI440" i="2" s="1"/>
  <c r="BI438" i="2" a="1"/>
  <c r="BI438" i="2" s="1"/>
  <c r="BI436" i="2" a="1"/>
  <c r="BI436" i="2" s="1"/>
  <c r="BI434" i="2" a="1"/>
  <c r="BI434" i="2" s="1"/>
  <c r="BI432" i="2" a="1"/>
  <c r="BI432" i="2" s="1"/>
  <c r="BI430" i="2" a="1"/>
  <c r="BI430" i="2" s="1"/>
  <c r="BI428" i="2" a="1"/>
  <c r="BI428" i="2" s="1"/>
  <c r="BI426" i="2" a="1"/>
  <c r="BI426" i="2" s="1"/>
  <c r="BI424" i="2" a="1"/>
  <c r="BI424" i="2" s="1"/>
  <c r="BI422" i="2" a="1"/>
  <c r="BI422" i="2" s="1"/>
  <c r="BI420" i="2" a="1"/>
  <c r="BI420" i="2" s="1"/>
  <c r="BI418" i="2" a="1"/>
  <c r="BI418" i="2" s="1"/>
  <c r="BI416" i="2" a="1"/>
  <c r="BI416" i="2" s="1"/>
  <c r="BI414" i="2" a="1"/>
  <c r="BI414" i="2" s="1"/>
  <c r="BI412" i="2" a="1"/>
  <c r="BI412" i="2" s="1"/>
  <c r="BI410" i="2" a="1"/>
  <c r="BI410" i="2" s="1"/>
  <c r="BI408" i="2" a="1"/>
  <c r="BI408" i="2" s="1"/>
  <c r="BI406" i="2" a="1"/>
  <c r="BI406" i="2" s="1"/>
  <c r="BI404" i="2" a="1"/>
  <c r="BI404" i="2" s="1"/>
  <c r="BI402" i="2" a="1"/>
  <c r="BI402" i="2" s="1"/>
  <c r="BI400" i="2" a="1"/>
  <c r="BI400" i="2" s="1"/>
  <c r="BI398" i="2" a="1"/>
  <c r="BI398" i="2" s="1"/>
  <c r="BI396" i="2" a="1"/>
  <c r="BI396" i="2" s="1"/>
  <c r="BI394" i="2" a="1"/>
  <c r="BI394" i="2" s="1"/>
  <c r="BI392" i="2" a="1"/>
  <c r="BI392" i="2" s="1"/>
  <c r="BI390" i="2" a="1"/>
  <c r="BI390" i="2" s="1"/>
  <c r="BI388" i="2" a="1"/>
  <c r="BI388" i="2" s="1"/>
  <c r="BI386" i="2" a="1"/>
  <c r="BI386" i="2" s="1"/>
  <c r="BI384" i="2" a="1"/>
  <c r="BI384" i="2" s="1"/>
  <c r="BI382" i="2" a="1"/>
  <c r="BI382" i="2" s="1"/>
  <c r="BI380" i="2" a="1"/>
  <c r="BI380" i="2" s="1"/>
  <c r="BI378" i="2" a="1"/>
  <c r="BI378" i="2" s="1"/>
  <c r="BI376" i="2" a="1"/>
  <c r="BI376" i="2" s="1"/>
  <c r="BI374" i="2" a="1"/>
  <c r="BI374" i="2" s="1"/>
  <c r="BI372" i="2" a="1"/>
  <c r="BI372" i="2" s="1"/>
  <c r="BI370" i="2" a="1"/>
  <c r="BI370" i="2" s="1"/>
  <c r="BI368" i="2" a="1"/>
  <c r="BI368" i="2" s="1"/>
  <c r="BI366" i="2" a="1"/>
  <c r="BI366" i="2" s="1"/>
  <c r="BI364" i="2" a="1"/>
  <c r="BI364" i="2" s="1"/>
  <c r="BI362" i="2" a="1"/>
  <c r="BI362" i="2" s="1"/>
  <c r="BI360" i="2" a="1"/>
  <c r="BI360" i="2" s="1"/>
  <c r="BI358" i="2" a="1"/>
  <c r="BI358" i="2" s="1"/>
  <c r="BI356" i="2" a="1"/>
  <c r="BI356" i="2" s="1"/>
  <c r="BI354" i="2" a="1"/>
  <c r="BI354" i="2" s="1"/>
  <c r="BI352" i="2" a="1"/>
  <c r="BI352" i="2" s="1"/>
  <c r="BI350" i="2" a="1"/>
  <c r="BI350" i="2" s="1"/>
  <c r="BI348" i="2" a="1"/>
  <c r="BI348" i="2" s="1"/>
  <c r="BI346" i="2" a="1"/>
  <c r="BI346" i="2" s="1"/>
  <c r="BI344" i="2" a="1"/>
  <c r="BI344" i="2" s="1"/>
  <c r="BI342" i="2" a="1"/>
  <c r="BI342" i="2" s="1"/>
  <c r="BI340" i="2" a="1"/>
  <c r="BI340" i="2" s="1"/>
  <c r="BI338" i="2" a="1"/>
  <c r="BI338" i="2" s="1"/>
  <c r="BI336" i="2" a="1"/>
  <c r="BI336" i="2" s="1"/>
  <c r="BI334" i="2" a="1"/>
  <c r="BI334" i="2" s="1"/>
  <c r="BI332" i="2" a="1"/>
  <c r="BI332" i="2" s="1"/>
  <c r="BI330" i="2" a="1"/>
  <c r="BI330" i="2" s="1"/>
  <c r="BI328" i="2" a="1"/>
  <c r="BI328" i="2" s="1"/>
  <c r="BI326" i="2" a="1"/>
  <c r="BI326" i="2" s="1"/>
  <c r="BI324" i="2" a="1"/>
  <c r="BI324" i="2" s="1"/>
  <c r="BI322" i="2" a="1"/>
  <c r="BI322" i="2" s="1"/>
  <c r="BI320" i="2" a="1"/>
  <c r="BI320" i="2" s="1"/>
  <c r="BI318" i="2" a="1"/>
  <c r="BI318" i="2" s="1"/>
  <c r="BI316" i="2" a="1"/>
  <c r="BI316" i="2" s="1"/>
  <c r="BI314" i="2" a="1"/>
  <c r="BI314" i="2" s="1"/>
  <c r="BI312" i="2" a="1"/>
  <c r="BI312" i="2" s="1"/>
  <c r="BI310" i="2" a="1"/>
  <c r="BI310" i="2" s="1"/>
  <c r="BI308" i="2" a="1"/>
  <c r="BI308" i="2" s="1"/>
  <c r="BI306" i="2" a="1"/>
  <c r="BI306" i="2" s="1"/>
  <c r="BI304" i="2" a="1"/>
  <c r="BI304" i="2" s="1"/>
  <c r="BI302" i="2" a="1"/>
  <c r="BI302" i="2" s="1"/>
  <c r="BI300" i="2" a="1"/>
  <c r="BI300" i="2" s="1"/>
  <c r="BI298" i="2" a="1"/>
  <c r="BI298" i="2" s="1"/>
  <c r="BI296" i="2" a="1"/>
  <c r="BI296" i="2" s="1"/>
  <c r="BI294" i="2" a="1"/>
  <c r="BI294" i="2" s="1"/>
  <c r="BI292" i="2" a="1"/>
  <c r="BI292" i="2" s="1"/>
  <c r="BI290" i="2" a="1"/>
  <c r="BI290" i="2" s="1"/>
  <c r="BI288" i="2" a="1"/>
  <c r="BI288" i="2" s="1"/>
  <c r="BI286" i="2" a="1"/>
  <c r="BI286" i="2" s="1"/>
  <c r="BI284" i="2" a="1"/>
  <c r="BI284" i="2" s="1"/>
  <c r="BI282" i="2" a="1"/>
  <c r="BI282" i="2" s="1"/>
  <c r="BI280" i="2" a="1"/>
  <c r="BI280" i="2" s="1"/>
  <c r="BI278" i="2" a="1"/>
  <c r="BI278" i="2" s="1"/>
  <c r="BI276" i="2" a="1"/>
  <c r="BI276" i="2" s="1"/>
  <c r="BI274" i="2" a="1"/>
  <c r="BI274" i="2" s="1"/>
  <c r="BI272" i="2" a="1"/>
  <c r="BI272" i="2" s="1"/>
  <c r="BI270" i="2" a="1"/>
  <c r="BI270" i="2" s="1"/>
  <c r="BI268" i="2" a="1"/>
  <c r="BI268" i="2" s="1"/>
  <c r="BI266" i="2" a="1"/>
  <c r="BI266" i="2" s="1"/>
  <c r="BI264" i="2" a="1"/>
  <c r="BI264" i="2" s="1"/>
  <c r="BI262" i="2" a="1"/>
  <c r="BI262" i="2" s="1"/>
  <c r="BI260" i="2" a="1"/>
  <c r="BI260" i="2" s="1"/>
  <c r="BI258" i="2" a="1"/>
  <c r="BI258" i="2" s="1"/>
  <c r="BI256" i="2" a="1"/>
  <c r="BI256" i="2" s="1"/>
  <c r="BI254" i="2" a="1"/>
  <c r="BI254" i="2" s="1"/>
  <c r="BI252" i="2" a="1"/>
  <c r="BI252" i="2" s="1"/>
  <c r="BI250" i="2" a="1"/>
  <c r="BI250" i="2" s="1"/>
  <c r="BI248" i="2" a="1"/>
  <c r="BI248" i="2" s="1"/>
  <c r="BI246" i="2" a="1"/>
  <c r="BI246" i="2" s="1"/>
  <c r="BI244" i="2" a="1"/>
  <c r="BI244" i="2" s="1"/>
  <c r="BI242" i="2" a="1"/>
  <c r="BI242" i="2" s="1"/>
  <c r="BI240" i="2" a="1"/>
  <c r="BI240" i="2" s="1"/>
  <c r="BI238" i="2" a="1"/>
  <c r="BI238" i="2" s="1"/>
  <c r="BI236" i="2" a="1"/>
  <c r="BI236" i="2" s="1"/>
  <c r="BI234" i="2" a="1"/>
  <c r="BI234" i="2" s="1"/>
  <c r="BI232" i="2" a="1"/>
  <c r="BI232" i="2" s="1"/>
  <c r="BI230" i="2" a="1"/>
  <c r="BI230" i="2" s="1"/>
  <c r="BI228" i="2" a="1"/>
  <c r="BI228" i="2" s="1"/>
  <c r="BI226" i="2" a="1"/>
  <c r="BI226" i="2" s="1"/>
  <c r="BI224" i="2" a="1"/>
  <c r="BI224" i="2" s="1"/>
  <c r="BI222" i="2" a="1"/>
  <c r="BI222" i="2" s="1"/>
  <c r="BI220" i="2" a="1"/>
  <c r="BI220" i="2" s="1"/>
  <c r="BI218" i="2" a="1"/>
  <c r="BI218" i="2" s="1"/>
  <c r="BI216" i="2" a="1"/>
  <c r="BI216" i="2" s="1"/>
  <c r="BI214" i="2" a="1"/>
  <c r="BI214" i="2" s="1"/>
  <c r="BI212" i="2" a="1"/>
  <c r="BI212" i="2" s="1"/>
  <c r="BI210" i="2" a="1"/>
  <c r="BI210" i="2" s="1"/>
  <c r="BI208" i="2" a="1"/>
  <c r="BI208" i="2" s="1"/>
  <c r="BI3" i="2" a="1"/>
  <c r="BI3" i="2" s="1"/>
  <c r="BI5" i="2" a="1"/>
  <c r="BI5" i="2" s="1"/>
  <c r="BI7" i="2" a="1"/>
  <c r="BI7" i="2" s="1"/>
  <c r="BI9" i="2" a="1"/>
  <c r="BI9" i="2" s="1"/>
  <c r="BI11" i="2" a="1"/>
  <c r="BI11" i="2" s="1"/>
  <c r="BI13" i="2" a="1"/>
  <c r="BI13" i="2" s="1"/>
  <c r="BI15" i="2" a="1"/>
  <c r="BI15" i="2" s="1"/>
  <c r="BI17" i="2" a="1"/>
  <c r="BI17" i="2" s="1"/>
  <c r="BI19" i="2" a="1"/>
  <c r="BI19" i="2" s="1"/>
  <c r="BI21" i="2" a="1"/>
  <c r="BI21" i="2" s="1"/>
  <c r="BI23" i="2" a="1"/>
  <c r="BI23" i="2" s="1"/>
  <c r="BI25" i="2" a="1"/>
  <c r="BI25" i="2" s="1"/>
  <c r="BI27" i="2" a="1"/>
  <c r="BI27" i="2" s="1"/>
  <c r="BI29" i="2" a="1"/>
  <c r="BI29" i="2" s="1"/>
  <c r="BI31" i="2" a="1"/>
  <c r="BI31" i="2" s="1"/>
  <c r="BI33" i="2" a="1"/>
  <c r="BI33" i="2" s="1"/>
  <c r="BI35" i="2" a="1"/>
  <c r="BI35" i="2" s="1"/>
  <c r="BI37" i="2" a="1"/>
  <c r="BI37" i="2" s="1"/>
  <c r="BI39" i="2" a="1"/>
  <c r="BI39" i="2" s="1"/>
  <c r="BI41" i="2" a="1"/>
  <c r="BI41" i="2" s="1"/>
  <c r="BI43" i="2" a="1"/>
  <c r="BI43" i="2" s="1"/>
  <c r="BI45" i="2" a="1"/>
  <c r="BI45" i="2" s="1"/>
  <c r="BI47" i="2" a="1"/>
  <c r="BI47" i="2" s="1"/>
  <c r="BI49" i="2" a="1"/>
  <c r="BI49" i="2" s="1"/>
  <c r="BI51" i="2" a="1"/>
  <c r="BI51" i="2" s="1"/>
  <c r="BI53" i="2" a="1"/>
  <c r="BI53" i="2" s="1"/>
  <c r="BI55" i="2" a="1"/>
  <c r="BI55" i="2" s="1"/>
  <c r="BI57" i="2" a="1"/>
  <c r="BI57" i="2" s="1"/>
  <c r="BI59" i="2" a="1"/>
  <c r="BI59" i="2" s="1"/>
  <c r="BI61" i="2" a="1"/>
  <c r="BI61" i="2" s="1"/>
  <c r="BI63" i="2" a="1"/>
  <c r="BI63" i="2" s="1"/>
  <c r="BI65" i="2" a="1"/>
  <c r="BI65" i="2" s="1"/>
  <c r="BI67" i="2" a="1"/>
  <c r="BI67" i="2" s="1"/>
  <c r="BI69" i="2" a="1"/>
  <c r="BI69" i="2" s="1"/>
  <c r="BI71" i="2" a="1"/>
  <c r="BI71" i="2" s="1"/>
  <c r="BI73" i="2" a="1"/>
  <c r="BI73" i="2" s="1"/>
  <c r="BI75" i="2" a="1"/>
  <c r="BI75" i="2" s="1"/>
  <c r="BI77" i="2" a="1"/>
  <c r="BI77" i="2" s="1"/>
  <c r="BI79" i="2" a="1"/>
  <c r="BI79" i="2" s="1"/>
  <c r="BI81" i="2" a="1"/>
  <c r="BI81" i="2" s="1"/>
  <c r="BI83" i="2" a="1"/>
  <c r="BI83" i="2" s="1"/>
  <c r="BI85" i="2" a="1"/>
  <c r="BI85" i="2" s="1"/>
  <c r="BI87" i="2" a="1"/>
  <c r="BI87" i="2" s="1"/>
  <c r="BI89" i="2" a="1"/>
  <c r="BI89" i="2" s="1"/>
  <c r="BI91" i="2" a="1"/>
  <c r="BI91" i="2" s="1"/>
  <c r="BI93" i="2" a="1"/>
  <c r="BI93" i="2" s="1"/>
  <c r="BI95" i="2" a="1"/>
  <c r="BI95" i="2" s="1"/>
  <c r="BI97" i="2" a="1"/>
  <c r="BI97" i="2" s="1"/>
  <c r="BI99" i="2" a="1"/>
  <c r="BI99" i="2" s="1"/>
  <c r="BI101" i="2" a="1"/>
  <c r="BI101" i="2" s="1"/>
  <c r="BI103" i="2" a="1"/>
  <c r="BI103" i="2" s="1"/>
  <c r="BI105" i="2" a="1"/>
  <c r="BI105" i="2" s="1"/>
  <c r="BI107" i="2" a="1"/>
  <c r="BI107" i="2" s="1"/>
  <c r="BI109" i="2" a="1"/>
  <c r="BI109" i="2" s="1"/>
  <c r="BI111" i="2" a="1"/>
  <c r="BI111" i="2" s="1"/>
  <c r="BI113" i="2" a="1"/>
  <c r="BI113" i="2" s="1"/>
  <c r="BI115" i="2" a="1"/>
  <c r="BI115" i="2" s="1"/>
  <c r="BI117" i="2" a="1"/>
  <c r="BI117" i="2" s="1"/>
  <c r="BI119" i="2" a="1"/>
  <c r="BI119" i="2" s="1"/>
  <c r="BI121" i="2" a="1"/>
  <c r="BI121" i="2" s="1"/>
  <c r="BI123" i="2" a="1"/>
  <c r="BI123" i="2" s="1"/>
  <c r="BI125" i="2" a="1"/>
  <c r="BI125" i="2" s="1"/>
  <c r="BI127" i="2" a="1"/>
  <c r="BI127" i="2" s="1"/>
  <c r="BI129" i="2" a="1"/>
  <c r="BI129" i="2" s="1"/>
  <c r="BI131" i="2" a="1"/>
  <c r="BI131" i="2" s="1"/>
  <c r="BI133" i="2" a="1"/>
  <c r="BI133" i="2" s="1"/>
  <c r="BI135" i="2" a="1"/>
  <c r="BI135" i="2" s="1"/>
  <c r="BI137" i="2" a="1"/>
  <c r="BI137" i="2" s="1"/>
  <c r="BI139" i="2" a="1"/>
  <c r="BI139" i="2" s="1"/>
  <c r="BI141" i="2" a="1"/>
  <c r="BI141" i="2" s="1"/>
  <c r="BI143" i="2" a="1"/>
  <c r="BI143" i="2" s="1"/>
  <c r="BI145" i="2" a="1"/>
  <c r="BI145" i="2" s="1"/>
  <c r="BI147" i="2" a="1"/>
  <c r="BI147" i="2" s="1"/>
  <c r="BI149" i="2" a="1"/>
  <c r="BI149" i="2" s="1"/>
  <c r="BI151" i="2" a="1"/>
  <c r="BI151" i="2" s="1"/>
  <c r="BI153" i="2" a="1"/>
  <c r="BI153" i="2" s="1"/>
  <c r="BI155" i="2" a="1"/>
  <c r="BI155" i="2" s="1"/>
  <c r="BI157" i="2" a="1"/>
  <c r="BI157" i="2" s="1"/>
  <c r="BI159" i="2" a="1"/>
  <c r="BI159" i="2" s="1"/>
  <c r="BI161" i="2" a="1"/>
  <c r="BI161" i="2" s="1"/>
  <c r="BI163" i="2" a="1"/>
  <c r="BI163" i="2" s="1"/>
  <c r="BI165" i="2" a="1"/>
  <c r="BI165" i="2" s="1"/>
  <c r="BI167" i="2" a="1"/>
  <c r="BI167" i="2" s="1"/>
  <c r="BI169" i="2" a="1"/>
  <c r="BI169" i="2" s="1"/>
  <c r="BI171" i="2" a="1"/>
  <c r="BI171" i="2" s="1"/>
  <c r="BI173" i="2" a="1"/>
  <c r="BI173" i="2" s="1"/>
  <c r="BI175" i="2" a="1"/>
  <c r="BI175" i="2" s="1"/>
  <c r="BI177" i="2" a="1"/>
  <c r="BI177" i="2" s="1"/>
  <c r="BI179" i="2" a="1"/>
  <c r="BI179" i="2" s="1"/>
  <c r="BI181" i="2" a="1"/>
  <c r="BI181" i="2" s="1"/>
  <c r="BI183" i="2" a="1"/>
  <c r="BI183" i="2" s="1"/>
  <c r="BI185" i="2" a="1"/>
  <c r="BI185" i="2" s="1"/>
  <c r="BI187" i="2" a="1"/>
  <c r="BI187" i="2" s="1"/>
  <c r="BI189" i="2" a="1"/>
  <c r="BI189" i="2" s="1"/>
  <c r="BI191" i="2" a="1"/>
  <c r="BI191" i="2" s="1"/>
  <c r="BI193" i="2" a="1"/>
  <c r="BI193" i="2" s="1"/>
  <c r="BI195" i="2" a="1"/>
  <c r="BI195" i="2" s="1"/>
  <c r="BI197" i="2" a="1"/>
  <c r="BI197" i="2" s="1"/>
  <c r="BI199" i="2" a="1"/>
  <c r="BI199" i="2" s="1"/>
  <c r="BI201" i="2" a="1"/>
  <c r="BI201" i="2" s="1"/>
  <c r="BI203" i="2" a="1"/>
  <c r="BI203" i="2" s="1"/>
  <c r="BI205" i="2" a="1"/>
  <c r="BI205" i="2" s="1"/>
  <c r="BG209" i="2"/>
  <c r="BI209" i="2" a="1"/>
  <c r="BI209" i="2" s="1"/>
  <c r="BG210" i="2"/>
  <c r="BG213" i="2"/>
  <c r="BI213" i="2" a="1"/>
  <c r="BI213" i="2" s="1"/>
  <c r="BG214" i="2"/>
  <c r="BG217" i="2"/>
  <c r="BI217" i="2" a="1"/>
  <c r="BI217" i="2" s="1"/>
  <c r="BG218" i="2"/>
  <c r="BG221" i="2"/>
  <c r="BI221" i="2" a="1"/>
  <c r="BI221" i="2" s="1"/>
  <c r="BG222" i="2"/>
  <c r="BG225" i="2"/>
  <c r="BI225" i="2" a="1"/>
  <c r="BI225" i="2" s="1"/>
  <c r="BG226" i="2"/>
  <c r="BG229" i="2"/>
  <c r="BI229" i="2" a="1"/>
  <c r="BI229" i="2" s="1"/>
  <c r="BG230" i="2"/>
  <c r="BG233" i="2"/>
  <c r="BI233" i="2" a="1"/>
  <c r="BI233" i="2" s="1"/>
  <c r="BG234" i="2"/>
  <c r="BG237" i="2"/>
  <c r="BI237" i="2" a="1"/>
  <c r="BI237" i="2" s="1"/>
  <c r="BG238" i="2"/>
  <c r="BG241" i="2"/>
  <c r="BI241" i="2" a="1"/>
  <c r="BI241" i="2" s="1"/>
  <c r="BG242" i="2"/>
  <c r="BG245" i="2"/>
  <c r="BI245" i="2" a="1"/>
  <c r="BI245" i="2" s="1"/>
  <c r="BG246" i="2"/>
  <c r="BG249" i="2"/>
  <c r="BI249" i="2" a="1"/>
  <c r="BI249" i="2" s="1"/>
  <c r="BG250" i="2"/>
  <c r="BG253" i="2"/>
  <c r="BI253" i="2" a="1"/>
  <c r="BI253" i="2" s="1"/>
  <c r="BG254" i="2"/>
  <c r="BG257" i="2"/>
  <c r="BI257" i="2" a="1"/>
  <c r="BI257" i="2" s="1"/>
  <c r="BG258" i="2"/>
  <c r="BG261" i="2"/>
  <c r="BI261" i="2" a="1"/>
  <c r="BI261" i="2" s="1"/>
  <c r="BG262" i="2"/>
  <c r="BG265" i="2"/>
  <c r="BI265" i="2" a="1"/>
  <c r="BI265" i="2" s="1"/>
  <c r="BG266" i="2"/>
  <c r="BG269" i="2"/>
  <c r="BI269" i="2" a="1"/>
  <c r="BI269" i="2" s="1"/>
  <c r="BG270" i="2"/>
  <c r="BG273" i="2"/>
  <c r="BI273" i="2" a="1"/>
  <c r="BI273" i="2" s="1"/>
  <c r="BG274" i="2"/>
  <c r="BG277" i="2"/>
  <c r="BI277" i="2" a="1"/>
  <c r="BI277" i="2" s="1"/>
  <c r="BG278" i="2"/>
  <c r="BG281" i="2"/>
  <c r="BI281" i="2" a="1"/>
  <c r="BI281" i="2" s="1"/>
  <c r="BG282" i="2"/>
  <c r="BG285" i="2"/>
  <c r="BI285" i="2" a="1"/>
  <c r="BI285" i="2" s="1"/>
  <c r="BG286" i="2"/>
  <c r="BG289" i="2"/>
  <c r="BI289" i="2" a="1"/>
  <c r="BI289" i="2" s="1"/>
  <c r="BG290" i="2"/>
  <c r="BG293" i="2"/>
  <c r="BI293" i="2" a="1"/>
  <c r="BI293" i="2" s="1"/>
  <c r="BG294" i="2"/>
  <c r="BG297" i="2"/>
  <c r="BI297" i="2" a="1"/>
  <c r="BI297" i="2" s="1"/>
  <c r="BG298" i="2"/>
  <c r="BG301" i="2"/>
  <c r="BI301" i="2" a="1"/>
  <c r="BI301" i="2" s="1"/>
  <c r="BG302" i="2"/>
  <c r="BG305" i="2"/>
  <c r="BI305" i="2" a="1"/>
  <c r="BI305" i="2" s="1"/>
  <c r="BG306" i="2"/>
  <c r="BG309" i="2"/>
  <c r="BI309" i="2" a="1"/>
  <c r="BI309" i="2" s="1"/>
  <c r="BG310" i="2"/>
  <c r="BG313" i="2"/>
  <c r="BI313" i="2" a="1"/>
  <c r="BI313" i="2" s="1"/>
  <c r="BG314" i="2"/>
  <c r="BG317" i="2"/>
  <c r="BI317" i="2" a="1"/>
  <c r="BI317" i="2" s="1"/>
  <c r="BG318" i="2"/>
  <c r="BG321" i="2"/>
  <c r="BI321" i="2" a="1"/>
  <c r="BI321" i="2" s="1"/>
  <c r="BG322" i="2"/>
  <c r="BG325" i="2"/>
  <c r="BI325" i="2" a="1"/>
  <c r="BI325" i="2" s="1"/>
  <c r="BG326" i="2"/>
  <c r="BG329" i="2"/>
  <c r="BI329" i="2" a="1"/>
  <c r="BI329" i="2" s="1"/>
  <c r="BG330" i="2"/>
  <c r="BG333" i="2"/>
  <c r="BI333" i="2" a="1"/>
  <c r="BI333" i="2" s="1"/>
  <c r="BG334" i="2"/>
  <c r="BG337" i="2"/>
  <c r="BI337" i="2" a="1"/>
  <c r="BI337" i="2" s="1"/>
  <c r="BG338" i="2"/>
  <c r="BG341" i="2"/>
  <c r="BI341" i="2" a="1"/>
  <c r="BI341" i="2" s="1"/>
  <c r="BG342" i="2"/>
  <c r="BG345" i="2"/>
  <c r="BI345" i="2" a="1"/>
  <c r="BI345" i="2" s="1"/>
  <c r="BG346" i="2"/>
  <c r="BG349" i="2"/>
  <c r="BI349" i="2" a="1"/>
  <c r="BI349" i="2" s="1"/>
  <c r="BG350" i="2"/>
  <c r="BG353" i="2"/>
  <c r="BI353" i="2" a="1"/>
  <c r="BI353" i="2" s="1"/>
  <c r="BG354" i="2"/>
  <c r="BG357" i="2"/>
  <c r="BI357" i="2" a="1"/>
  <c r="BI357" i="2" s="1"/>
  <c r="BG358" i="2"/>
  <c r="BG361" i="2"/>
  <c r="BI361" i="2" a="1"/>
  <c r="BI361" i="2" s="1"/>
  <c r="BG362" i="2"/>
  <c r="BG365" i="2"/>
  <c r="BI365" i="2" a="1"/>
  <c r="BI365" i="2" s="1"/>
  <c r="BG366" i="2"/>
  <c r="BG369" i="2"/>
  <c r="BI369" i="2" a="1"/>
  <c r="BI369" i="2" s="1"/>
  <c r="BG370" i="2"/>
  <c r="BG373" i="2"/>
  <c r="BI373" i="2" a="1"/>
  <c r="BI373" i="2" s="1"/>
  <c r="BG374" i="2"/>
  <c r="BG377" i="2"/>
  <c r="BI377" i="2" a="1"/>
  <c r="BI377" i="2" s="1"/>
  <c r="BG378" i="2"/>
  <c r="BG381" i="2"/>
  <c r="BI381" i="2" a="1"/>
  <c r="BI381" i="2" s="1"/>
  <c r="BG382" i="2"/>
  <c r="BG385" i="2"/>
  <c r="BI385" i="2" a="1"/>
  <c r="BI385" i="2" s="1"/>
  <c r="BG386" i="2"/>
  <c r="BG389" i="2"/>
  <c r="BI389" i="2" a="1"/>
  <c r="BI389" i="2" s="1"/>
  <c r="BG390" i="2"/>
  <c r="BG393" i="2"/>
  <c r="BI393" i="2" a="1"/>
  <c r="BI393" i="2" s="1"/>
  <c r="BG394" i="2"/>
  <c r="BG397" i="2"/>
  <c r="BI397" i="2" a="1"/>
  <c r="BI397" i="2" s="1"/>
  <c r="BG398" i="2"/>
  <c r="BG401" i="2"/>
  <c r="BI401" i="2" a="1"/>
  <c r="BI401" i="2" s="1"/>
  <c r="BG402" i="2"/>
  <c r="BG405" i="2"/>
  <c r="BI405" i="2" a="1"/>
  <c r="BI405" i="2" s="1"/>
  <c r="BG406" i="2"/>
  <c r="BG409" i="2"/>
  <c r="BI409" i="2" a="1"/>
  <c r="BI409" i="2" s="1"/>
  <c r="BG410" i="2"/>
  <c r="BG413" i="2"/>
  <c r="BI413" i="2" a="1"/>
  <c r="BI413" i="2" s="1"/>
  <c r="BG414" i="2"/>
  <c r="BG417" i="2"/>
  <c r="BI417" i="2" a="1"/>
  <c r="BI417" i="2" s="1"/>
  <c r="BG418" i="2"/>
  <c r="BG421" i="2"/>
  <c r="BI421" i="2" a="1"/>
  <c r="BI421" i="2" s="1"/>
  <c r="BG422" i="2"/>
  <c r="BG425" i="2"/>
  <c r="BI425" i="2" a="1"/>
  <c r="BI425" i="2" s="1"/>
  <c r="BG426" i="2"/>
  <c r="BG429" i="2"/>
  <c r="BI429" i="2" a="1"/>
  <c r="BI429" i="2" s="1"/>
  <c r="BG430" i="2"/>
  <c r="BG433" i="2"/>
  <c r="BI433" i="2" a="1"/>
  <c r="BI433" i="2" s="1"/>
  <c r="BG434" i="2"/>
  <c r="BG437" i="2"/>
  <c r="BI437" i="2" a="1"/>
  <c r="BI437" i="2" s="1"/>
  <c r="BG438" i="2"/>
  <c r="BG441" i="2"/>
  <c r="BI441" i="2" a="1"/>
  <c r="BI441" i="2" s="1"/>
  <c r="BG442" i="2"/>
  <c r="BG445" i="2"/>
  <c r="BI445" i="2" a="1"/>
  <c r="BI445" i="2" s="1"/>
  <c r="BG446" i="2"/>
  <c r="BG449" i="2"/>
  <c r="BI449" i="2" a="1"/>
  <c r="BI449" i="2" s="1"/>
  <c r="BG450" i="2"/>
  <c r="BG453" i="2"/>
  <c r="BI453" i="2" a="1"/>
  <c r="BI453" i="2" s="1"/>
  <c r="BG454" i="2"/>
  <c r="BG457" i="2"/>
  <c r="BI457" i="2" a="1"/>
  <c r="BI457" i="2" s="1"/>
  <c r="BG458" i="2"/>
  <c r="BG461" i="2"/>
  <c r="BI461" i="2" a="1"/>
  <c r="BI461" i="2" s="1"/>
  <c r="BG462" i="2"/>
  <c r="BG465" i="2"/>
  <c r="BI465" i="2" a="1"/>
  <c r="BI465" i="2" s="1"/>
  <c r="BG466" i="2"/>
  <c r="BG469" i="2"/>
  <c r="BI469" i="2" a="1"/>
  <c r="BI469" i="2" s="1"/>
  <c r="BG470" i="2"/>
  <c r="BG473" i="2"/>
  <c r="BI473" i="2" a="1"/>
  <c r="BI473" i="2" s="1"/>
  <c r="BG474" i="2"/>
  <c r="BG477" i="2"/>
  <c r="BI477" i="2" a="1"/>
  <c r="BI477" i="2" s="1"/>
  <c r="BG478" i="2"/>
  <c r="BG481" i="2"/>
  <c r="BI481" i="2" a="1"/>
  <c r="BI481" i="2" s="1"/>
  <c r="BG482" i="2"/>
  <c r="BG485" i="2"/>
  <c r="BI485" i="2" a="1"/>
  <c r="BI485" i="2" s="1"/>
  <c r="BG486" i="2"/>
  <c r="BG489" i="2"/>
  <c r="BI489" i="2" a="1"/>
  <c r="BI489" i="2" s="1"/>
  <c r="BG490" i="2"/>
  <c r="BG493" i="2"/>
  <c r="BI493" i="2" a="1"/>
  <c r="BI493" i="2" s="1"/>
  <c r="BG494" i="2"/>
  <c r="BG497" i="2"/>
  <c r="BI497" i="2" a="1"/>
  <c r="BI497" i="2" s="1"/>
  <c r="BG498" i="2"/>
  <c r="BG501" i="2"/>
  <c r="BI501" i="2" a="1"/>
  <c r="BI501" i="2" s="1"/>
  <c r="BG502" i="2"/>
  <c r="BG505" i="2"/>
  <c r="BI505" i="2" a="1"/>
  <c r="BI505" i="2" s="1"/>
  <c r="BG506" i="2"/>
  <c r="BG509" i="2"/>
  <c r="BI509" i="2" a="1"/>
  <c r="BI509" i="2" s="1"/>
  <c r="BG510" i="2"/>
  <c r="BG513" i="2"/>
  <c r="BI513" i="2" a="1"/>
  <c r="BI513" i="2" s="1"/>
  <c r="BG514" i="2"/>
  <c r="BG517" i="2"/>
  <c r="BI517" i="2" a="1"/>
  <c r="BI517" i="2" s="1"/>
  <c r="BG518" i="2"/>
  <c r="BG521" i="2"/>
  <c r="BI521" i="2" a="1"/>
  <c r="BI521" i="2" s="1"/>
  <c r="BG522" i="2"/>
  <c r="BG525" i="2"/>
  <c r="BI525" i="2" a="1"/>
  <c r="BI525" i="2" s="1"/>
  <c r="BG526" i="2"/>
  <c r="BG529" i="2"/>
  <c r="BI529" i="2" a="1"/>
  <c r="BI529" i="2" s="1"/>
  <c r="BG530" i="2"/>
  <c r="BG533" i="2"/>
  <c r="BI533" i="2" a="1"/>
  <c r="BI533" i="2" s="1"/>
  <c r="BG534" i="2"/>
  <c r="BG537" i="2"/>
  <c r="BI537" i="2" a="1"/>
  <c r="BI537" i="2" s="1"/>
  <c r="BG538" i="2"/>
  <c r="BG541" i="2"/>
  <c r="BI541" i="2" a="1"/>
  <c r="BI541" i="2" s="1"/>
  <c r="BG542" i="2"/>
  <c r="BG545" i="2"/>
  <c r="BI545" i="2" a="1"/>
  <c r="BI545" i="2" s="1"/>
  <c r="BG546" i="2"/>
  <c r="BG549" i="2"/>
  <c r="BI549" i="2" a="1"/>
  <c r="BI549" i="2" s="1"/>
  <c r="BG550" i="2"/>
  <c r="BG553" i="2"/>
  <c r="BI553" i="2" a="1"/>
  <c r="BI553" i="2" s="1"/>
  <c r="BG554" i="2"/>
  <c r="BG557" i="2"/>
  <c r="BI557" i="2" a="1"/>
  <c r="BI557" i="2" s="1"/>
  <c r="BG558" i="2"/>
  <c r="BG561" i="2"/>
  <c r="BI561" i="2" a="1"/>
  <c r="BI561" i="2" s="1"/>
  <c r="BG562" i="2"/>
  <c r="BG565" i="2"/>
  <c r="BI565" i="2" a="1"/>
  <c r="BI565" i="2" s="1"/>
  <c r="BG566" i="2"/>
  <c r="BG569" i="2"/>
  <c r="BI569" i="2" a="1"/>
  <c r="BI569" i="2" s="1"/>
  <c r="BG570" i="2"/>
  <c r="BG573" i="2"/>
  <c r="BI573" i="2" a="1"/>
  <c r="BI573" i="2" s="1"/>
  <c r="BG574" i="2"/>
  <c r="BG577" i="2"/>
  <c r="BI577" i="2" a="1"/>
  <c r="BI577" i="2" s="1"/>
  <c r="BG578" i="2"/>
  <c r="BG581" i="2"/>
  <c r="BI581" i="2" a="1"/>
  <c r="BI581" i="2" s="1"/>
  <c r="BG582" i="2"/>
  <c r="BG585" i="2"/>
  <c r="BI585" i="2" a="1"/>
  <c r="BI585" i="2" s="1"/>
  <c r="BG586" i="2"/>
  <c r="BG592" i="2"/>
  <c r="BG596" i="2"/>
  <c r="BG600" i="2"/>
  <c r="BG604" i="2"/>
  <c r="BG608" i="2"/>
  <c r="BG612" i="2"/>
  <c r="BG616" i="2"/>
  <c r="BG620" i="2"/>
  <c r="BG624" i="2"/>
  <c r="BG628" i="2"/>
  <c r="BG632" i="2"/>
  <c r="BG636" i="2"/>
  <c r="BG640" i="2"/>
  <c r="BG644" i="2"/>
  <c r="BG648" i="2"/>
  <c r="BG652" i="2"/>
  <c r="BG656" i="2"/>
  <c r="BG660" i="2"/>
  <c r="BG664" i="2"/>
  <c r="BG668" i="2"/>
  <c r="BG672" i="2"/>
  <c r="BG676" i="2"/>
  <c r="BG680" i="2"/>
  <c r="BG684" i="2"/>
  <c r="BG688" i="2"/>
  <c r="BG692" i="2"/>
  <c r="BG696" i="2"/>
  <c r="BG700" i="2"/>
  <c r="BG704" i="2"/>
  <c r="BG708" i="2"/>
  <c r="BG712" i="2"/>
  <c r="BG716" i="2"/>
  <c r="BG720" i="2"/>
  <c r="BG724" i="2"/>
  <c r="BG728" i="2"/>
  <c r="BG732" i="2"/>
  <c r="BG736" i="2"/>
  <c r="BG740" i="2"/>
  <c r="BG744" i="2"/>
  <c r="BG748" i="2"/>
  <c r="BG752" i="2"/>
  <c r="BG756" i="2"/>
  <c r="BG760" i="2"/>
  <c r="BG764" i="2"/>
  <c r="BG768" i="2"/>
  <c r="BG772" i="2"/>
  <c r="BG776" i="2"/>
  <c r="BG780" i="2"/>
  <c r="BG784" i="2"/>
  <c r="BG788" i="2"/>
  <c r="BG792" i="2"/>
  <c r="BG796" i="2"/>
  <c r="BG800" i="2"/>
  <c r="BG804" i="2"/>
  <c r="BG808" i="2"/>
  <c r="BG812" i="2"/>
  <c r="BG816" i="2"/>
  <c r="BG820" i="2"/>
  <c r="BG824" i="2"/>
  <c r="BG828" i="2"/>
  <c r="BG832" i="2"/>
  <c r="BG836" i="2"/>
  <c r="BG840" i="2"/>
  <c r="BG844" i="2"/>
  <c r="BG848" i="2"/>
  <c r="BG852" i="2"/>
  <c r="BG856" i="2"/>
  <c r="BG860" i="2"/>
  <c r="BG864" i="2"/>
  <c r="BG868" i="2"/>
  <c r="BG872" i="2"/>
  <c r="BG876" i="2"/>
  <c r="BG880" i="2"/>
  <c r="BG884" i="2"/>
  <c r="BG888" i="2"/>
  <c r="BG892" i="2"/>
  <c r="BG896" i="2"/>
  <c r="BG900" i="2"/>
  <c r="BG904" i="2"/>
  <c r="BG908" i="2"/>
  <c r="BG912" i="2"/>
  <c r="BG916" i="2"/>
  <c r="BG947" i="2"/>
  <c r="BG951" i="2"/>
  <c r="BG955" i="2"/>
  <c r="BG959" i="2"/>
  <c r="BG963" i="2"/>
  <c r="BG965" i="2"/>
  <c r="BG806" i="2"/>
  <c r="BG810" i="2"/>
  <c r="BG814" i="2"/>
  <c r="BG818" i="2"/>
  <c r="BG822" i="2"/>
  <c r="BG826" i="2"/>
  <c r="BG830" i="2"/>
  <c r="BG834" i="2"/>
  <c r="BG838" i="2"/>
  <c r="BG842" i="2"/>
  <c r="BG846" i="2"/>
  <c r="BG850" i="2"/>
  <c r="BG854" i="2"/>
  <c r="BG858" i="2"/>
  <c r="BG862" i="2"/>
  <c r="BG866" i="2"/>
  <c r="BG870" i="2"/>
  <c r="BG874" i="2"/>
  <c r="BG878" i="2"/>
  <c r="BG882" i="2"/>
  <c r="BG886" i="2"/>
  <c r="BG890" i="2"/>
  <c r="BG894" i="2"/>
  <c r="BG898" i="2"/>
  <c r="BG902" i="2"/>
  <c r="BG906" i="2"/>
  <c r="BG910" i="2"/>
  <c r="BG914" i="2"/>
  <c r="BG917" i="2"/>
  <c r="BG921" i="2"/>
  <c r="BG925" i="2"/>
  <c r="BG929" i="2"/>
  <c r="BG933" i="2"/>
  <c r="BG937" i="2"/>
  <c r="BG941" i="2"/>
  <c r="BG945" i="2"/>
  <c r="BG949" i="2"/>
  <c r="BG953" i="2"/>
  <c r="BG957" i="2"/>
  <c r="BG961" i="2"/>
  <c r="BG967" i="2"/>
  <c r="BG970" i="2"/>
  <c r="BG974" i="2"/>
  <c r="BG978" i="2"/>
  <c r="BG982" i="2"/>
  <c r="BG986" i="2"/>
  <c r="BG990" i="2"/>
  <c r="BG994" i="2"/>
  <c r="BG998" i="2"/>
  <c r="BG968" i="2"/>
  <c r="BG972" i="2"/>
  <c r="BG976" i="2"/>
  <c r="BG980" i="2"/>
  <c r="BG984" i="2"/>
  <c r="BG988" i="2"/>
  <c r="BG992" i="2"/>
  <c r="BG996" i="2"/>
  <c r="BG1000" i="2"/>
  <c r="AI202" i="2"/>
  <c r="AI3" i="2"/>
  <c r="AI22" i="2"/>
  <c r="AI18" i="2"/>
  <c r="AI14" i="2"/>
  <c r="AI10" i="2"/>
  <c r="AI6" i="2"/>
  <c r="AI2" i="2"/>
  <c r="AI4" i="2"/>
  <c r="AK4" i="2" a="1"/>
  <c r="AK4" i="2" s="1"/>
  <c r="AL5" i="2"/>
  <c r="AM5" i="2" s="1"/>
  <c r="AK2" i="2" a="1"/>
  <c r="AK2" i="2" s="1"/>
  <c r="AI11" i="2"/>
  <c r="AI12" i="2"/>
  <c r="AK12" i="2" a="1"/>
  <c r="AK12" i="2" s="1"/>
  <c r="AI19" i="2"/>
  <c r="AI20" i="2"/>
  <c r="AK20" i="2" a="1"/>
  <c r="AK20" i="2" s="1"/>
  <c r="AI8" i="2"/>
  <c r="AI15" i="2"/>
  <c r="AI16" i="2"/>
  <c r="AK16" i="2" a="1"/>
  <c r="AK16" i="2" s="1"/>
  <c r="AI23" i="2"/>
  <c r="AI25" i="2"/>
  <c r="AI27" i="2"/>
  <c r="AI29" i="2"/>
  <c r="AI31" i="2"/>
  <c r="AI33" i="2"/>
  <c r="AI35" i="2"/>
  <c r="AI37" i="2"/>
  <c r="AI39" i="2"/>
  <c r="AI5" i="2"/>
  <c r="AK6" i="2" a="1"/>
  <c r="AK6" i="2" s="1"/>
  <c r="AI9" i="2"/>
  <c r="AK10" i="2" a="1"/>
  <c r="AK10" i="2" s="1"/>
  <c r="AI13" i="2"/>
  <c r="AK14" i="2" a="1"/>
  <c r="AK14" i="2" s="1"/>
  <c r="AI17" i="2"/>
  <c r="AI21" i="2"/>
  <c r="AI41" i="2"/>
  <c r="AI43" i="2"/>
  <c r="AI45" i="2"/>
  <c r="AI47" i="2"/>
  <c r="AI49" i="2"/>
  <c r="AI51" i="2"/>
  <c r="AI53" i="2"/>
  <c r="AI55" i="2"/>
  <c r="AI57" i="2"/>
  <c r="AI59" i="2"/>
  <c r="AI61" i="2"/>
  <c r="AI63" i="2"/>
  <c r="AI65" i="2"/>
  <c r="AI67" i="2"/>
  <c r="AI69" i="2"/>
  <c r="AI71" i="2"/>
  <c r="AI73" i="2"/>
  <c r="AI75" i="2"/>
  <c r="AI77" i="2"/>
  <c r="AI79" i="2"/>
  <c r="AI81" i="2"/>
  <c r="AI83" i="2"/>
  <c r="AI85" i="2"/>
  <c r="AI87" i="2"/>
  <c r="AI89" i="2"/>
  <c r="AI91" i="2"/>
  <c r="AI93" i="2"/>
  <c r="AI95" i="2"/>
  <c r="AI97" i="2"/>
  <c r="AI99" i="2"/>
  <c r="AI101" i="2"/>
  <c r="AI103" i="2"/>
  <c r="AI105" i="2"/>
  <c r="AI107" i="2"/>
  <c r="AI109" i="2"/>
  <c r="AI111" i="2"/>
  <c r="AI113" i="2"/>
  <c r="AI115" i="2"/>
  <c r="AI117" i="2"/>
  <c r="AI119" i="2"/>
  <c r="AI121" i="2"/>
  <c r="AI123" i="2"/>
  <c r="AI125" i="2"/>
  <c r="AI127" i="2"/>
  <c r="AI129" i="2"/>
  <c r="AI131" i="2"/>
  <c r="AI133" i="2"/>
  <c r="AI135" i="2"/>
  <c r="AI137" i="2"/>
  <c r="AI139" i="2"/>
  <c r="AI141" i="2"/>
  <c r="AI143" i="2"/>
  <c r="AI145" i="2"/>
  <c r="AI147" i="2"/>
  <c r="AI149" i="2"/>
  <c r="AI151" i="2"/>
  <c r="AI153" i="2"/>
  <c r="AI155" i="2"/>
  <c r="AI157" i="2"/>
  <c r="AI159" i="2"/>
  <c r="AI161" i="2"/>
  <c r="AI163" i="2"/>
  <c r="AI165" i="2"/>
  <c r="AI167" i="2"/>
  <c r="AI169" i="2"/>
  <c r="AI171" i="2"/>
  <c r="AI173" i="2"/>
  <c r="AI175" i="2"/>
  <c r="AI177" i="2"/>
  <c r="AI179" i="2"/>
  <c r="AI181" i="2"/>
  <c r="AI183" i="2"/>
  <c r="AI185" i="2"/>
  <c r="AI187" i="2"/>
  <c r="AI189" i="2"/>
  <c r="AI191" i="2"/>
  <c r="AI193" i="2"/>
  <c r="AI196" i="2"/>
  <c r="AK22" i="2" a="1"/>
  <c r="AK22" i="2" s="1"/>
  <c r="AI24" i="2"/>
  <c r="AK24" i="2" a="1"/>
  <c r="AK24" i="2" s="1"/>
  <c r="AI26" i="2"/>
  <c r="AK26" i="2" a="1"/>
  <c r="AK26" i="2" s="1"/>
  <c r="AI28" i="2"/>
  <c r="AK28" i="2" a="1"/>
  <c r="AK28" i="2" s="1"/>
  <c r="AI30" i="2"/>
  <c r="AK30" i="2" a="1"/>
  <c r="AK30" i="2" s="1"/>
  <c r="AI32" i="2"/>
  <c r="AK32" i="2" a="1"/>
  <c r="AK32" i="2" s="1"/>
  <c r="AI34" i="2"/>
  <c r="AK34" i="2" a="1"/>
  <c r="AK34" i="2" s="1"/>
  <c r="AI36" i="2"/>
  <c r="AK36" i="2" a="1"/>
  <c r="AK36" i="2" s="1"/>
  <c r="AI38" i="2"/>
  <c r="AK38" i="2" a="1"/>
  <c r="AK38" i="2" s="1"/>
  <c r="AI40" i="2"/>
  <c r="AK40" i="2" a="1"/>
  <c r="AK40" i="2" s="1"/>
  <c r="AI42" i="2"/>
  <c r="AK42" i="2" a="1"/>
  <c r="AK42" i="2" s="1"/>
  <c r="AI44" i="2"/>
  <c r="AK44" i="2" a="1"/>
  <c r="AK44" i="2" s="1"/>
  <c r="AI46" i="2"/>
  <c r="AK46" i="2" a="1"/>
  <c r="AK46" i="2" s="1"/>
  <c r="AI48" i="2"/>
  <c r="AK48" i="2" a="1"/>
  <c r="AK48" i="2" s="1"/>
  <c r="AI50" i="2"/>
  <c r="AK50" i="2" a="1"/>
  <c r="AK50" i="2" s="1"/>
  <c r="AI52" i="2"/>
  <c r="AK52" i="2" a="1"/>
  <c r="AK52" i="2" s="1"/>
  <c r="AI54" i="2"/>
  <c r="AK54" i="2" a="1"/>
  <c r="AK54" i="2" s="1"/>
  <c r="AI56" i="2"/>
  <c r="AK56" i="2" a="1"/>
  <c r="AK56" i="2" s="1"/>
  <c r="AI58" i="2"/>
  <c r="AK58" i="2" a="1"/>
  <c r="AK58" i="2" s="1"/>
  <c r="AI60" i="2"/>
  <c r="AK60" i="2" a="1"/>
  <c r="AK60" i="2" s="1"/>
  <c r="AI62" i="2"/>
  <c r="AK62" i="2" a="1"/>
  <c r="AK62" i="2" s="1"/>
  <c r="AI64" i="2"/>
  <c r="AK64" i="2" a="1"/>
  <c r="AK64" i="2" s="1"/>
  <c r="AI66" i="2"/>
  <c r="AK66" i="2" a="1"/>
  <c r="AK66" i="2" s="1"/>
  <c r="AI68" i="2"/>
  <c r="AK68" i="2" a="1"/>
  <c r="AK68" i="2" s="1"/>
  <c r="AI70" i="2"/>
  <c r="AK70" i="2" a="1"/>
  <c r="AK70" i="2" s="1"/>
  <c r="AI72" i="2"/>
  <c r="AK72" i="2" a="1"/>
  <c r="AK72" i="2" s="1"/>
  <c r="AI74" i="2"/>
  <c r="AK74" i="2" a="1"/>
  <c r="AK74" i="2" s="1"/>
  <c r="AI76" i="2"/>
  <c r="AK76" i="2" a="1"/>
  <c r="AK76" i="2" s="1"/>
  <c r="AI78" i="2"/>
  <c r="AK78" i="2" a="1"/>
  <c r="AK78" i="2" s="1"/>
  <c r="AI80" i="2"/>
  <c r="AK80" i="2" a="1"/>
  <c r="AK80" i="2" s="1"/>
  <c r="AI82" i="2"/>
  <c r="AK82" i="2" a="1"/>
  <c r="AK82" i="2" s="1"/>
  <c r="AI84" i="2"/>
  <c r="AK84" i="2" a="1"/>
  <c r="AK84" i="2" s="1"/>
  <c r="AI86" i="2"/>
  <c r="AK86" i="2" a="1"/>
  <c r="AK86" i="2" s="1"/>
  <c r="AI88" i="2"/>
  <c r="AK88" i="2" a="1"/>
  <c r="AK88" i="2" s="1"/>
  <c r="AI90" i="2"/>
  <c r="AK90" i="2" a="1"/>
  <c r="AK90" i="2" s="1"/>
  <c r="AI92" i="2"/>
  <c r="AK92" i="2" a="1"/>
  <c r="AK92" i="2" s="1"/>
  <c r="AI94" i="2"/>
  <c r="AK94" i="2" a="1"/>
  <c r="AK94" i="2" s="1"/>
  <c r="AI96" i="2"/>
  <c r="AK96" i="2" a="1"/>
  <c r="AK96" i="2" s="1"/>
  <c r="AI98" i="2"/>
  <c r="AK98" i="2" a="1"/>
  <c r="AK98" i="2" s="1"/>
  <c r="AI100" i="2"/>
  <c r="AK100" i="2" a="1"/>
  <c r="AK100" i="2" s="1"/>
  <c r="AI102" i="2"/>
  <c r="AK102" i="2" a="1"/>
  <c r="AK102" i="2" s="1"/>
  <c r="AI104" i="2"/>
  <c r="AK104" i="2" a="1"/>
  <c r="AK104" i="2" s="1"/>
  <c r="AI106" i="2"/>
  <c r="AK106" i="2" a="1"/>
  <c r="AK106" i="2" s="1"/>
  <c r="AI108" i="2"/>
  <c r="AK108" i="2" a="1"/>
  <c r="AK108" i="2" s="1"/>
  <c r="AI110" i="2"/>
  <c r="AK110" i="2" a="1"/>
  <c r="AK110" i="2" s="1"/>
  <c r="AI112" i="2"/>
  <c r="AK112" i="2" a="1"/>
  <c r="AK112" i="2" s="1"/>
  <c r="AI114" i="2"/>
  <c r="AK114" i="2" a="1"/>
  <c r="AK114" i="2" s="1"/>
  <c r="AI116" i="2"/>
  <c r="AK116" i="2" a="1"/>
  <c r="AK116" i="2" s="1"/>
  <c r="AI118" i="2"/>
  <c r="AK118" i="2" a="1"/>
  <c r="AK118" i="2" s="1"/>
  <c r="AI120" i="2"/>
  <c r="AK120" i="2" a="1"/>
  <c r="AK120" i="2" s="1"/>
  <c r="AI122" i="2"/>
  <c r="AK122" i="2" a="1"/>
  <c r="AK122" i="2" s="1"/>
  <c r="AI124" i="2"/>
  <c r="AK124" i="2" a="1"/>
  <c r="AK124" i="2" s="1"/>
  <c r="AI126" i="2"/>
  <c r="AK126" i="2" a="1"/>
  <c r="AK126" i="2" s="1"/>
  <c r="AI128" i="2"/>
  <c r="AK128" i="2" a="1"/>
  <c r="AK128" i="2" s="1"/>
  <c r="AI130" i="2"/>
  <c r="AK130" i="2" a="1"/>
  <c r="AK130" i="2" s="1"/>
  <c r="AI132" i="2"/>
  <c r="AK132" i="2" a="1"/>
  <c r="AK132" i="2" s="1"/>
  <c r="AI134" i="2"/>
  <c r="AK134" i="2" a="1"/>
  <c r="AK134" i="2" s="1"/>
  <c r="AI136" i="2"/>
  <c r="AK136" i="2" a="1"/>
  <c r="AK136" i="2" s="1"/>
  <c r="AI138" i="2"/>
  <c r="AK138" i="2" a="1"/>
  <c r="AK138" i="2" s="1"/>
  <c r="AI140" i="2"/>
  <c r="AK140" i="2" a="1"/>
  <c r="AK140" i="2" s="1"/>
  <c r="AI142" i="2"/>
  <c r="AK142" i="2" a="1"/>
  <c r="AK142" i="2" s="1"/>
  <c r="AI144" i="2"/>
  <c r="AK144" i="2" a="1"/>
  <c r="AK144" i="2" s="1"/>
  <c r="AI146" i="2"/>
  <c r="AK146" i="2" a="1"/>
  <c r="AK146" i="2" s="1"/>
  <c r="AI148" i="2"/>
  <c r="AK148" i="2" a="1"/>
  <c r="AK148" i="2" s="1"/>
  <c r="AI150" i="2"/>
  <c r="AK150" i="2" a="1"/>
  <c r="AK150" i="2" s="1"/>
  <c r="AI152" i="2"/>
  <c r="AK152" i="2" a="1"/>
  <c r="AK152" i="2" s="1"/>
  <c r="AI154" i="2"/>
  <c r="AK154" i="2" a="1"/>
  <c r="AK154" i="2" s="1"/>
  <c r="AI156" i="2"/>
  <c r="AK156" i="2" a="1"/>
  <c r="AK156" i="2" s="1"/>
  <c r="AI158" i="2"/>
  <c r="AK158" i="2" a="1"/>
  <c r="AK158" i="2" s="1"/>
  <c r="AI160" i="2"/>
  <c r="AK160" i="2" a="1"/>
  <c r="AK160" i="2" s="1"/>
  <c r="AI162" i="2"/>
  <c r="AK162" i="2" a="1"/>
  <c r="AK162" i="2" s="1"/>
  <c r="AI164" i="2"/>
  <c r="AK164" i="2" a="1"/>
  <c r="AK164" i="2" s="1"/>
  <c r="AI166" i="2"/>
  <c r="AK166" i="2" a="1"/>
  <c r="AK166" i="2" s="1"/>
  <c r="AI168" i="2"/>
  <c r="AK168" i="2" a="1"/>
  <c r="AK168" i="2" s="1"/>
  <c r="AI170" i="2"/>
  <c r="AK170" i="2" a="1"/>
  <c r="AK170" i="2" s="1"/>
  <c r="AI172" i="2"/>
  <c r="AK172" i="2" a="1"/>
  <c r="AK172" i="2" s="1"/>
  <c r="AI174" i="2"/>
  <c r="AK174" i="2" a="1"/>
  <c r="AK174" i="2" s="1"/>
  <c r="AI176" i="2"/>
  <c r="AK176" i="2" a="1"/>
  <c r="AK176" i="2" s="1"/>
  <c r="AI178" i="2"/>
  <c r="AK178" i="2" a="1"/>
  <c r="AK178" i="2" s="1"/>
  <c r="AI180" i="2"/>
  <c r="AK180" i="2" a="1"/>
  <c r="AK180" i="2" s="1"/>
  <c r="AI182" i="2"/>
  <c r="AK182" i="2" a="1"/>
  <c r="AK182" i="2" s="1"/>
  <c r="AI184" i="2"/>
  <c r="AK184" i="2" a="1"/>
  <c r="AK184" i="2" s="1"/>
  <c r="AI186" i="2"/>
  <c r="AK186" i="2" a="1"/>
  <c r="AK186" i="2" s="1"/>
  <c r="AI188" i="2"/>
  <c r="AK188" i="2" a="1"/>
  <c r="AK188" i="2" s="1"/>
  <c r="AI190" i="2"/>
  <c r="AK190" i="2" a="1"/>
  <c r="AK190" i="2" s="1"/>
  <c r="AI192" i="2"/>
  <c r="AK192" i="2" a="1"/>
  <c r="AK192" i="2" s="1"/>
  <c r="AI194" i="2"/>
  <c r="AK194" i="2" a="1"/>
  <c r="AK194" i="2" s="1"/>
  <c r="AK196" i="2" a="1"/>
  <c r="AK196" i="2" s="1"/>
  <c r="AI197" i="2"/>
  <c r="AI198" i="2"/>
  <c r="AK198" i="2" a="1"/>
  <c r="AK198" i="2" s="1"/>
  <c r="AI201" i="2"/>
  <c r="AI353" i="2"/>
  <c r="AI349" i="2"/>
  <c r="AI345" i="2"/>
  <c r="AI341" i="2"/>
  <c r="AI337" i="2"/>
  <c r="AI355" i="2"/>
  <c r="AI351" i="2"/>
  <c r="AI347" i="2"/>
  <c r="AI343" i="2"/>
  <c r="AI339" i="2"/>
  <c r="AI335" i="2"/>
  <c r="AI331" i="2"/>
  <c r="AI327" i="2"/>
  <c r="AI323" i="2"/>
  <c r="AI319" i="2"/>
  <c r="AI329" i="2"/>
  <c r="AI321" i="2"/>
  <c r="AI314" i="2"/>
  <c r="AI310" i="2"/>
  <c r="AI306" i="2"/>
  <c r="AI302" i="2"/>
  <c r="AI298" i="2"/>
  <c r="AI294" i="2"/>
  <c r="AI290" i="2"/>
  <c r="AI286" i="2"/>
  <c r="AI284" i="2"/>
  <c r="AI282" i="2"/>
  <c r="AI280" i="2"/>
  <c r="AI278" i="2"/>
  <c r="AI276" i="2"/>
  <c r="AI274" i="2"/>
  <c r="AI272" i="2"/>
  <c r="AI270" i="2"/>
  <c r="AI268" i="2"/>
  <c r="AI266" i="2"/>
  <c r="AI264" i="2"/>
  <c r="AI262" i="2"/>
  <c r="AI260" i="2"/>
  <c r="AI258" i="2"/>
  <c r="AI256" i="2"/>
  <c r="AI254" i="2"/>
  <c r="AI252" i="2"/>
  <c r="AI250" i="2"/>
  <c r="AI248" i="2"/>
  <c r="AI246" i="2"/>
  <c r="AI244" i="2"/>
  <c r="AI242" i="2"/>
  <c r="AI240" i="2"/>
  <c r="AI238" i="2"/>
  <c r="AI236" i="2"/>
  <c r="AI234" i="2"/>
  <c r="AI232" i="2"/>
  <c r="AI230" i="2"/>
  <c r="AI228" i="2"/>
  <c r="AI226" i="2"/>
  <c r="AI224" i="2"/>
  <c r="AI222" i="2"/>
  <c r="AI220" i="2"/>
  <c r="AI218" i="2"/>
  <c r="AI216" i="2"/>
  <c r="AI214" i="2"/>
  <c r="AI212" i="2"/>
  <c r="AI210" i="2"/>
  <c r="AI208" i="2"/>
  <c r="AI206" i="2"/>
  <c r="AI333" i="2"/>
  <c r="AI325" i="2"/>
  <c r="AI317" i="2"/>
  <c r="AI312" i="2"/>
  <c r="AI308" i="2"/>
  <c r="AI304" i="2"/>
  <c r="AI300" i="2"/>
  <c r="AI296" i="2"/>
  <c r="AI292" i="2"/>
  <c r="AI288" i="2"/>
  <c r="AK354" i="2" a="1"/>
  <c r="AK354" i="2" s="1"/>
  <c r="AK352" i="2" a="1"/>
  <c r="AK352" i="2" s="1"/>
  <c r="AK350" i="2" a="1"/>
  <c r="AK350" i="2" s="1"/>
  <c r="AK348" i="2" a="1"/>
  <c r="AK348" i="2" s="1"/>
  <c r="AK346" i="2" a="1"/>
  <c r="AK346" i="2" s="1"/>
  <c r="AK344" i="2" a="1"/>
  <c r="AK344" i="2" s="1"/>
  <c r="AK342" i="2" a="1"/>
  <c r="AK342" i="2" s="1"/>
  <c r="AK340" i="2" a="1"/>
  <c r="AK340" i="2" s="1"/>
  <c r="AK338" i="2" a="1"/>
  <c r="AK338" i="2" s="1"/>
  <c r="AK336" i="2" a="1"/>
  <c r="AK336" i="2" s="1"/>
  <c r="AK334" i="2" a="1"/>
  <c r="AK334" i="2" s="1"/>
  <c r="AK332" i="2" a="1"/>
  <c r="AK332" i="2" s="1"/>
  <c r="AK330" i="2" a="1"/>
  <c r="AK330" i="2" s="1"/>
  <c r="AK328" i="2" a="1"/>
  <c r="AK328" i="2" s="1"/>
  <c r="AK326" i="2" a="1"/>
  <c r="AK326" i="2" s="1"/>
  <c r="AK324" i="2" a="1"/>
  <c r="AK324" i="2" s="1"/>
  <c r="AK322" i="2" a="1"/>
  <c r="AK322" i="2" s="1"/>
  <c r="AK320" i="2" a="1"/>
  <c r="AK320" i="2" s="1"/>
  <c r="AK318" i="2" a="1"/>
  <c r="AK318" i="2" s="1"/>
  <c r="AK316" i="2" a="1"/>
  <c r="AK316" i="2" s="1"/>
  <c r="AK353" i="2" a="1"/>
  <c r="AK353" i="2" s="1"/>
  <c r="AK349" i="2" a="1"/>
  <c r="AK349" i="2" s="1"/>
  <c r="AK345" i="2" a="1"/>
  <c r="AK345" i="2" s="1"/>
  <c r="AK341" i="2" a="1"/>
  <c r="AK341" i="2" s="1"/>
  <c r="AK337" i="2" a="1"/>
  <c r="AK337" i="2" s="1"/>
  <c r="AK333" i="2" a="1"/>
  <c r="AK333" i="2" s="1"/>
  <c r="AK355" i="2" a="1"/>
  <c r="AK355" i="2" s="1"/>
  <c r="AK351" i="2" a="1"/>
  <c r="AK351" i="2" s="1"/>
  <c r="AK347" i="2" a="1"/>
  <c r="AK347" i="2" s="1"/>
  <c r="AK343" i="2" a="1"/>
  <c r="AK343" i="2" s="1"/>
  <c r="AK339" i="2" a="1"/>
  <c r="AK339" i="2" s="1"/>
  <c r="AK335" i="2" a="1"/>
  <c r="AK335" i="2" s="1"/>
  <c r="AK331" i="2" a="1"/>
  <c r="AK331" i="2" s="1"/>
  <c r="AK327" i="2" a="1"/>
  <c r="AK327" i="2" s="1"/>
  <c r="AK323" i="2" a="1"/>
  <c r="AK323" i="2" s="1"/>
  <c r="AK319" i="2" a="1"/>
  <c r="AK319" i="2" s="1"/>
  <c r="AK315" i="2" a="1"/>
  <c r="AK315" i="2" s="1"/>
  <c r="AK313" i="2" a="1"/>
  <c r="AK313" i="2" s="1"/>
  <c r="AK311" i="2" a="1"/>
  <c r="AK311" i="2" s="1"/>
  <c r="AK309" i="2" a="1"/>
  <c r="AK309" i="2" s="1"/>
  <c r="AK307" i="2" a="1"/>
  <c r="AK307" i="2" s="1"/>
  <c r="AK305" i="2" a="1"/>
  <c r="AK305" i="2" s="1"/>
  <c r="AK303" i="2" a="1"/>
  <c r="AK303" i="2" s="1"/>
  <c r="AK301" i="2" a="1"/>
  <c r="AK301" i="2" s="1"/>
  <c r="AK299" i="2" a="1"/>
  <c r="AK299" i="2" s="1"/>
  <c r="AK297" i="2" a="1"/>
  <c r="AK297" i="2" s="1"/>
  <c r="AK295" i="2" a="1"/>
  <c r="AK295" i="2" s="1"/>
  <c r="AK293" i="2" a="1"/>
  <c r="AK293" i="2" s="1"/>
  <c r="AK291" i="2" a="1"/>
  <c r="AK291" i="2" s="1"/>
  <c r="AK289" i="2" a="1"/>
  <c r="AK289" i="2" s="1"/>
  <c r="AK287" i="2" a="1"/>
  <c r="AK287" i="2" s="1"/>
  <c r="AK329" i="2" a="1"/>
  <c r="AK329" i="2" s="1"/>
  <c r="AK321" i="2" a="1"/>
  <c r="AK321" i="2" s="1"/>
  <c r="AK314" i="2" a="1"/>
  <c r="AK314" i="2" s="1"/>
  <c r="AK310" i="2" a="1"/>
  <c r="AK310" i="2" s="1"/>
  <c r="AK306" i="2" a="1"/>
  <c r="AK306" i="2" s="1"/>
  <c r="AK302" i="2" a="1"/>
  <c r="AK302" i="2" s="1"/>
  <c r="AK298" i="2" a="1"/>
  <c r="AK298" i="2" s="1"/>
  <c r="AK294" i="2" a="1"/>
  <c r="AK294" i="2" s="1"/>
  <c r="AK290" i="2" a="1"/>
  <c r="AK290" i="2" s="1"/>
  <c r="AK286" i="2" a="1"/>
  <c r="AK286" i="2" s="1"/>
  <c r="AK284" i="2" a="1"/>
  <c r="AK284" i="2" s="1"/>
  <c r="AK282" i="2" a="1"/>
  <c r="AK282" i="2" s="1"/>
  <c r="AK280" i="2" a="1"/>
  <c r="AK280" i="2" s="1"/>
  <c r="AK278" i="2" a="1"/>
  <c r="AK278" i="2" s="1"/>
  <c r="AK276" i="2" a="1"/>
  <c r="AK276" i="2" s="1"/>
  <c r="AK274" i="2" a="1"/>
  <c r="AK274" i="2" s="1"/>
  <c r="AK272" i="2" a="1"/>
  <c r="AK272" i="2" s="1"/>
  <c r="AK270" i="2" a="1"/>
  <c r="AK270" i="2" s="1"/>
  <c r="AK268" i="2" a="1"/>
  <c r="AK268" i="2" s="1"/>
  <c r="AK266" i="2" a="1"/>
  <c r="AK266" i="2" s="1"/>
  <c r="AK264" i="2" a="1"/>
  <c r="AK264" i="2" s="1"/>
  <c r="AK262" i="2" a="1"/>
  <c r="AK262" i="2" s="1"/>
  <c r="AK260" i="2" a="1"/>
  <c r="AK260" i="2" s="1"/>
  <c r="AK258" i="2" a="1"/>
  <c r="AK258" i="2" s="1"/>
  <c r="AK256" i="2" a="1"/>
  <c r="AK256" i="2" s="1"/>
  <c r="AK254" i="2" a="1"/>
  <c r="AK254" i="2" s="1"/>
  <c r="AK252" i="2" a="1"/>
  <c r="AK252" i="2" s="1"/>
  <c r="AK250" i="2" a="1"/>
  <c r="AK250" i="2" s="1"/>
  <c r="AK248" i="2" a="1"/>
  <c r="AK248" i="2" s="1"/>
  <c r="AK246" i="2" a="1"/>
  <c r="AK246" i="2" s="1"/>
  <c r="AK244" i="2" a="1"/>
  <c r="AK244" i="2" s="1"/>
  <c r="AK242" i="2" a="1"/>
  <c r="AK242" i="2" s="1"/>
  <c r="AK240" i="2" a="1"/>
  <c r="AK240" i="2" s="1"/>
  <c r="AK238" i="2" a="1"/>
  <c r="AK238" i="2" s="1"/>
  <c r="AK236" i="2" a="1"/>
  <c r="AK236" i="2" s="1"/>
  <c r="AK234" i="2" a="1"/>
  <c r="AK234" i="2" s="1"/>
  <c r="AK232" i="2" a="1"/>
  <c r="AK232" i="2" s="1"/>
  <c r="AK230" i="2" a="1"/>
  <c r="AK230" i="2" s="1"/>
  <c r="AK228" i="2" a="1"/>
  <c r="AK228" i="2" s="1"/>
  <c r="AK226" i="2" a="1"/>
  <c r="AK226" i="2" s="1"/>
  <c r="AK224" i="2" a="1"/>
  <c r="AK224" i="2" s="1"/>
  <c r="AK222" i="2" a="1"/>
  <c r="AK222" i="2" s="1"/>
  <c r="AK220" i="2" a="1"/>
  <c r="AK220" i="2" s="1"/>
  <c r="AK218" i="2" a="1"/>
  <c r="AK218" i="2" s="1"/>
  <c r="AK216" i="2" a="1"/>
  <c r="AK216" i="2" s="1"/>
  <c r="AK214" i="2" a="1"/>
  <c r="AK214" i="2" s="1"/>
  <c r="AK212" i="2" a="1"/>
  <c r="AK212" i="2" s="1"/>
  <c r="AK210" i="2" a="1"/>
  <c r="AK210" i="2" s="1"/>
  <c r="AK208" i="2" a="1"/>
  <c r="AK208" i="2" s="1"/>
  <c r="AK206" i="2" a="1"/>
  <c r="AK206" i="2" s="1"/>
  <c r="AK204" i="2" a="1"/>
  <c r="AK204" i="2" s="1"/>
  <c r="AK325" i="2" a="1"/>
  <c r="AK325" i="2" s="1"/>
  <c r="AK317" i="2" a="1"/>
  <c r="AK317" i="2" s="1"/>
  <c r="AK312" i="2" a="1"/>
  <c r="AK312" i="2" s="1"/>
  <c r="AK308" i="2" a="1"/>
  <c r="AK308" i="2" s="1"/>
  <c r="AK304" i="2" a="1"/>
  <c r="AK304" i="2" s="1"/>
  <c r="AK300" i="2" a="1"/>
  <c r="AK300" i="2" s="1"/>
  <c r="AK296" i="2" a="1"/>
  <c r="AK296" i="2" s="1"/>
  <c r="AK292" i="2" a="1"/>
  <c r="AK292" i="2" s="1"/>
  <c r="AK288" i="2" a="1"/>
  <c r="AK288" i="2" s="1"/>
  <c r="AK285" i="2" a="1"/>
  <c r="AK285" i="2" s="1"/>
  <c r="AK283" i="2" a="1"/>
  <c r="AK283" i="2" s="1"/>
  <c r="AK281" i="2" a="1"/>
  <c r="AK281" i="2" s="1"/>
  <c r="AK279" i="2" a="1"/>
  <c r="AK279" i="2" s="1"/>
  <c r="AK277" i="2" a="1"/>
  <c r="AK277" i="2" s="1"/>
  <c r="AK275" i="2" a="1"/>
  <c r="AK275" i="2" s="1"/>
  <c r="AK273" i="2" a="1"/>
  <c r="AK273" i="2" s="1"/>
  <c r="AK271" i="2" a="1"/>
  <c r="AK271" i="2" s="1"/>
  <c r="AK269" i="2" a="1"/>
  <c r="AK269" i="2" s="1"/>
  <c r="AK267" i="2" a="1"/>
  <c r="AK267" i="2" s="1"/>
  <c r="AK265" i="2" a="1"/>
  <c r="AK265" i="2" s="1"/>
  <c r="AK263" i="2" a="1"/>
  <c r="AK263" i="2" s="1"/>
  <c r="AK261" i="2" a="1"/>
  <c r="AK261" i="2" s="1"/>
  <c r="AK259" i="2" a="1"/>
  <c r="AK259" i="2" s="1"/>
  <c r="AK257" i="2" a="1"/>
  <c r="AK257" i="2" s="1"/>
  <c r="AK255" i="2" a="1"/>
  <c r="AK255" i="2" s="1"/>
  <c r="AK253" i="2" a="1"/>
  <c r="AK253" i="2" s="1"/>
  <c r="AK251" i="2" a="1"/>
  <c r="AK251" i="2" s="1"/>
  <c r="AK249" i="2" a="1"/>
  <c r="AK249" i="2" s="1"/>
  <c r="AK247" i="2" a="1"/>
  <c r="AK247" i="2" s="1"/>
  <c r="AK245" i="2" a="1"/>
  <c r="AK245" i="2" s="1"/>
  <c r="AK243" i="2" a="1"/>
  <c r="AK243" i="2" s="1"/>
  <c r="AK241" i="2" a="1"/>
  <c r="AK241" i="2" s="1"/>
  <c r="AK239" i="2" a="1"/>
  <c r="AK239" i="2" s="1"/>
  <c r="AK237" i="2" a="1"/>
  <c r="AK237" i="2" s="1"/>
  <c r="AK235" i="2" a="1"/>
  <c r="AK235" i="2" s="1"/>
  <c r="AK233" i="2" a="1"/>
  <c r="AK233" i="2" s="1"/>
  <c r="AK231" i="2" a="1"/>
  <c r="AK231" i="2" s="1"/>
  <c r="AK229" i="2" a="1"/>
  <c r="AK229" i="2" s="1"/>
  <c r="AK227" i="2" a="1"/>
  <c r="AK227" i="2" s="1"/>
  <c r="AK225" i="2" a="1"/>
  <c r="AK225" i="2" s="1"/>
  <c r="AK223" i="2" a="1"/>
  <c r="AK223" i="2" s="1"/>
  <c r="AK221" i="2" a="1"/>
  <c r="AK221" i="2" s="1"/>
  <c r="AK219" i="2" a="1"/>
  <c r="AK219" i="2" s="1"/>
  <c r="AK217" i="2" a="1"/>
  <c r="AK217" i="2" s="1"/>
  <c r="AK215" i="2" a="1"/>
  <c r="AK215" i="2" s="1"/>
  <c r="AK213" i="2" a="1"/>
  <c r="AK213" i="2" s="1"/>
  <c r="AK211" i="2" a="1"/>
  <c r="AK211" i="2" s="1"/>
  <c r="AK209" i="2" a="1"/>
  <c r="AK209" i="2" s="1"/>
  <c r="AK207" i="2" a="1"/>
  <c r="AK207" i="2" s="1"/>
  <c r="AK205" i="2" a="1"/>
  <c r="AK205" i="2" s="1"/>
  <c r="AK203" i="2" a="1"/>
  <c r="AK203" i="2" s="1"/>
  <c r="AK201" i="2" a="1"/>
  <c r="AK201" i="2" s="1"/>
  <c r="AK199" i="2" a="1"/>
  <c r="AK199" i="2" s="1"/>
  <c r="AK197" i="2" a="1"/>
  <c r="AK197" i="2" s="1"/>
  <c r="AL2" i="2"/>
  <c r="AM2" i="2" s="1"/>
  <c r="AK3" i="2" a="1"/>
  <c r="AK3" i="2" s="1"/>
  <c r="AK5" i="2" a="1"/>
  <c r="AK5" i="2" s="1"/>
  <c r="AK7" i="2" a="1"/>
  <c r="AK7" i="2" s="1"/>
  <c r="AK9" i="2" a="1"/>
  <c r="AK9" i="2" s="1"/>
  <c r="AK11" i="2" a="1"/>
  <c r="AK11" i="2" s="1"/>
  <c r="AK13" i="2" a="1"/>
  <c r="AK13" i="2" s="1"/>
  <c r="AK15" i="2" a="1"/>
  <c r="AK15" i="2" s="1"/>
  <c r="AK17" i="2" a="1"/>
  <c r="AK17" i="2" s="1"/>
  <c r="AK19" i="2" a="1"/>
  <c r="AK19" i="2" s="1"/>
  <c r="AK21" i="2" a="1"/>
  <c r="AK21" i="2" s="1"/>
  <c r="AK23" i="2" a="1"/>
  <c r="AK23" i="2" s="1"/>
  <c r="AK25" i="2" a="1"/>
  <c r="AK25" i="2" s="1"/>
  <c r="AK27" i="2" a="1"/>
  <c r="AK27" i="2" s="1"/>
  <c r="AK29" i="2" a="1"/>
  <c r="AK29" i="2" s="1"/>
  <c r="AK31" i="2" a="1"/>
  <c r="AK31" i="2" s="1"/>
  <c r="AK33" i="2" a="1"/>
  <c r="AK33" i="2" s="1"/>
  <c r="AK35" i="2" a="1"/>
  <c r="AK35" i="2" s="1"/>
  <c r="AK37" i="2" a="1"/>
  <c r="AK37" i="2" s="1"/>
  <c r="AK39" i="2" a="1"/>
  <c r="AK39" i="2" s="1"/>
  <c r="AK41" i="2" a="1"/>
  <c r="AK41" i="2" s="1"/>
  <c r="AK43" i="2" a="1"/>
  <c r="AK43" i="2" s="1"/>
  <c r="AK45" i="2" a="1"/>
  <c r="AK45" i="2" s="1"/>
  <c r="AK47" i="2" a="1"/>
  <c r="AK47" i="2" s="1"/>
  <c r="AK49" i="2" a="1"/>
  <c r="AK49" i="2" s="1"/>
  <c r="AK51" i="2" a="1"/>
  <c r="AK51" i="2" s="1"/>
  <c r="AK53" i="2" a="1"/>
  <c r="AK53" i="2" s="1"/>
  <c r="AK55" i="2" a="1"/>
  <c r="AK55" i="2" s="1"/>
  <c r="AK57" i="2" a="1"/>
  <c r="AK57" i="2" s="1"/>
  <c r="AK59" i="2" a="1"/>
  <c r="AK59" i="2" s="1"/>
  <c r="AK61" i="2" a="1"/>
  <c r="AK61" i="2" s="1"/>
  <c r="AK63" i="2" a="1"/>
  <c r="AK63" i="2" s="1"/>
  <c r="AK65" i="2" a="1"/>
  <c r="AK65" i="2" s="1"/>
  <c r="AK67" i="2" a="1"/>
  <c r="AK67" i="2" s="1"/>
  <c r="AK69" i="2" a="1"/>
  <c r="AK69" i="2" s="1"/>
  <c r="AK71" i="2" a="1"/>
  <c r="AK71" i="2" s="1"/>
  <c r="AK73" i="2" a="1"/>
  <c r="AK73" i="2" s="1"/>
  <c r="AK75" i="2" a="1"/>
  <c r="AK75" i="2" s="1"/>
  <c r="AK77" i="2" a="1"/>
  <c r="AK77" i="2" s="1"/>
  <c r="AK79" i="2" a="1"/>
  <c r="AK79" i="2" s="1"/>
  <c r="AK81" i="2" a="1"/>
  <c r="AK81" i="2" s="1"/>
  <c r="AK83" i="2" a="1"/>
  <c r="AK83" i="2" s="1"/>
  <c r="AK85" i="2" a="1"/>
  <c r="AK85" i="2" s="1"/>
  <c r="AK87" i="2" a="1"/>
  <c r="AK87" i="2" s="1"/>
  <c r="AK89" i="2" a="1"/>
  <c r="AK89" i="2" s="1"/>
  <c r="AK91" i="2" a="1"/>
  <c r="AK91" i="2" s="1"/>
  <c r="AK93" i="2" a="1"/>
  <c r="AK93" i="2" s="1"/>
  <c r="AK95" i="2" a="1"/>
  <c r="AK95" i="2" s="1"/>
  <c r="AK97" i="2" a="1"/>
  <c r="AK97" i="2" s="1"/>
  <c r="AK99" i="2" a="1"/>
  <c r="AK99" i="2" s="1"/>
  <c r="AK101" i="2" a="1"/>
  <c r="AK101" i="2" s="1"/>
  <c r="AK103" i="2" a="1"/>
  <c r="AK103" i="2" s="1"/>
  <c r="AK105" i="2" a="1"/>
  <c r="AK105" i="2" s="1"/>
  <c r="AK107" i="2" a="1"/>
  <c r="AK107" i="2" s="1"/>
  <c r="AK109" i="2" a="1"/>
  <c r="AK109" i="2" s="1"/>
  <c r="AK111" i="2" a="1"/>
  <c r="AK111" i="2" s="1"/>
  <c r="AK113" i="2" a="1"/>
  <c r="AK113" i="2" s="1"/>
  <c r="AK115" i="2" a="1"/>
  <c r="AK115" i="2" s="1"/>
  <c r="AK117" i="2" a="1"/>
  <c r="AK117" i="2" s="1"/>
  <c r="AK119" i="2" a="1"/>
  <c r="AK119" i="2" s="1"/>
  <c r="AK121" i="2" a="1"/>
  <c r="AK121" i="2" s="1"/>
  <c r="AK123" i="2" a="1"/>
  <c r="AK123" i="2" s="1"/>
  <c r="AK125" i="2" a="1"/>
  <c r="AK125" i="2" s="1"/>
  <c r="AK127" i="2" a="1"/>
  <c r="AK127" i="2" s="1"/>
  <c r="AK129" i="2" a="1"/>
  <c r="AK129" i="2" s="1"/>
  <c r="AK131" i="2" a="1"/>
  <c r="AK131" i="2" s="1"/>
  <c r="AK133" i="2" a="1"/>
  <c r="AK133" i="2" s="1"/>
  <c r="AK135" i="2" a="1"/>
  <c r="AK135" i="2" s="1"/>
  <c r="AK137" i="2" a="1"/>
  <c r="AK137" i="2" s="1"/>
  <c r="AK139" i="2" a="1"/>
  <c r="AK139" i="2" s="1"/>
  <c r="AK141" i="2" a="1"/>
  <c r="AK141" i="2" s="1"/>
  <c r="AK143" i="2" a="1"/>
  <c r="AK143" i="2" s="1"/>
  <c r="AK145" i="2" a="1"/>
  <c r="AK145" i="2" s="1"/>
  <c r="AK147" i="2" a="1"/>
  <c r="AK147" i="2" s="1"/>
  <c r="AK149" i="2" a="1"/>
  <c r="AK149" i="2" s="1"/>
  <c r="AK151" i="2" a="1"/>
  <c r="AK151" i="2" s="1"/>
  <c r="AK153" i="2" a="1"/>
  <c r="AK153" i="2" s="1"/>
  <c r="AK155" i="2" a="1"/>
  <c r="AK155" i="2" s="1"/>
  <c r="AK157" i="2" a="1"/>
  <c r="AK157" i="2" s="1"/>
  <c r="AK159" i="2" a="1"/>
  <c r="AK159" i="2" s="1"/>
  <c r="AK161" i="2" a="1"/>
  <c r="AK161" i="2" s="1"/>
  <c r="AK163" i="2" a="1"/>
  <c r="AK163" i="2" s="1"/>
  <c r="AK165" i="2" a="1"/>
  <c r="AK165" i="2" s="1"/>
  <c r="AK167" i="2" a="1"/>
  <c r="AK167" i="2" s="1"/>
  <c r="AK169" i="2" a="1"/>
  <c r="AK169" i="2" s="1"/>
  <c r="AK171" i="2" a="1"/>
  <c r="AK171" i="2" s="1"/>
  <c r="AK173" i="2" a="1"/>
  <c r="AK173" i="2" s="1"/>
  <c r="AK175" i="2" a="1"/>
  <c r="AK175" i="2" s="1"/>
  <c r="AK177" i="2" a="1"/>
  <c r="AK177" i="2" s="1"/>
  <c r="AK179" i="2" a="1"/>
  <c r="AK179" i="2" s="1"/>
  <c r="AK181" i="2" a="1"/>
  <c r="AK181" i="2" s="1"/>
  <c r="AK183" i="2" a="1"/>
  <c r="AK183" i="2" s="1"/>
  <c r="AK185" i="2" a="1"/>
  <c r="AK185" i="2" s="1"/>
  <c r="AK187" i="2" a="1"/>
  <c r="AK187" i="2" s="1"/>
  <c r="AK189" i="2" a="1"/>
  <c r="AK189" i="2" s="1"/>
  <c r="AK191" i="2" a="1"/>
  <c r="AK191" i="2" s="1"/>
  <c r="AK193" i="2" a="1"/>
  <c r="AK193" i="2" s="1"/>
  <c r="AI195" i="2"/>
  <c r="AK195" i="2" a="1"/>
  <c r="AK195" i="2" s="1"/>
  <c r="AI199" i="2"/>
  <c r="AI200" i="2"/>
  <c r="AK200" i="2" a="1"/>
  <c r="AK200" i="2" s="1"/>
  <c r="AI203" i="2"/>
  <c r="AI204" i="2"/>
  <c r="AI205" i="2"/>
  <c r="AI207" i="2"/>
  <c r="AI209" i="2"/>
  <c r="AI211" i="2"/>
  <c r="AI213" i="2"/>
  <c r="AI215" i="2"/>
  <c r="AI217" i="2"/>
  <c r="AI219" i="2"/>
  <c r="AI221" i="2"/>
  <c r="AI223" i="2"/>
  <c r="AI225" i="2"/>
  <c r="AI227" i="2"/>
  <c r="AI229" i="2"/>
  <c r="AI231" i="2"/>
  <c r="AI233" i="2"/>
  <c r="AI235" i="2"/>
  <c r="AI237" i="2"/>
  <c r="AI239" i="2"/>
  <c r="AI241" i="2"/>
  <c r="AI243" i="2"/>
  <c r="AI245" i="2"/>
  <c r="AI247" i="2"/>
  <c r="AI249" i="2"/>
  <c r="AI251" i="2"/>
  <c r="AI253" i="2"/>
  <c r="AI255" i="2"/>
  <c r="AI257" i="2"/>
  <c r="AI259" i="2"/>
  <c r="AI261" i="2"/>
  <c r="AI263" i="2"/>
  <c r="AI265" i="2"/>
  <c r="AI267" i="2"/>
  <c r="AI269" i="2"/>
  <c r="AI271" i="2"/>
  <c r="AI273" i="2"/>
  <c r="AI275" i="2"/>
  <c r="AI277" i="2"/>
  <c r="AI279" i="2"/>
  <c r="AI281" i="2"/>
  <c r="AI283" i="2"/>
  <c r="AI285" i="2"/>
  <c r="AI287" i="2"/>
  <c r="AI291" i="2"/>
  <c r="AI295" i="2"/>
  <c r="AI299" i="2"/>
  <c r="AI303" i="2"/>
  <c r="AI307" i="2"/>
  <c r="AI311" i="2"/>
  <c r="AI315" i="2"/>
  <c r="AI316" i="2"/>
  <c r="AI324" i="2"/>
  <c r="AI332" i="2"/>
  <c r="AI289" i="2"/>
  <c r="AI293" i="2"/>
  <c r="AI297" i="2"/>
  <c r="AI301" i="2"/>
  <c r="AI305" i="2"/>
  <c r="AI309" i="2"/>
  <c r="AI313" i="2"/>
  <c r="AI320" i="2"/>
  <c r="AI328" i="2"/>
  <c r="AI318" i="2"/>
  <c r="AI322" i="2"/>
  <c r="AI326" i="2"/>
  <c r="AI330" i="2"/>
  <c r="AI334" i="2"/>
  <c r="AI338" i="2"/>
  <c r="AI342" i="2"/>
  <c r="AI346" i="2"/>
  <c r="AI350" i="2"/>
  <c r="AI354" i="2"/>
  <c r="AI336" i="2"/>
  <c r="AI340" i="2"/>
  <c r="AI344" i="2"/>
  <c r="AI348" i="2"/>
  <c r="AI352" i="2"/>
  <c r="AI356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894" i="2"/>
  <c r="AI893" i="2"/>
  <c r="AI892" i="2"/>
  <c r="AI891" i="2"/>
  <c r="AI890" i="2"/>
  <c r="AI888" i="2"/>
  <c r="AI886" i="2"/>
  <c r="AI884" i="2"/>
  <c r="AI882" i="2"/>
  <c r="AI880" i="2"/>
  <c r="AI878" i="2"/>
  <c r="AI876" i="2"/>
  <c r="AI874" i="2"/>
  <c r="AI872" i="2"/>
  <c r="AI870" i="2"/>
  <c r="AI868" i="2"/>
  <c r="AI866" i="2"/>
  <c r="AI864" i="2"/>
  <c r="AI862" i="2"/>
  <c r="AI860" i="2"/>
  <c r="AI858" i="2"/>
  <c r="AI856" i="2"/>
  <c r="AI854" i="2"/>
  <c r="AI852" i="2"/>
  <c r="AI850" i="2"/>
  <c r="AI848" i="2"/>
  <c r="AI846" i="2"/>
  <c r="AI844" i="2"/>
  <c r="AI842" i="2"/>
  <c r="AI840" i="2"/>
  <c r="AI838" i="2"/>
  <c r="AI836" i="2"/>
  <c r="AI834" i="2"/>
  <c r="AI832" i="2"/>
  <c r="AI830" i="2"/>
  <c r="AI828" i="2"/>
  <c r="AI826" i="2"/>
  <c r="AI824" i="2"/>
  <c r="AI822" i="2"/>
  <c r="AI820" i="2"/>
  <c r="AI818" i="2"/>
  <c r="AI816" i="2"/>
  <c r="AI814" i="2"/>
  <c r="AI812" i="2"/>
  <c r="AI810" i="2"/>
  <c r="AI808" i="2"/>
  <c r="AI806" i="2"/>
  <c r="AI804" i="2"/>
  <c r="AI802" i="2"/>
  <c r="AI800" i="2"/>
  <c r="AI798" i="2"/>
  <c r="AI796" i="2"/>
  <c r="AI794" i="2"/>
  <c r="AI792" i="2"/>
  <c r="AI790" i="2"/>
  <c r="AI788" i="2"/>
  <c r="AI786" i="2"/>
  <c r="AI784" i="2"/>
  <c r="AI782" i="2"/>
  <c r="AI780" i="2"/>
  <c r="AI778" i="2"/>
  <c r="AI776" i="2"/>
  <c r="AI774" i="2"/>
  <c r="AI772" i="2"/>
  <c r="AI770" i="2"/>
  <c r="AI768" i="2"/>
  <c r="AI766" i="2"/>
  <c r="AI764" i="2"/>
  <c r="AI762" i="2"/>
  <c r="AI760" i="2"/>
  <c r="AI758" i="2"/>
  <c r="AI756" i="2"/>
  <c r="AI754" i="2"/>
  <c r="AI752" i="2"/>
  <c r="AI750" i="2"/>
  <c r="AI748" i="2"/>
  <c r="AI746" i="2"/>
  <c r="AI744" i="2"/>
  <c r="AI742" i="2"/>
  <c r="AI740" i="2"/>
  <c r="AI738" i="2"/>
  <c r="AI736" i="2"/>
  <c r="AI734" i="2"/>
  <c r="AI732" i="2"/>
  <c r="AI730" i="2"/>
  <c r="AI728" i="2"/>
  <c r="AI726" i="2"/>
  <c r="AI889" i="2"/>
  <c r="AI887" i="2"/>
  <c r="AI885" i="2"/>
  <c r="AI883" i="2"/>
  <c r="AI881" i="2"/>
  <c r="AI879" i="2"/>
  <c r="AI877" i="2"/>
  <c r="AI875" i="2"/>
  <c r="AI873" i="2"/>
  <c r="AI871" i="2"/>
  <c r="AI869" i="2"/>
  <c r="AI867" i="2"/>
  <c r="AI865" i="2"/>
  <c r="AI863" i="2"/>
  <c r="AI861" i="2"/>
  <c r="AI859" i="2"/>
  <c r="AI857" i="2"/>
  <c r="AI855" i="2"/>
  <c r="AI853" i="2"/>
  <c r="AI851" i="2"/>
  <c r="AI849" i="2"/>
  <c r="AI847" i="2"/>
  <c r="AI845" i="2"/>
  <c r="AI843" i="2"/>
  <c r="AI841" i="2"/>
  <c r="AI839" i="2"/>
  <c r="AI837" i="2"/>
  <c r="AI835" i="2"/>
  <c r="AI833" i="2"/>
  <c r="AI831" i="2"/>
  <c r="AI829" i="2"/>
  <c r="AI827" i="2"/>
  <c r="AI825" i="2"/>
  <c r="AI823" i="2"/>
  <c r="AI821" i="2"/>
  <c r="AI819" i="2"/>
  <c r="AI817" i="2"/>
  <c r="AI815" i="2"/>
  <c r="AI813" i="2"/>
  <c r="AI811" i="2"/>
  <c r="AI809" i="2"/>
  <c r="AI807" i="2"/>
  <c r="AI805" i="2"/>
  <c r="AI803" i="2"/>
  <c r="AI801" i="2"/>
  <c r="AI799" i="2"/>
  <c r="AI797" i="2"/>
  <c r="AI795" i="2"/>
  <c r="AI793" i="2"/>
  <c r="AI791" i="2"/>
  <c r="AI789" i="2"/>
  <c r="AI787" i="2"/>
  <c r="AI785" i="2"/>
  <c r="AI783" i="2"/>
  <c r="AI781" i="2"/>
  <c r="AI779" i="2"/>
  <c r="AI777" i="2"/>
  <c r="AI775" i="2"/>
  <c r="AI773" i="2"/>
  <c r="AI771" i="2"/>
  <c r="AI769" i="2"/>
  <c r="AI767" i="2"/>
  <c r="AI765" i="2"/>
  <c r="AI763" i="2"/>
  <c r="AI761" i="2"/>
  <c r="AI759" i="2"/>
  <c r="AI757" i="2"/>
  <c r="AI755" i="2"/>
  <c r="AI753" i="2"/>
  <c r="AI751" i="2"/>
  <c r="AI749" i="2"/>
  <c r="AI747" i="2"/>
  <c r="AI745" i="2"/>
  <c r="AI743" i="2"/>
  <c r="AI741" i="2"/>
  <c r="AI739" i="2"/>
  <c r="AI737" i="2"/>
  <c r="AI735" i="2"/>
  <c r="AI733" i="2"/>
  <c r="AI731" i="2"/>
  <c r="AI729" i="2"/>
  <c r="AI727" i="2"/>
  <c r="AI725" i="2"/>
  <c r="AI724" i="2"/>
  <c r="AI722" i="2"/>
  <c r="AI720" i="2"/>
  <c r="AI718" i="2"/>
  <c r="AI716" i="2"/>
  <c r="AI714" i="2"/>
  <c r="AI712" i="2"/>
  <c r="AI710" i="2"/>
  <c r="AI708" i="2"/>
  <c r="AI706" i="2"/>
  <c r="AI704" i="2"/>
  <c r="AI702" i="2"/>
  <c r="AI700" i="2"/>
  <c r="AI698" i="2"/>
  <c r="AI696" i="2"/>
  <c r="AI694" i="2"/>
  <c r="AI692" i="2"/>
  <c r="AI690" i="2"/>
  <c r="AI688" i="2"/>
  <c r="AI686" i="2"/>
  <c r="AI684" i="2"/>
  <c r="AI682" i="2"/>
  <c r="AI680" i="2"/>
  <c r="AI678" i="2"/>
  <c r="AI676" i="2"/>
  <c r="AI674" i="2"/>
  <c r="AI672" i="2"/>
  <c r="AI670" i="2"/>
  <c r="AI668" i="2"/>
  <c r="AI666" i="2"/>
  <c r="AI664" i="2"/>
  <c r="AI662" i="2"/>
  <c r="AI723" i="2"/>
  <c r="AI721" i="2"/>
  <c r="AI719" i="2"/>
  <c r="AI717" i="2"/>
  <c r="AI715" i="2"/>
  <c r="AI713" i="2"/>
  <c r="AI711" i="2"/>
  <c r="AI709" i="2"/>
  <c r="AI707" i="2"/>
  <c r="AI705" i="2"/>
  <c r="AI703" i="2"/>
  <c r="AI701" i="2"/>
  <c r="AI699" i="2"/>
  <c r="AI697" i="2"/>
  <c r="AI695" i="2"/>
  <c r="AI693" i="2"/>
  <c r="AI691" i="2"/>
  <c r="AI689" i="2"/>
  <c r="AI687" i="2"/>
  <c r="AI685" i="2"/>
  <c r="AI683" i="2"/>
  <c r="AI681" i="2"/>
  <c r="AI679" i="2"/>
  <c r="AI677" i="2"/>
  <c r="AI675" i="2"/>
  <c r="AI673" i="2"/>
  <c r="AI671" i="2"/>
  <c r="AI669" i="2"/>
  <c r="AI667" i="2"/>
  <c r="AI665" i="2"/>
  <c r="AI663" i="2"/>
  <c r="AI661" i="2"/>
  <c r="AI659" i="2"/>
  <c r="AI657" i="2"/>
  <c r="AI655" i="2"/>
  <c r="AI653" i="2"/>
  <c r="AI651" i="2"/>
  <c r="AI649" i="2"/>
  <c r="AI647" i="2"/>
  <c r="AI645" i="2"/>
  <c r="AI643" i="2"/>
  <c r="AI641" i="2"/>
  <c r="AI639" i="2"/>
  <c r="AI637" i="2"/>
  <c r="AI635" i="2"/>
  <c r="AI633" i="2"/>
  <c r="AI631" i="2"/>
  <c r="AK1001" i="2" a="1"/>
  <c r="AK1001" i="2" s="1"/>
  <c r="AK1000" i="2" a="1"/>
  <c r="AK1000" i="2" s="1"/>
  <c r="AK999" i="2" a="1"/>
  <c r="AK999" i="2" s="1"/>
  <c r="AK998" i="2" a="1"/>
  <c r="AK998" i="2" s="1"/>
  <c r="AK997" i="2" a="1"/>
  <c r="AK997" i="2" s="1"/>
  <c r="AK996" i="2" a="1"/>
  <c r="AK996" i="2" s="1"/>
  <c r="AK995" i="2" a="1"/>
  <c r="AK995" i="2" s="1"/>
  <c r="AK994" i="2" a="1"/>
  <c r="AK994" i="2" s="1"/>
  <c r="AK993" i="2" a="1"/>
  <c r="AK993" i="2" s="1"/>
  <c r="AK992" i="2" a="1"/>
  <c r="AK992" i="2" s="1"/>
  <c r="AK991" i="2" a="1"/>
  <c r="AK991" i="2" s="1"/>
  <c r="AK990" i="2" a="1"/>
  <c r="AK990" i="2" s="1"/>
  <c r="AK989" i="2" a="1"/>
  <c r="AK989" i="2" s="1"/>
  <c r="AK988" i="2" a="1"/>
  <c r="AK988" i="2" s="1"/>
  <c r="AK987" i="2" a="1"/>
  <c r="AK987" i="2" s="1"/>
  <c r="AK986" i="2" a="1"/>
  <c r="AK986" i="2" s="1"/>
  <c r="AK985" i="2" a="1"/>
  <c r="AK985" i="2" s="1"/>
  <c r="AK984" i="2" a="1"/>
  <c r="AK984" i="2" s="1"/>
  <c r="AK983" i="2" a="1"/>
  <c r="AK983" i="2" s="1"/>
  <c r="AK982" i="2" a="1"/>
  <c r="AK982" i="2" s="1"/>
  <c r="AK981" i="2" a="1"/>
  <c r="AK981" i="2" s="1"/>
  <c r="AK980" i="2" a="1"/>
  <c r="AK980" i="2" s="1"/>
  <c r="AK979" i="2" a="1"/>
  <c r="AK979" i="2" s="1"/>
  <c r="AK978" i="2" a="1"/>
  <c r="AK978" i="2" s="1"/>
  <c r="AK977" i="2" a="1"/>
  <c r="AK977" i="2" s="1"/>
  <c r="AK976" i="2" a="1"/>
  <c r="AK976" i="2" s="1"/>
  <c r="AK975" i="2" a="1"/>
  <c r="AK975" i="2" s="1"/>
  <c r="AK974" i="2" a="1"/>
  <c r="AK974" i="2" s="1"/>
  <c r="AK973" i="2" a="1"/>
  <c r="AK973" i="2" s="1"/>
  <c r="AK972" i="2" a="1"/>
  <c r="AK972" i="2" s="1"/>
  <c r="AK971" i="2" a="1"/>
  <c r="AK971" i="2" s="1"/>
  <c r="AK970" i="2" a="1"/>
  <c r="AK970" i="2" s="1"/>
  <c r="AK969" i="2" a="1"/>
  <c r="AK969" i="2" s="1"/>
  <c r="AK968" i="2" a="1"/>
  <c r="AK968" i="2" s="1"/>
  <c r="AK967" i="2" a="1"/>
  <c r="AK967" i="2" s="1"/>
  <c r="AK966" i="2" a="1"/>
  <c r="AK966" i="2" s="1"/>
  <c r="AK965" i="2" a="1"/>
  <c r="AK965" i="2" s="1"/>
  <c r="AK964" i="2" a="1"/>
  <c r="AK964" i="2" s="1"/>
  <c r="AK963" i="2" a="1"/>
  <c r="AK963" i="2" s="1"/>
  <c r="AK962" i="2" a="1"/>
  <c r="AK962" i="2" s="1"/>
  <c r="AK961" i="2" a="1"/>
  <c r="AK961" i="2" s="1"/>
  <c r="AK960" i="2" a="1"/>
  <c r="AK960" i="2" s="1"/>
  <c r="AK959" i="2" a="1"/>
  <c r="AK959" i="2" s="1"/>
  <c r="AK958" i="2" a="1"/>
  <c r="AK958" i="2" s="1"/>
  <c r="AK957" i="2" a="1"/>
  <c r="AK957" i="2" s="1"/>
  <c r="AK956" i="2" a="1"/>
  <c r="AK956" i="2" s="1"/>
  <c r="AK955" i="2" a="1"/>
  <c r="AK955" i="2" s="1"/>
  <c r="AK954" i="2" a="1"/>
  <c r="AK954" i="2" s="1"/>
  <c r="AK953" i="2" a="1"/>
  <c r="AK953" i="2" s="1"/>
  <c r="AK952" i="2" a="1"/>
  <c r="AK952" i="2" s="1"/>
  <c r="AK951" i="2" a="1"/>
  <c r="AK951" i="2" s="1"/>
  <c r="AK950" i="2" a="1"/>
  <c r="AK950" i="2" s="1"/>
  <c r="AK949" i="2" a="1"/>
  <c r="AK949" i="2" s="1"/>
  <c r="AK948" i="2" a="1"/>
  <c r="AK948" i="2" s="1"/>
  <c r="AK947" i="2" a="1"/>
  <c r="AK947" i="2" s="1"/>
  <c r="AK946" i="2" a="1"/>
  <c r="AK946" i="2" s="1"/>
  <c r="AK945" i="2" a="1"/>
  <c r="AK945" i="2" s="1"/>
  <c r="AK944" i="2" a="1"/>
  <c r="AK944" i="2" s="1"/>
  <c r="AK943" i="2" a="1"/>
  <c r="AK943" i="2" s="1"/>
  <c r="AK942" i="2" a="1"/>
  <c r="AK942" i="2" s="1"/>
  <c r="AK941" i="2" a="1"/>
  <c r="AK941" i="2" s="1"/>
  <c r="AK940" i="2" a="1"/>
  <c r="AK940" i="2" s="1"/>
  <c r="AK939" i="2" a="1"/>
  <c r="AK939" i="2" s="1"/>
  <c r="AK938" i="2" a="1"/>
  <c r="AK938" i="2" s="1"/>
  <c r="AK937" i="2" a="1"/>
  <c r="AK937" i="2" s="1"/>
  <c r="AK936" i="2" a="1"/>
  <c r="AK936" i="2" s="1"/>
  <c r="AK935" i="2" a="1"/>
  <c r="AK935" i="2" s="1"/>
  <c r="AK934" i="2" a="1"/>
  <c r="AK934" i="2" s="1"/>
  <c r="AK933" i="2" a="1"/>
  <c r="AK933" i="2" s="1"/>
  <c r="AK932" i="2" a="1"/>
  <c r="AK932" i="2" s="1"/>
  <c r="AK931" i="2" a="1"/>
  <c r="AK931" i="2" s="1"/>
  <c r="AK930" i="2" a="1"/>
  <c r="AK930" i="2" s="1"/>
  <c r="AK929" i="2" a="1"/>
  <c r="AK929" i="2" s="1"/>
  <c r="AK928" i="2" a="1"/>
  <c r="AK928" i="2" s="1"/>
  <c r="AK927" i="2" a="1"/>
  <c r="AK927" i="2" s="1"/>
  <c r="AK926" i="2" a="1"/>
  <c r="AK926" i="2" s="1"/>
  <c r="AK925" i="2" a="1"/>
  <c r="AK925" i="2" s="1"/>
  <c r="AK924" i="2" a="1"/>
  <c r="AK924" i="2" s="1"/>
  <c r="AK923" i="2" a="1"/>
  <c r="AK923" i="2" s="1"/>
  <c r="AK922" i="2" a="1"/>
  <c r="AK922" i="2" s="1"/>
  <c r="AK921" i="2" a="1"/>
  <c r="AK921" i="2" s="1"/>
  <c r="AK920" i="2" a="1"/>
  <c r="AK920" i="2" s="1"/>
  <c r="AK919" i="2" a="1"/>
  <c r="AK919" i="2" s="1"/>
  <c r="AK918" i="2" a="1"/>
  <c r="AK918" i="2" s="1"/>
  <c r="AK917" i="2" a="1"/>
  <c r="AK917" i="2" s="1"/>
  <c r="AK916" i="2" a="1"/>
  <c r="AK916" i="2" s="1"/>
  <c r="AK915" i="2" a="1"/>
  <c r="AK915" i="2" s="1"/>
  <c r="AK914" i="2" a="1"/>
  <c r="AK914" i="2" s="1"/>
  <c r="AK913" i="2" a="1"/>
  <c r="AK913" i="2" s="1"/>
  <c r="AK912" i="2" a="1"/>
  <c r="AK912" i="2" s="1"/>
  <c r="AK911" i="2" a="1"/>
  <c r="AK911" i="2" s="1"/>
  <c r="AK910" i="2" a="1"/>
  <c r="AK910" i="2" s="1"/>
  <c r="AK909" i="2" a="1"/>
  <c r="AK909" i="2" s="1"/>
  <c r="AK908" i="2" a="1"/>
  <c r="AK908" i="2" s="1"/>
  <c r="AK907" i="2" a="1"/>
  <c r="AK907" i="2" s="1"/>
  <c r="AK906" i="2" a="1"/>
  <c r="AK906" i="2" s="1"/>
  <c r="AK905" i="2" a="1"/>
  <c r="AK905" i="2" s="1"/>
  <c r="AK904" i="2" a="1"/>
  <c r="AK904" i="2" s="1"/>
  <c r="AK903" i="2" a="1"/>
  <c r="AK903" i="2" s="1"/>
  <c r="AK902" i="2" a="1"/>
  <c r="AK902" i="2" s="1"/>
  <c r="AK901" i="2" a="1"/>
  <c r="AK901" i="2" s="1"/>
  <c r="AK900" i="2" a="1"/>
  <c r="AK900" i="2" s="1"/>
  <c r="AK899" i="2" a="1"/>
  <c r="AK899" i="2" s="1"/>
  <c r="AK898" i="2" a="1"/>
  <c r="AK898" i="2" s="1"/>
  <c r="AK897" i="2" a="1"/>
  <c r="AK897" i="2" s="1"/>
  <c r="AK896" i="2" a="1"/>
  <c r="AK896" i="2" s="1"/>
  <c r="AK895" i="2" a="1"/>
  <c r="AK895" i="2" s="1"/>
  <c r="AK894" i="2" a="1"/>
  <c r="AK894" i="2" s="1"/>
  <c r="AK893" i="2" a="1"/>
  <c r="AK893" i="2" s="1"/>
  <c r="AK892" i="2" a="1"/>
  <c r="AK892" i="2" s="1"/>
  <c r="AK891" i="2" a="1"/>
  <c r="AK891" i="2" s="1"/>
  <c r="AK890" i="2" a="1"/>
  <c r="AK890" i="2" s="1"/>
  <c r="AK888" i="2" a="1"/>
  <c r="AK888" i="2" s="1"/>
  <c r="AK886" i="2" a="1"/>
  <c r="AK886" i="2" s="1"/>
  <c r="AK884" i="2" a="1"/>
  <c r="AK884" i="2" s="1"/>
  <c r="AK882" i="2" a="1"/>
  <c r="AK882" i="2" s="1"/>
  <c r="AK880" i="2" a="1"/>
  <c r="AK880" i="2" s="1"/>
  <c r="AK878" i="2" a="1"/>
  <c r="AK878" i="2" s="1"/>
  <c r="AK876" i="2" a="1"/>
  <c r="AK876" i="2" s="1"/>
  <c r="AK874" i="2" a="1"/>
  <c r="AK874" i="2" s="1"/>
  <c r="AK872" i="2" a="1"/>
  <c r="AK872" i="2" s="1"/>
  <c r="AK870" i="2" a="1"/>
  <c r="AK870" i="2" s="1"/>
  <c r="AK868" i="2" a="1"/>
  <c r="AK868" i="2" s="1"/>
  <c r="AK866" i="2" a="1"/>
  <c r="AK866" i="2" s="1"/>
  <c r="AK864" i="2" a="1"/>
  <c r="AK864" i="2" s="1"/>
  <c r="AK862" i="2" a="1"/>
  <c r="AK862" i="2" s="1"/>
  <c r="AK860" i="2" a="1"/>
  <c r="AK860" i="2" s="1"/>
  <c r="AK858" i="2" a="1"/>
  <c r="AK858" i="2" s="1"/>
  <c r="AK856" i="2" a="1"/>
  <c r="AK856" i="2" s="1"/>
  <c r="AK854" i="2" a="1"/>
  <c r="AK854" i="2" s="1"/>
  <c r="AK852" i="2" a="1"/>
  <c r="AK852" i="2" s="1"/>
  <c r="AK850" i="2" a="1"/>
  <c r="AK850" i="2" s="1"/>
  <c r="AK848" i="2" a="1"/>
  <c r="AK848" i="2" s="1"/>
  <c r="AK846" i="2" a="1"/>
  <c r="AK846" i="2" s="1"/>
  <c r="AK844" i="2" a="1"/>
  <c r="AK844" i="2" s="1"/>
  <c r="AK842" i="2" a="1"/>
  <c r="AK842" i="2" s="1"/>
  <c r="AK840" i="2" a="1"/>
  <c r="AK840" i="2" s="1"/>
  <c r="AK838" i="2" a="1"/>
  <c r="AK838" i="2" s="1"/>
  <c r="AK836" i="2" a="1"/>
  <c r="AK836" i="2" s="1"/>
  <c r="AK834" i="2" a="1"/>
  <c r="AK834" i="2" s="1"/>
  <c r="AK832" i="2" a="1"/>
  <c r="AK832" i="2" s="1"/>
  <c r="AK830" i="2" a="1"/>
  <c r="AK830" i="2" s="1"/>
  <c r="AK828" i="2" a="1"/>
  <c r="AK828" i="2" s="1"/>
  <c r="AK826" i="2" a="1"/>
  <c r="AK826" i="2" s="1"/>
  <c r="AK824" i="2" a="1"/>
  <c r="AK824" i="2" s="1"/>
  <c r="AK822" i="2" a="1"/>
  <c r="AK822" i="2" s="1"/>
  <c r="AK820" i="2" a="1"/>
  <c r="AK820" i="2" s="1"/>
  <c r="AK818" i="2" a="1"/>
  <c r="AK818" i="2" s="1"/>
  <c r="AK816" i="2" a="1"/>
  <c r="AK816" i="2" s="1"/>
  <c r="AK814" i="2" a="1"/>
  <c r="AK814" i="2" s="1"/>
  <c r="AK812" i="2" a="1"/>
  <c r="AK812" i="2" s="1"/>
  <c r="AK810" i="2" a="1"/>
  <c r="AK810" i="2" s="1"/>
  <c r="AK808" i="2" a="1"/>
  <c r="AK808" i="2" s="1"/>
  <c r="AK806" i="2" a="1"/>
  <c r="AK806" i="2" s="1"/>
  <c r="AK804" i="2" a="1"/>
  <c r="AK804" i="2" s="1"/>
  <c r="AK802" i="2" a="1"/>
  <c r="AK802" i="2" s="1"/>
  <c r="AK800" i="2" a="1"/>
  <c r="AK800" i="2" s="1"/>
  <c r="AK798" i="2" a="1"/>
  <c r="AK798" i="2" s="1"/>
  <c r="AK796" i="2" a="1"/>
  <c r="AK796" i="2" s="1"/>
  <c r="AK794" i="2" a="1"/>
  <c r="AK794" i="2" s="1"/>
  <c r="AK792" i="2" a="1"/>
  <c r="AK792" i="2" s="1"/>
  <c r="AK790" i="2" a="1"/>
  <c r="AK790" i="2" s="1"/>
  <c r="AK788" i="2" a="1"/>
  <c r="AK788" i="2" s="1"/>
  <c r="AK786" i="2" a="1"/>
  <c r="AK786" i="2" s="1"/>
  <c r="AK784" i="2" a="1"/>
  <c r="AK784" i="2" s="1"/>
  <c r="AK782" i="2" a="1"/>
  <c r="AK782" i="2" s="1"/>
  <c r="AK780" i="2" a="1"/>
  <c r="AK780" i="2" s="1"/>
  <c r="AK778" i="2" a="1"/>
  <c r="AK778" i="2" s="1"/>
  <c r="AK776" i="2" a="1"/>
  <c r="AK776" i="2" s="1"/>
  <c r="AK774" i="2" a="1"/>
  <c r="AK774" i="2" s="1"/>
  <c r="AK772" i="2" a="1"/>
  <c r="AK772" i="2" s="1"/>
  <c r="AK770" i="2" a="1"/>
  <c r="AK770" i="2" s="1"/>
  <c r="AK768" i="2" a="1"/>
  <c r="AK768" i="2" s="1"/>
  <c r="AK766" i="2" a="1"/>
  <c r="AK766" i="2" s="1"/>
  <c r="AK764" i="2" a="1"/>
  <c r="AK764" i="2" s="1"/>
  <c r="AK762" i="2" a="1"/>
  <c r="AK762" i="2" s="1"/>
  <c r="AK760" i="2" a="1"/>
  <c r="AK760" i="2" s="1"/>
  <c r="AK758" i="2" a="1"/>
  <c r="AK758" i="2" s="1"/>
  <c r="AK756" i="2" a="1"/>
  <c r="AK756" i="2" s="1"/>
  <c r="AK754" i="2" a="1"/>
  <c r="AK754" i="2" s="1"/>
  <c r="AK752" i="2" a="1"/>
  <c r="AK752" i="2" s="1"/>
  <c r="AK750" i="2" a="1"/>
  <c r="AK750" i="2" s="1"/>
  <c r="AK748" i="2" a="1"/>
  <c r="AK748" i="2" s="1"/>
  <c r="AK746" i="2" a="1"/>
  <c r="AK746" i="2" s="1"/>
  <c r="AK744" i="2" a="1"/>
  <c r="AK744" i="2" s="1"/>
  <c r="AK742" i="2" a="1"/>
  <c r="AK742" i="2" s="1"/>
  <c r="AK740" i="2" a="1"/>
  <c r="AK740" i="2" s="1"/>
  <c r="AK738" i="2" a="1"/>
  <c r="AK738" i="2" s="1"/>
  <c r="AK736" i="2" a="1"/>
  <c r="AK736" i="2" s="1"/>
  <c r="AK734" i="2" a="1"/>
  <c r="AK734" i="2" s="1"/>
  <c r="AK732" i="2" a="1"/>
  <c r="AK732" i="2" s="1"/>
  <c r="AK730" i="2" a="1"/>
  <c r="AK730" i="2" s="1"/>
  <c r="AK728" i="2" a="1"/>
  <c r="AK728" i="2" s="1"/>
  <c r="AK726" i="2" a="1"/>
  <c r="AK726" i="2" s="1"/>
  <c r="AK724" i="2" a="1"/>
  <c r="AK724" i="2" s="1"/>
  <c r="AK889" i="2" a="1"/>
  <c r="AK889" i="2" s="1"/>
  <c r="AK887" i="2" a="1"/>
  <c r="AK887" i="2" s="1"/>
  <c r="AK885" i="2" a="1"/>
  <c r="AK885" i="2" s="1"/>
  <c r="AK883" i="2" a="1"/>
  <c r="AK883" i="2" s="1"/>
  <c r="AK881" i="2" a="1"/>
  <c r="AK881" i="2" s="1"/>
  <c r="AK879" i="2" a="1"/>
  <c r="AK879" i="2" s="1"/>
  <c r="AK877" i="2" a="1"/>
  <c r="AK877" i="2" s="1"/>
  <c r="AK875" i="2" a="1"/>
  <c r="AK875" i="2" s="1"/>
  <c r="AK873" i="2" a="1"/>
  <c r="AK873" i="2" s="1"/>
  <c r="AK871" i="2" a="1"/>
  <c r="AK871" i="2" s="1"/>
  <c r="AK869" i="2" a="1"/>
  <c r="AK869" i="2" s="1"/>
  <c r="AK867" i="2" a="1"/>
  <c r="AK867" i="2" s="1"/>
  <c r="AK865" i="2" a="1"/>
  <c r="AK865" i="2" s="1"/>
  <c r="AK863" i="2" a="1"/>
  <c r="AK863" i="2" s="1"/>
  <c r="AK861" i="2" a="1"/>
  <c r="AK861" i="2" s="1"/>
  <c r="AK859" i="2" a="1"/>
  <c r="AK859" i="2" s="1"/>
  <c r="AK857" i="2" a="1"/>
  <c r="AK857" i="2" s="1"/>
  <c r="AK855" i="2" a="1"/>
  <c r="AK855" i="2" s="1"/>
  <c r="AK853" i="2" a="1"/>
  <c r="AK853" i="2" s="1"/>
  <c r="AK851" i="2" a="1"/>
  <c r="AK851" i="2" s="1"/>
  <c r="AK849" i="2" a="1"/>
  <c r="AK849" i="2" s="1"/>
  <c r="AK847" i="2" a="1"/>
  <c r="AK847" i="2" s="1"/>
  <c r="AK845" i="2" a="1"/>
  <c r="AK845" i="2" s="1"/>
  <c r="AK843" i="2" a="1"/>
  <c r="AK843" i="2" s="1"/>
  <c r="AK841" i="2" a="1"/>
  <c r="AK841" i="2" s="1"/>
  <c r="AK839" i="2" a="1"/>
  <c r="AK839" i="2" s="1"/>
  <c r="AK837" i="2" a="1"/>
  <c r="AK837" i="2" s="1"/>
  <c r="AK835" i="2" a="1"/>
  <c r="AK835" i="2" s="1"/>
  <c r="AK833" i="2" a="1"/>
  <c r="AK833" i="2" s="1"/>
  <c r="AK831" i="2" a="1"/>
  <c r="AK831" i="2" s="1"/>
  <c r="AK829" i="2" a="1"/>
  <c r="AK829" i="2" s="1"/>
  <c r="AK827" i="2" a="1"/>
  <c r="AK827" i="2" s="1"/>
  <c r="AK825" i="2" a="1"/>
  <c r="AK825" i="2" s="1"/>
  <c r="AK823" i="2" a="1"/>
  <c r="AK823" i="2" s="1"/>
  <c r="AK821" i="2" a="1"/>
  <c r="AK821" i="2" s="1"/>
  <c r="AK819" i="2" a="1"/>
  <c r="AK819" i="2" s="1"/>
  <c r="AK817" i="2" a="1"/>
  <c r="AK817" i="2" s="1"/>
  <c r="AK815" i="2" a="1"/>
  <c r="AK815" i="2" s="1"/>
  <c r="AK813" i="2" a="1"/>
  <c r="AK813" i="2" s="1"/>
  <c r="AK811" i="2" a="1"/>
  <c r="AK811" i="2" s="1"/>
  <c r="AK809" i="2" a="1"/>
  <c r="AK809" i="2" s="1"/>
  <c r="AK807" i="2" a="1"/>
  <c r="AK807" i="2" s="1"/>
  <c r="AK805" i="2" a="1"/>
  <c r="AK805" i="2" s="1"/>
  <c r="AK803" i="2" a="1"/>
  <c r="AK803" i="2" s="1"/>
  <c r="AK801" i="2" a="1"/>
  <c r="AK801" i="2" s="1"/>
  <c r="AK799" i="2" a="1"/>
  <c r="AK799" i="2" s="1"/>
  <c r="AK797" i="2" a="1"/>
  <c r="AK797" i="2" s="1"/>
  <c r="AK795" i="2" a="1"/>
  <c r="AK795" i="2" s="1"/>
  <c r="AK793" i="2" a="1"/>
  <c r="AK793" i="2" s="1"/>
  <c r="AK791" i="2" a="1"/>
  <c r="AK791" i="2" s="1"/>
  <c r="AK789" i="2" a="1"/>
  <c r="AK789" i="2" s="1"/>
  <c r="AK787" i="2" a="1"/>
  <c r="AK787" i="2" s="1"/>
  <c r="AK785" i="2" a="1"/>
  <c r="AK785" i="2" s="1"/>
  <c r="AK783" i="2" a="1"/>
  <c r="AK783" i="2" s="1"/>
  <c r="AK781" i="2" a="1"/>
  <c r="AK781" i="2" s="1"/>
  <c r="AK779" i="2" a="1"/>
  <c r="AK779" i="2" s="1"/>
  <c r="AK777" i="2" a="1"/>
  <c r="AK777" i="2" s="1"/>
  <c r="AK775" i="2" a="1"/>
  <c r="AK775" i="2" s="1"/>
  <c r="AK773" i="2" a="1"/>
  <c r="AK773" i="2" s="1"/>
  <c r="AK771" i="2" a="1"/>
  <c r="AK771" i="2" s="1"/>
  <c r="AK769" i="2" a="1"/>
  <c r="AK769" i="2" s="1"/>
  <c r="AK767" i="2" a="1"/>
  <c r="AK767" i="2" s="1"/>
  <c r="AK765" i="2" a="1"/>
  <c r="AK765" i="2" s="1"/>
  <c r="AK763" i="2" a="1"/>
  <c r="AK763" i="2" s="1"/>
  <c r="AK761" i="2" a="1"/>
  <c r="AK761" i="2" s="1"/>
  <c r="AK759" i="2" a="1"/>
  <c r="AK759" i="2" s="1"/>
  <c r="AK757" i="2" a="1"/>
  <c r="AK757" i="2" s="1"/>
  <c r="AK755" i="2" a="1"/>
  <c r="AK755" i="2" s="1"/>
  <c r="AK753" i="2" a="1"/>
  <c r="AK753" i="2" s="1"/>
  <c r="AK751" i="2" a="1"/>
  <c r="AK751" i="2" s="1"/>
  <c r="AK749" i="2" a="1"/>
  <c r="AK749" i="2" s="1"/>
  <c r="AK747" i="2" a="1"/>
  <c r="AK747" i="2" s="1"/>
  <c r="AK745" i="2" a="1"/>
  <c r="AK745" i="2" s="1"/>
  <c r="AK743" i="2" a="1"/>
  <c r="AK743" i="2" s="1"/>
  <c r="AK741" i="2" a="1"/>
  <c r="AK741" i="2" s="1"/>
  <c r="AK739" i="2" a="1"/>
  <c r="AK739" i="2" s="1"/>
  <c r="AK737" i="2" a="1"/>
  <c r="AK737" i="2" s="1"/>
  <c r="AK735" i="2" a="1"/>
  <c r="AK735" i="2" s="1"/>
  <c r="AK733" i="2" a="1"/>
  <c r="AK733" i="2" s="1"/>
  <c r="AK731" i="2" a="1"/>
  <c r="AK731" i="2" s="1"/>
  <c r="AK729" i="2" a="1"/>
  <c r="AK729" i="2" s="1"/>
  <c r="AK727" i="2" a="1"/>
  <c r="AK727" i="2" s="1"/>
  <c r="AK725" i="2" a="1"/>
  <c r="AK725" i="2" s="1"/>
  <c r="AK722" i="2" a="1"/>
  <c r="AK722" i="2" s="1"/>
  <c r="AK720" i="2" a="1"/>
  <c r="AK720" i="2" s="1"/>
  <c r="AK718" i="2" a="1"/>
  <c r="AK718" i="2" s="1"/>
  <c r="AK716" i="2" a="1"/>
  <c r="AK716" i="2" s="1"/>
  <c r="AK714" i="2" a="1"/>
  <c r="AK714" i="2" s="1"/>
  <c r="AK712" i="2" a="1"/>
  <c r="AK712" i="2" s="1"/>
  <c r="AK710" i="2" a="1"/>
  <c r="AK710" i="2" s="1"/>
  <c r="AK708" i="2" a="1"/>
  <c r="AK708" i="2" s="1"/>
  <c r="AK706" i="2" a="1"/>
  <c r="AK706" i="2" s="1"/>
  <c r="AK704" i="2" a="1"/>
  <c r="AK704" i="2" s="1"/>
  <c r="AK702" i="2" a="1"/>
  <c r="AK702" i="2" s="1"/>
  <c r="AK700" i="2" a="1"/>
  <c r="AK700" i="2" s="1"/>
  <c r="AK698" i="2" a="1"/>
  <c r="AK698" i="2" s="1"/>
  <c r="AK696" i="2" a="1"/>
  <c r="AK696" i="2" s="1"/>
  <c r="AK694" i="2" a="1"/>
  <c r="AK694" i="2" s="1"/>
  <c r="AK692" i="2" a="1"/>
  <c r="AK692" i="2" s="1"/>
  <c r="AK690" i="2" a="1"/>
  <c r="AK690" i="2" s="1"/>
  <c r="AK688" i="2" a="1"/>
  <c r="AK688" i="2" s="1"/>
  <c r="AK686" i="2" a="1"/>
  <c r="AK686" i="2" s="1"/>
  <c r="AK684" i="2" a="1"/>
  <c r="AK684" i="2" s="1"/>
  <c r="AK682" i="2" a="1"/>
  <c r="AK682" i="2" s="1"/>
  <c r="AK680" i="2" a="1"/>
  <c r="AK680" i="2" s="1"/>
  <c r="AK678" i="2" a="1"/>
  <c r="AK678" i="2" s="1"/>
  <c r="AK676" i="2" a="1"/>
  <c r="AK676" i="2" s="1"/>
  <c r="AK674" i="2" a="1"/>
  <c r="AK674" i="2" s="1"/>
  <c r="AK672" i="2" a="1"/>
  <c r="AK672" i="2" s="1"/>
  <c r="AK670" i="2" a="1"/>
  <c r="AK670" i="2" s="1"/>
  <c r="AK668" i="2" a="1"/>
  <c r="AK668" i="2" s="1"/>
  <c r="AK666" i="2" a="1"/>
  <c r="AK666" i="2" s="1"/>
  <c r="AK664" i="2" a="1"/>
  <c r="AK664" i="2" s="1"/>
  <c r="AK662" i="2" a="1"/>
  <c r="AK662" i="2" s="1"/>
  <c r="AK660" i="2" a="1"/>
  <c r="AK660" i="2" s="1"/>
  <c r="AK723" i="2" a="1"/>
  <c r="AK723" i="2" s="1"/>
  <c r="AK721" i="2" a="1"/>
  <c r="AK721" i="2" s="1"/>
  <c r="AK719" i="2" a="1"/>
  <c r="AK719" i="2" s="1"/>
  <c r="AK717" i="2" a="1"/>
  <c r="AK717" i="2" s="1"/>
  <c r="AK715" i="2" a="1"/>
  <c r="AK715" i="2" s="1"/>
  <c r="AK713" i="2" a="1"/>
  <c r="AK713" i="2" s="1"/>
  <c r="AK711" i="2" a="1"/>
  <c r="AK711" i="2" s="1"/>
  <c r="AK709" i="2" a="1"/>
  <c r="AK709" i="2" s="1"/>
  <c r="AK707" i="2" a="1"/>
  <c r="AK707" i="2" s="1"/>
  <c r="AK705" i="2" a="1"/>
  <c r="AK705" i="2" s="1"/>
  <c r="AK703" i="2" a="1"/>
  <c r="AK703" i="2" s="1"/>
  <c r="AK701" i="2" a="1"/>
  <c r="AK701" i="2" s="1"/>
  <c r="AK699" i="2" a="1"/>
  <c r="AK699" i="2" s="1"/>
  <c r="AK697" i="2" a="1"/>
  <c r="AK697" i="2" s="1"/>
  <c r="AK695" i="2" a="1"/>
  <c r="AK695" i="2" s="1"/>
  <c r="AK693" i="2" a="1"/>
  <c r="AK693" i="2" s="1"/>
  <c r="AK691" i="2" a="1"/>
  <c r="AK691" i="2" s="1"/>
  <c r="AK689" i="2" a="1"/>
  <c r="AK689" i="2" s="1"/>
  <c r="AK687" i="2" a="1"/>
  <c r="AK687" i="2" s="1"/>
  <c r="AK685" i="2" a="1"/>
  <c r="AK685" i="2" s="1"/>
  <c r="AK683" i="2" a="1"/>
  <c r="AK683" i="2" s="1"/>
  <c r="AK681" i="2" a="1"/>
  <c r="AK681" i="2" s="1"/>
  <c r="AK679" i="2" a="1"/>
  <c r="AK679" i="2" s="1"/>
  <c r="AK677" i="2" a="1"/>
  <c r="AK677" i="2" s="1"/>
  <c r="AK675" i="2" a="1"/>
  <c r="AK675" i="2" s="1"/>
  <c r="AK673" i="2" a="1"/>
  <c r="AK673" i="2" s="1"/>
  <c r="AK671" i="2" a="1"/>
  <c r="AK671" i="2" s="1"/>
  <c r="AK669" i="2" a="1"/>
  <c r="AK669" i="2" s="1"/>
  <c r="AK667" i="2" a="1"/>
  <c r="AK667" i="2" s="1"/>
  <c r="AK665" i="2" a="1"/>
  <c r="AK665" i="2" s="1"/>
  <c r="AK663" i="2" a="1"/>
  <c r="AK663" i="2" s="1"/>
  <c r="AK661" i="2" a="1"/>
  <c r="AK661" i="2" s="1"/>
  <c r="AK659" i="2" a="1"/>
  <c r="AK659" i="2" s="1"/>
  <c r="AK657" i="2" a="1"/>
  <c r="AK657" i="2" s="1"/>
  <c r="AK655" i="2" a="1"/>
  <c r="AK655" i="2" s="1"/>
  <c r="AK653" i="2" a="1"/>
  <c r="AK653" i="2" s="1"/>
  <c r="AK651" i="2" a="1"/>
  <c r="AK651" i="2" s="1"/>
  <c r="AK649" i="2" a="1"/>
  <c r="AK649" i="2" s="1"/>
  <c r="AK647" i="2" a="1"/>
  <c r="AK647" i="2" s="1"/>
  <c r="AK645" i="2" a="1"/>
  <c r="AK645" i="2" s="1"/>
  <c r="AK643" i="2" a="1"/>
  <c r="AK643" i="2" s="1"/>
  <c r="AK641" i="2" a="1"/>
  <c r="AK641" i="2" s="1"/>
  <c r="AK639" i="2" a="1"/>
  <c r="AK639" i="2" s="1"/>
  <c r="AK637" i="2" a="1"/>
  <c r="AK637" i="2" s="1"/>
  <c r="AK635" i="2" a="1"/>
  <c r="AK635" i="2" s="1"/>
  <c r="AK633" i="2" a="1"/>
  <c r="AK633" i="2" s="1"/>
  <c r="AK631" i="2" a="1"/>
  <c r="AK631" i="2" s="1"/>
  <c r="AI385" i="2"/>
  <c r="AK385" i="2" a="1"/>
  <c r="AK385" i="2" s="1"/>
  <c r="AI387" i="2"/>
  <c r="AK387" i="2" a="1"/>
  <c r="AK387" i="2" s="1"/>
  <c r="AI389" i="2"/>
  <c r="AK389" i="2" a="1"/>
  <c r="AK389" i="2" s="1"/>
  <c r="AI391" i="2"/>
  <c r="AK391" i="2" a="1"/>
  <c r="AK391" i="2" s="1"/>
  <c r="AI393" i="2"/>
  <c r="AK393" i="2" a="1"/>
  <c r="AK393" i="2" s="1"/>
  <c r="AI395" i="2"/>
  <c r="AK395" i="2" a="1"/>
  <c r="AK395" i="2" s="1"/>
  <c r="AI397" i="2"/>
  <c r="AK397" i="2" a="1"/>
  <c r="AK397" i="2" s="1"/>
  <c r="AI399" i="2"/>
  <c r="AK399" i="2" a="1"/>
  <c r="AK399" i="2" s="1"/>
  <c r="AI401" i="2"/>
  <c r="AK401" i="2" a="1"/>
  <c r="AK401" i="2" s="1"/>
  <c r="AI403" i="2"/>
  <c r="AK403" i="2" a="1"/>
  <c r="AK403" i="2" s="1"/>
  <c r="AI405" i="2"/>
  <c r="AK405" i="2" a="1"/>
  <c r="AK405" i="2" s="1"/>
  <c r="AI407" i="2"/>
  <c r="AK407" i="2" a="1"/>
  <c r="AK407" i="2" s="1"/>
  <c r="AI409" i="2"/>
  <c r="AK409" i="2" a="1"/>
  <c r="AK409" i="2" s="1"/>
  <c r="AI411" i="2"/>
  <c r="AK411" i="2" a="1"/>
  <c r="AK411" i="2" s="1"/>
  <c r="AI413" i="2"/>
  <c r="AK413" i="2" a="1"/>
  <c r="AK413" i="2" s="1"/>
  <c r="AI415" i="2"/>
  <c r="AK415" i="2" a="1"/>
  <c r="AK415" i="2" s="1"/>
  <c r="AI417" i="2"/>
  <c r="AK417" i="2" a="1"/>
  <c r="AK417" i="2" s="1"/>
  <c r="AI419" i="2"/>
  <c r="AK419" i="2" a="1"/>
  <c r="AK419" i="2" s="1"/>
  <c r="AI421" i="2"/>
  <c r="AK421" i="2" a="1"/>
  <c r="AK421" i="2" s="1"/>
  <c r="AI423" i="2"/>
  <c r="AK423" i="2" a="1"/>
  <c r="AK423" i="2" s="1"/>
  <c r="AI425" i="2"/>
  <c r="AK425" i="2" a="1"/>
  <c r="AK425" i="2" s="1"/>
  <c r="AI427" i="2"/>
  <c r="AK427" i="2" a="1"/>
  <c r="AK427" i="2" s="1"/>
  <c r="AI429" i="2"/>
  <c r="AK429" i="2" a="1"/>
  <c r="AK429" i="2" s="1"/>
  <c r="AI431" i="2"/>
  <c r="AK431" i="2" a="1"/>
  <c r="AK431" i="2" s="1"/>
  <c r="AI433" i="2"/>
  <c r="AK433" i="2" a="1"/>
  <c r="AK433" i="2" s="1"/>
  <c r="AI435" i="2"/>
  <c r="AK435" i="2" a="1"/>
  <c r="AK435" i="2" s="1"/>
  <c r="AI437" i="2"/>
  <c r="AK437" i="2" a="1"/>
  <c r="AK437" i="2" s="1"/>
  <c r="AI439" i="2"/>
  <c r="AK439" i="2" a="1"/>
  <c r="AK439" i="2" s="1"/>
  <c r="AI441" i="2"/>
  <c r="AK441" i="2" a="1"/>
  <c r="AK441" i="2" s="1"/>
  <c r="AI443" i="2"/>
  <c r="AK443" i="2" a="1"/>
  <c r="AK443" i="2" s="1"/>
  <c r="AI445" i="2"/>
  <c r="AK445" i="2" a="1"/>
  <c r="AK445" i="2" s="1"/>
  <c r="AI447" i="2"/>
  <c r="AK447" i="2" a="1"/>
  <c r="AK447" i="2" s="1"/>
  <c r="AI449" i="2"/>
  <c r="AK449" i="2" a="1"/>
  <c r="AK449" i="2" s="1"/>
  <c r="AI451" i="2"/>
  <c r="AK451" i="2" a="1"/>
  <c r="AK451" i="2" s="1"/>
  <c r="AI453" i="2"/>
  <c r="AK453" i="2" a="1"/>
  <c r="AK453" i="2" s="1"/>
  <c r="AI455" i="2"/>
  <c r="AK455" i="2" a="1"/>
  <c r="AK455" i="2" s="1"/>
  <c r="AI457" i="2"/>
  <c r="AK457" i="2" a="1"/>
  <c r="AK457" i="2" s="1"/>
  <c r="AI459" i="2"/>
  <c r="AK459" i="2" a="1"/>
  <c r="AK459" i="2" s="1"/>
  <c r="AI461" i="2"/>
  <c r="AK461" i="2" a="1"/>
  <c r="AK461" i="2" s="1"/>
  <c r="AI463" i="2"/>
  <c r="AK463" i="2" a="1"/>
  <c r="AK463" i="2" s="1"/>
  <c r="AI465" i="2"/>
  <c r="AK465" i="2" a="1"/>
  <c r="AK465" i="2" s="1"/>
  <c r="AI467" i="2"/>
  <c r="AK467" i="2" a="1"/>
  <c r="AK467" i="2" s="1"/>
  <c r="AI469" i="2"/>
  <c r="AK469" i="2" a="1"/>
  <c r="AK469" i="2" s="1"/>
  <c r="AI471" i="2"/>
  <c r="AK471" i="2" a="1"/>
  <c r="AK471" i="2" s="1"/>
  <c r="AI473" i="2"/>
  <c r="AK473" i="2" a="1"/>
  <c r="AK473" i="2" s="1"/>
  <c r="AI475" i="2"/>
  <c r="AK475" i="2" a="1"/>
  <c r="AK475" i="2" s="1"/>
  <c r="AI477" i="2"/>
  <c r="AK477" i="2" a="1"/>
  <c r="AK477" i="2" s="1"/>
  <c r="AI479" i="2"/>
  <c r="AK479" i="2" a="1"/>
  <c r="AK479" i="2" s="1"/>
  <c r="AI481" i="2"/>
  <c r="AK481" i="2" a="1"/>
  <c r="AK481" i="2" s="1"/>
  <c r="AI483" i="2"/>
  <c r="AK483" i="2" a="1"/>
  <c r="AK483" i="2" s="1"/>
  <c r="AI485" i="2"/>
  <c r="AK485" i="2" a="1"/>
  <c r="AK485" i="2" s="1"/>
  <c r="AI487" i="2"/>
  <c r="AK487" i="2" a="1"/>
  <c r="AK487" i="2" s="1"/>
  <c r="AI489" i="2"/>
  <c r="AK489" i="2" a="1"/>
  <c r="AK489" i="2" s="1"/>
  <c r="AI491" i="2"/>
  <c r="AK491" i="2" a="1"/>
  <c r="AK491" i="2" s="1"/>
  <c r="AI493" i="2"/>
  <c r="AK493" i="2" a="1"/>
  <c r="AK493" i="2" s="1"/>
  <c r="AI495" i="2"/>
  <c r="AK495" i="2" a="1"/>
  <c r="AK495" i="2" s="1"/>
  <c r="AI497" i="2"/>
  <c r="AK497" i="2" a="1"/>
  <c r="AK497" i="2" s="1"/>
  <c r="AI499" i="2"/>
  <c r="AK499" i="2" a="1"/>
  <c r="AK499" i="2" s="1"/>
  <c r="AI501" i="2"/>
  <c r="AK501" i="2" a="1"/>
  <c r="AK501" i="2" s="1"/>
  <c r="AI503" i="2"/>
  <c r="AK503" i="2" a="1"/>
  <c r="AK503" i="2" s="1"/>
  <c r="AI505" i="2"/>
  <c r="AK505" i="2" a="1"/>
  <c r="AK505" i="2" s="1"/>
  <c r="AI507" i="2"/>
  <c r="AK507" i="2" a="1"/>
  <c r="AK507" i="2" s="1"/>
  <c r="AI509" i="2"/>
  <c r="AK509" i="2" a="1"/>
  <c r="AK509" i="2" s="1"/>
  <c r="AI511" i="2"/>
  <c r="AK511" i="2" a="1"/>
  <c r="AK511" i="2" s="1"/>
  <c r="AI513" i="2"/>
  <c r="AK513" i="2" a="1"/>
  <c r="AK513" i="2" s="1"/>
  <c r="AI515" i="2"/>
  <c r="AK515" i="2" a="1"/>
  <c r="AK515" i="2" s="1"/>
  <c r="AI517" i="2"/>
  <c r="AK517" i="2" a="1"/>
  <c r="AK517" i="2" s="1"/>
  <c r="AI519" i="2"/>
  <c r="AK519" i="2" a="1"/>
  <c r="AK519" i="2" s="1"/>
  <c r="AI521" i="2"/>
  <c r="AK521" i="2" a="1"/>
  <c r="AK521" i="2" s="1"/>
  <c r="AI523" i="2"/>
  <c r="AK523" i="2" a="1"/>
  <c r="AK523" i="2" s="1"/>
  <c r="AI525" i="2"/>
  <c r="AK525" i="2" a="1"/>
  <c r="AK525" i="2" s="1"/>
  <c r="AI527" i="2"/>
  <c r="AK527" i="2" a="1"/>
  <c r="AK527" i="2" s="1"/>
  <c r="AI529" i="2"/>
  <c r="AK529" i="2" a="1"/>
  <c r="AK529" i="2" s="1"/>
  <c r="AI531" i="2"/>
  <c r="AK531" i="2" a="1"/>
  <c r="AK531" i="2" s="1"/>
  <c r="AI533" i="2"/>
  <c r="AK533" i="2" a="1"/>
  <c r="AK533" i="2" s="1"/>
  <c r="AI535" i="2"/>
  <c r="AK535" i="2" a="1"/>
  <c r="AK535" i="2" s="1"/>
  <c r="AI537" i="2"/>
  <c r="AK537" i="2" a="1"/>
  <c r="AK537" i="2" s="1"/>
  <c r="AI539" i="2"/>
  <c r="AK539" i="2" a="1"/>
  <c r="AK539" i="2" s="1"/>
  <c r="AI541" i="2"/>
  <c r="AK541" i="2" a="1"/>
  <c r="AK541" i="2" s="1"/>
  <c r="AI543" i="2"/>
  <c r="AK543" i="2" a="1"/>
  <c r="AK543" i="2" s="1"/>
  <c r="AI545" i="2"/>
  <c r="AK545" i="2" a="1"/>
  <c r="AK545" i="2" s="1"/>
  <c r="AI547" i="2"/>
  <c r="AK547" i="2" a="1"/>
  <c r="AK547" i="2" s="1"/>
  <c r="AI549" i="2"/>
  <c r="AK549" i="2" a="1"/>
  <c r="AK549" i="2" s="1"/>
  <c r="AI551" i="2"/>
  <c r="AK551" i="2" a="1"/>
  <c r="AK551" i="2" s="1"/>
  <c r="AI553" i="2"/>
  <c r="AK553" i="2" a="1"/>
  <c r="AK553" i="2" s="1"/>
  <c r="AI555" i="2"/>
  <c r="AK555" i="2" a="1"/>
  <c r="AK555" i="2" s="1"/>
  <c r="AI557" i="2"/>
  <c r="AK557" i="2" a="1"/>
  <c r="AK557" i="2" s="1"/>
  <c r="AI559" i="2"/>
  <c r="AK559" i="2" a="1"/>
  <c r="AK559" i="2" s="1"/>
  <c r="AI561" i="2"/>
  <c r="AK561" i="2" a="1"/>
  <c r="AK561" i="2" s="1"/>
  <c r="AI563" i="2"/>
  <c r="AK563" i="2" a="1"/>
  <c r="AK563" i="2" s="1"/>
  <c r="AI565" i="2"/>
  <c r="AK565" i="2" a="1"/>
  <c r="AK565" i="2" s="1"/>
  <c r="AI567" i="2"/>
  <c r="AK567" i="2" a="1"/>
  <c r="AK567" i="2" s="1"/>
  <c r="AI569" i="2"/>
  <c r="AK569" i="2" a="1"/>
  <c r="AK569" i="2" s="1"/>
  <c r="AI571" i="2"/>
  <c r="AK571" i="2" a="1"/>
  <c r="AK571" i="2" s="1"/>
  <c r="AI573" i="2"/>
  <c r="AK573" i="2" a="1"/>
  <c r="AK573" i="2" s="1"/>
  <c r="AI575" i="2"/>
  <c r="AK575" i="2" a="1"/>
  <c r="AK575" i="2" s="1"/>
  <c r="AI577" i="2"/>
  <c r="AK577" i="2" a="1"/>
  <c r="AK577" i="2" s="1"/>
  <c r="AI579" i="2"/>
  <c r="AK579" i="2" a="1"/>
  <c r="AK579" i="2" s="1"/>
  <c r="AI581" i="2"/>
  <c r="AK581" i="2" a="1"/>
  <c r="AK581" i="2" s="1"/>
  <c r="AI583" i="2"/>
  <c r="AK583" i="2" a="1"/>
  <c r="AK583" i="2" s="1"/>
  <c r="AI585" i="2"/>
  <c r="AK585" i="2" a="1"/>
  <c r="AK585" i="2" s="1"/>
  <c r="AI587" i="2"/>
  <c r="AK587" i="2" a="1"/>
  <c r="AK587" i="2" s="1"/>
  <c r="AI589" i="2"/>
  <c r="AK589" i="2" a="1"/>
  <c r="AK589" i="2" s="1"/>
  <c r="AI591" i="2"/>
  <c r="AK591" i="2" a="1"/>
  <c r="AK591" i="2" s="1"/>
  <c r="AI593" i="2"/>
  <c r="AK593" i="2" a="1"/>
  <c r="AK593" i="2" s="1"/>
  <c r="AI595" i="2"/>
  <c r="AK595" i="2" a="1"/>
  <c r="AK595" i="2" s="1"/>
  <c r="AI597" i="2"/>
  <c r="AK597" i="2" a="1"/>
  <c r="AK597" i="2" s="1"/>
  <c r="AI599" i="2"/>
  <c r="AK599" i="2" a="1"/>
  <c r="AK599" i="2" s="1"/>
  <c r="AI601" i="2"/>
  <c r="AK601" i="2" a="1"/>
  <c r="AK601" i="2" s="1"/>
  <c r="AI603" i="2"/>
  <c r="AK603" i="2" a="1"/>
  <c r="AK603" i="2" s="1"/>
  <c r="AI605" i="2"/>
  <c r="AK605" i="2" a="1"/>
  <c r="AK605" i="2" s="1"/>
  <c r="AI607" i="2"/>
  <c r="AK607" i="2" a="1"/>
  <c r="AK607" i="2" s="1"/>
  <c r="AI609" i="2"/>
  <c r="AK609" i="2" a="1"/>
  <c r="AK609" i="2" s="1"/>
  <c r="AI611" i="2"/>
  <c r="AK611" i="2" a="1"/>
  <c r="AK611" i="2" s="1"/>
  <c r="AI613" i="2"/>
  <c r="AK613" i="2" a="1"/>
  <c r="AK613" i="2" s="1"/>
  <c r="AI615" i="2"/>
  <c r="AK615" i="2" a="1"/>
  <c r="AK615" i="2" s="1"/>
  <c r="AI617" i="2"/>
  <c r="AK617" i="2" a="1"/>
  <c r="AK617" i="2" s="1"/>
  <c r="AI619" i="2"/>
  <c r="AK619" i="2" a="1"/>
  <c r="AK619" i="2" s="1"/>
  <c r="AI621" i="2"/>
  <c r="AK621" i="2" a="1"/>
  <c r="AK621" i="2" s="1"/>
  <c r="AI623" i="2"/>
  <c r="AK623" i="2" a="1"/>
  <c r="AK623" i="2" s="1"/>
  <c r="AI625" i="2"/>
  <c r="AK625" i="2" a="1"/>
  <c r="AK625" i="2" s="1"/>
  <c r="AI627" i="2"/>
  <c r="AK627" i="2" a="1"/>
  <c r="AK627" i="2" s="1"/>
  <c r="AI629" i="2"/>
  <c r="AK629" i="2" a="1"/>
  <c r="AK629" i="2" s="1"/>
  <c r="AI632" i="2"/>
  <c r="AK632" i="2" a="1"/>
  <c r="AK632" i="2" s="1"/>
  <c r="AI634" i="2"/>
  <c r="AK634" i="2" a="1"/>
  <c r="AK634" i="2" s="1"/>
  <c r="AI636" i="2"/>
  <c r="AK636" i="2" a="1"/>
  <c r="AK636" i="2" s="1"/>
  <c r="AI638" i="2"/>
  <c r="AK638" i="2" a="1"/>
  <c r="AK638" i="2" s="1"/>
  <c r="AI640" i="2"/>
  <c r="AK640" i="2" a="1"/>
  <c r="AK640" i="2" s="1"/>
  <c r="AI642" i="2"/>
  <c r="AK642" i="2" a="1"/>
  <c r="AK642" i="2" s="1"/>
  <c r="AI644" i="2"/>
  <c r="AK644" i="2" a="1"/>
  <c r="AK644" i="2" s="1"/>
  <c r="AI646" i="2"/>
  <c r="AK646" i="2" a="1"/>
  <c r="AK646" i="2" s="1"/>
  <c r="AI648" i="2"/>
  <c r="AK648" i="2" a="1"/>
  <c r="AK648" i="2" s="1"/>
  <c r="AI650" i="2"/>
  <c r="AK650" i="2" a="1"/>
  <c r="AK650" i="2" s="1"/>
  <c r="AI652" i="2"/>
  <c r="AK652" i="2" a="1"/>
  <c r="AK652" i="2" s="1"/>
  <c r="AI654" i="2"/>
  <c r="AK654" i="2" a="1"/>
  <c r="AK654" i="2" s="1"/>
  <c r="AI656" i="2"/>
  <c r="AK656" i="2" a="1"/>
  <c r="AK656" i="2" s="1"/>
  <c r="AI658" i="2"/>
  <c r="AK658" i="2" a="1"/>
  <c r="AK658" i="2" s="1"/>
  <c r="AI660" i="2"/>
  <c r="AK356" i="2" a="1"/>
  <c r="AK356" i="2" s="1"/>
  <c r="AI357" i="2"/>
  <c r="AK357" i="2" a="1"/>
  <c r="AK357" i="2" s="1"/>
  <c r="AI358" i="2"/>
  <c r="AK358" i="2" a="1"/>
  <c r="AK358" i="2" s="1"/>
  <c r="AI359" i="2"/>
  <c r="AK359" i="2" a="1"/>
  <c r="AK359" i="2" s="1"/>
  <c r="AI360" i="2"/>
  <c r="AK360" i="2" a="1"/>
  <c r="AK360" i="2" s="1"/>
  <c r="AI361" i="2"/>
  <c r="AK361" i="2" a="1"/>
  <c r="AK361" i="2" s="1"/>
  <c r="AK362" i="2" a="1"/>
  <c r="AK362" i="2" s="1"/>
  <c r="AK363" i="2" a="1"/>
  <c r="AK363" i="2" s="1"/>
  <c r="AK364" i="2" a="1"/>
  <c r="AK364" i="2" s="1"/>
  <c r="AK365" i="2" a="1"/>
  <c r="AK365" i="2" s="1"/>
  <c r="AK366" i="2" a="1"/>
  <c r="AK366" i="2" s="1"/>
  <c r="AK367" i="2" a="1"/>
  <c r="AK367" i="2" s="1"/>
  <c r="AK368" i="2" a="1"/>
  <c r="AK368" i="2" s="1"/>
  <c r="AK369" i="2" a="1"/>
  <c r="AK369" i="2" s="1"/>
  <c r="AK370" i="2" a="1"/>
  <c r="AK370" i="2" s="1"/>
  <c r="AK371" i="2" a="1"/>
  <c r="AK371" i="2" s="1"/>
  <c r="AK372" i="2" a="1"/>
  <c r="AK372" i="2" s="1"/>
  <c r="AK373" i="2" a="1"/>
  <c r="AK373" i="2" s="1"/>
  <c r="AK374" i="2" a="1"/>
  <c r="AK374" i="2" s="1"/>
  <c r="AK375" i="2" a="1"/>
  <c r="AK375" i="2" s="1"/>
  <c r="AK376" i="2" a="1"/>
  <c r="AK376" i="2" s="1"/>
  <c r="AK377" i="2" a="1"/>
  <c r="AK377" i="2" s="1"/>
  <c r="AK378" i="2" a="1"/>
  <c r="AK378" i="2" s="1"/>
  <c r="AK379" i="2" a="1"/>
  <c r="AK379" i="2" s="1"/>
  <c r="AK380" i="2" a="1"/>
  <c r="AK380" i="2" s="1"/>
  <c r="AK381" i="2" a="1"/>
  <c r="AK381" i="2" s="1"/>
  <c r="AK382" i="2" a="1"/>
  <c r="AK382" i="2" s="1"/>
  <c r="AK383" i="2" a="1"/>
  <c r="AK383" i="2" s="1"/>
  <c r="AK384" i="2" a="1"/>
  <c r="AK384" i="2" s="1"/>
  <c r="AI386" i="2"/>
  <c r="AK386" i="2" a="1"/>
  <c r="AK386" i="2" s="1"/>
  <c r="AI388" i="2"/>
  <c r="AK388" i="2" a="1"/>
  <c r="AK388" i="2" s="1"/>
  <c r="AI390" i="2"/>
  <c r="AK390" i="2" a="1"/>
  <c r="AK390" i="2" s="1"/>
  <c r="AI392" i="2"/>
  <c r="AK392" i="2" a="1"/>
  <c r="AK392" i="2" s="1"/>
  <c r="AI394" i="2"/>
  <c r="AK394" i="2" a="1"/>
  <c r="AK394" i="2" s="1"/>
  <c r="AI396" i="2"/>
  <c r="AK396" i="2" a="1"/>
  <c r="AK396" i="2" s="1"/>
  <c r="AI398" i="2"/>
  <c r="AK398" i="2" a="1"/>
  <c r="AK398" i="2" s="1"/>
  <c r="AI400" i="2"/>
  <c r="AK400" i="2" a="1"/>
  <c r="AK400" i="2" s="1"/>
  <c r="AI402" i="2"/>
  <c r="AK402" i="2" a="1"/>
  <c r="AK402" i="2" s="1"/>
  <c r="AI404" i="2"/>
  <c r="AK404" i="2" a="1"/>
  <c r="AK404" i="2" s="1"/>
  <c r="AI406" i="2"/>
  <c r="AK406" i="2" a="1"/>
  <c r="AK406" i="2" s="1"/>
  <c r="AI408" i="2"/>
  <c r="AK408" i="2" a="1"/>
  <c r="AK408" i="2" s="1"/>
  <c r="AI410" i="2"/>
  <c r="AK410" i="2" a="1"/>
  <c r="AK410" i="2" s="1"/>
  <c r="AI412" i="2"/>
  <c r="AK412" i="2" a="1"/>
  <c r="AK412" i="2" s="1"/>
  <c r="AI414" i="2"/>
  <c r="AK414" i="2" a="1"/>
  <c r="AK414" i="2" s="1"/>
  <c r="AI416" i="2"/>
  <c r="AK416" i="2" a="1"/>
  <c r="AK416" i="2" s="1"/>
  <c r="AI418" i="2"/>
  <c r="AK418" i="2" a="1"/>
  <c r="AK418" i="2" s="1"/>
  <c r="AI420" i="2"/>
  <c r="AK420" i="2" a="1"/>
  <c r="AK420" i="2" s="1"/>
  <c r="AI422" i="2"/>
  <c r="AK422" i="2" a="1"/>
  <c r="AK422" i="2" s="1"/>
  <c r="AI424" i="2"/>
  <c r="AK424" i="2" a="1"/>
  <c r="AK424" i="2" s="1"/>
  <c r="AI426" i="2"/>
  <c r="AK426" i="2" a="1"/>
  <c r="AK426" i="2" s="1"/>
  <c r="AI428" i="2"/>
  <c r="AK428" i="2" a="1"/>
  <c r="AK428" i="2" s="1"/>
  <c r="AI430" i="2"/>
  <c r="AK430" i="2" a="1"/>
  <c r="AK430" i="2" s="1"/>
  <c r="AI432" i="2"/>
  <c r="AK432" i="2" a="1"/>
  <c r="AK432" i="2" s="1"/>
  <c r="AI434" i="2"/>
  <c r="AK434" i="2" a="1"/>
  <c r="AK434" i="2" s="1"/>
  <c r="AI436" i="2"/>
  <c r="AK436" i="2" a="1"/>
  <c r="AK436" i="2" s="1"/>
  <c r="AI438" i="2"/>
  <c r="AK438" i="2" a="1"/>
  <c r="AK438" i="2" s="1"/>
  <c r="AI440" i="2"/>
  <c r="AK440" i="2" a="1"/>
  <c r="AK440" i="2" s="1"/>
  <c r="AI442" i="2"/>
  <c r="AK442" i="2" a="1"/>
  <c r="AK442" i="2" s="1"/>
  <c r="AI444" i="2"/>
  <c r="AK444" i="2" a="1"/>
  <c r="AK444" i="2" s="1"/>
  <c r="AI446" i="2"/>
  <c r="AK446" i="2" a="1"/>
  <c r="AK446" i="2" s="1"/>
  <c r="AI448" i="2"/>
  <c r="AK448" i="2" a="1"/>
  <c r="AK448" i="2" s="1"/>
  <c r="AI450" i="2"/>
  <c r="AK450" i="2" a="1"/>
  <c r="AK450" i="2" s="1"/>
  <c r="AI452" i="2"/>
  <c r="AK452" i="2" a="1"/>
  <c r="AK452" i="2" s="1"/>
  <c r="AI454" i="2"/>
  <c r="AK454" i="2" a="1"/>
  <c r="AK454" i="2" s="1"/>
  <c r="AI456" i="2"/>
  <c r="AK456" i="2" a="1"/>
  <c r="AK456" i="2" s="1"/>
  <c r="AI458" i="2"/>
  <c r="AK458" i="2" a="1"/>
  <c r="AK458" i="2" s="1"/>
  <c r="AI460" i="2"/>
  <c r="AK460" i="2" a="1"/>
  <c r="AK460" i="2" s="1"/>
  <c r="AI462" i="2"/>
  <c r="AK462" i="2" a="1"/>
  <c r="AK462" i="2" s="1"/>
  <c r="AI464" i="2"/>
  <c r="AK464" i="2" a="1"/>
  <c r="AK464" i="2" s="1"/>
  <c r="AI466" i="2"/>
  <c r="AK466" i="2" a="1"/>
  <c r="AK466" i="2" s="1"/>
  <c r="AI468" i="2"/>
  <c r="AK468" i="2" a="1"/>
  <c r="AK468" i="2" s="1"/>
  <c r="AI470" i="2"/>
  <c r="AK470" i="2" a="1"/>
  <c r="AK470" i="2" s="1"/>
  <c r="AI472" i="2"/>
  <c r="AK472" i="2" a="1"/>
  <c r="AK472" i="2" s="1"/>
  <c r="AI474" i="2"/>
  <c r="AK474" i="2" a="1"/>
  <c r="AK474" i="2" s="1"/>
  <c r="AI476" i="2"/>
  <c r="AK476" i="2" a="1"/>
  <c r="AK476" i="2" s="1"/>
  <c r="AI478" i="2"/>
  <c r="AK478" i="2" a="1"/>
  <c r="AK478" i="2" s="1"/>
  <c r="AI480" i="2"/>
  <c r="AK480" i="2" a="1"/>
  <c r="AK480" i="2" s="1"/>
  <c r="AI482" i="2"/>
  <c r="AK482" i="2" a="1"/>
  <c r="AK482" i="2" s="1"/>
  <c r="AI484" i="2"/>
  <c r="AK484" i="2" a="1"/>
  <c r="AK484" i="2" s="1"/>
  <c r="AI486" i="2"/>
  <c r="AK486" i="2" a="1"/>
  <c r="AK486" i="2" s="1"/>
  <c r="AI488" i="2"/>
  <c r="AK488" i="2" a="1"/>
  <c r="AK488" i="2" s="1"/>
  <c r="AI490" i="2"/>
  <c r="AK490" i="2" a="1"/>
  <c r="AK490" i="2" s="1"/>
  <c r="AI492" i="2"/>
  <c r="AK492" i="2" a="1"/>
  <c r="AK492" i="2" s="1"/>
  <c r="AI494" i="2"/>
  <c r="AK494" i="2" a="1"/>
  <c r="AK494" i="2" s="1"/>
  <c r="AI496" i="2"/>
  <c r="AK496" i="2" a="1"/>
  <c r="AK496" i="2" s="1"/>
  <c r="AI498" i="2"/>
  <c r="AK498" i="2" a="1"/>
  <c r="AK498" i="2" s="1"/>
  <c r="AI500" i="2"/>
  <c r="AK500" i="2" a="1"/>
  <c r="AK500" i="2" s="1"/>
  <c r="AI502" i="2"/>
  <c r="AK502" i="2" a="1"/>
  <c r="AK502" i="2" s="1"/>
  <c r="AI504" i="2"/>
  <c r="AK504" i="2" a="1"/>
  <c r="AK504" i="2" s="1"/>
  <c r="AI506" i="2"/>
  <c r="AK506" i="2" a="1"/>
  <c r="AK506" i="2" s="1"/>
  <c r="AI508" i="2"/>
  <c r="AK508" i="2" a="1"/>
  <c r="AK508" i="2" s="1"/>
  <c r="AI510" i="2"/>
  <c r="AK510" i="2" a="1"/>
  <c r="AK510" i="2" s="1"/>
  <c r="AI512" i="2"/>
  <c r="AK512" i="2" a="1"/>
  <c r="AK512" i="2" s="1"/>
  <c r="AI514" i="2"/>
  <c r="AK514" i="2" a="1"/>
  <c r="AK514" i="2" s="1"/>
  <c r="AI516" i="2"/>
  <c r="AK516" i="2" a="1"/>
  <c r="AK516" i="2" s="1"/>
  <c r="AI518" i="2"/>
  <c r="AK518" i="2" a="1"/>
  <c r="AK518" i="2" s="1"/>
  <c r="AI520" i="2"/>
  <c r="AK520" i="2" a="1"/>
  <c r="AK520" i="2" s="1"/>
  <c r="AI522" i="2"/>
  <c r="AK522" i="2" a="1"/>
  <c r="AK522" i="2" s="1"/>
  <c r="AI524" i="2"/>
  <c r="AK524" i="2" a="1"/>
  <c r="AK524" i="2" s="1"/>
  <c r="AI526" i="2"/>
  <c r="AK526" i="2" a="1"/>
  <c r="AK526" i="2" s="1"/>
  <c r="AI528" i="2"/>
  <c r="AK528" i="2" a="1"/>
  <c r="AK528" i="2" s="1"/>
  <c r="AI530" i="2"/>
  <c r="AK530" i="2" a="1"/>
  <c r="AK530" i="2" s="1"/>
  <c r="AI532" i="2"/>
  <c r="AK532" i="2" a="1"/>
  <c r="AK532" i="2" s="1"/>
  <c r="AI534" i="2"/>
  <c r="AK534" i="2" a="1"/>
  <c r="AK534" i="2" s="1"/>
  <c r="AI536" i="2"/>
  <c r="AK536" i="2" a="1"/>
  <c r="AK536" i="2" s="1"/>
  <c r="AI538" i="2"/>
  <c r="AK538" i="2" a="1"/>
  <c r="AK538" i="2" s="1"/>
  <c r="AI540" i="2"/>
  <c r="AK540" i="2" a="1"/>
  <c r="AK540" i="2" s="1"/>
  <c r="AI542" i="2"/>
  <c r="AK542" i="2" a="1"/>
  <c r="AK542" i="2" s="1"/>
  <c r="AI544" i="2"/>
  <c r="AK544" i="2" a="1"/>
  <c r="AK544" i="2" s="1"/>
  <c r="AI546" i="2"/>
  <c r="AK546" i="2" a="1"/>
  <c r="AK546" i="2" s="1"/>
  <c r="AI548" i="2"/>
  <c r="AK548" i="2" a="1"/>
  <c r="AK548" i="2" s="1"/>
  <c r="AI550" i="2"/>
  <c r="AK550" i="2" a="1"/>
  <c r="AK550" i="2" s="1"/>
  <c r="AI552" i="2"/>
  <c r="AK552" i="2" a="1"/>
  <c r="AK552" i="2" s="1"/>
  <c r="AI554" i="2"/>
  <c r="AK554" i="2" a="1"/>
  <c r="AK554" i="2" s="1"/>
  <c r="AI556" i="2"/>
  <c r="AK556" i="2" a="1"/>
  <c r="AK556" i="2" s="1"/>
  <c r="AI558" i="2"/>
  <c r="AK558" i="2" a="1"/>
  <c r="AK558" i="2" s="1"/>
  <c r="AI560" i="2"/>
  <c r="AK560" i="2" a="1"/>
  <c r="AK560" i="2" s="1"/>
  <c r="AI562" i="2"/>
  <c r="AK562" i="2" a="1"/>
  <c r="AK562" i="2" s="1"/>
  <c r="AI564" i="2"/>
  <c r="AK564" i="2" a="1"/>
  <c r="AK564" i="2" s="1"/>
  <c r="AI566" i="2"/>
  <c r="AK566" i="2" a="1"/>
  <c r="AK566" i="2" s="1"/>
  <c r="AI568" i="2"/>
  <c r="AK568" i="2" a="1"/>
  <c r="AK568" i="2" s="1"/>
  <c r="AI570" i="2"/>
  <c r="AK570" i="2" a="1"/>
  <c r="AK570" i="2" s="1"/>
  <c r="AI572" i="2"/>
  <c r="AK572" i="2" a="1"/>
  <c r="AK572" i="2" s="1"/>
  <c r="AI574" i="2"/>
  <c r="AK574" i="2" a="1"/>
  <c r="AK574" i="2" s="1"/>
  <c r="AI576" i="2"/>
  <c r="AK576" i="2" a="1"/>
  <c r="AK576" i="2" s="1"/>
  <c r="AI578" i="2"/>
  <c r="AK578" i="2" a="1"/>
  <c r="AK578" i="2" s="1"/>
  <c r="AI580" i="2"/>
  <c r="AK580" i="2" a="1"/>
  <c r="AK580" i="2" s="1"/>
  <c r="AI582" i="2"/>
  <c r="AK582" i="2" a="1"/>
  <c r="AK582" i="2" s="1"/>
  <c r="AI584" i="2"/>
  <c r="AK584" i="2" a="1"/>
  <c r="AK584" i="2" s="1"/>
  <c r="AI586" i="2"/>
  <c r="AK586" i="2" a="1"/>
  <c r="AK586" i="2" s="1"/>
  <c r="AI588" i="2"/>
  <c r="AK588" i="2" a="1"/>
  <c r="AK588" i="2" s="1"/>
  <c r="AI590" i="2"/>
  <c r="AK590" i="2" a="1"/>
  <c r="AK590" i="2" s="1"/>
  <c r="AI592" i="2"/>
  <c r="AK592" i="2" a="1"/>
  <c r="AK592" i="2" s="1"/>
  <c r="AI594" i="2"/>
  <c r="AK594" i="2" a="1"/>
  <c r="AK594" i="2" s="1"/>
  <c r="AI596" i="2"/>
  <c r="AK596" i="2" a="1"/>
  <c r="AK596" i="2" s="1"/>
  <c r="AI598" i="2"/>
  <c r="AK598" i="2" a="1"/>
  <c r="AK598" i="2" s="1"/>
  <c r="AI600" i="2"/>
  <c r="AK600" i="2" a="1"/>
  <c r="AK600" i="2" s="1"/>
  <c r="AI602" i="2"/>
  <c r="AK602" i="2" a="1"/>
  <c r="AK602" i="2" s="1"/>
  <c r="AI604" i="2"/>
  <c r="AK604" i="2" a="1"/>
  <c r="AK604" i="2" s="1"/>
  <c r="AI606" i="2"/>
  <c r="AK606" i="2" a="1"/>
  <c r="AK606" i="2" s="1"/>
  <c r="AI608" i="2"/>
  <c r="AK608" i="2" a="1"/>
  <c r="AK608" i="2" s="1"/>
  <c r="AI610" i="2"/>
  <c r="AK610" i="2" a="1"/>
  <c r="AK610" i="2" s="1"/>
  <c r="AI612" i="2"/>
  <c r="AK612" i="2" a="1"/>
  <c r="AK612" i="2" s="1"/>
  <c r="AI614" i="2"/>
  <c r="AK614" i="2" a="1"/>
  <c r="AK614" i="2" s="1"/>
  <c r="AI616" i="2"/>
  <c r="AK616" i="2" a="1"/>
  <c r="AK616" i="2" s="1"/>
  <c r="AI618" i="2"/>
  <c r="AK618" i="2" a="1"/>
  <c r="AK618" i="2" s="1"/>
  <c r="AI620" i="2"/>
  <c r="AK620" i="2" a="1"/>
  <c r="AK620" i="2" s="1"/>
  <c r="AI622" i="2"/>
  <c r="AK622" i="2" a="1"/>
  <c r="AK622" i="2" s="1"/>
  <c r="AI624" i="2"/>
  <c r="AK624" i="2" a="1"/>
  <c r="AK624" i="2" s="1"/>
  <c r="AI626" i="2"/>
  <c r="AK626" i="2" a="1"/>
  <c r="AK626" i="2" s="1"/>
  <c r="AI628" i="2"/>
  <c r="AK628" i="2" a="1"/>
  <c r="AK628" i="2" s="1"/>
  <c r="AI630" i="2"/>
  <c r="AK630" i="2" a="1"/>
  <c r="AK630" i="2" s="1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1" i="2"/>
  <c r="AI913" i="2"/>
  <c r="AI915" i="2"/>
  <c r="AI917" i="2"/>
  <c r="AI919" i="2"/>
  <c r="AI921" i="2"/>
  <c r="AI923" i="2"/>
  <c r="AI925" i="2"/>
  <c r="AI927" i="2"/>
  <c r="AI929" i="2"/>
  <c r="AI931" i="2"/>
  <c r="AI933" i="2"/>
  <c r="AI935" i="2"/>
  <c r="AI937" i="2"/>
  <c r="AI939" i="2"/>
  <c r="AI941" i="2"/>
  <c r="AI943" i="2"/>
  <c r="AI945" i="2"/>
  <c r="AI947" i="2"/>
  <c r="AI949" i="2"/>
  <c r="AI951" i="2"/>
  <c r="AI953" i="2"/>
  <c r="AI956" i="2"/>
  <c r="AI960" i="2"/>
  <c r="AI964" i="2"/>
  <c r="AI968" i="2"/>
  <c r="AI972" i="2"/>
  <c r="AI979" i="2"/>
  <c r="AI987" i="2"/>
  <c r="AI995" i="2"/>
  <c r="AI910" i="2"/>
  <c r="AI912" i="2"/>
  <c r="AI914" i="2"/>
  <c r="AI916" i="2"/>
  <c r="AI918" i="2"/>
  <c r="AI920" i="2"/>
  <c r="AI922" i="2"/>
  <c r="AI924" i="2"/>
  <c r="AI926" i="2"/>
  <c r="AI928" i="2"/>
  <c r="AI930" i="2"/>
  <c r="AI932" i="2"/>
  <c r="AI934" i="2"/>
  <c r="AI936" i="2"/>
  <c r="AI938" i="2"/>
  <c r="AI940" i="2"/>
  <c r="AI942" i="2"/>
  <c r="AI944" i="2"/>
  <c r="AI946" i="2"/>
  <c r="AI948" i="2"/>
  <c r="AI950" i="2"/>
  <c r="AI952" i="2"/>
  <c r="AI954" i="2"/>
  <c r="AI958" i="2"/>
  <c r="AI962" i="2"/>
  <c r="AI966" i="2"/>
  <c r="AI970" i="2"/>
  <c r="AI975" i="2"/>
  <c r="AI983" i="2"/>
  <c r="AI991" i="2"/>
  <c r="AI999" i="2"/>
  <c r="AI955" i="2"/>
  <c r="AI957" i="2"/>
  <c r="AI959" i="2"/>
  <c r="AI961" i="2"/>
  <c r="AI963" i="2"/>
  <c r="AI965" i="2"/>
  <c r="AI967" i="2"/>
  <c r="AI969" i="2"/>
  <c r="AI971" i="2"/>
  <c r="AI973" i="2"/>
  <c r="AI977" i="2"/>
  <c r="AI981" i="2"/>
  <c r="AI985" i="2"/>
  <c r="AI989" i="2"/>
  <c r="AI993" i="2"/>
  <c r="AI997" i="2"/>
  <c r="AI1001" i="2"/>
  <c r="AI974" i="2"/>
  <c r="AI976" i="2"/>
  <c r="AI978" i="2"/>
  <c r="AI980" i="2"/>
  <c r="AI982" i="2"/>
  <c r="AI984" i="2"/>
  <c r="AI986" i="2"/>
  <c r="AI988" i="2"/>
  <c r="AI990" i="2"/>
  <c r="AI992" i="2"/>
  <c r="AI994" i="2"/>
  <c r="AI996" i="2"/>
  <c r="AI998" i="2"/>
  <c r="AI1000" i="2"/>
  <c r="X4" i="1" a="1"/>
  <c r="X4" i="1" s="1"/>
  <c r="X6" i="1" a="1"/>
  <c r="X6" i="1" s="1"/>
  <c r="V8" i="1"/>
  <c r="X10" i="1" a="1"/>
  <c r="X10" i="1" s="1"/>
  <c r="V12" i="1"/>
  <c r="X14" i="1" a="1"/>
  <c r="X14" i="1" s="1"/>
  <c r="V16" i="1"/>
  <c r="V18" i="1"/>
  <c r="X20" i="1" a="1"/>
  <c r="X20" i="1" s="1"/>
  <c r="X22" i="1" a="1"/>
  <c r="X22" i="1" s="1"/>
  <c r="V24" i="1"/>
  <c r="X24" i="1" a="1"/>
  <c r="X24" i="1" s="1"/>
  <c r="V26" i="1"/>
  <c r="X26" i="1" a="1"/>
  <c r="X26" i="1" s="1"/>
  <c r="V28" i="1"/>
  <c r="X28" i="1" a="1"/>
  <c r="X28" i="1" s="1"/>
  <c r="V30" i="1"/>
  <c r="X30" i="1" a="1"/>
  <c r="X30" i="1" s="1"/>
  <c r="V32" i="1"/>
  <c r="X32" i="1" a="1"/>
  <c r="X32" i="1" s="1"/>
  <c r="V34" i="1"/>
  <c r="X34" i="1" a="1"/>
  <c r="X34" i="1" s="1"/>
  <c r="V36" i="1"/>
  <c r="X36" i="1" a="1"/>
  <c r="X36" i="1" s="1"/>
  <c r="V38" i="1"/>
  <c r="X38" i="1" a="1"/>
  <c r="X38" i="1" s="1"/>
  <c r="V42" i="1"/>
  <c r="V43" i="1"/>
  <c r="V46" i="1"/>
  <c r="V48" i="1"/>
  <c r="V50" i="1"/>
  <c r="V52" i="1"/>
  <c r="V54" i="1"/>
  <c r="V56" i="1"/>
  <c r="V58" i="1"/>
  <c r="V60" i="1"/>
  <c r="V62" i="1"/>
  <c r="V64" i="1"/>
  <c r="V66" i="1"/>
  <c r="V68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175" i="1"/>
  <c r="V177" i="1"/>
  <c r="V179" i="1"/>
  <c r="V181" i="1"/>
  <c r="V183" i="1"/>
  <c r="V185" i="1"/>
  <c r="V187" i="1"/>
  <c r="V189" i="1"/>
  <c r="V191" i="1"/>
  <c r="V193" i="1"/>
  <c r="V195" i="1"/>
  <c r="V197" i="1"/>
  <c r="V199" i="1"/>
  <c r="V201" i="1"/>
  <c r="V203" i="1"/>
  <c r="V205" i="1"/>
  <c r="V207" i="1"/>
  <c r="V209" i="1"/>
  <c r="V211" i="1"/>
  <c r="V213" i="1"/>
  <c r="V215" i="1"/>
  <c r="V217" i="1"/>
  <c r="V219" i="1"/>
  <c r="V221" i="1"/>
  <c r="V223" i="1"/>
  <c r="V225" i="1"/>
  <c r="V227" i="1"/>
  <c r="V229" i="1"/>
  <c r="V231" i="1"/>
  <c r="V233" i="1"/>
  <c r="V235" i="1"/>
  <c r="V237" i="1"/>
  <c r="V239" i="1"/>
  <c r="V241" i="1"/>
  <c r="V243" i="1"/>
  <c r="V245" i="1"/>
  <c r="V247" i="1"/>
  <c r="V249" i="1"/>
  <c r="V251" i="1"/>
  <c r="V253" i="1"/>
  <c r="V255" i="1"/>
  <c r="V257" i="1"/>
  <c r="V259" i="1"/>
  <c r="V261" i="1"/>
  <c r="V263" i="1"/>
  <c r="V265" i="1"/>
  <c r="V267" i="1"/>
  <c r="V269" i="1"/>
  <c r="V271" i="1"/>
  <c r="V273" i="1"/>
  <c r="V275" i="1"/>
  <c r="V277" i="1"/>
  <c r="V279" i="1"/>
  <c r="V281" i="1"/>
  <c r="V283" i="1"/>
  <c r="V285" i="1"/>
  <c r="V287" i="1"/>
  <c r="V289" i="1"/>
  <c r="V291" i="1"/>
  <c r="V293" i="1"/>
  <c r="V295" i="1"/>
  <c r="V297" i="1"/>
  <c r="V299" i="1"/>
  <c r="V301" i="1"/>
  <c r="V303" i="1"/>
  <c r="V305" i="1"/>
  <c r="V307" i="1"/>
  <c r="V309" i="1"/>
  <c r="V311" i="1"/>
  <c r="V313" i="1"/>
  <c r="V315" i="1"/>
  <c r="V317" i="1"/>
  <c r="V319" i="1"/>
  <c r="V321" i="1"/>
  <c r="V323" i="1"/>
  <c r="V325" i="1"/>
  <c r="V327" i="1"/>
  <c r="V329" i="1"/>
  <c r="V331" i="1"/>
  <c r="V333" i="1"/>
  <c r="V335" i="1"/>
  <c r="V337" i="1"/>
  <c r="V339" i="1"/>
  <c r="V341" i="1"/>
  <c r="V343" i="1"/>
  <c r="V345" i="1"/>
  <c r="V347" i="1"/>
  <c r="V349" i="1"/>
  <c r="V351" i="1"/>
  <c r="V353" i="1"/>
  <c r="V355" i="1"/>
  <c r="V357" i="1"/>
  <c r="V359" i="1"/>
  <c r="V361" i="1"/>
  <c r="V363" i="1"/>
  <c r="V365" i="1"/>
  <c r="V367" i="1"/>
  <c r="V369" i="1"/>
  <c r="V371" i="1"/>
  <c r="V373" i="1"/>
  <c r="V375" i="1"/>
  <c r="V377" i="1"/>
  <c r="V379" i="1"/>
  <c r="V381" i="1"/>
  <c r="V383" i="1"/>
  <c r="V385" i="1"/>
  <c r="V4" i="1"/>
  <c r="V6" i="1"/>
  <c r="X8" i="1" a="1"/>
  <c r="X8" i="1" s="1"/>
  <c r="V10" i="1"/>
  <c r="X12" i="1" a="1"/>
  <c r="X12" i="1" s="1"/>
  <c r="V14" i="1"/>
  <c r="X16" i="1" a="1"/>
  <c r="X16" i="1" s="1"/>
  <c r="V20" i="1"/>
  <c r="V22" i="1"/>
  <c r="V998" i="1"/>
  <c r="V994" i="1"/>
  <c r="V990" i="1"/>
  <c r="V986" i="1"/>
  <c r="V982" i="1"/>
  <c r="V978" i="1"/>
  <c r="V974" i="1"/>
  <c r="V970" i="1"/>
  <c r="V966" i="1"/>
  <c r="V962" i="1"/>
  <c r="V958" i="1"/>
  <c r="V954" i="1"/>
  <c r="V950" i="1"/>
  <c r="V946" i="1"/>
  <c r="V1000" i="1"/>
  <c r="V992" i="1"/>
  <c r="V984" i="1"/>
  <c r="V976" i="1"/>
  <c r="V968" i="1"/>
  <c r="V960" i="1"/>
  <c r="V952" i="1"/>
  <c r="V944" i="1"/>
  <c r="V940" i="1"/>
  <c r="V936" i="1"/>
  <c r="V932" i="1"/>
  <c r="V928" i="1"/>
  <c r="V996" i="1"/>
  <c r="V980" i="1"/>
  <c r="V964" i="1"/>
  <c r="V948" i="1"/>
  <c r="V938" i="1"/>
  <c r="V930" i="1"/>
  <c r="V925" i="1"/>
  <c r="V921" i="1"/>
  <c r="V917" i="1"/>
  <c r="V913" i="1"/>
  <c r="V909" i="1"/>
  <c r="V905" i="1"/>
  <c r="V901" i="1"/>
  <c r="V897" i="1"/>
  <c r="V893" i="1"/>
  <c r="V889" i="1"/>
  <c r="V885" i="1"/>
  <c r="V881" i="1"/>
  <c r="V877" i="1"/>
  <c r="V873" i="1"/>
  <c r="V869" i="1"/>
  <c r="V865" i="1"/>
  <c r="V861" i="1"/>
  <c r="V857" i="1"/>
  <c r="V853" i="1"/>
  <c r="V849" i="1"/>
  <c r="V988" i="1"/>
  <c r="V956" i="1"/>
  <c r="V934" i="1"/>
  <c r="V923" i="1"/>
  <c r="V915" i="1"/>
  <c r="V907" i="1"/>
  <c r="V899" i="1"/>
  <c r="V891" i="1"/>
  <c r="V883" i="1"/>
  <c r="V875" i="1"/>
  <c r="V867" i="1"/>
  <c r="V859" i="1"/>
  <c r="V851" i="1"/>
  <c r="V845" i="1"/>
  <c r="V841" i="1"/>
  <c r="V837" i="1"/>
  <c r="V833" i="1"/>
  <c r="V829" i="1"/>
  <c r="V825" i="1"/>
  <c r="V821" i="1"/>
  <c r="V817" i="1"/>
  <c r="V813" i="1"/>
  <c r="V809" i="1"/>
  <c r="V805" i="1"/>
  <c r="V801" i="1"/>
  <c r="V797" i="1"/>
  <c r="V793" i="1"/>
  <c r="V789" i="1"/>
  <c r="V785" i="1"/>
  <c r="V781" i="1"/>
  <c r="V777" i="1"/>
  <c r="V773" i="1"/>
  <c r="V769" i="1"/>
  <c r="V765" i="1"/>
  <c r="V761" i="1"/>
  <c r="V757" i="1"/>
  <c r="V753" i="1"/>
  <c r="V749" i="1"/>
  <c r="V745" i="1"/>
  <c r="V741" i="1"/>
  <c r="V737" i="1"/>
  <c r="V733" i="1"/>
  <c r="V729" i="1"/>
  <c r="V725" i="1"/>
  <c r="V721" i="1"/>
  <c r="V717" i="1"/>
  <c r="V713" i="1"/>
  <c r="V709" i="1"/>
  <c r="V705" i="1"/>
  <c r="V701" i="1"/>
  <c r="V697" i="1"/>
  <c r="V693" i="1"/>
  <c r="V689" i="1"/>
  <c r="V972" i="1"/>
  <c r="V942" i="1"/>
  <c r="V919" i="1"/>
  <c r="V911" i="1"/>
  <c r="V903" i="1"/>
  <c r="V895" i="1"/>
  <c r="V887" i="1"/>
  <c r="V879" i="1"/>
  <c r="V871" i="1"/>
  <c r="V863" i="1"/>
  <c r="V855" i="1"/>
  <c r="V847" i="1"/>
  <c r="V843" i="1"/>
  <c r="V839" i="1"/>
  <c r="V835" i="1"/>
  <c r="V831" i="1"/>
  <c r="V827" i="1"/>
  <c r="V823" i="1"/>
  <c r="V819" i="1"/>
  <c r="V815" i="1"/>
  <c r="V811" i="1"/>
  <c r="V807" i="1"/>
  <c r="V803" i="1"/>
  <c r="V799" i="1"/>
  <c r="V795" i="1"/>
  <c r="V791" i="1"/>
  <c r="V787" i="1"/>
  <c r="V783" i="1"/>
  <c r="V779" i="1"/>
  <c r="V775" i="1"/>
  <c r="V771" i="1"/>
  <c r="V767" i="1"/>
  <c r="V763" i="1"/>
  <c r="V759" i="1"/>
  <c r="V755" i="1"/>
  <c r="V751" i="1"/>
  <c r="V747" i="1"/>
  <c r="V743" i="1"/>
  <c r="V739" i="1"/>
  <c r="V735" i="1"/>
  <c r="V731" i="1"/>
  <c r="V727" i="1"/>
  <c r="V723" i="1"/>
  <c r="V715" i="1"/>
  <c r="V707" i="1"/>
  <c r="V699" i="1"/>
  <c r="V691" i="1"/>
  <c r="V685" i="1"/>
  <c r="V681" i="1"/>
  <c r="V677" i="1"/>
  <c r="V673" i="1"/>
  <c r="V669" i="1"/>
  <c r="V665" i="1"/>
  <c r="V661" i="1"/>
  <c r="V657" i="1"/>
  <c r="V653" i="1"/>
  <c r="V649" i="1"/>
  <c r="V647" i="1"/>
  <c r="V645" i="1"/>
  <c r="V643" i="1"/>
  <c r="V641" i="1"/>
  <c r="V639" i="1"/>
  <c r="V719" i="1"/>
  <c r="V711" i="1"/>
  <c r="V703" i="1"/>
  <c r="V695" i="1"/>
  <c r="V687" i="1"/>
  <c r="V683" i="1"/>
  <c r="V679" i="1"/>
  <c r="V675" i="1"/>
  <c r="V671" i="1"/>
  <c r="V667" i="1"/>
  <c r="V663" i="1"/>
  <c r="V659" i="1"/>
  <c r="V655" i="1"/>
  <c r="V651" i="1"/>
  <c r="V650" i="1"/>
  <c r="V648" i="1"/>
  <c r="V646" i="1"/>
  <c r="V644" i="1"/>
  <c r="V642" i="1"/>
  <c r="V640" i="1"/>
  <c r="V638" i="1"/>
  <c r="V636" i="1"/>
  <c r="V634" i="1"/>
  <c r="V632" i="1"/>
  <c r="V630" i="1"/>
  <c r="V628" i="1"/>
  <c r="V626" i="1"/>
  <c r="V624" i="1"/>
  <c r="V622" i="1"/>
  <c r="V620" i="1"/>
  <c r="V618" i="1"/>
  <c r="V616" i="1"/>
  <c r="V614" i="1"/>
  <c r="V612" i="1"/>
  <c r="V610" i="1"/>
  <c r="V608" i="1"/>
  <c r="V606" i="1"/>
  <c r="V604" i="1"/>
  <c r="V602" i="1"/>
  <c r="V600" i="1"/>
  <c r="V598" i="1"/>
  <c r="V596" i="1"/>
  <c r="V594" i="1"/>
  <c r="V592" i="1"/>
  <c r="V590" i="1"/>
  <c r="V588" i="1"/>
  <c r="V586" i="1"/>
  <c r="V584" i="1"/>
  <c r="V582" i="1"/>
  <c r="V580" i="1"/>
  <c r="V578" i="1"/>
  <c r="V576" i="1"/>
  <c r="V574" i="1"/>
  <c r="V572" i="1"/>
  <c r="V570" i="1"/>
  <c r="V568" i="1"/>
  <c r="V566" i="1"/>
  <c r="V564" i="1"/>
  <c r="V562" i="1"/>
  <c r="V560" i="1"/>
  <c r="V558" i="1"/>
  <c r="V556" i="1"/>
  <c r="V554" i="1"/>
  <c r="V552" i="1"/>
  <c r="V550" i="1"/>
  <c r="V548" i="1"/>
  <c r="V546" i="1"/>
  <c r="V544" i="1"/>
  <c r="V542" i="1"/>
  <c r="V540" i="1"/>
  <c r="V538" i="1"/>
  <c r="V536" i="1"/>
  <c r="V534" i="1"/>
  <c r="V532" i="1"/>
  <c r="V530" i="1"/>
  <c r="V528" i="1"/>
  <c r="V526" i="1"/>
  <c r="V524" i="1"/>
  <c r="V522" i="1"/>
  <c r="V520" i="1"/>
  <c r="V518" i="1"/>
  <c r="V516" i="1"/>
  <c r="V514" i="1"/>
  <c r="V512" i="1"/>
  <c r="V510" i="1"/>
  <c r="V508" i="1"/>
  <c r="V506" i="1"/>
  <c r="V504" i="1"/>
  <c r="V502" i="1"/>
  <c r="V500" i="1"/>
  <c r="V498" i="1"/>
  <c r="V496" i="1"/>
  <c r="V494" i="1"/>
  <c r="V492" i="1"/>
  <c r="V490" i="1"/>
  <c r="V488" i="1"/>
  <c r="V486" i="1"/>
  <c r="V484" i="1"/>
  <c r="V482" i="1"/>
  <c r="V480" i="1"/>
  <c r="V478" i="1"/>
  <c r="V476" i="1"/>
  <c r="V474" i="1"/>
  <c r="V472" i="1"/>
  <c r="V470" i="1"/>
  <c r="V468" i="1"/>
  <c r="V466" i="1"/>
  <c r="V464" i="1"/>
  <c r="V462" i="1"/>
  <c r="V460" i="1"/>
  <c r="V456" i="1"/>
  <c r="V452" i="1"/>
  <c r="V448" i="1"/>
  <c r="V444" i="1"/>
  <c r="V440" i="1"/>
  <c r="V436" i="1"/>
  <c r="V432" i="1"/>
  <c r="V428" i="1"/>
  <c r="V424" i="1"/>
  <c r="V420" i="1"/>
  <c r="V416" i="1"/>
  <c r="V412" i="1"/>
  <c r="V408" i="1"/>
  <c r="V404" i="1"/>
  <c r="V400" i="1"/>
  <c r="V396" i="1"/>
  <c r="V392" i="1"/>
  <c r="V388" i="1"/>
  <c r="V71" i="1"/>
  <c r="V69" i="1"/>
  <c r="V67" i="1"/>
  <c r="V65" i="1"/>
  <c r="V63" i="1"/>
  <c r="V61" i="1"/>
  <c r="V59" i="1"/>
  <c r="V57" i="1"/>
  <c r="V55" i="1"/>
  <c r="V53" i="1"/>
  <c r="V51" i="1"/>
  <c r="V49" i="1"/>
  <c r="V458" i="1"/>
  <c r="V454" i="1"/>
  <c r="V450" i="1"/>
  <c r="V446" i="1"/>
  <c r="V442" i="1"/>
  <c r="V438" i="1"/>
  <c r="V434" i="1"/>
  <c r="V430" i="1"/>
  <c r="V426" i="1"/>
  <c r="V422" i="1"/>
  <c r="V418" i="1"/>
  <c r="V414" i="1"/>
  <c r="V410" i="1"/>
  <c r="V406" i="1"/>
  <c r="V402" i="1"/>
  <c r="V398" i="1"/>
  <c r="V394" i="1"/>
  <c r="V390" i="1"/>
  <c r="V386" i="1"/>
  <c r="V384" i="1"/>
  <c r="V382" i="1"/>
  <c r="V380" i="1"/>
  <c r="V378" i="1"/>
  <c r="V376" i="1"/>
  <c r="V374" i="1"/>
  <c r="V372" i="1"/>
  <c r="V370" i="1"/>
  <c r="V368" i="1"/>
  <c r="V366" i="1"/>
  <c r="V364" i="1"/>
  <c r="V362" i="1"/>
  <c r="V360" i="1"/>
  <c r="V358" i="1"/>
  <c r="V356" i="1"/>
  <c r="V354" i="1"/>
  <c r="V352" i="1"/>
  <c r="V350" i="1"/>
  <c r="V348" i="1"/>
  <c r="V346" i="1"/>
  <c r="V344" i="1"/>
  <c r="V342" i="1"/>
  <c r="V340" i="1"/>
  <c r="V338" i="1"/>
  <c r="V336" i="1"/>
  <c r="V334" i="1"/>
  <c r="V332" i="1"/>
  <c r="V330" i="1"/>
  <c r="V328" i="1"/>
  <c r="V326" i="1"/>
  <c r="V324" i="1"/>
  <c r="V322" i="1"/>
  <c r="V320" i="1"/>
  <c r="V318" i="1"/>
  <c r="V316" i="1"/>
  <c r="V314" i="1"/>
  <c r="V312" i="1"/>
  <c r="V310" i="1"/>
  <c r="V308" i="1"/>
  <c r="V306" i="1"/>
  <c r="V304" i="1"/>
  <c r="V302" i="1"/>
  <c r="V300" i="1"/>
  <c r="V298" i="1"/>
  <c r="V296" i="1"/>
  <c r="V294" i="1"/>
  <c r="V292" i="1"/>
  <c r="V290" i="1"/>
  <c r="V288" i="1"/>
  <c r="V286" i="1"/>
  <c r="V284" i="1"/>
  <c r="V282" i="1"/>
  <c r="V280" i="1"/>
  <c r="V278" i="1"/>
  <c r="V276" i="1"/>
  <c r="V274" i="1"/>
  <c r="V272" i="1"/>
  <c r="V270" i="1"/>
  <c r="V268" i="1"/>
  <c r="V266" i="1"/>
  <c r="V264" i="1"/>
  <c r="V262" i="1"/>
  <c r="V260" i="1"/>
  <c r="V258" i="1"/>
  <c r="V256" i="1"/>
  <c r="V254" i="1"/>
  <c r="V252" i="1"/>
  <c r="V250" i="1"/>
  <c r="V248" i="1"/>
  <c r="V246" i="1"/>
  <c r="V244" i="1"/>
  <c r="V242" i="1"/>
  <c r="V240" i="1"/>
  <c r="V238" i="1"/>
  <c r="V236" i="1"/>
  <c r="V234" i="1"/>
  <c r="V232" i="1"/>
  <c r="V230" i="1"/>
  <c r="V228" i="1"/>
  <c r="V226" i="1"/>
  <c r="V224" i="1"/>
  <c r="V222" i="1"/>
  <c r="V220" i="1"/>
  <c r="V218" i="1"/>
  <c r="V216" i="1"/>
  <c r="V214" i="1"/>
  <c r="V212" i="1"/>
  <c r="V210" i="1"/>
  <c r="V208" i="1"/>
  <c r="V206" i="1"/>
  <c r="V204" i="1"/>
  <c r="V202" i="1"/>
  <c r="V200" i="1"/>
  <c r="V198" i="1"/>
  <c r="V196" i="1"/>
  <c r="V194" i="1"/>
  <c r="V192" i="1"/>
  <c r="V190" i="1"/>
  <c r="V188" i="1"/>
  <c r="V186" i="1"/>
  <c r="V184" i="1"/>
  <c r="V182" i="1"/>
  <c r="V180" i="1"/>
  <c r="V178" i="1"/>
  <c r="V176" i="1"/>
  <c r="V174" i="1"/>
  <c r="V172" i="1"/>
  <c r="V170" i="1"/>
  <c r="V168" i="1"/>
  <c r="V166" i="1"/>
  <c r="V164" i="1"/>
  <c r="V162" i="1"/>
  <c r="V160" i="1"/>
  <c r="V158" i="1"/>
  <c r="V156" i="1"/>
  <c r="V154" i="1"/>
  <c r="V152" i="1"/>
  <c r="V150" i="1"/>
  <c r="V148" i="1"/>
  <c r="V146" i="1"/>
  <c r="V144" i="1"/>
  <c r="V142" i="1"/>
  <c r="V140" i="1"/>
  <c r="V138" i="1"/>
  <c r="V136" i="1"/>
  <c r="V134" i="1"/>
  <c r="V132" i="1"/>
  <c r="V130" i="1"/>
  <c r="V128" i="1"/>
  <c r="V126" i="1"/>
  <c r="V124" i="1"/>
  <c r="V122" i="1"/>
  <c r="V120" i="1"/>
  <c r="V118" i="1"/>
  <c r="V116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4" i="1"/>
  <c r="V82" i="1"/>
  <c r="V80" i="1"/>
  <c r="V78" i="1"/>
  <c r="V76" i="1"/>
  <c r="V74" i="1"/>
  <c r="V72" i="1"/>
  <c r="V70" i="1"/>
  <c r="X1001" i="1" a="1"/>
  <c r="X1001" i="1" s="1"/>
  <c r="X999" i="1" a="1"/>
  <c r="X999" i="1" s="1"/>
  <c r="X997" i="1" a="1"/>
  <c r="X997" i="1" s="1"/>
  <c r="X995" i="1" a="1"/>
  <c r="X995" i="1" s="1"/>
  <c r="X993" i="1" a="1"/>
  <c r="X993" i="1" s="1"/>
  <c r="X991" i="1" a="1"/>
  <c r="X991" i="1" s="1"/>
  <c r="X989" i="1" a="1"/>
  <c r="X989" i="1" s="1"/>
  <c r="X987" i="1" a="1"/>
  <c r="X987" i="1" s="1"/>
  <c r="X985" i="1" a="1"/>
  <c r="X985" i="1" s="1"/>
  <c r="X983" i="1" a="1"/>
  <c r="X983" i="1" s="1"/>
  <c r="X981" i="1" a="1"/>
  <c r="X981" i="1" s="1"/>
  <c r="X979" i="1" a="1"/>
  <c r="X979" i="1" s="1"/>
  <c r="X977" i="1" a="1"/>
  <c r="X977" i="1" s="1"/>
  <c r="X975" i="1" a="1"/>
  <c r="X975" i="1" s="1"/>
  <c r="X973" i="1" a="1"/>
  <c r="X973" i="1" s="1"/>
  <c r="X971" i="1" a="1"/>
  <c r="X971" i="1" s="1"/>
  <c r="X969" i="1" a="1"/>
  <c r="X969" i="1" s="1"/>
  <c r="X967" i="1" a="1"/>
  <c r="X967" i="1" s="1"/>
  <c r="X965" i="1" a="1"/>
  <c r="X965" i="1" s="1"/>
  <c r="X963" i="1" a="1"/>
  <c r="X963" i="1" s="1"/>
  <c r="X961" i="1" a="1"/>
  <c r="X961" i="1" s="1"/>
  <c r="X959" i="1" a="1"/>
  <c r="X959" i="1" s="1"/>
  <c r="X957" i="1" a="1"/>
  <c r="X957" i="1" s="1"/>
  <c r="X955" i="1" a="1"/>
  <c r="X955" i="1" s="1"/>
  <c r="X953" i="1" a="1"/>
  <c r="X953" i="1" s="1"/>
  <c r="X951" i="1" a="1"/>
  <c r="X951" i="1" s="1"/>
  <c r="X949" i="1" a="1"/>
  <c r="X949" i="1" s="1"/>
  <c r="X947" i="1" a="1"/>
  <c r="X947" i="1" s="1"/>
  <c r="X945" i="1" a="1"/>
  <c r="X945" i="1" s="1"/>
  <c r="X998" i="1" a="1"/>
  <c r="X998" i="1" s="1"/>
  <c r="X994" i="1" a="1"/>
  <c r="X994" i="1" s="1"/>
  <c r="X990" i="1" a="1"/>
  <c r="X990" i="1" s="1"/>
  <c r="X986" i="1" a="1"/>
  <c r="X986" i="1" s="1"/>
  <c r="X982" i="1" a="1"/>
  <c r="X982" i="1" s="1"/>
  <c r="X978" i="1" a="1"/>
  <c r="X978" i="1" s="1"/>
  <c r="X974" i="1" a="1"/>
  <c r="X974" i="1" s="1"/>
  <c r="X970" i="1" a="1"/>
  <c r="X970" i="1" s="1"/>
  <c r="X966" i="1" a="1"/>
  <c r="X966" i="1" s="1"/>
  <c r="X962" i="1" a="1"/>
  <c r="X962" i="1" s="1"/>
  <c r="X958" i="1" a="1"/>
  <c r="X958" i="1" s="1"/>
  <c r="X954" i="1" a="1"/>
  <c r="X954" i="1" s="1"/>
  <c r="X950" i="1" a="1"/>
  <c r="X950" i="1" s="1"/>
  <c r="X946" i="1" a="1"/>
  <c r="X946" i="1" s="1"/>
  <c r="X943" i="1" a="1"/>
  <c r="X943" i="1" s="1"/>
  <c r="X941" i="1" a="1"/>
  <c r="X941" i="1" s="1"/>
  <c r="X939" i="1" a="1"/>
  <c r="X939" i="1" s="1"/>
  <c r="X937" i="1" a="1"/>
  <c r="X937" i="1" s="1"/>
  <c r="X935" i="1" a="1"/>
  <c r="X935" i="1" s="1"/>
  <c r="X933" i="1" a="1"/>
  <c r="X933" i="1" s="1"/>
  <c r="X931" i="1" a="1"/>
  <c r="X931" i="1" s="1"/>
  <c r="X929" i="1" a="1"/>
  <c r="X929" i="1" s="1"/>
  <c r="X927" i="1" a="1"/>
  <c r="X927" i="1" s="1"/>
  <c r="X1000" i="1" a="1"/>
  <c r="X1000" i="1" s="1"/>
  <c r="X992" i="1" a="1"/>
  <c r="X992" i="1" s="1"/>
  <c r="X984" i="1" a="1"/>
  <c r="X984" i="1" s="1"/>
  <c r="X976" i="1" a="1"/>
  <c r="X976" i="1" s="1"/>
  <c r="X968" i="1" a="1"/>
  <c r="X968" i="1" s="1"/>
  <c r="X960" i="1" a="1"/>
  <c r="X960" i="1" s="1"/>
  <c r="X952" i="1" a="1"/>
  <c r="X952" i="1" s="1"/>
  <c r="X944" i="1" a="1"/>
  <c r="X944" i="1" s="1"/>
  <c r="X940" i="1" a="1"/>
  <c r="X940" i="1" s="1"/>
  <c r="X936" i="1" a="1"/>
  <c r="X936" i="1" s="1"/>
  <c r="X932" i="1" a="1"/>
  <c r="X932" i="1" s="1"/>
  <c r="X928" i="1" a="1"/>
  <c r="X928" i="1" s="1"/>
  <c r="X926" i="1" a="1"/>
  <c r="X926" i="1" s="1"/>
  <c r="X924" i="1" a="1"/>
  <c r="X924" i="1" s="1"/>
  <c r="X922" i="1" a="1"/>
  <c r="X922" i="1" s="1"/>
  <c r="X920" i="1" a="1"/>
  <c r="X920" i="1" s="1"/>
  <c r="X918" i="1" a="1"/>
  <c r="X918" i="1" s="1"/>
  <c r="X916" i="1" a="1"/>
  <c r="X916" i="1" s="1"/>
  <c r="X914" i="1" a="1"/>
  <c r="X914" i="1" s="1"/>
  <c r="X912" i="1" a="1"/>
  <c r="X912" i="1" s="1"/>
  <c r="X910" i="1" a="1"/>
  <c r="X910" i="1" s="1"/>
  <c r="X908" i="1" a="1"/>
  <c r="X908" i="1" s="1"/>
  <c r="X906" i="1" a="1"/>
  <c r="X906" i="1" s="1"/>
  <c r="X904" i="1" a="1"/>
  <c r="X904" i="1" s="1"/>
  <c r="X902" i="1" a="1"/>
  <c r="X902" i="1" s="1"/>
  <c r="X900" i="1" a="1"/>
  <c r="X900" i="1" s="1"/>
  <c r="X898" i="1" a="1"/>
  <c r="X898" i="1" s="1"/>
  <c r="X896" i="1" a="1"/>
  <c r="X896" i="1" s="1"/>
  <c r="X894" i="1" a="1"/>
  <c r="X894" i="1" s="1"/>
  <c r="X892" i="1" a="1"/>
  <c r="X892" i="1" s="1"/>
  <c r="X890" i="1" a="1"/>
  <c r="X890" i="1" s="1"/>
  <c r="X888" i="1" a="1"/>
  <c r="X888" i="1" s="1"/>
  <c r="X886" i="1" a="1"/>
  <c r="X886" i="1" s="1"/>
  <c r="X884" i="1" a="1"/>
  <c r="X884" i="1" s="1"/>
  <c r="X882" i="1" a="1"/>
  <c r="X882" i="1" s="1"/>
  <c r="X880" i="1" a="1"/>
  <c r="X880" i="1" s="1"/>
  <c r="X878" i="1" a="1"/>
  <c r="X878" i="1" s="1"/>
  <c r="X876" i="1" a="1"/>
  <c r="X876" i="1" s="1"/>
  <c r="X874" i="1" a="1"/>
  <c r="X874" i="1" s="1"/>
  <c r="X872" i="1" a="1"/>
  <c r="X872" i="1" s="1"/>
  <c r="X870" i="1" a="1"/>
  <c r="X870" i="1" s="1"/>
  <c r="X868" i="1" a="1"/>
  <c r="X868" i="1" s="1"/>
  <c r="X866" i="1" a="1"/>
  <c r="X866" i="1" s="1"/>
  <c r="X864" i="1" a="1"/>
  <c r="X864" i="1" s="1"/>
  <c r="X862" i="1" a="1"/>
  <c r="X862" i="1" s="1"/>
  <c r="X860" i="1" a="1"/>
  <c r="X860" i="1" s="1"/>
  <c r="X858" i="1" a="1"/>
  <c r="X858" i="1" s="1"/>
  <c r="X856" i="1" a="1"/>
  <c r="X856" i="1" s="1"/>
  <c r="X854" i="1" a="1"/>
  <c r="X854" i="1" s="1"/>
  <c r="X852" i="1" a="1"/>
  <c r="X852" i="1" s="1"/>
  <c r="X850" i="1" a="1"/>
  <c r="X850" i="1" s="1"/>
  <c r="X848" i="1" a="1"/>
  <c r="X848" i="1" s="1"/>
  <c r="X846" i="1" a="1"/>
  <c r="X846" i="1" s="1"/>
  <c r="X996" i="1" a="1"/>
  <c r="X996" i="1" s="1"/>
  <c r="X980" i="1" a="1"/>
  <c r="X980" i="1" s="1"/>
  <c r="X964" i="1" a="1"/>
  <c r="X964" i="1" s="1"/>
  <c r="X948" i="1" a="1"/>
  <c r="X948" i="1" s="1"/>
  <c r="X938" i="1" a="1"/>
  <c r="X938" i="1" s="1"/>
  <c r="X930" i="1" a="1"/>
  <c r="X930" i="1" s="1"/>
  <c r="X925" i="1" a="1"/>
  <c r="X925" i="1" s="1"/>
  <c r="X921" i="1" a="1"/>
  <c r="X921" i="1" s="1"/>
  <c r="X917" i="1" a="1"/>
  <c r="X917" i="1" s="1"/>
  <c r="X913" i="1" a="1"/>
  <c r="X913" i="1" s="1"/>
  <c r="X909" i="1" a="1"/>
  <c r="X909" i="1" s="1"/>
  <c r="X905" i="1" a="1"/>
  <c r="X905" i="1" s="1"/>
  <c r="X901" i="1" a="1"/>
  <c r="X901" i="1" s="1"/>
  <c r="X897" i="1" a="1"/>
  <c r="X897" i="1" s="1"/>
  <c r="X893" i="1" a="1"/>
  <c r="X893" i="1" s="1"/>
  <c r="X889" i="1" a="1"/>
  <c r="X889" i="1" s="1"/>
  <c r="X885" i="1" a="1"/>
  <c r="X885" i="1" s="1"/>
  <c r="X881" i="1" a="1"/>
  <c r="X881" i="1" s="1"/>
  <c r="X877" i="1" a="1"/>
  <c r="X877" i="1" s="1"/>
  <c r="X873" i="1" a="1"/>
  <c r="X873" i="1" s="1"/>
  <c r="X869" i="1" a="1"/>
  <c r="X869" i="1" s="1"/>
  <c r="X865" i="1" a="1"/>
  <c r="X865" i="1" s="1"/>
  <c r="X861" i="1" a="1"/>
  <c r="X861" i="1" s="1"/>
  <c r="X857" i="1" a="1"/>
  <c r="X857" i="1" s="1"/>
  <c r="X853" i="1" a="1"/>
  <c r="X853" i="1" s="1"/>
  <c r="X849" i="1" a="1"/>
  <c r="X849" i="1" s="1"/>
  <c r="X844" i="1" a="1"/>
  <c r="X844" i="1" s="1"/>
  <c r="X842" i="1" a="1"/>
  <c r="X842" i="1" s="1"/>
  <c r="X840" i="1" a="1"/>
  <c r="X840" i="1" s="1"/>
  <c r="X838" i="1" a="1"/>
  <c r="X838" i="1" s="1"/>
  <c r="X836" i="1" a="1"/>
  <c r="X836" i="1" s="1"/>
  <c r="X834" i="1" a="1"/>
  <c r="X834" i="1" s="1"/>
  <c r="X832" i="1" a="1"/>
  <c r="X832" i="1" s="1"/>
  <c r="X830" i="1" a="1"/>
  <c r="X830" i="1" s="1"/>
  <c r="X828" i="1" a="1"/>
  <c r="X828" i="1" s="1"/>
  <c r="X826" i="1" a="1"/>
  <c r="X826" i="1" s="1"/>
  <c r="X824" i="1" a="1"/>
  <c r="X824" i="1" s="1"/>
  <c r="X822" i="1" a="1"/>
  <c r="X822" i="1" s="1"/>
  <c r="X820" i="1" a="1"/>
  <c r="X820" i="1" s="1"/>
  <c r="X818" i="1" a="1"/>
  <c r="X818" i="1" s="1"/>
  <c r="X816" i="1" a="1"/>
  <c r="X816" i="1" s="1"/>
  <c r="X814" i="1" a="1"/>
  <c r="X814" i="1" s="1"/>
  <c r="X812" i="1" a="1"/>
  <c r="X812" i="1" s="1"/>
  <c r="X810" i="1" a="1"/>
  <c r="X810" i="1" s="1"/>
  <c r="X808" i="1" a="1"/>
  <c r="X808" i="1" s="1"/>
  <c r="X806" i="1" a="1"/>
  <c r="X806" i="1" s="1"/>
  <c r="X804" i="1" a="1"/>
  <c r="X804" i="1" s="1"/>
  <c r="X802" i="1" a="1"/>
  <c r="X802" i="1" s="1"/>
  <c r="X800" i="1" a="1"/>
  <c r="X800" i="1" s="1"/>
  <c r="X798" i="1" a="1"/>
  <c r="X798" i="1" s="1"/>
  <c r="X796" i="1" a="1"/>
  <c r="X796" i="1" s="1"/>
  <c r="X794" i="1" a="1"/>
  <c r="X794" i="1" s="1"/>
  <c r="X792" i="1" a="1"/>
  <c r="X792" i="1" s="1"/>
  <c r="X790" i="1" a="1"/>
  <c r="X790" i="1" s="1"/>
  <c r="X788" i="1" a="1"/>
  <c r="X788" i="1" s="1"/>
  <c r="X786" i="1" a="1"/>
  <c r="X786" i="1" s="1"/>
  <c r="X784" i="1" a="1"/>
  <c r="X784" i="1" s="1"/>
  <c r="X782" i="1" a="1"/>
  <c r="X782" i="1" s="1"/>
  <c r="X780" i="1" a="1"/>
  <c r="X780" i="1" s="1"/>
  <c r="X778" i="1" a="1"/>
  <c r="X778" i="1" s="1"/>
  <c r="X776" i="1" a="1"/>
  <c r="X776" i="1" s="1"/>
  <c r="X774" i="1" a="1"/>
  <c r="X774" i="1" s="1"/>
  <c r="X772" i="1" a="1"/>
  <c r="X772" i="1" s="1"/>
  <c r="X770" i="1" a="1"/>
  <c r="X770" i="1" s="1"/>
  <c r="X768" i="1" a="1"/>
  <c r="X768" i="1" s="1"/>
  <c r="X766" i="1" a="1"/>
  <c r="X766" i="1" s="1"/>
  <c r="X764" i="1" a="1"/>
  <c r="X764" i="1" s="1"/>
  <c r="X762" i="1" a="1"/>
  <c r="X762" i="1" s="1"/>
  <c r="X760" i="1" a="1"/>
  <c r="X760" i="1" s="1"/>
  <c r="X758" i="1" a="1"/>
  <c r="X758" i="1" s="1"/>
  <c r="X756" i="1" a="1"/>
  <c r="X756" i="1" s="1"/>
  <c r="X754" i="1" a="1"/>
  <c r="X754" i="1" s="1"/>
  <c r="X752" i="1" a="1"/>
  <c r="X752" i="1" s="1"/>
  <c r="X750" i="1" a="1"/>
  <c r="X750" i="1" s="1"/>
  <c r="X748" i="1" a="1"/>
  <c r="X748" i="1" s="1"/>
  <c r="X746" i="1" a="1"/>
  <c r="X746" i="1" s="1"/>
  <c r="X744" i="1" a="1"/>
  <c r="X744" i="1" s="1"/>
  <c r="X742" i="1" a="1"/>
  <c r="X742" i="1" s="1"/>
  <c r="X740" i="1" a="1"/>
  <c r="X740" i="1" s="1"/>
  <c r="X738" i="1" a="1"/>
  <c r="X738" i="1" s="1"/>
  <c r="X736" i="1" a="1"/>
  <c r="X736" i="1" s="1"/>
  <c r="X734" i="1" a="1"/>
  <c r="X734" i="1" s="1"/>
  <c r="X732" i="1" a="1"/>
  <c r="X732" i="1" s="1"/>
  <c r="X730" i="1" a="1"/>
  <c r="X730" i="1" s="1"/>
  <c r="X728" i="1" a="1"/>
  <c r="X728" i="1" s="1"/>
  <c r="X726" i="1" a="1"/>
  <c r="X726" i="1" s="1"/>
  <c r="X724" i="1" a="1"/>
  <c r="X724" i="1" s="1"/>
  <c r="X722" i="1" a="1"/>
  <c r="X722" i="1" s="1"/>
  <c r="X720" i="1" a="1"/>
  <c r="X720" i="1" s="1"/>
  <c r="X718" i="1" a="1"/>
  <c r="X718" i="1" s="1"/>
  <c r="X716" i="1" a="1"/>
  <c r="X716" i="1" s="1"/>
  <c r="X714" i="1" a="1"/>
  <c r="X714" i="1" s="1"/>
  <c r="X712" i="1" a="1"/>
  <c r="X712" i="1" s="1"/>
  <c r="X710" i="1" a="1"/>
  <c r="X710" i="1" s="1"/>
  <c r="X708" i="1" a="1"/>
  <c r="X708" i="1" s="1"/>
  <c r="X706" i="1" a="1"/>
  <c r="X706" i="1" s="1"/>
  <c r="X704" i="1" a="1"/>
  <c r="X704" i="1" s="1"/>
  <c r="X702" i="1" a="1"/>
  <c r="X702" i="1" s="1"/>
  <c r="X700" i="1" a="1"/>
  <c r="X700" i="1" s="1"/>
  <c r="X698" i="1" a="1"/>
  <c r="X698" i="1" s="1"/>
  <c r="X696" i="1" a="1"/>
  <c r="X696" i="1" s="1"/>
  <c r="X694" i="1" a="1"/>
  <c r="X694" i="1" s="1"/>
  <c r="X692" i="1" a="1"/>
  <c r="X692" i="1" s="1"/>
  <c r="X690" i="1" a="1"/>
  <c r="X690" i="1" s="1"/>
  <c r="X688" i="1" a="1"/>
  <c r="X688" i="1" s="1"/>
  <c r="X988" i="1" a="1"/>
  <c r="X988" i="1" s="1"/>
  <c r="X956" i="1" a="1"/>
  <c r="X956" i="1" s="1"/>
  <c r="X934" i="1" a="1"/>
  <c r="X934" i="1" s="1"/>
  <c r="X923" i="1" a="1"/>
  <c r="X923" i="1" s="1"/>
  <c r="X915" i="1" a="1"/>
  <c r="X915" i="1" s="1"/>
  <c r="X907" i="1" a="1"/>
  <c r="X907" i="1" s="1"/>
  <c r="X899" i="1" a="1"/>
  <c r="X899" i="1" s="1"/>
  <c r="X891" i="1" a="1"/>
  <c r="X891" i="1" s="1"/>
  <c r="X883" i="1" a="1"/>
  <c r="X883" i="1" s="1"/>
  <c r="X875" i="1" a="1"/>
  <c r="X875" i="1" s="1"/>
  <c r="X867" i="1" a="1"/>
  <c r="X867" i="1" s="1"/>
  <c r="X859" i="1" a="1"/>
  <c r="X859" i="1" s="1"/>
  <c r="X851" i="1" a="1"/>
  <c r="X851" i="1" s="1"/>
  <c r="X845" i="1" a="1"/>
  <c r="X845" i="1" s="1"/>
  <c r="X841" i="1" a="1"/>
  <c r="X841" i="1" s="1"/>
  <c r="X837" i="1" a="1"/>
  <c r="X837" i="1" s="1"/>
  <c r="X833" i="1" a="1"/>
  <c r="X833" i="1" s="1"/>
  <c r="X829" i="1" a="1"/>
  <c r="X829" i="1" s="1"/>
  <c r="X825" i="1" a="1"/>
  <c r="X825" i="1" s="1"/>
  <c r="X821" i="1" a="1"/>
  <c r="X821" i="1" s="1"/>
  <c r="X817" i="1" a="1"/>
  <c r="X817" i="1" s="1"/>
  <c r="X813" i="1" a="1"/>
  <c r="X813" i="1" s="1"/>
  <c r="X809" i="1" a="1"/>
  <c r="X809" i="1" s="1"/>
  <c r="X805" i="1" a="1"/>
  <c r="X805" i="1" s="1"/>
  <c r="X801" i="1" a="1"/>
  <c r="X801" i="1" s="1"/>
  <c r="X797" i="1" a="1"/>
  <c r="X797" i="1" s="1"/>
  <c r="X793" i="1" a="1"/>
  <c r="X793" i="1" s="1"/>
  <c r="X789" i="1" a="1"/>
  <c r="X789" i="1" s="1"/>
  <c r="X785" i="1" a="1"/>
  <c r="X785" i="1" s="1"/>
  <c r="X781" i="1" a="1"/>
  <c r="X781" i="1" s="1"/>
  <c r="X777" i="1" a="1"/>
  <c r="X777" i="1" s="1"/>
  <c r="X773" i="1" a="1"/>
  <c r="X773" i="1" s="1"/>
  <c r="X769" i="1" a="1"/>
  <c r="X769" i="1" s="1"/>
  <c r="X765" i="1" a="1"/>
  <c r="X765" i="1" s="1"/>
  <c r="X761" i="1" a="1"/>
  <c r="X761" i="1" s="1"/>
  <c r="X757" i="1" a="1"/>
  <c r="X757" i="1" s="1"/>
  <c r="X753" i="1" a="1"/>
  <c r="X753" i="1" s="1"/>
  <c r="X749" i="1" a="1"/>
  <c r="X749" i="1" s="1"/>
  <c r="X745" i="1" a="1"/>
  <c r="X745" i="1" s="1"/>
  <c r="X741" i="1" a="1"/>
  <c r="X741" i="1" s="1"/>
  <c r="X737" i="1" a="1"/>
  <c r="X737" i="1" s="1"/>
  <c r="X733" i="1" a="1"/>
  <c r="X733" i="1" s="1"/>
  <c r="X729" i="1" a="1"/>
  <c r="X729" i="1" s="1"/>
  <c r="X725" i="1" a="1"/>
  <c r="X725" i="1" s="1"/>
  <c r="X721" i="1" a="1"/>
  <c r="X721" i="1" s="1"/>
  <c r="X717" i="1" a="1"/>
  <c r="X717" i="1" s="1"/>
  <c r="X713" i="1" a="1"/>
  <c r="X713" i="1" s="1"/>
  <c r="X709" i="1" a="1"/>
  <c r="X709" i="1" s="1"/>
  <c r="X705" i="1" a="1"/>
  <c r="X705" i="1" s="1"/>
  <c r="X701" i="1" a="1"/>
  <c r="X701" i="1" s="1"/>
  <c r="X697" i="1" a="1"/>
  <c r="X697" i="1" s="1"/>
  <c r="X693" i="1" a="1"/>
  <c r="X693" i="1" s="1"/>
  <c r="X689" i="1" a="1"/>
  <c r="X689" i="1" s="1"/>
  <c r="X686" i="1" a="1"/>
  <c r="X686" i="1" s="1"/>
  <c r="X684" i="1" a="1"/>
  <c r="X684" i="1" s="1"/>
  <c r="X682" i="1" a="1"/>
  <c r="X682" i="1" s="1"/>
  <c r="X680" i="1" a="1"/>
  <c r="X680" i="1" s="1"/>
  <c r="X678" i="1" a="1"/>
  <c r="X678" i="1" s="1"/>
  <c r="X676" i="1" a="1"/>
  <c r="X676" i="1" s="1"/>
  <c r="X674" i="1" a="1"/>
  <c r="X674" i="1" s="1"/>
  <c r="X672" i="1" a="1"/>
  <c r="X672" i="1" s="1"/>
  <c r="X670" i="1" a="1"/>
  <c r="X670" i="1" s="1"/>
  <c r="X668" i="1" a="1"/>
  <c r="X668" i="1" s="1"/>
  <c r="X666" i="1" a="1"/>
  <c r="X666" i="1" s="1"/>
  <c r="X664" i="1" a="1"/>
  <c r="X664" i="1" s="1"/>
  <c r="X662" i="1" a="1"/>
  <c r="X662" i="1" s="1"/>
  <c r="X660" i="1" a="1"/>
  <c r="X660" i="1" s="1"/>
  <c r="X658" i="1" a="1"/>
  <c r="X658" i="1" s="1"/>
  <c r="X656" i="1" a="1"/>
  <c r="X656" i="1" s="1"/>
  <c r="X654" i="1" a="1"/>
  <c r="X654" i="1" s="1"/>
  <c r="X652" i="1" a="1"/>
  <c r="X652" i="1" s="1"/>
  <c r="X650" i="1" a="1"/>
  <c r="X650" i="1" s="1"/>
  <c r="X972" i="1" a="1"/>
  <c r="X972" i="1" s="1"/>
  <c r="X942" i="1" a="1"/>
  <c r="X942" i="1" s="1"/>
  <c r="X919" i="1" a="1"/>
  <c r="X919" i="1" s="1"/>
  <c r="X911" i="1" a="1"/>
  <c r="X911" i="1" s="1"/>
  <c r="X903" i="1" a="1"/>
  <c r="X903" i="1" s="1"/>
  <c r="X895" i="1" a="1"/>
  <c r="X895" i="1" s="1"/>
  <c r="X887" i="1" a="1"/>
  <c r="X887" i="1" s="1"/>
  <c r="X879" i="1" a="1"/>
  <c r="X879" i="1" s="1"/>
  <c r="X871" i="1" a="1"/>
  <c r="X871" i="1" s="1"/>
  <c r="X863" i="1" a="1"/>
  <c r="X863" i="1" s="1"/>
  <c r="X855" i="1" a="1"/>
  <c r="X855" i="1" s="1"/>
  <c r="X847" i="1" a="1"/>
  <c r="X847" i="1" s="1"/>
  <c r="X843" i="1" a="1"/>
  <c r="X843" i="1" s="1"/>
  <c r="X839" i="1" a="1"/>
  <c r="X839" i="1" s="1"/>
  <c r="X835" i="1" a="1"/>
  <c r="X835" i="1" s="1"/>
  <c r="X831" i="1" a="1"/>
  <c r="X831" i="1" s="1"/>
  <c r="X827" i="1" a="1"/>
  <c r="X827" i="1" s="1"/>
  <c r="X823" i="1" a="1"/>
  <c r="X823" i="1" s="1"/>
  <c r="X819" i="1" a="1"/>
  <c r="X819" i="1" s="1"/>
  <c r="X815" i="1" a="1"/>
  <c r="X815" i="1" s="1"/>
  <c r="X811" i="1" a="1"/>
  <c r="X811" i="1" s="1"/>
  <c r="X807" i="1" a="1"/>
  <c r="X807" i="1" s="1"/>
  <c r="X803" i="1" a="1"/>
  <c r="X803" i="1" s="1"/>
  <c r="X799" i="1" a="1"/>
  <c r="X799" i="1" s="1"/>
  <c r="X795" i="1" a="1"/>
  <c r="X795" i="1" s="1"/>
  <c r="X791" i="1" a="1"/>
  <c r="X791" i="1" s="1"/>
  <c r="X787" i="1" a="1"/>
  <c r="X787" i="1" s="1"/>
  <c r="X783" i="1" a="1"/>
  <c r="X783" i="1" s="1"/>
  <c r="X779" i="1" a="1"/>
  <c r="X779" i="1" s="1"/>
  <c r="X775" i="1" a="1"/>
  <c r="X775" i="1" s="1"/>
  <c r="X771" i="1" a="1"/>
  <c r="X771" i="1" s="1"/>
  <c r="X767" i="1" a="1"/>
  <c r="X767" i="1" s="1"/>
  <c r="X763" i="1" a="1"/>
  <c r="X763" i="1" s="1"/>
  <c r="X759" i="1" a="1"/>
  <c r="X759" i="1" s="1"/>
  <c r="X755" i="1" a="1"/>
  <c r="X755" i="1" s="1"/>
  <c r="X751" i="1" a="1"/>
  <c r="X751" i="1" s="1"/>
  <c r="X747" i="1" a="1"/>
  <c r="X747" i="1" s="1"/>
  <c r="X743" i="1" a="1"/>
  <c r="X743" i="1" s="1"/>
  <c r="X739" i="1" a="1"/>
  <c r="X739" i="1" s="1"/>
  <c r="X735" i="1" a="1"/>
  <c r="X735" i="1" s="1"/>
  <c r="X731" i="1" a="1"/>
  <c r="X731" i="1" s="1"/>
  <c r="X727" i="1" a="1"/>
  <c r="X727" i="1" s="1"/>
  <c r="X723" i="1" a="1"/>
  <c r="X723" i="1" s="1"/>
  <c r="X715" i="1" a="1"/>
  <c r="X715" i="1" s="1"/>
  <c r="X707" i="1" a="1"/>
  <c r="X707" i="1" s="1"/>
  <c r="X699" i="1" a="1"/>
  <c r="X699" i="1" s="1"/>
  <c r="X691" i="1" a="1"/>
  <c r="X691" i="1" s="1"/>
  <c r="X685" i="1" a="1"/>
  <c r="X685" i="1" s="1"/>
  <c r="X681" i="1" a="1"/>
  <c r="X681" i="1" s="1"/>
  <c r="X677" i="1" a="1"/>
  <c r="X677" i="1" s="1"/>
  <c r="X673" i="1" a="1"/>
  <c r="X673" i="1" s="1"/>
  <c r="X669" i="1" a="1"/>
  <c r="X669" i="1" s="1"/>
  <c r="X665" i="1" a="1"/>
  <c r="X665" i="1" s="1"/>
  <c r="X661" i="1" a="1"/>
  <c r="X661" i="1" s="1"/>
  <c r="X657" i="1" a="1"/>
  <c r="X657" i="1" s="1"/>
  <c r="X653" i="1" a="1"/>
  <c r="X653" i="1" s="1"/>
  <c r="X649" i="1" a="1"/>
  <c r="X649" i="1" s="1"/>
  <c r="X647" i="1" a="1"/>
  <c r="X647" i="1" s="1"/>
  <c r="X645" i="1" a="1"/>
  <c r="X645" i="1" s="1"/>
  <c r="X643" i="1" a="1"/>
  <c r="X643" i="1" s="1"/>
  <c r="X641" i="1" a="1"/>
  <c r="X641" i="1" s="1"/>
  <c r="X639" i="1" a="1"/>
  <c r="X639" i="1" s="1"/>
  <c r="X637" i="1" a="1"/>
  <c r="X637" i="1" s="1"/>
  <c r="X635" i="1" a="1"/>
  <c r="X635" i="1" s="1"/>
  <c r="X633" i="1" a="1"/>
  <c r="X633" i="1" s="1"/>
  <c r="X631" i="1" a="1"/>
  <c r="X631" i="1" s="1"/>
  <c r="X629" i="1" a="1"/>
  <c r="X629" i="1" s="1"/>
  <c r="X627" i="1" a="1"/>
  <c r="X627" i="1" s="1"/>
  <c r="X625" i="1" a="1"/>
  <c r="X625" i="1" s="1"/>
  <c r="X623" i="1" a="1"/>
  <c r="X623" i="1" s="1"/>
  <c r="X621" i="1" a="1"/>
  <c r="X621" i="1" s="1"/>
  <c r="X619" i="1" a="1"/>
  <c r="X619" i="1" s="1"/>
  <c r="X617" i="1" a="1"/>
  <c r="X617" i="1" s="1"/>
  <c r="X615" i="1" a="1"/>
  <c r="X615" i="1" s="1"/>
  <c r="X613" i="1" a="1"/>
  <c r="X613" i="1" s="1"/>
  <c r="X611" i="1" a="1"/>
  <c r="X611" i="1" s="1"/>
  <c r="X609" i="1" a="1"/>
  <c r="X609" i="1" s="1"/>
  <c r="X607" i="1" a="1"/>
  <c r="X607" i="1" s="1"/>
  <c r="X605" i="1" a="1"/>
  <c r="X605" i="1" s="1"/>
  <c r="X603" i="1" a="1"/>
  <c r="X603" i="1" s="1"/>
  <c r="X601" i="1" a="1"/>
  <c r="X601" i="1" s="1"/>
  <c r="X599" i="1" a="1"/>
  <c r="X599" i="1" s="1"/>
  <c r="X597" i="1" a="1"/>
  <c r="X597" i="1" s="1"/>
  <c r="X595" i="1" a="1"/>
  <c r="X595" i="1" s="1"/>
  <c r="X593" i="1" a="1"/>
  <c r="X593" i="1" s="1"/>
  <c r="X591" i="1" a="1"/>
  <c r="X591" i="1" s="1"/>
  <c r="X589" i="1" a="1"/>
  <c r="X589" i="1" s="1"/>
  <c r="X587" i="1" a="1"/>
  <c r="X587" i="1" s="1"/>
  <c r="X585" i="1" a="1"/>
  <c r="X585" i="1" s="1"/>
  <c r="X583" i="1" a="1"/>
  <c r="X583" i="1" s="1"/>
  <c r="X581" i="1" a="1"/>
  <c r="X581" i="1" s="1"/>
  <c r="X579" i="1" a="1"/>
  <c r="X579" i="1" s="1"/>
  <c r="X577" i="1" a="1"/>
  <c r="X577" i="1" s="1"/>
  <c r="X575" i="1" a="1"/>
  <c r="X575" i="1" s="1"/>
  <c r="X573" i="1" a="1"/>
  <c r="X573" i="1" s="1"/>
  <c r="X571" i="1" a="1"/>
  <c r="X571" i="1" s="1"/>
  <c r="X569" i="1" a="1"/>
  <c r="X569" i="1" s="1"/>
  <c r="X567" i="1" a="1"/>
  <c r="X567" i="1" s="1"/>
  <c r="X565" i="1" a="1"/>
  <c r="X565" i="1" s="1"/>
  <c r="X563" i="1" a="1"/>
  <c r="X563" i="1" s="1"/>
  <c r="X561" i="1" a="1"/>
  <c r="X561" i="1" s="1"/>
  <c r="X559" i="1" a="1"/>
  <c r="X559" i="1" s="1"/>
  <c r="X557" i="1" a="1"/>
  <c r="X557" i="1" s="1"/>
  <c r="X555" i="1" a="1"/>
  <c r="X555" i="1" s="1"/>
  <c r="X553" i="1" a="1"/>
  <c r="X553" i="1" s="1"/>
  <c r="X551" i="1" a="1"/>
  <c r="X551" i="1" s="1"/>
  <c r="X549" i="1" a="1"/>
  <c r="X549" i="1" s="1"/>
  <c r="X547" i="1" a="1"/>
  <c r="X547" i="1" s="1"/>
  <c r="X545" i="1" a="1"/>
  <c r="X545" i="1" s="1"/>
  <c r="X543" i="1" a="1"/>
  <c r="X543" i="1" s="1"/>
  <c r="X541" i="1" a="1"/>
  <c r="X541" i="1" s="1"/>
  <c r="X539" i="1" a="1"/>
  <c r="X539" i="1" s="1"/>
  <c r="X537" i="1" a="1"/>
  <c r="X537" i="1" s="1"/>
  <c r="X535" i="1" a="1"/>
  <c r="X535" i="1" s="1"/>
  <c r="X533" i="1" a="1"/>
  <c r="X533" i="1" s="1"/>
  <c r="X531" i="1" a="1"/>
  <c r="X531" i="1" s="1"/>
  <c r="X529" i="1" a="1"/>
  <c r="X529" i="1" s="1"/>
  <c r="X527" i="1" a="1"/>
  <c r="X527" i="1" s="1"/>
  <c r="X525" i="1" a="1"/>
  <c r="X525" i="1" s="1"/>
  <c r="X523" i="1" a="1"/>
  <c r="X523" i="1" s="1"/>
  <c r="X521" i="1" a="1"/>
  <c r="X521" i="1" s="1"/>
  <c r="X519" i="1" a="1"/>
  <c r="X519" i="1" s="1"/>
  <c r="X517" i="1" a="1"/>
  <c r="X517" i="1" s="1"/>
  <c r="X515" i="1" a="1"/>
  <c r="X515" i="1" s="1"/>
  <c r="X513" i="1" a="1"/>
  <c r="X513" i="1" s="1"/>
  <c r="X511" i="1" a="1"/>
  <c r="X511" i="1" s="1"/>
  <c r="X509" i="1" a="1"/>
  <c r="X509" i="1" s="1"/>
  <c r="X507" i="1" a="1"/>
  <c r="X507" i="1" s="1"/>
  <c r="X505" i="1" a="1"/>
  <c r="X505" i="1" s="1"/>
  <c r="X503" i="1" a="1"/>
  <c r="X503" i="1" s="1"/>
  <c r="X501" i="1" a="1"/>
  <c r="X501" i="1" s="1"/>
  <c r="X499" i="1" a="1"/>
  <c r="X499" i="1" s="1"/>
  <c r="X497" i="1" a="1"/>
  <c r="X497" i="1" s="1"/>
  <c r="X495" i="1" a="1"/>
  <c r="X495" i="1" s="1"/>
  <c r="X493" i="1" a="1"/>
  <c r="X493" i="1" s="1"/>
  <c r="X491" i="1" a="1"/>
  <c r="X491" i="1" s="1"/>
  <c r="X489" i="1" a="1"/>
  <c r="X489" i="1" s="1"/>
  <c r="X487" i="1" a="1"/>
  <c r="X487" i="1" s="1"/>
  <c r="X485" i="1" a="1"/>
  <c r="X485" i="1" s="1"/>
  <c r="X483" i="1" a="1"/>
  <c r="X483" i="1" s="1"/>
  <c r="X481" i="1" a="1"/>
  <c r="X481" i="1" s="1"/>
  <c r="X479" i="1" a="1"/>
  <c r="X479" i="1" s="1"/>
  <c r="X477" i="1" a="1"/>
  <c r="X477" i="1" s="1"/>
  <c r="X475" i="1" a="1"/>
  <c r="X475" i="1" s="1"/>
  <c r="X473" i="1" a="1"/>
  <c r="X473" i="1" s="1"/>
  <c r="X471" i="1" a="1"/>
  <c r="X471" i="1" s="1"/>
  <c r="X469" i="1" a="1"/>
  <c r="X469" i="1" s="1"/>
  <c r="X467" i="1" a="1"/>
  <c r="X467" i="1" s="1"/>
  <c r="X465" i="1" a="1"/>
  <c r="X465" i="1" s="1"/>
  <c r="X463" i="1" a="1"/>
  <c r="X463" i="1" s="1"/>
  <c r="X461" i="1" a="1"/>
  <c r="X461" i="1" s="1"/>
  <c r="X459" i="1" a="1"/>
  <c r="X459" i="1" s="1"/>
  <c r="X457" i="1" a="1"/>
  <c r="X457" i="1" s="1"/>
  <c r="X455" i="1" a="1"/>
  <c r="X455" i="1" s="1"/>
  <c r="X453" i="1" a="1"/>
  <c r="X453" i="1" s="1"/>
  <c r="X451" i="1" a="1"/>
  <c r="X451" i="1" s="1"/>
  <c r="X449" i="1" a="1"/>
  <c r="X449" i="1" s="1"/>
  <c r="X447" i="1" a="1"/>
  <c r="X447" i="1" s="1"/>
  <c r="X445" i="1" a="1"/>
  <c r="X445" i="1" s="1"/>
  <c r="X443" i="1" a="1"/>
  <c r="X443" i="1" s="1"/>
  <c r="X441" i="1" a="1"/>
  <c r="X441" i="1" s="1"/>
  <c r="X439" i="1" a="1"/>
  <c r="X439" i="1" s="1"/>
  <c r="X437" i="1" a="1"/>
  <c r="X437" i="1" s="1"/>
  <c r="X435" i="1" a="1"/>
  <c r="X435" i="1" s="1"/>
  <c r="X433" i="1" a="1"/>
  <c r="X433" i="1" s="1"/>
  <c r="X431" i="1" a="1"/>
  <c r="X431" i="1" s="1"/>
  <c r="X429" i="1" a="1"/>
  <c r="X429" i="1" s="1"/>
  <c r="X427" i="1" a="1"/>
  <c r="X427" i="1" s="1"/>
  <c r="X425" i="1" a="1"/>
  <c r="X425" i="1" s="1"/>
  <c r="X423" i="1" a="1"/>
  <c r="X423" i="1" s="1"/>
  <c r="X421" i="1" a="1"/>
  <c r="X421" i="1" s="1"/>
  <c r="X419" i="1" a="1"/>
  <c r="X419" i="1" s="1"/>
  <c r="X417" i="1" a="1"/>
  <c r="X417" i="1" s="1"/>
  <c r="X415" i="1" a="1"/>
  <c r="X415" i="1" s="1"/>
  <c r="X413" i="1" a="1"/>
  <c r="X413" i="1" s="1"/>
  <c r="X411" i="1" a="1"/>
  <c r="X411" i="1" s="1"/>
  <c r="X409" i="1" a="1"/>
  <c r="X409" i="1" s="1"/>
  <c r="X407" i="1" a="1"/>
  <c r="X407" i="1" s="1"/>
  <c r="X405" i="1" a="1"/>
  <c r="X405" i="1" s="1"/>
  <c r="X403" i="1" a="1"/>
  <c r="X403" i="1" s="1"/>
  <c r="X401" i="1" a="1"/>
  <c r="X401" i="1" s="1"/>
  <c r="X399" i="1" a="1"/>
  <c r="X399" i="1" s="1"/>
  <c r="X397" i="1" a="1"/>
  <c r="X397" i="1" s="1"/>
  <c r="X395" i="1" a="1"/>
  <c r="X395" i="1" s="1"/>
  <c r="X393" i="1" a="1"/>
  <c r="X393" i="1" s="1"/>
  <c r="X391" i="1" a="1"/>
  <c r="X391" i="1" s="1"/>
  <c r="X389" i="1" a="1"/>
  <c r="X389" i="1" s="1"/>
  <c r="X387" i="1" a="1"/>
  <c r="X387" i="1" s="1"/>
  <c r="X719" i="1" a="1"/>
  <c r="X719" i="1" s="1"/>
  <c r="X711" i="1" a="1"/>
  <c r="X711" i="1" s="1"/>
  <c r="X703" i="1" a="1"/>
  <c r="X703" i="1" s="1"/>
  <c r="X695" i="1" a="1"/>
  <c r="X695" i="1" s="1"/>
  <c r="X687" i="1" a="1"/>
  <c r="X687" i="1" s="1"/>
  <c r="X683" i="1" a="1"/>
  <c r="X683" i="1" s="1"/>
  <c r="X679" i="1" a="1"/>
  <c r="X679" i="1" s="1"/>
  <c r="X675" i="1" a="1"/>
  <c r="X675" i="1" s="1"/>
  <c r="X671" i="1" a="1"/>
  <c r="X671" i="1" s="1"/>
  <c r="X667" i="1" a="1"/>
  <c r="X667" i="1" s="1"/>
  <c r="X663" i="1" a="1"/>
  <c r="X663" i="1" s="1"/>
  <c r="X659" i="1" a="1"/>
  <c r="X659" i="1" s="1"/>
  <c r="X655" i="1" a="1"/>
  <c r="X655" i="1" s="1"/>
  <c r="X651" i="1" a="1"/>
  <c r="X651" i="1" s="1"/>
  <c r="X648" i="1" a="1"/>
  <c r="X648" i="1" s="1"/>
  <c r="X646" i="1" a="1"/>
  <c r="X646" i="1" s="1"/>
  <c r="X644" i="1" a="1"/>
  <c r="X644" i="1" s="1"/>
  <c r="X642" i="1" a="1"/>
  <c r="X642" i="1" s="1"/>
  <c r="X640" i="1" a="1"/>
  <c r="X640" i="1" s="1"/>
  <c r="X638" i="1" a="1"/>
  <c r="X638" i="1" s="1"/>
  <c r="X636" i="1" a="1"/>
  <c r="X636" i="1" s="1"/>
  <c r="X634" i="1" a="1"/>
  <c r="X634" i="1" s="1"/>
  <c r="X632" i="1" a="1"/>
  <c r="X632" i="1" s="1"/>
  <c r="X630" i="1" a="1"/>
  <c r="X630" i="1" s="1"/>
  <c r="X628" i="1" a="1"/>
  <c r="X628" i="1" s="1"/>
  <c r="X626" i="1" a="1"/>
  <c r="X626" i="1" s="1"/>
  <c r="X624" i="1" a="1"/>
  <c r="X624" i="1" s="1"/>
  <c r="X622" i="1" a="1"/>
  <c r="X622" i="1" s="1"/>
  <c r="X620" i="1" a="1"/>
  <c r="X620" i="1" s="1"/>
  <c r="X618" i="1" a="1"/>
  <c r="X618" i="1" s="1"/>
  <c r="X616" i="1" a="1"/>
  <c r="X616" i="1" s="1"/>
  <c r="X614" i="1" a="1"/>
  <c r="X614" i="1" s="1"/>
  <c r="X612" i="1" a="1"/>
  <c r="X612" i="1" s="1"/>
  <c r="X610" i="1" a="1"/>
  <c r="X610" i="1" s="1"/>
  <c r="X608" i="1" a="1"/>
  <c r="X608" i="1" s="1"/>
  <c r="X606" i="1" a="1"/>
  <c r="X606" i="1" s="1"/>
  <c r="X604" i="1" a="1"/>
  <c r="X604" i="1" s="1"/>
  <c r="X602" i="1" a="1"/>
  <c r="X602" i="1" s="1"/>
  <c r="X600" i="1" a="1"/>
  <c r="X600" i="1" s="1"/>
  <c r="X598" i="1" a="1"/>
  <c r="X598" i="1" s="1"/>
  <c r="X596" i="1" a="1"/>
  <c r="X596" i="1" s="1"/>
  <c r="X594" i="1" a="1"/>
  <c r="X594" i="1" s="1"/>
  <c r="X592" i="1" a="1"/>
  <c r="X592" i="1" s="1"/>
  <c r="X590" i="1" a="1"/>
  <c r="X590" i="1" s="1"/>
  <c r="X588" i="1" a="1"/>
  <c r="X588" i="1" s="1"/>
  <c r="X586" i="1" a="1"/>
  <c r="X586" i="1" s="1"/>
  <c r="X584" i="1" a="1"/>
  <c r="X584" i="1" s="1"/>
  <c r="X582" i="1" a="1"/>
  <c r="X582" i="1" s="1"/>
  <c r="X580" i="1" a="1"/>
  <c r="X580" i="1" s="1"/>
  <c r="X578" i="1" a="1"/>
  <c r="X578" i="1" s="1"/>
  <c r="X576" i="1" a="1"/>
  <c r="X576" i="1" s="1"/>
  <c r="X574" i="1" a="1"/>
  <c r="X574" i="1" s="1"/>
  <c r="X572" i="1" a="1"/>
  <c r="X572" i="1" s="1"/>
  <c r="X570" i="1" a="1"/>
  <c r="X570" i="1" s="1"/>
  <c r="X568" i="1" a="1"/>
  <c r="X568" i="1" s="1"/>
  <c r="X566" i="1" a="1"/>
  <c r="X566" i="1" s="1"/>
  <c r="X564" i="1" a="1"/>
  <c r="X564" i="1" s="1"/>
  <c r="X562" i="1" a="1"/>
  <c r="X562" i="1" s="1"/>
  <c r="X560" i="1" a="1"/>
  <c r="X560" i="1" s="1"/>
  <c r="X558" i="1" a="1"/>
  <c r="X558" i="1" s="1"/>
  <c r="X556" i="1" a="1"/>
  <c r="X556" i="1" s="1"/>
  <c r="X554" i="1" a="1"/>
  <c r="X554" i="1" s="1"/>
  <c r="X552" i="1" a="1"/>
  <c r="X552" i="1" s="1"/>
  <c r="X550" i="1" a="1"/>
  <c r="X550" i="1" s="1"/>
  <c r="X548" i="1" a="1"/>
  <c r="X548" i="1" s="1"/>
  <c r="X546" i="1" a="1"/>
  <c r="X546" i="1" s="1"/>
  <c r="X544" i="1" a="1"/>
  <c r="X544" i="1" s="1"/>
  <c r="X542" i="1" a="1"/>
  <c r="X542" i="1" s="1"/>
  <c r="X540" i="1" a="1"/>
  <c r="X540" i="1" s="1"/>
  <c r="X538" i="1" a="1"/>
  <c r="X538" i="1" s="1"/>
  <c r="X536" i="1" a="1"/>
  <c r="X536" i="1" s="1"/>
  <c r="X534" i="1" a="1"/>
  <c r="X534" i="1" s="1"/>
  <c r="X532" i="1" a="1"/>
  <c r="X532" i="1" s="1"/>
  <c r="X530" i="1" a="1"/>
  <c r="X530" i="1" s="1"/>
  <c r="X528" i="1" a="1"/>
  <c r="X528" i="1" s="1"/>
  <c r="X526" i="1" a="1"/>
  <c r="X526" i="1" s="1"/>
  <c r="X524" i="1" a="1"/>
  <c r="X524" i="1" s="1"/>
  <c r="X522" i="1" a="1"/>
  <c r="X522" i="1" s="1"/>
  <c r="X520" i="1" a="1"/>
  <c r="X520" i="1" s="1"/>
  <c r="X518" i="1" a="1"/>
  <c r="X518" i="1" s="1"/>
  <c r="X516" i="1" a="1"/>
  <c r="X516" i="1" s="1"/>
  <c r="X514" i="1" a="1"/>
  <c r="X514" i="1" s="1"/>
  <c r="X512" i="1" a="1"/>
  <c r="X512" i="1" s="1"/>
  <c r="X510" i="1" a="1"/>
  <c r="X510" i="1" s="1"/>
  <c r="X508" i="1" a="1"/>
  <c r="X508" i="1" s="1"/>
  <c r="X506" i="1" a="1"/>
  <c r="X506" i="1" s="1"/>
  <c r="X504" i="1" a="1"/>
  <c r="X504" i="1" s="1"/>
  <c r="X502" i="1" a="1"/>
  <c r="X502" i="1" s="1"/>
  <c r="X500" i="1" a="1"/>
  <c r="X500" i="1" s="1"/>
  <c r="X498" i="1" a="1"/>
  <c r="X498" i="1" s="1"/>
  <c r="X496" i="1" a="1"/>
  <c r="X496" i="1" s="1"/>
  <c r="X494" i="1" a="1"/>
  <c r="X494" i="1" s="1"/>
  <c r="X492" i="1" a="1"/>
  <c r="X492" i="1" s="1"/>
  <c r="X490" i="1" a="1"/>
  <c r="X490" i="1" s="1"/>
  <c r="X488" i="1" a="1"/>
  <c r="X488" i="1" s="1"/>
  <c r="X486" i="1" a="1"/>
  <c r="X486" i="1" s="1"/>
  <c r="X484" i="1" a="1"/>
  <c r="X484" i="1" s="1"/>
  <c r="X482" i="1" a="1"/>
  <c r="X482" i="1" s="1"/>
  <c r="X480" i="1" a="1"/>
  <c r="X480" i="1" s="1"/>
  <c r="X478" i="1" a="1"/>
  <c r="X478" i="1" s="1"/>
  <c r="X476" i="1" a="1"/>
  <c r="X476" i="1" s="1"/>
  <c r="X474" i="1" a="1"/>
  <c r="X474" i="1" s="1"/>
  <c r="X472" i="1" a="1"/>
  <c r="X472" i="1" s="1"/>
  <c r="X470" i="1" a="1"/>
  <c r="X470" i="1" s="1"/>
  <c r="X468" i="1" a="1"/>
  <c r="X468" i="1" s="1"/>
  <c r="X466" i="1" a="1"/>
  <c r="X466" i="1" s="1"/>
  <c r="X464" i="1" a="1"/>
  <c r="X464" i="1" s="1"/>
  <c r="X462" i="1" a="1"/>
  <c r="X462" i="1" s="1"/>
  <c r="X460" i="1" a="1"/>
  <c r="X460" i="1" s="1"/>
  <c r="X456" i="1" a="1"/>
  <c r="X456" i="1" s="1"/>
  <c r="X452" i="1" a="1"/>
  <c r="X452" i="1" s="1"/>
  <c r="X448" i="1" a="1"/>
  <c r="X448" i="1" s="1"/>
  <c r="X444" i="1" a="1"/>
  <c r="X444" i="1" s="1"/>
  <c r="X440" i="1" a="1"/>
  <c r="X440" i="1" s="1"/>
  <c r="X436" i="1" a="1"/>
  <c r="X436" i="1" s="1"/>
  <c r="X432" i="1" a="1"/>
  <c r="X432" i="1" s="1"/>
  <c r="X428" i="1" a="1"/>
  <c r="X428" i="1" s="1"/>
  <c r="X424" i="1" a="1"/>
  <c r="X424" i="1" s="1"/>
  <c r="X420" i="1" a="1"/>
  <c r="X420" i="1" s="1"/>
  <c r="X416" i="1" a="1"/>
  <c r="X416" i="1" s="1"/>
  <c r="X412" i="1" a="1"/>
  <c r="X412" i="1" s="1"/>
  <c r="X408" i="1" a="1"/>
  <c r="X408" i="1" s="1"/>
  <c r="X404" i="1" a="1"/>
  <c r="X404" i="1" s="1"/>
  <c r="X400" i="1" a="1"/>
  <c r="X400" i="1" s="1"/>
  <c r="X396" i="1" a="1"/>
  <c r="X396" i="1" s="1"/>
  <c r="X392" i="1" a="1"/>
  <c r="X392" i="1" s="1"/>
  <c r="X388" i="1" a="1"/>
  <c r="X388" i="1" s="1"/>
  <c r="X385" i="1" a="1"/>
  <c r="X385" i="1" s="1"/>
  <c r="X383" i="1" a="1"/>
  <c r="X383" i="1" s="1"/>
  <c r="X381" i="1" a="1"/>
  <c r="X381" i="1" s="1"/>
  <c r="X379" i="1" a="1"/>
  <c r="X379" i="1" s="1"/>
  <c r="X377" i="1" a="1"/>
  <c r="X377" i="1" s="1"/>
  <c r="X375" i="1" a="1"/>
  <c r="X375" i="1" s="1"/>
  <c r="X373" i="1" a="1"/>
  <c r="X373" i="1" s="1"/>
  <c r="X371" i="1" a="1"/>
  <c r="X371" i="1" s="1"/>
  <c r="X369" i="1" a="1"/>
  <c r="X369" i="1" s="1"/>
  <c r="X367" i="1" a="1"/>
  <c r="X367" i="1" s="1"/>
  <c r="X365" i="1" a="1"/>
  <c r="X365" i="1" s="1"/>
  <c r="X363" i="1" a="1"/>
  <c r="X363" i="1" s="1"/>
  <c r="X361" i="1" a="1"/>
  <c r="X361" i="1" s="1"/>
  <c r="X359" i="1" a="1"/>
  <c r="X359" i="1" s="1"/>
  <c r="X357" i="1" a="1"/>
  <c r="X357" i="1" s="1"/>
  <c r="X355" i="1" a="1"/>
  <c r="X355" i="1" s="1"/>
  <c r="X353" i="1" a="1"/>
  <c r="X353" i="1" s="1"/>
  <c r="X351" i="1" a="1"/>
  <c r="X351" i="1" s="1"/>
  <c r="X349" i="1" a="1"/>
  <c r="X349" i="1" s="1"/>
  <c r="X347" i="1" a="1"/>
  <c r="X347" i="1" s="1"/>
  <c r="X345" i="1" a="1"/>
  <c r="X345" i="1" s="1"/>
  <c r="X343" i="1" a="1"/>
  <c r="X343" i="1" s="1"/>
  <c r="X341" i="1" a="1"/>
  <c r="X341" i="1" s="1"/>
  <c r="X339" i="1" a="1"/>
  <c r="X339" i="1" s="1"/>
  <c r="X337" i="1" a="1"/>
  <c r="X337" i="1" s="1"/>
  <c r="X335" i="1" a="1"/>
  <c r="X335" i="1" s="1"/>
  <c r="X333" i="1" a="1"/>
  <c r="X333" i="1" s="1"/>
  <c r="X331" i="1" a="1"/>
  <c r="X331" i="1" s="1"/>
  <c r="X329" i="1" a="1"/>
  <c r="X329" i="1" s="1"/>
  <c r="X327" i="1" a="1"/>
  <c r="X327" i="1" s="1"/>
  <c r="X325" i="1" a="1"/>
  <c r="X325" i="1" s="1"/>
  <c r="X323" i="1" a="1"/>
  <c r="X323" i="1" s="1"/>
  <c r="X321" i="1" a="1"/>
  <c r="X321" i="1" s="1"/>
  <c r="X319" i="1" a="1"/>
  <c r="X319" i="1" s="1"/>
  <c r="X317" i="1" a="1"/>
  <c r="X317" i="1" s="1"/>
  <c r="X315" i="1" a="1"/>
  <c r="X315" i="1" s="1"/>
  <c r="X313" i="1" a="1"/>
  <c r="X313" i="1" s="1"/>
  <c r="X311" i="1" a="1"/>
  <c r="X311" i="1" s="1"/>
  <c r="X309" i="1" a="1"/>
  <c r="X309" i="1" s="1"/>
  <c r="X307" i="1" a="1"/>
  <c r="X307" i="1" s="1"/>
  <c r="X305" i="1" a="1"/>
  <c r="X305" i="1" s="1"/>
  <c r="X303" i="1" a="1"/>
  <c r="X303" i="1" s="1"/>
  <c r="X301" i="1" a="1"/>
  <c r="X301" i="1" s="1"/>
  <c r="X299" i="1" a="1"/>
  <c r="X299" i="1" s="1"/>
  <c r="X297" i="1" a="1"/>
  <c r="X297" i="1" s="1"/>
  <c r="X295" i="1" a="1"/>
  <c r="X295" i="1" s="1"/>
  <c r="X293" i="1" a="1"/>
  <c r="X293" i="1" s="1"/>
  <c r="X291" i="1" a="1"/>
  <c r="X291" i="1" s="1"/>
  <c r="X289" i="1" a="1"/>
  <c r="X289" i="1" s="1"/>
  <c r="X287" i="1" a="1"/>
  <c r="X287" i="1" s="1"/>
  <c r="X285" i="1" a="1"/>
  <c r="X285" i="1" s="1"/>
  <c r="X283" i="1" a="1"/>
  <c r="X283" i="1" s="1"/>
  <c r="X281" i="1" a="1"/>
  <c r="X281" i="1" s="1"/>
  <c r="X279" i="1" a="1"/>
  <c r="X279" i="1" s="1"/>
  <c r="X277" i="1" a="1"/>
  <c r="X277" i="1" s="1"/>
  <c r="X275" i="1" a="1"/>
  <c r="X275" i="1" s="1"/>
  <c r="X273" i="1" a="1"/>
  <c r="X273" i="1" s="1"/>
  <c r="X271" i="1" a="1"/>
  <c r="X271" i="1" s="1"/>
  <c r="X269" i="1" a="1"/>
  <c r="X269" i="1" s="1"/>
  <c r="X267" i="1" a="1"/>
  <c r="X267" i="1" s="1"/>
  <c r="X265" i="1" a="1"/>
  <c r="X265" i="1" s="1"/>
  <c r="X263" i="1" a="1"/>
  <c r="X263" i="1" s="1"/>
  <c r="X261" i="1" a="1"/>
  <c r="X261" i="1" s="1"/>
  <c r="X259" i="1" a="1"/>
  <c r="X259" i="1" s="1"/>
  <c r="X257" i="1" a="1"/>
  <c r="X257" i="1" s="1"/>
  <c r="X255" i="1" a="1"/>
  <c r="X255" i="1" s="1"/>
  <c r="X253" i="1" a="1"/>
  <c r="X253" i="1" s="1"/>
  <c r="X251" i="1" a="1"/>
  <c r="X251" i="1" s="1"/>
  <c r="X249" i="1" a="1"/>
  <c r="X249" i="1" s="1"/>
  <c r="X247" i="1" a="1"/>
  <c r="X247" i="1" s="1"/>
  <c r="X245" i="1" a="1"/>
  <c r="X245" i="1" s="1"/>
  <c r="X243" i="1" a="1"/>
  <c r="X243" i="1" s="1"/>
  <c r="X241" i="1" a="1"/>
  <c r="X241" i="1" s="1"/>
  <c r="X239" i="1" a="1"/>
  <c r="X239" i="1" s="1"/>
  <c r="X237" i="1" a="1"/>
  <c r="X237" i="1" s="1"/>
  <c r="X235" i="1" a="1"/>
  <c r="X235" i="1" s="1"/>
  <c r="X233" i="1" a="1"/>
  <c r="X233" i="1" s="1"/>
  <c r="X231" i="1" a="1"/>
  <c r="X231" i="1" s="1"/>
  <c r="X229" i="1" a="1"/>
  <c r="X229" i="1" s="1"/>
  <c r="X227" i="1" a="1"/>
  <c r="X227" i="1" s="1"/>
  <c r="X225" i="1" a="1"/>
  <c r="X225" i="1" s="1"/>
  <c r="X223" i="1" a="1"/>
  <c r="X223" i="1" s="1"/>
  <c r="X221" i="1" a="1"/>
  <c r="X221" i="1" s="1"/>
  <c r="X219" i="1" a="1"/>
  <c r="X219" i="1" s="1"/>
  <c r="X217" i="1" a="1"/>
  <c r="X217" i="1" s="1"/>
  <c r="X215" i="1" a="1"/>
  <c r="X215" i="1" s="1"/>
  <c r="X213" i="1" a="1"/>
  <c r="X213" i="1" s="1"/>
  <c r="X211" i="1" a="1"/>
  <c r="X211" i="1" s="1"/>
  <c r="X209" i="1" a="1"/>
  <c r="X209" i="1" s="1"/>
  <c r="X207" i="1" a="1"/>
  <c r="X207" i="1" s="1"/>
  <c r="X205" i="1" a="1"/>
  <c r="X205" i="1" s="1"/>
  <c r="X203" i="1" a="1"/>
  <c r="X203" i="1" s="1"/>
  <c r="X201" i="1" a="1"/>
  <c r="X201" i="1" s="1"/>
  <c r="X199" i="1" a="1"/>
  <c r="X199" i="1" s="1"/>
  <c r="X197" i="1" a="1"/>
  <c r="X197" i="1" s="1"/>
  <c r="X195" i="1" a="1"/>
  <c r="X195" i="1" s="1"/>
  <c r="X193" i="1" a="1"/>
  <c r="X193" i="1" s="1"/>
  <c r="X191" i="1" a="1"/>
  <c r="X191" i="1" s="1"/>
  <c r="X189" i="1" a="1"/>
  <c r="X189" i="1" s="1"/>
  <c r="X187" i="1" a="1"/>
  <c r="X187" i="1" s="1"/>
  <c r="X185" i="1" a="1"/>
  <c r="X185" i="1" s="1"/>
  <c r="X183" i="1" a="1"/>
  <c r="X183" i="1" s="1"/>
  <c r="X181" i="1" a="1"/>
  <c r="X181" i="1" s="1"/>
  <c r="X179" i="1" a="1"/>
  <c r="X179" i="1" s="1"/>
  <c r="X177" i="1" a="1"/>
  <c r="X177" i="1" s="1"/>
  <c r="X175" i="1" a="1"/>
  <c r="X175" i="1" s="1"/>
  <c r="X173" i="1" a="1"/>
  <c r="X173" i="1" s="1"/>
  <c r="X171" i="1" a="1"/>
  <c r="X171" i="1" s="1"/>
  <c r="X169" i="1" a="1"/>
  <c r="X169" i="1" s="1"/>
  <c r="X167" i="1" a="1"/>
  <c r="X167" i="1" s="1"/>
  <c r="X165" i="1" a="1"/>
  <c r="X165" i="1" s="1"/>
  <c r="X163" i="1" a="1"/>
  <c r="X163" i="1" s="1"/>
  <c r="X161" i="1" a="1"/>
  <c r="X161" i="1" s="1"/>
  <c r="X159" i="1" a="1"/>
  <c r="X159" i="1" s="1"/>
  <c r="X157" i="1" a="1"/>
  <c r="X157" i="1" s="1"/>
  <c r="X155" i="1" a="1"/>
  <c r="X155" i="1" s="1"/>
  <c r="X153" i="1" a="1"/>
  <c r="X153" i="1" s="1"/>
  <c r="X151" i="1" a="1"/>
  <c r="X151" i="1" s="1"/>
  <c r="X149" i="1" a="1"/>
  <c r="X149" i="1" s="1"/>
  <c r="X147" i="1" a="1"/>
  <c r="X147" i="1" s="1"/>
  <c r="X145" i="1" a="1"/>
  <c r="X145" i="1" s="1"/>
  <c r="X143" i="1" a="1"/>
  <c r="X143" i="1" s="1"/>
  <c r="X141" i="1" a="1"/>
  <c r="X141" i="1" s="1"/>
  <c r="X139" i="1" a="1"/>
  <c r="X139" i="1" s="1"/>
  <c r="X137" i="1" a="1"/>
  <c r="X137" i="1" s="1"/>
  <c r="X135" i="1" a="1"/>
  <c r="X135" i="1" s="1"/>
  <c r="X133" i="1" a="1"/>
  <c r="X133" i="1" s="1"/>
  <c r="X131" i="1" a="1"/>
  <c r="X131" i="1" s="1"/>
  <c r="X129" i="1" a="1"/>
  <c r="X129" i="1" s="1"/>
  <c r="X127" i="1" a="1"/>
  <c r="X127" i="1" s="1"/>
  <c r="X125" i="1" a="1"/>
  <c r="X125" i="1" s="1"/>
  <c r="X123" i="1" a="1"/>
  <c r="X123" i="1" s="1"/>
  <c r="X121" i="1" a="1"/>
  <c r="X121" i="1" s="1"/>
  <c r="X119" i="1" a="1"/>
  <c r="X119" i="1" s="1"/>
  <c r="X117" i="1" a="1"/>
  <c r="X117" i="1" s="1"/>
  <c r="X115" i="1" a="1"/>
  <c r="X115" i="1" s="1"/>
  <c r="X113" i="1" a="1"/>
  <c r="X113" i="1" s="1"/>
  <c r="X111" i="1" a="1"/>
  <c r="X111" i="1" s="1"/>
  <c r="X109" i="1" a="1"/>
  <c r="X109" i="1" s="1"/>
  <c r="X107" i="1" a="1"/>
  <c r="X107" i="1" s="1"/>
  <c r="X105" i="1" a="1"/>
  <c r="X105" i="1" s="1"/>
  <c r="X103" i="1" a="1"/>
  <c r="X103" i="1" s="1"/>
  <c r="X101" i="1" a="1"/>
  <c r="X101" i="1" s="1"/>
  <c r="X99" i="1" a="1"/>
  <c r="X99" i="1" s="1"/>
  <c r="X97" i="1" a="1"/>
  <c r="X97" i="1" s="1"/>
  <c r="X95" i="1" a="1"/>
  <c r="X95" i="1" s="1"/>
  <c r="X93" i="1" a="1"/>
  <c r="X93" i="1" s="1"/>
  <c r="X91" i="1" a="1"/>
  <c r="X91" i="1" s="1"/>
  <c r="X89" i="1" a="1"/>
  <c r="X89" i="1" s="1"/>
  <c r="X87" i="1" a="1"/>
  <c r="X87" i="1" s="1"/>
  <c r="X85" i="1" a="1"/>
  <c r="X85" i="1" s="1"/>
  <c r="X83" i="1" a="1"/>
  <c r="X83" i="1" s="1"/>
  <c r="X81" i="1" a="1"/>
  <c r="X81" i="1" s="1"/>
  <c r="X79" i="1" a="1"/>
  <c r="X79" i="1" s="1"/>
  <c r="X77" i="1" a="1"/>
  <c r="X77" i="1" s="1"/>
  <c r="X75" i="1" a="1"/>
  <c r="X75" i="1" s="1"/>
  <c r="X73" i="1" a="1"/>
  <c r="X73" i="1" s="1"/>
  <c r="X71" i="1" a="1"/>
  <c r="X71" i="1" s="1"/>
  <c r="X69" i="1" a="1"/>
  <c r="X69" i="1" s="1"/>
  <c r="X67" i="1" a="1"/>
  <c r="X67" i="1" s="1"/>
  <c r="X65" i="1" a="1"/>
  <c r="X65" i="1" s="1"/>
  <c r="X63" i="1" a="1"/>
  <c r="X63" i="1" s="1"/>
  <c r="X61" i="1" a="1"/>
  <c r="X61" i="1" s="1"/>
  <c r="X59" i="1" a="1"/>
  <c r="X59" i="1" s="1"/>
  <c r="X57" i="1" a="1"/>
  <c r="X57" i="1" s="1"/>
  <c r="X55" i="1" a="1"/>
  <c r="X55" i="1" s="1"/>
  <c r="X53" i="1" a="1"/>
  <c r="X53" i="1" s="1"/>
  <c r="X51" i="1" a="1"/>
  <c r="X51" i="1" s="1"/>
  <c r="X49" i="1" a="1"/>
  <c r="X49" i="1" s="1"/>
  <c r="X47" i="1" a="1"/>
  <c r="X47" i="1" s="1"/>
  <c r="X458" i="1" a="1"/>
  <c r="X458" i="1" s="1"/>
  <c r="X454" i="1" a="1"/>
  <c r="X454" i="1" s="1"/>
  <c r="X450" i="1" a="1"/>
  <c r="X450" i="1" s="1"/>
  <c r="X446" i="1" a="1"/>
  <c r="X446" i="1" s="1"/>
  <c r="X442" i="1" a="1"/>
  <c r="X442" i="1" s="1"/>
  <c r="X438" i="1" a="1"/>
  <c r="X438" i="1" s="1"/>
  <c r="X434" i="1" a="1"/>
  <c r="X434" i="1" s="1"/>
  <c r="X430" i="1" a="1"/>
  <c r="X430" i="1" s="1"/>
  <c r="X426" i="1" a="1"/>
  <c r="X426" i="1" s="1"/>
  <c r="X422" i="1" a="1"/>
  <c r="X422" i="1" s="1"/>
  <c r="X418" i="1" a="1"/>
  <c r="X418" i="1" s="1"/>
  <c r="X414" i="1" a="1"/>
  <c r="X414" i="1" s="1"/>
  <c r="X410" i="1" a="1"/>
  <c r="X410" i="1" s="1"/>
  <c r="X406" i="1" a="1"/>
  <c r="X406" i="1" s="1"/>
  <c r="X402" i="1" a="1"/>
  <c r="X402" i="1" s="1"/>
  <c r="X398" i="1" a="1"/>
  <c r="X398" i="1" s="1"/>
  <c r="X394" i="1" a="1"/>
  <c r="X394" i="1" s="1"/>
  <c r="X390" i="1" a="1"/>
  <c r="X390" i="1" s="1"/>
  <c r="X386" i="1" a="1"/>
  <c r="X386" i="1" s="1"/>
  <c r="X384" i="1" a="1"/>
  <c r="X384" i="1" s="1"/>
  <c r="X382" i="1" a="1"/>
  <c r="X382" i="1" s="1"/>
  <c r="X380" i="1" a="1"/>
  <c r="X380" i="1" s="1"/>
  <c r="X378" i="1" a="1"/>
  <c r="X378" i="1" s="1"/>
  <c r="X376" i="1" a="1"/>
  <c r="X376" i="1" s="1"/>
  <c r="X374" i="1" a="1"/>
  <c r="X374" i="1" s="1"/>
  <c r="X372" i="1" a="1"/>
  <c r="X372" i="1" s="1"/>
  <c r="X370" i="1" a="1"/>
  <c r="X370" i="1" s="1"/>
  <c r="X368" i="1" a="1"/>
  <c r="X368" i="1" s="1"/>
  <c r="X366" i="1" a="1"/>
  <c r="X366" i="1" s="1"/>
  <c r="X364" i="1" a="1"/>
  <c r="X364" i="1" s="1"/>
  <c r="X362" i="1" a="1"/>
  <c r="X362" i="1" s="1"/>
  <c r="X360" i="1" a="1"/>
  <c r="X360" i="1" s="1"/>
  <c r="X358" i="1" a="1"/>
  <c r="X358" i="1" s="1"/>
  <c r="X356" i="1" a="1"/>
  <c r="X356" i="1" s="1"/>
  <c r="X354" i="1" a="1"/>
  <c r="X354" i="1" s="1"/>
  <c r="X352" i="1" a="1"/>
  <c r="X352" i="1" s="1"/>
  <c r="X350" i="1" a="1"/>
  <c r="X350" i="1" s="1"/>
  <c r="X348" i="1" a="1"/>
  <c r="X348" i="1" s="1"/>
  <c r="X346" i="1" a="1"/>
  <c r="X346" i="1" s="1"/>
  <c r="X344" i="1" a="1"/>
  <c r="X344" i="1" s="1"/>
  <c r="X342" i="1" a="1"/>
  <c r="X342" i="1" s="1"/>
  <c r="X340" i="1" a="1"/>
  <c r="X340" i="1" s="1"/>
  <c r="X338" i="1" a="1"/>
  <c r="X338" i="1" s="1"/>
  <c r="X336" i="1" a="1"/>
  <c r="X336" i="1" s="1"/>
  <c r="X334" i="1" a="1"/>
  <c r="X334" i="1" s="1"/>
  <c r="X332" i="1" a="1"/>
  <c r="X332" i="1" s="1"/>
  <c r="X330" i="1" a="1"/>
  <c r="X330" i="1" s="1"/>
  <c r="X328" i="1" a="1"/>
  <c r="X328" i="1" s="1"/>
  <c r="X326" i="1" a="1"/>
  <c r="X326" i="1" s="1"/>
  <c r="X324" i="1" a="1"/>
  <c r="X324" i="1" s="1"/>
  <c r="X322" i="1" a="1"/>
  <c r="X322" i="1" s="1"/>
  <c r="X320" i="1" a="1"/>
  <c r="X320" i="1" s="1"/>
  <c r="X318" i="1" a="1"/>
  <c r="X318" i="1" s="1"/>
  <c r="X316" i="1" a="1"/>
  <c r="X316" i="1" s="1"/>
  <c r="X314" i="1" a="1"/>
  <c r="X314" i="1" s="1"/>
  <c r="X312" i="1" a="1"/>
  <c r="X312" i="1" s="1"/>
  <c r="X310" i="1" a="1"/>
  <c r="X310" i="1" s="1"/>
  <c r="X308" i="1" a="1"/>
  <c r="X308" i="1" s="1"/>
  <c r="X306" i="1" a="1"/>
  <c r="X306" i="1" s="1"/>
  <c r="X304" i="1" a="1"/>
  <c r="X304" i="1" s="1"/>
  <c r="X302" i="1" a="1"/>
  <c r="X302" i="1" s="1"/>
  <c r="X300" i="1" a="1"/>
  <c r="X300" i="1" s="1"/>
  <c r="X298" i="1" a="1"/>
  <c r="X298" i="1" s="1"/>
  <c r="X296" i="1" a="1"/>
  <c r="X296" i="1" s="1"/>
  <c r="X294" i="1" a="1"/>
  <c r="X294" i="1" s="1"/>
  <c r="X292" i="1" a="1"/>
  <c r="X292" i="1" s="1"/>
  <c r="X290" i="1" a="1"/>
  <c r="X290" i="1" s="1"/>
  <c r="X288" i="1" a="1"/>
  <c r="X288" i="1" s="1"/>
  <c r="X286" i="1" a="1"/>
  <c r="X286" i="1" s="1"/>
  <c r="X284" i="1" a="1"/>
  <c r="X284" i="1" s="1"/>
  <c r="X282" i="1" a="1"/>
  <c r="X282" i="1" s="1"/>
  <c r="X280" i="1" a="1"/>
  <c r="X280" i="1" s="1"/>
  <c r="X278" i="1" a="1"/>
  <c r="X278" i="1" s="1"/>
  <c r="X276" i="1" a="1"/>
  <c r="X276" i="1" s="1"/>
  <c r="X274" i="1" a="1"/>
  <c r="X274" i="1" s="1"/>
  <c r="X272" i="1" a="1"/>
  <c r="X272" i="1" s="1"/>
  <c r="X270" i="1" a="1"/>
  <c r="X270" i="1" s="1"/>
  <c r="X268" i="1" a="1"/>
  <c r="X268" i="1" s="1"/>
  <c r="X266" i="1" a="1"/>
  <c r="X266" i="1" s="1"/>
  <c r="X264" i="1" a="1"/>
  <c r="X264" i="1" s="1"/>
  <c r="X262" i="1" a="1"/>
  <c r="X262" i="1" s="1"/>
  <c r="X260" i="1" a="1"/>
  <c r="X260" i="1" s="1"/>
  <c r="X258" i="1" a="1"/>
  <c r="X258" i="1" s="1"/>
  <c r="X256" i="1" a="1"/>
  <c r="X256" i="1" s="1"/>
  <c r="X254" i="1" a="1"/>
  <c r="X254" i="1" s="1"/>
  <c r="X252" i="1" a="1"/>
  <c r="X252" i="1" s="1"/>
  <c r="X250" i="1" a="1"/>
  <c r="X250" i="1" s="1"/>
  <c r="X248" i="1" a="1"/>
  <c r="X248" i="1" s="1"/>
  <c r="X246" i="1" a="1"/>
  <c r="X246" i="1" s="1"/>
  <c r="X244" i="1" a="1"/>
  <c r="X244" i="1" s="1"/>
  <c r="X242" i="1" a="1"/>
  <c r="X242" i="1" s="1"/>
  <c r="X240" i="1" a="1"/>
  <c r="X240" i="1" s="1"/>
  <c r="X238" i="1" a="1"/>
  <c r="X238" i="1" s="1"/>
  <c r="X236" i="1" a="1"/>
  <c r="X236" i="1" s="1"/>
  <c r="X234" i="1" a="1"/>
  <c r="X234" i="1" s="1"/>
  <c r="X232" i="1" a="1"/>
  <c r="X232" i="1" s="1"/>
  <c r="X230" i="1" a="1"/>
  <c r="X230" i="1" s="1"/>
  <c r="X228" i="1" a="1"/>
  <c r="X228" i="1" s="1"/>
  <c r="X226" i="1" a="1"/>
  <c r="X226" i="1" s="1"/>
  <c r="X224" i="1" a="1"/>
  <c r="X224" i="1" s="1"/>
  <c r="X222" i="1" a="1"/>
  <c r="X222" i="1" s="1"/>
  <c r="X220" i="1" a="1"/>
  <c r="X220" i="1" s="1"/>
  <c r="X218" i="1" a="1"/>
  <c r="X218" i="1" s="1"/>
  <c r="X216" i="1" a="1"/>
  <c r="X216" i="1" s="1"/>
  <c r="X214" i="1" a="1"/>
  <c r="X214" i="1" s="1"/>
  <c r="X212" i="1" a="1"/>
  <c r="X212" i="1" s="1"/>
  <c r="X210" i="1" a="1"/>
  <c r="X210" i="1" s="1"/>
  <c r="X208" i="1" a="1"/>
  <c r="X208" i="1" s="1"/>
  <c r="X206" i="1" a="1"/>
  <c r="X206" i="1" s="1"/>
  <c r="X204" i="1" a="1"/>
  <c r="X204" i="1" s="1"/>
  <c r="X202" i="1" a="1"/>
  <c r="X202" i="1" s="1"/>
  <c r="X200" i="1" a="1"/>
  <c r="X200" i="1" s="1"/>
  <c r="X198" i="1" a="1"/>
  <c r="X198" i="1" s="1"/>
  <c r="X196" i="1" a="1"/>
  <c r="X196" i="1" s="1"/>
  <c r="X194" i="1" a="1"/>
  <c r="X194" i="1" s="1"/>
  <c r="X192" i="1" a="1"/>
  <c r="X192" i="1" s="1"/>
  <c r="X190" i="1" a="1"/>
  <c r="X190" i="1" s="1"/>
  <c r="X188" i="1" a="1"/>
  <c r="X188" i="1" s="1"/>
  <c r="X186" i="1" a="1"/>
  <c r="X186" i="1" s="1"/>
  <c r="X184" i="1" a="1"/>
  <c r="X184" i="1" s="1"/>
  <c r="X182" i="1" a="1"/>
  <c r="X182" i="1" s="1"/>
  <c r="X180" i="1" a="1"/>
  <c r="X180" i="1" s="1"/>
  <c r="X178" i="1" a="1"/>
  <c r="X178" i="1" s="1"/>
  <c r="X176" i="1" a="1"/>
  <c r="X176" i="1" s="1"/>
  <c r="X174" i="1" a="1"/>
  <c r="X174" i="1" s="1"/>
  <c r="X172" i="1" a="1"/>
  <c r="X172" i="1" s="1"/>
  <c r="X170" i="1" a="1"/>
  <c r="X170" i="1" s="1"/>
  <c r="X168" i="1" a="1"/>
  <c r="X168" i="1" s="1"/>
  <c r="X166" i="1" a="1"/>
  <c r="X166" i="1" s="1"/>
  <c r="X164" i="1" a="1"/>
  <c r="X164" i="1" s="1"/>
  <c r="X162" i="1" a="1"/>
  <c r="X162" i="1" s="1"/>
  <c r="X160" i="1" a="1"/>
  <c r="X160" i="1" s="1"/>
  <c r="X158" i="1" a="1"/>
  <c r="X158" i="1" s="1"/>
  <c r="X156" i="1" a="1"/>
  <c r="X156" i="1" s="1"/>
  <c r="X154" i="1" a="1"/>
  <c r="X154" i="1" s="1"/>
  <c r="X152" i="1" a="1"/>
  <c r="X152" i="1" s="1"/>
  <c r="X150" i="1" a="1"/>
  <c r="X150" i="1" s="1"/>
  <c r="X148" i="1" a="1"/>
  <c r="X148" i="1" s="1"/>
  <c r="X146" i="1" a="1"/>
  <c r="X146" i="1" s="1"/>
  <c r="X144" i="1" a="1"/>
  <c r="X144" i="1" s="1"/>
  <c r="X142" i="1" a="1"/>
  <c r="X142" i="1" s="1"/>
  <c r="X140" i="1" a="1"/>
  <c r="X140" i="1" s="1"/>
  <c r="X138" i="1" a="1"/>
  <c r="X138" i="1" s="1"/>
  <c r="X136" i="1" a="1"/>
  <c r="X136" i="1" s="1"/>
  <c r="X134" i="1" a="1"/>
  <c r="X134" i="1" s="1"/>
  <c r="X132" i="1" a="1"/>
  <c r="X132" i="1" s="1"/>
  <c r="X130" i="1" a="1"/>
  <c r="X130" i="1" s="1"/>
  <c r="X128" i="1" a="1"/>
  <c r="X128" i="1" s="1"/>
  <c r="X126" i="1" a="1"/>
  <c r="X126" i="1" s="1"/>
  <c r="X124" i="1" a="1"/>
  <c r="X124" i="1" s="1"/>
  <c r="X122" i="1" a="1"/>
  <c r="X122" i="1" s="1"/>
  <c r="X120" i="1" a="1"/>
  <c r="X120" i="1" s="1"/>
  <c r="X118" i="1" a="1"/>
  <c r="X118" i="1" s="1"/>
  <c r="X116" i="1" a="1"/>
  <c r="X116" i="1" s="1"/>
  <c r="X114" i="1" a="1"/>
  <c r="X114" i="1" s="1"/>
  <c r="X112" i="1" a="1"/>
  <c r="X112" i="1" s="1"/>
  <c r="X110" i="1" a="1"/>
  <c r="X110" i="1" s="1"/>
  <c r="X108" i="1" a="1"/>
  <c r="X108" i="1" s="1"/>
  <c r="X106" i="1" a="1"/>
  <c r="X106" i="1" s="1"/>
  <c r="X104" i="1" a="1"/>
  <c r="X104" i="1" s="1"/>
  <c r="X102" i="1" a="1"/>
  <c r="X102" i="1" s="1"/>
  <c r="X100" i="1" a="1"/>
  <c r="X100" i="1" s="1"/>
  <c r="X98" i="1" a="1"/>
  <c r="X98" i="1" s="1"/>
  <c r="X96" i="1" a="1"/>
  <c r="X96" i="1" s="1"/>
  <c r="X94" i="1" a="1"/>
  <c r="X94" i="1" s="1"/>
  <c r="X92" i="1" a="1"/>
  <c r="X92" i="1" s="1"/>
  <c r="X90" i="1" a="1"/>
  <c r="X90" i="1" s="1"/>
  <c r="X88" i="1" a="1"/>
  <c r="X88" i="1" s="1"/>
  <c r="X86" i="1" a="1"/>
  <c r="X86" i="1" s="1"/>
  <c r="X84" i="1" a="1"/>
  <c r="X84" i="1" s="1"/>
  <c r="X82" i="1" a="1"/>
  <c r="X82" i="1" s="1"/>
  <c r="X80" i="1" a="1"/>
  <c r="X80" i="1" s="1"/>
  <c r="X78" i="1" a="1"/>
  <c r="X78" i="1" s="1"/>
  <c r="X76" i="1" a="1"/>
  <c r="X76" i="1" s="1"/>
  <c r="X74" i="1" a="1"/>
  <c r="X74" i="1" s="1"/>
  <c r="X72" i="1" a="1"/>
  <c r="X72" i="1" s="1"/>
  <c r="X70" i="1" a="1"/>
  <c r="X70" i="1" s="1"/>
  <c r="X68" i="1" a="1"/>
  <c r="X68" i="1" s="1"/>
  <c r="X66" i="1" a="1"/>
  <c r="X66" i="1" s="1"/>
  <c r="X64" i="1" a="1"/>
  <c r="X64" i="1" s="1"/>
  <c r="X62" i="1" a="1"/>
  <c r="X62" i="1" s="1"/>
  <c r="X60" i="1" a="1"/>
  <c r="X60" i="1" s="1"/>
  <c r="X58" i="1" a="1"/>
  <c r="X58" i="1" s="1"/>
  <c r="X56" i="1" a="1"/>
  <c r="X56" i="1" s="1"/>
  <c r="X54" i="1" a="1"/>
  <c r="X54" i="1" s="1"/>
  <c r="X52" i="1" a="1"/>
  <c r="X52" i="1" s="1"/>
  <c r="X50" i="1" a="1"/>
  <c r="X50" i="1" s="1"/>
  <c r="X48" i="1" a="1"/>
  <c r="X48" i="1" s="1"/>
  <c r="X46" i="1" a="1"/>
  <c r="X46" i="1" s="1"/>
  <c r="X44" i="1" a="1"/>
  <c r="X44" i="1" s="1"/>
  <c r="X42" i="1" a="1"/>
  <c r="X42" i="1" s="1"/>
  <c r="X40" i="1" a="1"/>
  <c r="X40" i="1" s="1"/>
  <c r="X3" i="1" a="1"/>
  <c r="X3" i="1" s="1"/>
  <c r="X5" i="1" a="1"/>
  <c r="X5" i="1" s="1"/>
  <c r="X7" i="1" a="1"/>
  <c r="X7" i="1" s="1"/>
  <c r="X9" i="1" a="1"/>
  <c r="X9" i="1" s="1"/>
  <c r="X11" i="1" a="1"/>
  <c r="X11" i="1" s="1"/>
  <c r="X13" i="1" a="1"/>
  <c r="X13" i="1" s="1"/>
  <c r="X15" i="1" a="1"/>
  <c r="X15" i="1" s="1"/>
  <c r="X17" i="1" a="1"/>
  <c r="X17" i="1" s="1"/>
  <c r="X19" i="1" a="1"/>
  <c r="X19" i="1" s="1"/>
  <c r="X21" i="1" a="1"/>
  <c r="X21" i="1" s="1"/>
  <c r="X23" i="1" a="1"/>
  <c r="X23" i="1" s="1"/>
  <c r="X25" i="1" a="1"/>
  <c r="X25" i="1" s="1"/>
  <c r="X27" i="1" a="1"/>
  <c r="X27" i="1" s="1"/>
  <c r="X29" i="1" a="1"/>
  <c r="X29" i="1" s="1"/>
  <c r="X31" i="1" a="1"/>
  <c r="X31" i="1" s="1"/>
  <c r="X33" i="1" a="1"/>
  <c r="X33" i="1" s="1"/>
  <c r="X35" i="1" a="1"/>
  <c r="X35" i="1" s="1"/>
  <c r="X37" i="1" a="1"/>
  <c r="X37" i="1" s="1"/>
  <c r="X39" i="1" a="1"/>
  <c r="X39" i="1" s="1"/>
  <c r="V40" i="1"/>
  <c r="V41" i="1"/>
  <c r="X41" i="1" a="1"/>
  <c r="X41" i="1" s="1"/>
  <c r="V44" i="1"/>
  <c r="V45" i="1"/>
  <c r="X45" i="1" a="1"/>
  <c r="X45" i="1" s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3" i="1"/>
  <c r="V465" i="1"/>
  <c r="V467" i="1"/>
  <c r="V469" i="1"/>
  <c r="V471" i="1"/>
  <c r="V473" i="1"/>
  <c r="V475" i="1"/>
  <c r="V477" i="1"/>
  <c r="V479" i="1"/>
  <c r="V481" i="1"/>
  <c r="V483" i="1"/>
  <c r="V485" i="1"/>
  <c r="V487" i="1"/>
  <c r="V489" i="1"/>
  <c r="V491" i="1"/>
  <c r="V493" i="1"/>
  <c r="V495" i="1"/>
  <c r="V497" i="1"/>
  <c r="V499" i="1"/>
  <c r="V501" i="1"/>
  <c r="V503" i="1"/>
  <c r="V505" i="1"/>
  <c r="V507" i="1"/>
  <c r="V509" i="1"/>
  <c r="V511" i="1"/>
  <c r="V513" i="1"/>
  <c r="V515" i="1"/>
  <c r="V517" i="1"/>
  <c r="V519" i="1"/>
  <c r="V521" i="1"/>
  <c r="V523" i="1"/>
  <c r="V525" i="1"/>
  <c r="V527" i="1"/>
  <c r="V529" i="1"/>
  <c r="V531" i="1"/>
  <c r="V533" i="1"/>
  <c r="V535" i="1"/>
  <c r="V537" i="1"/>
  <c r="V539" i="1"/>
  <c r="V541" i="1"/>
  <c r="V543" i="1"/>
  <c r="V545" i="1"/>
  <c r="V547" i="1"/>
  <c r="V549" i="1"/>
  <c r="V551" i="1"/>
  <c r="V553" i="1"/>
  <c r="V555" i="1"/>
  <c r="V557" i="1"/>
  <c r="V559" i="1"/>
  <c r="V561" i="1"/>
  <c r="V563" i="1"/>
  <c r="V565" i="1"/>
  <c r="V567" i="1"/>
  <c r="V569" i="1"/>
  <c r="V571" i="1"/>
  <c r="V573" i="1"/>
  <c r="V575" i="1"/>
  <c r="V577" i="1"/>
  <c r="V579" i="1"/>
  <c r="V581" i="1"/>
  <c r="V583" i="1"/>
  <c r="V585" i="1"/>
  <c r="V587" i="1"/>
  <c r="V589" i="1"/>
  <c r="V591" i="1"/>
  <c r="V593" i="1"/>
  <c r="V595" i="1"/>
  <c r="V597" i="1"/>
  <c r="V599" i="1"/>
  <c r="V601" i="1"/>
  <c r="V603" i="1"/>
  <c r="V605" i="1"/>
  <c r="V607" i="1"/>
  <c r="V609" i="1"/>
  <c r="V611" i="1"/>
  <c r="V613" i="1"/>
  <c r="V615" i="1"/>
  <c r="V617" i="1"/>
  <c r="V619" i="1"/>
  <c r="V621" i="1"/>
  <c r="V623" i="1"/>
  <c r="V625" i="1"/>
  <c r="V627" i="1"/>
  <c r="V629" i="1"/>
  <c r="V631" i="1"/>
  <c r="V633" i="1"/>
  <c r="V635" i="1"/>
  <c r="V637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654" i="1"/>
  <c r="V658" i="1"/>
  <c r="V662" i="1"/>
  <c r="V666" i="1"/>
  <c r="V670" i="1"/>
  <c r="V674" i="1"/>
  <c r="V678" i="1"/>
  <c r="V682" i="1"/>
  <c r="V686" i="1"/>
  <c r="V694" i="1"/>
  <c r="V702" i="1"/>
  <c r="V710" i="1"/>
  <c r="V718" i="1"/>
  <c r="V652" i="1"/>
  <c r="V656" i="1"/>
  <c r="V660" i="1"/>
  <c r="V664" i="1"/>
  <c r="V668" i="1"/>
  <c r="V672" i="1"/>
  <c r="V676" i="1"/>
  <c r="V680" i="1"/>
  <c r="V684" i="1"/>
  <c r="V688" i="1"/>
  <c r="V690" i="1"/>
  <c r="V698" i="1"/>
  <c r="V706" i="1"/>
  <c r="V714" i="1"/>
  <c r="V722" i="1"/>
  <c r="V726" i="1"/>
  <c r="V730" i="1"/>
  <c r="V734" i="1"/>
  <c r="V738" i="1"/>
  <c r="V742" i="1"/>
  <c r="V746" i="1"/>
  <c r="V750" i="1"/>
  <c r="V754" i="1"/>
  <c r="V758" i="1"/>
  <c r="V762" i="1"/>
  <c r="V766" i="1"/>
  <c r="V770" i="1"/>
  <c r="V774" i="1"/>
  <c r="V778" i="1"/>
  <c r="V782" i="1"/>
  <c r="V786" i="1"/>
  <c r="V790" i="1"/>
  <c r="V794" i="1"/>
  <c r="V798" i="1"/>
  <c r="V802" i="1"/>
  <c r="V806" i="1"/>
  <c r="V810" i="1"/>
  <c r="V814" i="1"/>
  <c r="V818" i="1"/>
  <c r="V822" i="1"/>
  <c r="V826" i="1"/>
  <c r="V830" i="1"/>
  <c r="V834" i="1"/>
  <c r="V838" i="1"/>
  <c r="V842" i="1"/>
  <c r="V846" i="1"/>
  <c r="V854" i="1"/>
  <c r="V862" i="1"/>
  <c r="V870" i="1"/>
  <c r="V878" i="1"/>
  <c r="V886" i="1"/>
  <c r="V894" i="1"/>
  <c r="V902" i="1"/>
  <c r="V910" i="1"/>
  <c r="V918" i="1"/>
  <c r="V926" i="1"/>
  <c r="V941" i="1"/>
  <c r="V971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50" i="1"/>
  <c r="V858" i="1"/>
  <c r="V866" i="1"/>
  <c r="V874" i="1"/>
  <c r="V882" i="1"/>
  <c r="V890" i="1"/>
  <c r="V898" i="1"/>
  <c r="V906" i="1"/>
  <c r="V914" i="1"/>
  <c r="V922" i="1"/>
  <c r="V933" i="1"/>
  <c r="V955" i="1"/>
  <c r="V987" i="1"/>
  <c r="V848" i="1"/>
  <c r="V852" i="1"/>
  <c r="V856" i="1"/>
  <c r="V860" i="1"/>
  <c r="V864" i="1"/>
  <c r="V868" i="1"/>
  <c r="V872" i="1"/>
  <c r="V876" i="1"/>
  <c r="V880" i="1"/>
  <c r="V884" i="1"/>
  <c r="V888" i="1"/>
  <c r="V892" i="1"/>
  <c r="V896" i="1"/>
  <c r="V900" i="1"/>
  <c r="V904" i="1"/>
  <c r="V908" i="1"/>
  <c r="V912" i="1"/>
  <c r="V916" i="1"/>
  <c r="V920" i="1"/>
  <c r="V924" i="1"/>
  <c r="V929" i="1"/>
  <c r="V937" i="1"/>
  <c r="V945" i="1"/>
  <c r="V947" i="1"/>
  <c r="V963" i="1"/>
  <c r="V979" i="1"/>
  <c r="V995" i="1"/>
  <c r="V927" i="1"/>
  <c r="V931" i="1"/>
  <c r="V935" i="1"/>
  <c r="V939" i="1"/>
  <c r="V943" i="1"/>
  <c r="V951" i="1"/>
  <c r="V959" i="1"/>
  <c r="V967" i="1"/>
  <c r="V975" i="1"/>
  <c r="V983" i="1"/>
  <c r="V991" i="1"/>
  <c r="V999" i="1"/>
  <c r="V949" i="1"/>
  <c r="V953" i="1"/>
  <c r="V957" i="1"/>
  <c r="V961" i="1"/>
  <c r="V965" i="1"/>
  <c r="V969" i="1"/>
  <c r="V973" i="1"/>
  <c r="V977" i="1"/>
  <c r="V981" i="1"/>
  <c r="V985" i="1"/>
  <c r="V989" i="1"/>
  <c r="V993" i="1"/>
  <c r="V997" i="1"/>
  <c r="V1001" i="1"/>
  <c r="J2" i="2" a="1"/>
  <c r="J2" i="2" s="1"/>
  <c r="J32" i="2" a="1"/>
  <c r="J32" i="2" s="1"/>
  <c r="J526" i="2" a="1"/>
  <c r="J526" i="2" s="1"/>
  <c r="J115" i="2" a="1"/>
  <c r="J115" i="2" s="1"/>
  <c r="J527" i="2" a="1"/>
  <c r="J527" i="2" s="1"/>
  <c r="J35" i="2" a="1"/>
  <c r="J35" i="2" s="1"/>
  <c r="J37" i="2" a="1"/>
  <c r="J37" i="2" s="1"/>
  <c r="J231" i="2" a="1"/>
  <c r="J231" i="2" s="1"/>
  <c r="J156" i="2" a="1"/>
  <c r="J156" i="2" s="1"/>
  <c r="J39" i="2" a="1"/>
  <c r="J39" i="2" s="1"/>
  <c r="J3" i="2" a="1"/>
  <c r="J3" i="2" s="1"/>
  <c r="J205" i="2" a="1"/>
  <c r="J205" i="2" s="1"/>
  <c r="J143" i="2" a="1"/>
  <c r="J143" i="2" s="1"/>
  <c r="J528" i="2" a="1"/>
  <c r="J528" i="2" s="1"/>
  <c r="J351" i="2" a="1"/>
  <c r="J351" i="2" s="1"/>
  <c r="J42" i="2" a="1"/>
  <c r="J42" i="2" s="1"/>
  <c r="J117" i="2" a="1"/>
  <c r="J117" i="2" s="1"/>
  <c r="J119" i="2" a="1"/>
  <c r="J119" i="2" s="1"/>
  <c r="J6" i="2" a="1"/>
  <c r="J6" i="2" s="1"/>
  <c r="J232" i="2" a="1"/>
  <c r="J232" i="2" s="1"/>
  <c r="J44" i="2" a="1"/>
  <c r="J44" i="2" s="1"/>
  <c r="J326" i="2" a="1"/>
  <c r="J326" i="2" s="1"/>
  <c r="J91" i="2" a="1"/>
  <c r="J91" i="2" s="1"/>
  <c r="J93" i="2" a="1"/>
  <c r="J93" i="2" s="1"/>
  <c r="J158" i="2" a="1"/>
  <c r="J158" i="2" s="1"/>
  <c r="J352" i="2" a="1"/>
  <c r="J352" i="2" s="1"/>
  <c r="J354" i="2" a="1"/>
  <c r="J354" i="2" s="1"/>
  <c r="J94" i="2" a="1"/>
  <c r="J94" i="2" s="1"/>
  <c r="J96" i="2" a="1"/>
  <c r="J96" i="2" s="1"/>
  <c r="J235" i="2" a="1"/>
  <c r="J235" i="2" s="1"/>
  <c r="J279" i="2" a="1"/>
  <c r="J279" i="2" s="1"/>
  <c r="J529" i="2" a="1"/>
  <c r="J529" i="2" s="1"/>
  <c r="J355" i="2" a="1"/>
  <c r="J355" i="2" s="1"/>
  <c r="J357" i="2" a="1"/>
  <c r="J357" i="2" s="1"/>
  <c r="J206" i="2" a="1"/>
  <c r="J206" i="2" s="1"/>
  <c r="J208" i="2" a="1"/>
  <c r="J208" i="2" s="1"/>
  <c r="J46" i="2" a="1"/>
  <c r="J46" i="2" s="1"/>
  <c r="J746" i="2" a="1"/>
  <c r="J746" i="2" s="1"/>
  <c r="J302" i="2" a="1"/>
  <c r="J302" i="2" s="1"/>
  <c r="J622" i="2" a="1"/>
  <c r="J622" i="2" s="1"/>
  <c r="J451" i="2" a="1"/>
  <c r="J451" i="2" s="1"/>
  <c r="J453" i="2" a="1"/>
  <c r="J453" i="2" s="1"/>
  <c r="J359" i="2" a="1"/>
  <c r="J359" i="2" s="1"/>
  <c r="J361" i="2" a="1"/>
  <c r="J361" i="2" s="1"/>
  <c r="J362" i="2" a="1"/>
  <c r="J362" i="2" s="1"/>
  <c r="J209" i="2" a="1"/>
  <c r="J209" i="2" s="1"/>
  <c r="J210" i="2" a="1"/>
  <c r="J210" i="2" s="1"/>
  <c r="J211" i="2" a="1"/>
  <c r="J211" i="2" s="1"/>
  <c r="J212" i="2" a="1"/>
  <c r="J212" i="2" s="1"/>
  <c r="J145" i="2" a="1"/>
  <c r="J145" i="2" s="1"/>
  <c r="J146" i="2" a="1"/>
  <c r="J146" i="2" s="1"/>
  <c r="J363" i="2" a="1"/>
  <c r="J363" i="2" s="1"/>
  <c r="J624" i="2" a="1"/>
  <c r="J624" i="2" s="1"/>
  <c r="J48" i="2" a="1"/>
  <c r="J48" i="2" s="1"/>
  <c r="J49" i="2" a="1"/>
  <c r="J49" i="2" s="1"/>
  <c r="J50" i="2" a="1"/>
  <c r="J50" i="2" s="1"/>
  <c r="J51" i="2" a="1"/>
  <c r="J51" i="2" s="1"/>
  <c r="J121" i="2" a="1"/>
  <c r="J121" i="2" s="1"/>
  <c r="J122" i="2" a="1"/>
  <c r="J122" i="2" s="1"/>
  <c r="J8" i="2" a="1"/>
  <c r="J8" i="2" s="1"/>
  <c r="J9" i="2" a="1"/>
  <c r="J9" i="2" s="1"/>
  <c r="J10" i="2" a="1"/>
  <c r="J10" i="2" s="1"/>
  <c r="J430" i="2" a="1"/>
  <c r="J430" i="2" s="1"/>
  <c r="J431" i="2" a="1"/>
  <c r="J431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237" i="2" a="1"/>
  <c r="J237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625" i="2" a="1"/>
  <c r="J625" i="2" s="1"/>
  <c r="J582" i="2" a="1"/>
  <c r="J582" i="2" s="1"/>
  <c r="J303" i="2" a="1"/>
  <c r="J303" i="2" s="1"/>
  <c r="J304" i="2" a="1"/>
  <c r="J304" i="2" s="1"/>
  <c r="J167" i="2" a="1"/>
  <c r="J167" i="2" s="1"/>
  <c r="J168" i="2" a="1"/>
  <c r="J168" i="2" s="1"/>
  <c r="J169" i="2" a="1"/>
  <c r="J169" i="2" s="1"/>
  <c r="J880" i="2" a="1"/>
  <c r="J880" i="2" s="1"/>
  <c r="J583" i="2" a="1"/>
  <c r="J583" i="2" s="1"/>
  <c r="J530" i="2" a="1"/>
  <c r="J530" i="2" s="1"/>
  <c r="J33" i="2" a="1"/>
  <c r="J33" i="2" s="1"/>
  <c r="J114" i="2" a="1"/>
  <c r="J114" i="2" s="1"/>
  <c r="J116" i="2" a="1"/>
  <c r="J116" i="2" s="1"/>
  <c r="J34" i="2" a="1"/>
  <c r="J34" i="2" s="1"/>
  <c r="J36" i="2" a="1"/>
  <c r="J36" i="2" s="1"/>
  <c r="J230" i="2" a="1"/>
  <c r="J230" i="2" s="1"/>
  <c r="J155" i="2" a="1"/>
  <c r="J155" i="2" s="1"/>
  <c r="J38" i="2" a="1"/>
  <c r="J38" i="2" s="1"/>
  <c r="J40" i="2" a="1"/>
  <c r="J40" i="2" s="1"/>
  <c r="J4" i="2" a="1"/>
  <c r="J4" i="2" s="1"/>
  <c r="J142" i="2" a="1"/>
  <c r="J142" i="2" s="1"/>
  <c r="J144" i="2" a="1"/>
  <c r="J144" i="2" s="1"/>
  <c r="J350" i="2" a="1"/>
  <c r="J350" i="2" s="1"/>
  <c r="J41" i="2" a="1"/>
  <c r="J41" i="2" s="1"/>
  <c r="J43" i="2" a="1"/>
  <c r="J43" i="2" s="1"/>
  <c r="J118" i="2" a="1"/>
  <c r="J118" i="2" s="1"/>
  <c r="J5" i="2" a="1"/>
  <c r="J5" i="2" s="1"/>
  <c r="J7" i="2" a="1"/>
  <c r="J7" i="2" s="1"/>
  <c r="J233" i="2" a="1"/>
  <c r="J233" i="2" s="1"/>
  <c r="J325" i="2" a="1"/>
  <c r="J325" i="2" s="1"/>
  <c r="J90" i="2" a="1"/>
  <c r="J90" i="2" s="1"/>
  <c r="J92" i="2" a="1"/>
  <c r="J92" i="2" s="1"/>
  <c r="J157" i="2" a="1"/>
  <c r="J157" i="2" s="1"/>
  <c r="J159" i="2" a="1"/>
  <c r="J159" i="2" s="1"/>
  <c r="J353" i="2" a="1"/>
  <c r="J353" i="2" s="1"/>
  <c r="J120" i="2" a="1"/>
  <c r="J120" i="2" s="1"/>
  <c r="J95" i="2" a="1"/>
  <c r="J95" i="2" s="1"/>
  <c r="J234" i="2" a="1"/>
  <c r="J234" i="2" s="1"/>
  <c r="J236" i="2" a="1"/>
  <c r="J236" i="2" s="1"/>
  <c r="J280" i="2" a="1"/>
  <c r="J280" i="2" s="1"/>
  <c r="J45" i="2" a="1"/>
  <c r="J45" i="2" s="1"/>
  <c r="J356" i="2" a="1"/>
  <c r="J356" i="2" s="1"/>
  <c r="J358" i="2" a="1"/>
  <c r="J358" i="2" s="1"/>
  <c r="J207" i="2" a="1"/>
  <c r="J207" i="2" s="1"/>
  <c r="J160" i="2" a="1"/>
  <c r="J160" i="2" s="1"/>
  <c r="J47" i="2" a="1"/>
  <c r="J47" i="2" s="1"/>
  <c r="J301" i="2" a="1"/>
  <c r="J301" i="2" s="1"/>
  <c r="J747" i="2" a="1"/>
  <c r="J747" i="2" s="1"/>
  <c r="J623" i="2" a="1"/>
  <c r="J623" i="2" s="1"/>
  <c r="J452" i="2" a="1"/>
  <c r="J452" i="2" s="1"/>
  <c r="J748" i="2" a="1"/>
  <c r="J748" i="2" s="1"/>
  <c r="J360" i="2" a="1"/>
  <c r="J360" i="2" s="1"/>
  <c r="J366" i="2" a="1"/>
  <c r="J366" i="2" s="1"/>
  <c r="J532" i="2" a="1"/>
  <c r="J532" i="2" s="1"/>
  <c r="J58" i="2" a="1"/>
  <c r="J58" i="2" s="1"/>
  <c r="J241" i="2" a="1"/>
  <c r="J241" i="2" s="1"/>
  <c r="J243" i="2" a="1"/>
  <c r="J243" i="2" s="1"/>
  <c r="J171" i="2" a="1"/>
  <c r="J171" i="2" s="1"/>
  <c r="J173" i="2" a="1"/>
  <c r="J173" i="2" s="1"/>
  <c r="J690" i="2" a="1"/>
  <c r="J690" i="2" s="1"/>
  <c r="J584" i="2" a="1"/>
  <c r="J584" i="2" s="1"/>
  <c r="J586" i="2" a="1"/>
  <c r="J586" i="2" s="1"/>
  <c r="J457" i="2" a="1"/>
  <c r="J457" i="2" s="1"/>
  <c r="J840" i="2" a="1"/>
  <c r="J840" i="2" s="1"/>
  <c r="J459" i="2" a="1"/>
  <c r="J459" i="2" s="1"/>
  <c r="J461" i="2" a="1"/>
  <c r="J461" i="2" s="1"/>
  <c r="J59" i="2" a="1"/>
  <c r="J59" i="2" s="1"/>
  <c r="J61" i="2" a="1"/>
  <c r="J61" i="2" s="1"/>
  <c r="J305" i="2" a="1"/>
  <c r="J305" i="2" s="1"/>
  <c r="J307" i="2" a="1"/>
  <c r="J307" i="2" s="1"/>
  <c r="J587" i="2" a="1"/>
  <c r="J587" i="2" s="1"/>
  <c r="J309" i="2" a="1"/>
  <c r="J309" i="2" s="1"/>
  <c r="J628" i="2" a="1"/>
  <c r="J628" i="2" s="1"/>
  <c r="J175" i="2" a="1"/>
  <c r="J175" i="2" s="1"/>
  <c r="J177" i="2" a="1"/>
  <c r="J177" i="2" s="1"/>
  <c r="J752" i="2" a="1"/>
  <c r="J752" i="2" s="1"/>
  <c r="J630" i="2" a="1"/>
  <c r="J630" i="2" s="1"/>
  <c r="J632" i="2" a="1"/>
  <c r="J632" i="2" s="1"/>
  <c r="J589" i="2" a="1"/>
  <c r="J589" i="2" s="1"/>
  <c r="J432" i="2" a="1"/>
  <c r="J432" i="2" s="1"/>
  <c r="J463" i="2" a="1"/>
  <c r="J463" i="2" s="1"/>
  <c r="J465" i="2" a="1"/>
  <c r="J465" i="2" s="1"/>
  <c r="J904" i="2" a="1"/>
  <c r="J904" i="2" s="1"/>
  <c r="J753" i="2" a="1"/>
  <c r="J753" i="2" s="1"/>
  <c r="J755" i="2" a="1"/>
  <c r="J755" i="2" s="1"/>
  <c r="J692" i="2" a="1"/>
  <c r="J692" i="2" s="1"/>
  <c r="J468" i="2" a="1"/>
  <c r="J468" i="2" s="1"/>
  <c r="J633" i="2" a="1"/>
  <c r="J633" i="2" s="1"/>
  <c r="J535" i="2" a="1"/>
  <c r="J535" i="2" s="1"/>
  <c r="J537" i="2" a="1"/>
  <c r="J537" i="2" s="1"/>
  <c r="J286" i="2" a="1"/>
  <c r="J286" i="2" s="1"/>
  <c r="J288" i="2" a="1"/>
  <c r="J288" i="2" s="1"/>
  <c r="J470" i="2" a="1"/>
  <c r="J470" i="2" s="1"/>
  <c r="J472" i="2" a="1"/>
  <c r="J472" i="2" s="1"/>
  <c r="J214" i="2" a="1"/>
  <c r="J214" i="2" s="1"/>
  <c r="J147" i="2" a="1"/>
  <c r="J147" i="2" s="1"/>
  <c r="J538" i="2" a="1"/>
  <c r="J538" i="2" s="1"/>
  <c r="J540" i="2" a="1"/>
  <c r="J540" i="2" s="1"/>
  <c r="J454" i="2" a="1"/>
  <c r="J454" i="2" s="1"/>
  <c r="J281" i="2" a="1"/>
  <c r="J281" i="2" s="1"/>
  <c r="J98" i="2" a="1"/>
  <c r="J98" i="2" s="1"/>
  <c r="J52" i="2" a="1"/>
  <c r="J52" i="2" s="1"/>
  <c r="J54" i="2" a="1"/>
  <c r="J54" i="2" s="1"/>
  <c r="J56" i="2" a="1"/>
  <c r="J56" i="2" s="1"/>
  <c r="J100" i="2" a="1"/>
  <c r="J100" i="2" s="1"/>
  <c r="J328" i="2" a="1"/>
  <c r="J328" i="2" s="1"/>
  <c r="J239" i="2" a="1"/>
  <c r="J239" i="2" s="1"/>
  <c r="J283" i="2" a="1"/>
  <c r="J283" i="2" s="1"/>
  <c r="J364" i="2" a="1"/>
  <c r="J364" i="2" s="1"/>
  <c r="J213" i="2" a="1"/>
  <c r="J213" i="2" s="1"/>
  <c r="J330" i="2" a="1"/>
  <c r="J330" i="2" s="1"/>
  <c r="J123" i="2" a="1"/>
  <c r="J123" i="2" s="1"/>
  <c r="J125" i="2" a="1"/>
  <c r="J125" i="2" s="1"/>
  <c r="J456" i="2" a="1"/>
  <c r="J456" i="2" s="1"/>
  <c r="J57" i="2" a="1"/>
  <c r="J57" i="2" s="1"/>
  <c r="J242" i="2" a="1"/>
  <c r="J242" i="2" s="1"/>
  <c r="J172" i="2" a="1"/>
  <c r="J172" i="2" s="1"/>
  <c r="J807" i="2" a="1"/>
  <c r="J807" i="2" s="1"/>
  <c r="J626" i="2" a="1"/>
  <c r="J626" i="2" s="1"/>
  <c r="J841" i="2" a="1"/>
  <c r="J841" i="2" s="1"/>
  <c r="J462" i="2" a="1"/>
  <c r="J462" i="2" s="1"/>
  <c r="J750" i="2" a="1"/>
  <c r="J750" i="2" s="1"/>
  <c r="J627" i="2" a="1"/>
  <c r="J627" i="2" s="1"/>
  <c r="J310" i="2" a="1"/>
  <c r="J310" i="2" s="1"/>
  <c r="J176" i="2" a="1"/>
  <c r="J176" i="2" s="1"/>
  <c r="J629" i="2" a="1"/>
  <c r="J629" i="2" s="1"/>
  <c r="J588" i="2" a="1"/>
  <c r="J588" i="2" s="1"/>
  <c r="J433" i="2" a="1"/>
  <c r="J433" i="2" s="1"/>
  <c r="J466" i="2" a="1"/>
  <c r="J466" i="2" s="1"/>
  <c r="J754" i="2" a="1"/>
  <c r="J754" i="2" s="1"/>
  <c r="J467" i="2" a="1"/>
  <c r="J467" i="2" s="1"/>
  <c r="J634" i="2" a="1"/>
  <c r="J634" i="2" s="1"/>
  <c r="J285" i="2" a="1"/>
  <c r="J285" i="2" s="1"/>
  <c r="J469" i="2" a="1"/>
  <c r="J469" i="2" s="1"/>
  <c r="J938" i="2" a="1"/>
  <c r="J938" i="2" s="1"/>
  <c r="J148" i="2" a="1"/>
  <c r="J148" i="2" s="1"/>
  <c r="J541" i="2" a="1"/>
  <c r="J541" i="2" s="1"/>
  <c r="J369" i="2" a="1"/>
  <c r="J369" i="2" s="1"/>
  <c r="J636" i="2" a="1"/>
  <c r="J636" i="2" s="1"/>
  <c r="J62" i="2" a="1"/>
  <c r="J62" i="2" s="1"/>
  <c r="J126" i="2" a="1"/>
  <c r="J126" i="2" s="1"/>
  <c r="J16" i="2" a="1"/>
  <c r="J16" i="2" s="1"/>
  <c r="J18" i="2" a="1"/>
  <c r="J18" i="2" s="1"/>
  <c r="J435" i="2" a="1"/>
  <c r="J435" i="2" s="1"/>
  <c r="J245" i="2" a="1"/>
  <c r="J245" i="2" s="1"/>
  <c r="J247" i="2" a="1"/>
  <c r="J247" i="2" s="1"/>
  <c r="J102" i="2" a="1"/>
  <c r="J102" i="2" s="1"/>
  <c r="J332" i="2" a="1"/>
  <c r="J332" i="2" s="1"/>
  <c r="J179" i="2" a="1"/>
  <c r="J179" i="2" s="1"/>
  <c r="J181" i="2" a="1"/>
  <c r="J181" i="2" s="1"/>
  <c r="J757" i="2" a="1"/>
  <c r="J757" i="2" s="1"/>
  <c r="J473" i="2" a="1"/>
  <c r="J473" i="2" s="1"/>
  <c r="J103" i="2" a="1"/>
  <c r="J103" i="2" s="1"/>
  <c r="J105" i="2" a="1"/>
  <c r="J105" i="2" s="1"/>
  <c r="J842" i="2" a="1"/>
  <c r="J842" i="2" s="1"/>
  <c r="J371" i="2" a="1"/>
  <c r="J371" i="2" s="1"/>
  <c r="J373" i="2" a="1"/>
  <c r="J373" i="2" s="1"/>
  <c r="J591" i="2" a="1"/>
  <c r="J591" i="2" s="1"/>
  <c r="J593" i="2" a="1"/>
  <c r="J593" i="2" s="1"/>
  <c r="J249" i="2" a="1"/>
  <c r="J249" i="2" s="1"/>
  <c r="J251" i="2" a="1"/>
  <c r="J251" i="2" s="1"/>
  <c r="J216" i="2" a="1"/>
  <c r="J216" i="2" s="1"/>
  <c r="J693" i="2" a="1"/>
  <c r="J693" i="2" s="1"/>
  <c r="J809" i="2" a="1"/>
  <c r="J809" i="2" s="1"/>
  <c r="J881" i="2" a="1"/>
  <c r="J881" i="2" s="1"/>
  <c r="J844" i="2" a="1"/>
  <c r="J844" i="2" s="1"/>
  <c r="J714" i="2" a="1"/>
  <c r="J714" i="2" s="1"/>
  <c r="J811" i="2" a="1"/>
  <c r="J811" i="2" s="1"/>
  <c r="J694" i="2" a="1"/>
  <c r="J694" i="2" s="1"/>
  <c r="J476" i="2" a="1"/>
  <c r="J476" i="2" s="1"/>
  <c r="J939" i="2" a="1"/>
  <c r="J939" i="2" s="1"/>
  <c r="J20" i="2" a="1"/>
  <c r="J20" i="2" s="1"/>
  <c r="J22" i="2" a="1"/>
  <c r="J22" i="2" s="1"/>
  <c r="J594" i="2" a="1"/>
  <c r="J594" i="2" s="1"/>
  <c r="J717" i="2" a="1"/>
  <c r="J717" i="2" s="1"/>
  <c r="J719" i="2" a="1"/>
  <c r="J719" i="2" s="1"/>
  <c r="J758" i="2" a="1"/>
  <c r="J758" i="2" s="1"/>
  <c r="J845" i="2" a="1"/>
  <c r="J845" i="2" s="1"/>
  <c r="J480" i="2" a="1"/>
  <c r="J480" i="2" s="1"/>
  <c r="J482" i="2" a="1"/>
  <c r="J482" i="2" s="1"/>
  <c r="J759" i="2" a="1"/>
  <c r="J759" i="2" s="1"/>
  <c r="J376" i="2" a="1"/>
  <c r="J376" i="2" s="1"/>
  <c r="J378" i="2" a="1"/>
  <c r="J378" i="2" s="1"/>
  <c r="J380" i="2" a="1"/>
  <c r="J380" i="2" s="1"/>
  <c r="J905" i="2" a="1"/>
  <c r="J905" i="2" s="1"/>
  <c r="J638" i="2" a="1"/>
  <c r="J638" i="2" s="1"/>
  <c r="J640" i="2" a="1"/>
  <c r="J640" i="2" s="1"/>
  <c r="J64" i="2" a="1"/>
  <c r="J64" i="2" s="1"/>
  <c r="J66" i="2" a="1"/>
  <c r="J66" i="2" s="1"/>
  <c r="J334" i="2" a="1"/>
  <c r="J334" i="2" s="1"/>
  <c r="J336" i="2" a="1"/>
  <c r="J336" i="2" s="1"/>
  <c r="J338" i="2" a="1"/>
  <c r="J338" i="2" s="1"/>
  <c r="J722" i="2" a="1"/>
  <c r="J722" i="2" s="1"/>
  <c r="J436" i="2" a="1"/>
  <c r="J436" i="2" s="1"/>
  <c r="J438" i="2" a="1"/>
  <c r="J438" i="2" s="1"/>
  <c r="J696" i="2" a="1"/>
  <c r="J696" i="2" s="1"/>
  <c r="J644" i="2" a="1"/>
  <c r="J644" i="2" s="1"/>
  <c r="J542" i="2" a="1"/>
  <c r="J542" i="2" s="1"/>
  <c r="J814" i="2" a="1"/>
  <c r="J814" i="2" s="1"/>
  <c r="J645" i="2" a="1"/>
  <c r="J645" i="2" s="1"/>
  <c r="J647" i="2" a="1"/>
  <c r="J647" i="2" s="1"/>
  <c r="J596" i="2" a="1"/>
  <c r="J596" i="2" s="1"/>
  <c r="J311" i="2" a="1"/>
  <c r="J311" i="2" s="1"/>
  <c r="J874" i="2" a="1"/>
  <c r="J874" i="2" s="1"/>
  <c r="J723" i="2" a="1"/>
  <c r="J723" i="2" s="1"/>
  <c r="J128" i="2" a="1"/>
  <c r="J128" i="2" s="1"/>
  <c r="J130" i="2" a="1"/>
  <c r="J130" i="2" s="1"/>
  <c r="J183" i="2" a="1"/>
  <c r="J183" i="2" s="1"/>
  <c r="J940" i="2" a="1"/>
  <c r="J940" i="2" s="1"/>
  <c r="J543" i="2" a="1"/>
  <c r="J543" i="2" s="1"/>
  <c r="J545" i="2" a="1"/>
  <c r="J545" i="2" s="1"/>
  <c r="J649" i="2" a="1"/>
  <c r="J649" i="2" s="1"/>
  <c r="J651" i="2" a="1"/>
  <c r="J651" i="2" s="1"/>
  <c r="J69" i="2" a="1"/>
  <c r="J69" i="2" s="1"/>
  <c r="J484" i="2" a="1"/>
  <c r="J484" i="2" s="1"/>
  <c r="J253" i="2" a="1"/>
  <c r="J253" i="2" s="1"/>
  <c r="J255" i="2" a="1"/>
  <c r="J255" i="2" s="1"/>
  <c r="J257" i="2" a="1"/>
  <c r="J257" i="2" s="1"/>
  <c r="J547" i="2" a="1"/>
  <c r="J547" i="2" s="1"/>
  <c r="J942" i="2" a="1"/>
  <c r="J942" i="2" s="1"/>
  <c r="J185" i="2" a="1"/>
  <c r="J185" i="2" s="1"/>
  <c r="J291" i="2" a="1"/>
  <c r="J291" i="2" s="1"/>
  <c r="J884" i="2" a="1"/>
  <c r="J884" i="2" s="1"/>
  <c r="J885" i="2" a="1"/>
  <c r="J885" i="2" s="1"/>
  <c r="J72" i="2" a="1"/>
  <c r="J72" i="2" s="1"/>
  <c r="J760" i="2" a="1"/>
  <c r="J760" i="2" s="1"/>
  <c r="J762" i="2" a="1"/>
  <c r="J762" i="2" s="1"/>
  <c r="J725" i="2" a="1"/>
  <c r="J725" i="2" s="1"/>
  <c r="J698" i="2" a="1"/>
  <c r="J698" i="2" s="1"/>
  <c r="J313" i="2" a="1"/>
  <c r="J313" i="2" s="1"/>
  <c r="J315" i="2" a="1"/>
  <c r="J315" i="2" s="1"/>
  <c r="J317" i="2" a="1"/>
  <c r="J317" i="2" s="1"/>
  <c r="J486" i="2" a="1"/>
  <c r="J486" i="2" s="1"/>
  <c r="J339" i="2" a="1"/>
  <c r="J339" i="2" s="1"/>
  <c r="J488" i="2" a="1"/>
  <c r="J488" i="2" s="1"/>
  <c r="J848" i="2" a="1"/>
  <c r="J848" i="2" s="1"/>
  <c r="J598" i="2" a="1"/>
  <c r="J598" i="2" s="1"/>
  <c r="J600" i="2" a="1"/>
  <c r="J600" i="2" s="1"/>
  <c r="J259" i="2" a="1"/>
  <c r="J259" i="2" s="1"/>
  <c r="J701" i="2" a="1"/>
  <c r="J701" i="2" s="1"/>
  <c r="J817" i="2" a="1"/>
  <c r="J817" i="2" s="1"/>
  <c r="J219" i="2" a="1"/>
  <c r="J219" i="2" s="1"/>
  <c r="J150" i="2" a="1"/>
  <c r="J150" i="2" s="1"/>
  <c r="J549" i="2" a="1"/>
  <c r="J549" i="2" s="1"/>
  <c r="J383" i="2" a="1"/>
  <c r="J383" i="2" s="1"/>
  <c r="J652" i="2" a="1"/>
  <c r="J652" i="2" s="1"/>
  <c r="J654" i="2" a="1"/>
  <c r="J654" i="2" s="1"/>
  <c r="J132" i="2" a="1"/>
  <c r="J132" i="2" s="1"/>
  <c r="J134" i="2" a="1"/>
  <c r="J134" i="2" s="1"/>
  <c r="J25" i="2" a="1"/>
  <c r="J25" i="2" s="1"/>
  <c r="J440" i="2" a="1"/>
  <c r="J440" i="2" s="1"/>
  <c r="J442" i="2" a="1"/>
  <c r="J442" i="2" s="1"/>
  <c r="J444" i="2" a="1"/>
  <c r="J444" i="2" s="1"/>
  <c r="J187" i="2" a="1"/>
  <c r="J187" i="2" s="1"/>
  <c r="J260" i="2" a="1"/>
  <c r="J260" i="2" s="1"/>
  <c r="J262" i="2" a="1"/>
  <c r="J262" i="2" s="1"/>
  <c r="J908" i="2" a="1"/>
  <c r="J908" i="2" s="1"/>
  <c r="J910" i="2" a="1"/>
  <c r="J910" i="2" s="1"/>
  <c r="J108" i="2" a="1"/>
  <c r="J108" i="2" s="1"/>
  <c r="J190" i="2" a="1"/>
  <c r="J190" i="2" s="1"/>
  <c r="J911" i="2" a="1"/>
  <c r="J911" i="2" s="1"/>
  <c r="J974" i="2" a="1"/>
  <c r="J974" i="2" s="1"/>
  <c r="J386" i="2" a="1"/>
  <c r="J386" i="2" s="1"/>
  <c r="J388" i="2" a="1"/>
  <c r="J388" i="2" s="1"/>
  <c r="J726" i="2" a="1"/>
  <c r="J726" i="2" s="1"/>
  <c r="J728" i="2" a="1"/>
  <c r="J728" i="2" s="1"/>
  <c r="J110" i="2" a="1"/>
  <c r="J110" i="2" s="1"/>
  <c r="J531" i="2" a="1"/>
  <c r="J531" i="2" s="1"/>
  <c r="J97" i="2" a="1"/>
  <c r="J97" i="2" s="1"/>
  <c r="J170" i="2" a="1"/>
  <c r="J170" i="2" s="1"/>
  <c r="J53" i="2" a="1"/>
  <c r="J53" i="2" s="1"/>
  <c r="J55" i="2" a="1"/>
  <c r="J55" i="2" s="1"/>
  <c r="J99" i="2" a="1"/>
  <c r="J99" i="2" s="1"/>
  <c r="J327" i="2" a="1"/>
  <c r="J327" i="2" s="1"/>
  <c r="J238" i="2" a="1"/>
  <c r="J238" i="2" s="1"/>
  <c r="J282" i="2" a="1"/>
  <c r="J282" i="2" s="1"/>
  <c r="J284" i="2" a="1"/>
  <c r="J284" i="2" s="1"/>
  <c r="J365" i="2" a="1"/>
  <c r="J365" i="2" s="1"/>
  <c r="J329" i="2" a="1"/>
  <c r="J329" i="2" s="1"/>
  <c r="J749" i="2" a="1"/>
  <c r="J749" i="2" s="1"/>
  <c r="J124" i="2" a="1"/>
  <c r="J124" i="2" s="1"/>
  <c r="J455" i="2" a="1"/>
  <c r="J455" i="2" s="1"/>
  <c r="J367" i="2" a="1"/>
  <c r="J367" i="2" s="1"/>
  <c r="J240" i="2" a="1"/>
  <c r="J240" i="2" s="1"/>
  <c r="J244" i="2" a="1"/>
  <c r="J244" i="2" s="1"/>
  <c r="J174" i="2" a="1"/>
  <c r="J174" i="2" s="1"/>
  <c r="J585" i="2" a="1"/>
  <c r="J585" i="2" s="1"/>
  <c r="J458" i="2" a="1"/>
  <c r="J458" i="2" s="1"/>
  <c r="J460" i="2" a="1"/>
  <c r="J460" i="2" s="1"/>
  <c r="J60" i="2" a="1"/>
  <c r="J60" i="2" s="1"/>
  <c r="J306" i="2" a="1"/>
  <c r="J306" i="2" s="1"/>
  <c r="J308" i="2" a="1"/>
  <c r="J308" i="2" s="1"/>
  <c r="J972" i="2" a="1"/>
  <c r="J972" i="2" s="1"/>
  <c r="J751" i="2" a="1"/>
  <c r="J751" i="2" s="1"/>
  <c r="J631" i="2" a="1"/>
  <c r="J631" i="2" s="1"/>
  <c r="J590" i="2" a="1"/>
  <c r="J590" i="2" s="1"/>
  <c r="J464" i="2" a="1"/>
  <c r="J464" i="2" s="1"/>
  <c r="J533" i="2" a="1"/>
  <c r="J533" i="2" s="1"/>
  <c r="J691" i="2" a="1"/>
  <c r="J691" i="2" s="1"/>
  <c r="J534" i="2" a="1"/>
  <c r="J534" i="2" s="1"/>
  <c r="J536" i="2" a="1"/>
  <c r="J536" i="2" s="1"/>
  <c r="J287" i="2" a="1"/>
  <c r="J287" i="2" s="1"/>
  <c r="J471" i="2" a="1"/>
  <c r="J471" i="2" s="1"/>
  <c r="J215" i="2" a="1"/>
  <c r="J215" i="2" s="1"/>
  <c r="J539" i="2" a="1"/>
  <c r="J539" i="2" s="1"/>
  <c r="J368" i="2" a="1"/>
  <c r="J368" i="2" s="1"/>
  <c r="J635" i="2" a="1"/>
  <c r="J635" i="2" s="1"/>
  <c r="J637" i="2" a="1"/>
  <c r="J637" i="2" s="1"/>
  <c r="J63" i="2" a="1"/>
  <c r="J63" i="2" s="1"/>
  <c r="J127" i="2" a="1"/>
  <c r="J127" i="2" s="1"/>
  <c r="J17" i="2" a="1"/>
  <c r="J17" i="2" s="1"/>
  <c r="J434" i="2" a="1"/>
  <c r="J434" i="2" s="1"/>
  <c r="J178" i="2" a="1"/>
  <c r="J178" i="2" s="1"/>
  <c r="J246" i="2" a="1"/>
  <c r="J246" i="2" s="1"/>
  <c r="J101" i="2" a="1"/>
  <c r="J101" i="2" s="1"/>
  <c r="J331" i="2" a="1"/>
  <c r="J331" i="2" s="1"/>
  <c r="J333" i="2" a="1"/>
  <c r="J333" i="2" s="1"/>
  <c r="J180" i="2" a="1"/>
  <c r="J180" i="2" s="1"/>
  <c r="J756" i="2" a="1"/>
  <c r="J756" i="2" s="1"/>
  <c r="J370" i="2" a="1"/>
  <c r="J370" i="2" s="1"/>
  <c r="J474" i="2" a="1"/>
  <c r="J474" i="2" s="1"/>
  <c r="J104" i="2" a="1"/>
  <c r="J104" i="2" s="1"/>
  <c r="J106" i="2" a="1"/>
  <c r="J106" i="2" s="1"/>
  <c r="J248" i="2" a="1"/>
  <c r="J248" i="2" s="1"/>
  <c r="J372" i="2" a="1"/>
  <c r="J372" i="2" s="1"/>
  <c r="J289" i="2" a="1"/>
  <c r="J289" i="2" s="1"/>
  <c r="J592" i="2" a="1"/>
  <c r="J592" i="2" s="1"/>
  <c r="J374" i="2" a="1"/>
  <c r="J374" i="2" s="1"/>
  <c r="J250" i="2" a="1"/>
  <c r="J250" i="2" s="1"/>
  <c r="J252" i="2" a="1"/>
  <c r="J252" i="2" s="1"/>
  <c r="J217" i="2" a="1"/>
  <c r="J217" i="2" s="1"/>
  <c r="J808" i="2" a="1"/>
  <c r="J808" i="2" s="1"/>
  <c r="J810" i="2" a="1"/>
  <c r="J810" i="2" s="1"/>
  <c r="J843" i="2" a="1"/>
  <c r="J843" i="2" s="1"/>
  <c r="J882" i="2" a="1"/>
  <c r="J882" i="2" s="1"/>
  <c r="J715" i="2" a="1"/>
  <c r="J715" i="2" s="1"/>
  <c r="J812" i="2" a="1"/>
  <c r="J812" i="2" s="1"/>
  <c r="J475" i="2" a="1"/>
  <c r="J475" i="2" s="1"/>
  <c r="J477" i="2" a="1"/>
  <c r="J477" i="2" s="1"/>
  <c r="J19" i="2" a="1"/>
  <c r="J19" i="2" s="1"/>
  <c r="J21" i="2" a="1"/>
  <c r="J21" i="2" s="1"/>
  <c r="J23" i="2" a="1"/>
  <c r="J23" i="2" s="1"/>
  <c r="J716" i="2" a="1"/>
  <c r="J716" i="2" s="1"/>
  <c r="J718" i="2" a="1"/>
  <c r="J718" i="2" s="1"/>
  <c r="J720" i="2" a="1"/>
  <c r="J720" i="2" s="1"/>
  <c r="J478" i="2" a="1"/>
  <c r="J478" i="2" s="1"/>
  <c r="J479" i="2" a="1"/>
  <c r="J479" i="2" s="1"/>
  <c r="J481" i="2" a="1"/>
  <c r="J481" i="2" s="1"/>
  <c r="J483" i="2" a="1"/>
  <c r="J483" i="2" s="1"/>
  <c r="J375" i="2" a="1"/>
  <c r="J375" i="2" s="1"/>
  <c r="J377" i="2" a="1"/>
  <c r="J377" i="2" s="1"/>
  <c r="J379" i="2" a="1"/>
  <c r="J379" i="2" s="1"/>
  <c r="J381" i="2" a="1"/>
  <c r="J381" i="2" s="1"/>
  <c r="J906" i="2" a="1"/>
  <c r="J906" i="2" s="1"/>
  <c r="J639" i="2" a="1"/>
  <c r="J639" i="2" s="1"/>
  <c r="J641" i="2" a="1"/>
  <c r="J641" i="2" s="1"/>
  <c r="J65" i="2" a="1"/>
  <c r="J65" i="2" s="1"/>
  <c r="J67" i="2" a="1"/>
  <c r="J67" i="2" s="1"/>
  <c r="J335" i="2" a="1"/>
  <c r="J335" i="2" s="1"/>
  <c r="J337" i="2" a="1"/>
  <c r="J337" i="2" s="1"/>
  <c r="J721" i="2" a="1"/>
  <c r="J721" i="2" s="1"/>
  <c r="J642" i="2" a="1"/>
  <c r="J642" i="2" s="1"/>
  <c r="J437" i="2" a="1"/>
  <c r="J437" i="2" s="1"/>
  <c r="J695" i="2" a="1"/>
  <c r="J695" i="2" s="1"/>
  <c r="J643" i="2" a="1"/>
  <c r="J643" i="2" s="1"/>
  <c r="J907" i="2" a="1"/>
  <c r="J907" i="2" s="1"/>
  <c r="J813" i="2" a="1"/>
  <c r="J813" i="2" s="1"/>
  <c r="J815" i="2" a="1"/>
  <c r="J815" i="2" s="1"/>
  <c r="J646" i="2" a="1"/>
  <c r="J646" i="2" s="1"/>
  <c r="J595" i="2" a="1"/>
  <c r="J595" i="2" s="1"/>
  <c r="J597" i="2" a="1"/>
  <c r="J597" i="2" s="1"/>
  <c r="J312" i="2" a="1"/>
  <c r="J312" i="2" s="1"/>
  <c r="J875" i="2" a="1"/>
  <c r="J875" i="2" s="1"/>
  <c r="J724" i="2" a="1"/>
  <c r="J724" i="2" s="1"/>
  <c r="J129" i="2" a="1"/>
  <c r="J129" i="2" s="1"/>
  <c r="J182" i="2" a="1"/>
  <c r="J182" i="2" s="1"/>
  <c r="J883" i="2" a="1"/>
  <c r="J883" i="2" s="1"/>
  <c r="J941" i="2" a="1"/>
  <c r="J941" i="2" s="1"/>
  <c r="J544" i="2" a="1"/>
  <c r="J544" i="2" s="1"/>
  <c r="J648" i="2" a="1"/>
  <c r="J648" i="2" s="1"/>
  <c r="J650" i="2" a="1"/>
  <c r="J650" i="2" s="1"/>
  <c r="J68" i="2" a="1"/>
  <c r="J68" i="2" s="1"/>
  <c r="J70" i="2" a="1"/>
  <c r="J70" i="2" s="1"/>
  <c r="J485" i="2" a="1"/>
  <c r="J485" i="2" s="1"/>
  <c r="J254" i="2" a="1"/>
  <c r="J254" i="2" s="1"/>
  <c r="J256" i="2" a="1"/>
  <c r="J256" i="2" s="1"/>
  <c r="J546" i="2" a="1"/>
  <c r="J546" i="2" s="1"/>
  <c r="J548" i="2" a="1"/>
  <c r="J548" i="2" s="1"/>
  <c r="J184" i="2" a="1"/>
  <c r="J184" i="2" s="1"/>
  <c r="J290" i="2" a="1"/>
  <c r="J290" i="2" s="1"/>
  <c r="J292" i="2" a="1"/>
  <c r="J292" i="2" s="1"/>
  <c r="J846" i="2" a="1"/>
  <c r="J846" i="2" s="1"/>
  <c r="J71" i="2" a="1"/>
  <c r="J71" i="2" s="1"/>
  <c r="J73" i="2" a="1"/>
  <c r="J73" i="2" s="1"/>
  <c r="J761" i="2" a="1"/>
  <c r="J761" i="2" s="1"/>
  <c r="J965" i="2" a="1"/>
  <c r="J965" i="2" s="1"/>
  <c r="J697" i="2" a="1"/>
  <c r="J697" i="2" s="1"/>
  <c r="J699" i="2" a="1"/>
  <c r="J699" i="2" s="1"/>
  <c r="J314" i="2" a="1"/>
  <c r="J314" i="2" s="1"/>
  <c r="J316" i="2" a="1"/>
  <c r="J316" i="2" s="1"/>
  <c r="J318" i="2" a="1"/>
  <c r="J318" i="2" s="1"/>
  <c r="J487" i="2" a="1"/>
  <c r="J487" i="2" s="1"/>
  <c r="J763" i="2" a="1"/>
  <c r="J763" i="2" s="1"/>
  <c r="J847" i="2" a="1"/>
  <c r="J847" i="2" s="1"/>
  <c r="J382" i="2" a="1"/>
  <c r="J382" i="2" s="1"/>
  <c r="J599" i="2" a="1"/>
  <c r="J599" i="2" s="1"/>
  <c r="J258" i="2" a="1"/>
  <c r="J258" i="2" s="1"/>
  <c r="J700" i="2" a="1"/>
  <c r="J700" i="2" s="1"/>
  <c r="J816" i="2" a="1"/>
  <c r="J816" i="2" s="1"/>
  <c r="J218" i="2" a="1"/>
  <c r="J218" i="2" s="1"/>
  <c r="J149" i="2" a="1"/>
  <c r="J149" i="2" s="1"/>
  <c r="J151" i="2" a="1"/>
  <c r="J151" i="2" s="1"/>
  <c r="J550" i="2" a="1"/>
  <c r="J550" i="2" s="1"/>
  <c r="J384" i="2" a="1"/>
  <c r="J384" i="2" s="1"/>
  <c r="J653" i="2" a="1"/>
  <c r="J653" i="2" s="1"/>
  <c r="J131" i="2" a="1"/>
  <c r="J131" i="2" s="1"/>
  <c r="J133" i="2" a="1"/>
  <c r="J133" i="2" s="1"/>
  <c r="J24" i="2" a="1"/>
  <c r="J24" i="2" s="1"/>
  <c r="J439" i="2" a="1"/>
  <c r="J439" i="2" s="1"/>
  <c r="J441" i="2" a="1"/>
  <c r="J441" i="2" s="1"/>
  <c r="J443" i="2" a="1"/>
  <c r="J443" i="2" s="1"/>
  <c r="J186" i="2" a="1"/>
  <c r="J186" i="2" s="1"/>
  <c r="J188" i="2" a="1"/>
  <c r="J188" i="2" s="1"/>
  <c r="J261" i="2" a="1"/>
  <c r="J261" i="2" s="1"/>
  <c r="J263" i="2" a="1"/>
  <c r="J263" i="2" s="1"/>
  <c r="J909" i="2" a="1"/>
  <c r="J909" i="2" s="1"/>
  <c r="J107" i="2" a="1"/>
  <c r="J107" i="2" s="1"/>
  <c r="J189" i="2" a="1"/>
  <c r="J189" i="2" s="1"/>
  <c r="J191" i="2" a="1"/>
  <c r="J191" i="2" s="1"/>
  <c r="J973" i="2" a="1"/>
  <c r="J973" i="2" s="1"/>
  <c r="J385" i="2" a="1"/>
  <c r="J385" i="2" s="1"/>
  <c r="J387" i="2" a="1"/>
  <c r="J387" i="2" s="1"/>
  <c r="J876" i="2" a="1"/>
  <c r="J876" i="2" s="1"/>
  <c r="J727" i="2" a="1"/>
  <c r="J727" i="2" s="1"/>
  <c r="J109" i="2" a="1"/>
  <c r="J109" i="2" s="1"/>
  <c r="J764" i="2" a="1"/>
  <c r="J764" i="2" s="1"/>
  <c r="J265" i="2" a="1"/>
  <c r="J265" i="2" s="1"/>
  <c r="J264" i="2" a="1"/>
  <c r="J264" i="2" s="1"/>
  <c r="J294" i="2" a="1"/>
  <c r="J294" i="2" s="1"/>
  <c r="J730" i="2" a="1"/>
  <c r="J730" i="2" s="1"/>
  <c r="J655" i="2" a="1"/>
  <c r="J655" i="2" s="1"/>
  <c r="J445" i="2" a="1"/>
  <c r="J445" i="2" s="1"/>
  <c r="J389" i="2" a="1"/>
  <c r="J389" i="2" s="1"/>
  <c r="J391" i="2" a="1"/>
  <c r="J391" i="2" s="1"/>
  <c r="J393" i="2" a="1"/>
  <c r="J393" i="2" s="1"/>
  <c r="J395" i="2" a="1"/>
  <c r="J395" i="2" s="1"/>
  <c r="J912" i="2" a="1"/>
  <c r="J912" i="2" s="1"/>
  <c r="J397" i="2" a="1"/>
  <c r="J397" i="2" s="1"/>
  <c r="J399" i="2" a="1"/>
  <c r="J399" i="2" s="1"/>
  <c r="J765" i="2" a="1"/>
  <c r="J765" i="2" s="1"/>
  <c r="J914" i="2" a="1"/>
  <c r="J914" i="2" s="1"/>
  <c r="J551" i="2" a="1"/>
  <c r="J551" i="2" s="1"/>
  <c r="J221" i="2" a="1"/>
  <c r="J221" i="2" s="1"/>
  <c r="J223" i="2" a="1"/>
  <c r="J223" i="2" s="1"/>
  <c r="J818" i="2" a="1"/>
  <c r="J818" i="2" s="1"/>
  <c r="J944" i="2" a="1"/>
  <c r="J944" i="2" s="1"/>
  <c r="J602" i="2" a="1"/>
  <c r="J602" i="2" s="1"/>
  <c r="J604" i="2" a="1"/>
  <c r="J604" i="2" s="1"/>
  <c r="J733" i="2" a="1"/>
  <c r="J733" i="2" s="1"/>
  <c r="J767" i="2" a="1"/>
  <c r="J767" i="2" s="1"/>
  <c r="J769" i="2" a="1"/>
  <c r="J769" i="2" s="1"/>
  <c r="J657" i="2" a="1"/>
  <c r="J657" i="2" s="1"/>
  <c r="J659" i="2" a="1"/>
  <c r="J659" i="2" s="1"/>
  <c r="J849" i="2" a="1"/>
  <c r="J849" i="2" s="1"/>
  <c r="J493" i="2" a="1"/>
  <c r="J493" i="2" s="1"/>
  <c r="J495" i="2" a="1"/>
  <c r="J495" i="2" s="1"/>
  <c r="J497" i="2" a="1"/>
  <c r="J497" i="2" s="1"/>
  <c r="J499" i="2" a="1"/>
  <c r="J499" i="2" s="1"/>
  <c r="J772" i="2" a="1"/>
  <c r="J772" i="2" s="1"/>
  <c r="J774" i="2" a="1"/>
  <c r="J774" i="2" s="1"/>
  <c r="J401" i="2" a="1"/>
  <c r="J401" i="2" s="1"/>
  <c r="J403" i="2" a="1"/>
  <c r="J403" i="2" s="1"/>
  <c r="J405" i="2" a="1"/>
  <c r="J405" i="2" s="1"/>
  <c r="J407" i="2" a="1"/>
  <c r="J407" i="2" s="1"/>
  <c r="J886" i="2" a="1"/>
  <c r="J886" i="2" s="1"/>
  <c r="J851" i="2" a="1"/>
  <c r="J851" i="2" s="1"/>
  <c r="J853" i="2" a="1"/>
  <c r="J853" i="2" s="1"/>
  <c r="J966" i="2" a="1"/>
  <c r="J966" i="2" s="1"/>
  <c r="J819" i="2" a="1"/>
  <c r="J819" i="2" s="1"/>
  <c r="J702" i="2" a="1"/>
  <c r="J702" i="2" s="1"/>
  <c r="J945" i="2" a="1"/>
  <c r="J945" i="2" s="1"/>
  <c r="J661" i="2" a="1"/>
  <c r="J661" i="2" s="1"/>
  <c r="J606" i="2" a="1"/>
  <c r="J606" i="2" s="1"/>
  <c r="J319" i="2" a="1"/>
  <c r="J319" i="2" s="1"/>
  <c r="J192" i="2" a="1"/>
  <c r="J192" i="2" s="1"/>
  <c r="J888" i="2" a="1"/>
  <c r="J888" i="2" s="1"/>
  <c r="J608" i="2" a="1"/>
  <c r="J608" i="2" s="1"/>
  <c r="J610" i="2" a="1"/>
  <c r="J610" i="2" s="1"/>
  <c r="J917" i="2" a="1"/>
  <c r="J917" i="2" s="1"/>
  <c r="J553" i="2" a="1"/>
  <c r="J553" i="2" s="1"/>
  <c r="J501" i="2" a="1"/>
  <c r="J501" i="2" s="1"/>
  <c r="J503" i="2" a="1"/>
  <c r="J503" i="2" s="1"/>
  <c r="J555" i="2" a="1"/>
  <c r="J555" i="2" s="1"/>
  <c r="J557" i="2" a="1"/>
  <c r="J557" i="2" s="1"/>
  <c r="J295" i="2" a="1"/>
  <c r="J295" i="2" s="1"/>
  <c r="J341" i="2" a="1"/>
  <c r="J341" i="2" s="1"/>
  <c r="J776" i="2" a="1"/>
  <c r="J776" i="2" s="1"/>
  <c r="J505" i="2" a="1"/>
  <c r="J505" i="2" s="1"/>
  <c r="J507" i="2" a="1"/>
  <c r="J507" i="2" s="1"/>
  <c r="J856" i="2" a="1"/>
  <c r="J856" i="2" s="1"/>
  <c r="J858" i="2" a="1"/>
  <c r="J858" i="2" s="1"/>
  <c r="J410" i="2" a="1"/>
  <c r="J410" i="2" s="1"/>
  <c r="J612" i="2" a="1"/>
  <c r="J612" i="2" s="1"/>
  <c r="J991" i="2" a="1"/>
  <c r="J991" i="2" s="1"/>
  <c r="J946" i="2" a="1"/>
  <c r="J946" i="2" s="1"/>
  <c r="J704" i="2" a="1"/>
  <c r="J704" i="2" s="1"/>
  <c r="J706" i="2" a="1"/>
  <c r="J706" i="2" s="1"/>
  <c r="J822" i="2" a="1"/>
  <c r="J822" i="2" s="1"/>
  <c r="J824" i="2" a="1"/>
  <c r="J824" i="2" s="1"/>
  <c r="J826" i="2" a="1"/>
  <c r="J826" i="2" s="1"/>
  <c r="J26" i="2" a="1"/>
  <c r="J26" i="2" s="1"/>
  <c r="J28" i="2" a="1"/>
  <c r="J28" i="2" s="1"/>
  <c r="J918" i="2" a="1"/>
  <c r="J918" i="2" s="1"/>
  <c r="J977" i="2" a="1"/>
  <c r="J977" i="2" s="1"/>
  <c r="J74" i="2" a="1"/>
  <c r="J74" i="2" s="1"/>
  <c r="J76" i="2" a="1"/>
  <c r="J76" i="2" s="1"/>
  <c r="J777" i="2" a="1"/>
  <c r="J777" i="2" s="1"/>
  <c r="J779" i="2" a="1"/>
  <c r="J779" i="2" s="1"/>
  <c r="J343" i="2" a="1"/>
  <c r="J343" i="2" s="1"/>
  <c r="J345" i="2" a="1"/>
  <c r="J345" i="2" s="1"/>
  <c r="J347" i="2" a="1"/>
  <c r="J347" i="2" s="1"/>
  <c r="J349" i="2" a="1"/>
  <c r="J349" i="2" s="1"/>
  <c r="J736" i="2" a="1"/>
  <c r="J736" i="2" s="1"/>
  <c r="J664" i="2" a="1"/>
  <c r="J664" i="2" s="1"/>
  <c r="J508" i="2" a="1"/>
  <c r="J508" i="2" s="1"/>
  <c r="J919" i="2" a="1"/>
  <c r="J919" i="2" s="1"/>
  <c r="J921" i="2" a="1"/>
  <c r="J921" i="2" s="1"/>
  <c r="J708" i="2" a="1"/>
  <c r="J708" i="2" s="1"/>
  <c r="J667" i="2" a="1"/>
  <c r="J667" i="2" s="1"/>
  <c r="J559" i="2" a="1"/>
  <c r="J559" i="2" s="1"/>
  <c r="J510" i="2" a="1"/>
  <c r="J510" i="2" s="1"/>
  <c r="J828" i="2" a="1"/>
  <c r="J828" i="2" s="1"/>
  <c r="J135" i="2" a="1"/>
  <c r="J135" i="2" s="1"/>
  <c r="J137" i="2" a="1"/>
  <c r="J137" i="2" s="1"/>
  <c r="J139" i="2" a="1"/>
  <c r="J139" i="2" s="1"/>
  <c r="J561" i="2" a="1"/>
  <c r="J561" i="2" s="1"/>
  <c r="J563" i="2" a="1"/>
  <c r="J563" i="2" s="1"/>
  <c r="J565" i="2" a="1"/>
  <c r="J565" i="2" s="1"/>
  <c r="J567" i="2" a="1"/>
  <c r="J567" i="2" s="1"/>
  <c r="J569" i="2" a="1"/>
  <c r="J569" i="2" s="1"/>
  <c r="J79" i="2" a="1"/>
  <c r="J79" i="2" s="1"/>
  <c r="J81" i="2" a="1"/>
  <c r="J81" i="2" s="1"/>
  <c r="J267" i="2" a="1"/>
  <c r="J267" i="2" s="1"/>
  <c r="J269" i="2" a="1"/>
  <c r="J269" i="2" s="1"/>
  <c r="J271" i="2" a="1"/>
  <c r="J271" i="2" s="1"/>
  <c r="J194" i="2" a="1"/>
  <c r="J194" i="2" s="1"/>
  <c r="J196" i="2" a="1"/>
  <c r="J196" i="2" s="1"/>
  <c r="J198" i="2" a="1"/>
  <c r="J198" i="2" s="1"/>
  <c r="J889" i="2" a="1"/>
  <c r="J889" i="2" s="1"/>
  <c r="J859" i="2" a="1"/>
  <c r="J859" i="2" s="1"/>
  <c r="J861" i="2" a="1"/>
  <c r="J861" i="2" s="1"/>
  <c r="J863" i="2" a="1"/>
  <c r="J863" i="2" s="1"/>
  <c r="J892" i="2" a="1"/>
  <c r="J892" i="2" s="1"/>
  <c r="J894" i="2" a="1"/>
  <c r="J894" i="2" s="1"/>
  <c r="J84" i="2" a="1"/>
  <c r="J84" i="2" s="1"/>
  <c r="J781" i="2" a="1"/>
  <c r="J781" i="2" s="1"/>
  <c r="J783" i="2" a="1"/>
  <c r="J783" i="2" s="1"/>
  <c r="J785" i="2" a="1"/>
  <c r="J785" i="2" s="1"/>
  <c r="J787" i="2" a="1"/>
  <c r="J787" i="2" s="1"/>
  <c r="J789" i="2" a="1"/>
  <c r="J789" i="2" s="1"/>
  <c r="J968" i="2" a="1"/>
  <c r="J968" i="2" s="1"/>
  <c r="J738" i="2" a="1"/>
  <c r="J738" i="2" s="1"/>
  <c r="J740" i="2" a="1"/>
  <c r="J740" i="2" s="1"/>
  <c r="J831" i="2" a="1"/>
  <c r="J831" i="2" s="1"/>
  <c r="J710" i="2" a="1"/>
  <c r="J710" i="2" s="1"/>
  <c r="J321" i="2" a="1"/>
  <c r="J321" i="2" s="1"/>
  <c r="J512" i="2" a="1"/>
  <c r="J512" i="2" s="1"/>
  <c r="J948" i="2" a="1"/>
  <c r="J948" i="2" s="1"/>
  <c r="J224" i="2" a="1"/>
  <c r="J224" i="2" s="1"/>
  <c r="J226" i="2" a="1"/>
  <c r="J226" i="2" s="1"/>
  <c r="J152" i="2" a="1"/>
  <c r="J152" i="2" s="1"/>
  <c r="J154" i="2" a="1"/>
  <c r="J154" i="2" s="1"/>
  <c r="J571" i="2" a="1"/>
  <c r="J571" i="2" s="1"/>
  <c r="J573" i="2" a="1"/>
  <c r="J573" i="2" s="1"/>
  <c r="J575" i="2" a="1"/>
  <c r="J575" i="2" s="1"/>
  <c r="J412" i="2" a="1"/>
  <c r="J412" i="2" s="1"/>
  <c r="J414" i="2" a="1"/>
  <c r="J414" i="2" s="1"/>
  <c r="J416" i="2" a="1"/>
  <c r="J416" i="2" s="1"/>
  <c r="J670" i="2" a="1"/>
  <c r="J670" i="2" s="1"/>
  <c r="J672" i="2" a="1"/>
  <c r="J672" i="2" s="1"/>
  <c r="J674" i="2" a="1"/>
  <c r="J674" i="2" s="1"/>
  <c r="J87" i="2" a="1"/>
  <c r="J87" i="2" s="1"/>
  <c r="J89" i="2" a="1"/>
  <c r="J89" i="2" s="1"/>
  <c r="J141" i="2" a="1"/>
  <c r="J141" i="2" s="1"/>
  <c r="J31" i="2" a="1"/>
  <c r="J31" i="2" s="1"/>
  <c r="J448" i="2" a="1"/>
  <c r="J448" i="2" s="1"/>
  <c r="J199" i="2" a="1"/>
  <c r="J199" i="2" s="1"/>
  <c r="J201" i="2" a="1"/>
  <c r="J201" i="2" s="1"/>
  <c r="J273" i="2" a="1"/>
  <c r="J273" i="2" s="1"/>
  <c r="J111" i="2" a="1"/>
  <c r="J111" i="2" s="1"/>
  <c r="J202" i="2" a="1"/>
  <c r="J202" i="2" s="1"/>
  <c r="J417" i="2" a="1"/>
  <c r="J417" i="2" s="1"/>
  <c r="J419" i="2" a="1"/>
  <c r="J419" i="2" s="1"/>
  <c r="J113" i="2" a="1"/>
  <c r="J113" i="2" s="1"/>
  <c r="J276" i="2" a="1"/>
  <c r="J276" i="2" s="1"/>
  <c r="J278" i="2" a="1"/>
  <c r="J278" i="2" s="1"/>
  <c r="J297" i="2" a="1"/>
  <c r="J297" i="2" s="1"/>
  <c r="J299" i="2" a="1"/>
  <c r="J299" i="2" s="1"/>
  <c r="J951" i="2" a="1"/>
  <c r="J951" i="2" s="1"/>
  <c r="J422" i="2" a="1"/>
  <c r="J422" i="2" s="1"/>
  <c r="J424" i="2" a="1"/>
  <c r="J424" i="2" s="1"/>
  <c r="J425" i="2" a="1"/>
  <c r="J425" i="2" s="1"/>
  <c r="J992" i="2" a="1"/>
  <c r="J992" i="2" s="1"/>
  <c r="J952" i="2" a="1"/>
  <c r="J952" i="2" s="1"/>
  <c r="J953" i="2" a="1"/>
  <c r="J953" i="2" s="1"/>
  <c r="J954" i="2" a="1"/>
  <c r="J954" i="2" s="1"/>
  <c r="J955" i="2" a="1"/>
  <c r="J955" i="2" s="1"/>
  <c r="J293" i="2" a="1"/>
  <c r="J293" i="2" s="1"/>
  <c r="J729" i="2" a="1"/>
  <c r="J729" i="2" s="1"/>
  <c r="J731" i="2" a="1"/>
  <c r="J731" i="2" s="1"/>
  <c r="J656" i="2" a="1"/>
  <c r="J656" i="2" s="1"/>
  <c r="J446" i="2" a="1"/>
  <c r="J446" i="2" s="1"/>
  <c r="J390" i="2" a="1"/>
  <c r="J390" i="2" s="1"/>
  <c r="J392" i="2" a="1"/>
  <c r="J392" i="2" s="1"/>
  <c r="J394" i="2" a="1"/>
  <c r="J394" i="2" s="1"/>
  <c r="J489" i="2" a="1"/>
  <c r="J489" i="2" s="1"/>
  <c r="J396" i="2" a="1"/>
  <c r="J396" i="2" s="1"/>
  <c r="J398" i="2" a="1"/>
  <c r="J398" i="2" s="1"/>
  <c r="J400" i="2" a="1"/>
  <c r="J400" i="2" s="1"/>
  <c r="J913" i="2" a="1"/>
  <c r="J913" i="2" s="1"/>
  <c r="J915" i="2" a="1"/>
  <c r="J915" i="2" s="1"/>
  <c r="J220" i="2" a="1"/>
  <c r="J220" i="2" s="1"/>
  <c r="J222" i="2" a="1"/>
  <c r="J222" i="2" s="1"/>
  <c r="J490" i="2" a="1"/>
  <c r="J490" i="2" s="1"/>
  <c r="J943" i="2" a="1"/>
  <c r="J943" i="2" s="1"/>
  <c r="J601" i="2" a="1"/>
  <c r="J601" i="2" s="1"/>
  <c r="J603" i="2" a="1"/>
  <c r="J603" i="2" s="1"/>
  <c r="J732" i="2" a="1"/>
  <c r="J732" i="2" s="1"/>
  <c r="J766" i="2" a="1"/>
  <c r="J766" i="2" s="1"/>
  <c r="J768" i="2" a="1"/>
  <c r="J768" i="2" s="1"/>
  <c r="J770" i="2" a="1"/>
  <c r="J770" i="2" s="1"/>
  <c r="J658" i="2" a="1"/>
  <c r="J658" i="2" s="1"/>
  <c r="J491" i="2" a="1"/>
  <c r="J491" i="2" s="1"/>
  <c r="J492" i="2" a="1"/>
  <c r="J492" i="2" s="1"/>
  <c r="J494" i="2" a="1"/>
  <c r="J494" i="2" s="1"/>
  <c r="J496" i="2" a="1"/>
  <c r="J496" i="2" s="1"/>
  <c r="J498" i="2" a="1"/>
  <c r="J498" i="2" s="1"/>
  <c r="J771" i="2" a="1"/>
  <c r="J771" i="2" s="1"/>
  <c r="J773" i="2" a="1"/>
  <c r="J773" i="2" s="1"/>
  <c r="J775" i="2" a="1"/>
  <c r="J775" i="2" s="1"/>
  <c r="J402" i="2" a="1"/>
  <c r="J402" i="2" s="1"/>
  <c r="J404" i="2" a="1"/>
  <c r="J404" i="2" s="1"/>
  <c r="J406" i="2" a="1"/>
  <c r="J406" i="2" s="1"/>
  <c r="J408" i="2" a="1"/>
  <c r="J408" i="2" s="1"/>
  <c r="J850" i="2" a="1"/>
  <c r="J850" i="2" s="1"/>
  <c r="J852" i="2" a="1"/>
  <c r="J852" i="2" s="1"/>
  <c r="J854" i="2" a="1"/>
  <c r="J854" i="2" s="1"/>
  <c r="J734" i="2" a="1"/>
  <c r="J734" i="2" s="1"/>
  <c r="J820" i="2" a="1"/>
  <c r="J820" i="2" s="1"/>
  <c r="J500" i="2" a="1"/>
  <c r="J500" i="2" s="1"/>
  <c r="J660" i="2" a="1"/>
  <c r="J660" i="2" s="1"/>
  <c r="J605" i="2" a="1"/>
  <c r="J605" i="2" s="1"/>
  <c r="J607" i="2" a="1"/>
  <c r="J607" i="2" s="1"/>
  <c r="J975" i="2" a="1"/>
  <c r="J975" i="2" s="1"/>
  <c r="J887" i="2" a="1"/>
  <c r="J887" i="2" s="1"/>
  <c r="J662" i="2" a="1"/>
  <c r="J662" i="2" s="1"/>
  <c r="J609" i="2" a="1"/>
  <c r="J609" i="2" s="1"/>
  <c r="J916" i="2" a="1"/>
  <c r="J916" i="2" s="1"/>
  <c r="J552" i="2" a="1"/>
  <c r="J552" i="2" s="1"/>
  <c r="J554" i="2" a="1"/>
  <c r="J554" i="2" s="1"/>
  <c r="J502" i="2" a="1"/>
  <c r="J502" i="2" s="1"/>
  <c r="J504" i="2" a="1"/>
  <c r="J504" i="2" s="1"/>
  <c r="J556" i="2" a="1"/>
  <c r="J556" i="2" s="1"/>
  <c r="J558" i="2" a="1"/>
  <c r="J558" i="2" s="1"/>
  <c r="J340" i="2" a="1"/>
  <c r="J340" i="2" s="1"/>
  <c r="J342" i="2" a="1"/>
  <c r="J342" i="2" s="1"/>
  <c r="J877" i="2" a="1"/>
  <c r="J877" i="2" s="1"/>
  <c r="J506" i="2" a="1"/>
  <c r="J506" i="2" s="1"/>
  <c r="J855" i="2" a="1"/>
  <c r="J855" i="2" s="1"/>
  <c r="J857" i="2" a="1"/>
  <c r="J857" i="2" s="1"/>
  <c r="J409" i="2" a="1"/>
  <c r="J409" i="2" s="1"/>
  <c r="J611" i="2" a="1"/>
  <c r="J611" i="2" s="1"/>
  <c r="J990" i="2" a="1"/>
  <c r="J990" i="2" s="1"/>
  <c r="J266" i="2" a="1"/>
  <c r="J266" i="2" s="1"/>
  <c r="J703" i="2" a="1"/>
  <c r="J703" i="2" s="1"/>
  <c r="J705" i="2" a="1"/>
  <c r="J705" i="2" s="1"/>
  <c r="J821" i="2" a="1"/>
  <c r="J821" i="2" s="1"/>
  <c r="J823" i="2" a="1"/>
  <c r="J823" i="2" s="1"/>
  <c r="J825" i="2" a="1"/>
  <c r="J825" i="2" s="1"/>
  <c r="J827" i="2" a="1"/>
  <c r="J827" i="2" s="1"/>
  <c r="J27" i="2" a="1"/>
  <c r="J27" i="2" s="1"/>
  <c r="J29" i="2" a="1"/>
  <c r="J29" i="2" s="1"/>
  <c r="J976" i="2" a="1"/>
  <c r="J976" i="2" s="1"/>
  <c r="J663" i="2" a="1"/>
  <c r="J663" i="2" s="1"/>
  <c r="J75" i="2" a="1"/>
  <c r="J75" i="2" s="1"/>
  <c r="J77" i="2" a="1"/>
  <c r="J77" i="2" s="1"/>
  <c r="J778" i="2" a="1"/>
  <c r="J778" i="2" s="1"/>
  <c r="J780" i="2" a="1"/>
  <c r="J780" i="2" s="1"/>
  <c r="J344" i="2" a="1"/>
  <c r="J344" i="2" s="1"/>
  <c r="J346" i="2" a="1"/>
  <c r="J346" i="2" s="1"/>
  <c r="J348" i="2" a="1"/>
  <c r="J348" i="2" s="1"/>
  <c r="J735" i="2" a="1"/>
  <c r="J735" i="2" s="1"/>
  <c r="J737" i="2" a="1"/>
  <c r="J737" i="2" s="1"/>
  <c r="J665" i="2" a="1"/>
  <c r="J665" i="2" s="1"/>
  <c r="J509" i="2" a="1"/>
  <c r="J509" i="2" s="1"/>
  <c r="J920" i="2" a="1"/>
  <c r="J920" i="2" s="1"/>
  <c r="J707" i="2" a="1"/>
  <c r="J707" i="2" s="1"/>
  <c r="J666" i="2" a="1"/>
  <c r="J666" i="2" s="1"/>
  <c r="J668" i="2" a="1"/>
  <c r="J668" i="2" s="1"/>
  <c r="J560" i="2" a="1"/>
  <c r="J560" i="2" s="1"/>
  <c r="J511" i="2" a="1"/>
  <c r="J511" i="2" s="1"/>
  <c r="J829" i="2" a="1"/>
  <c r="J829" i="2" s="1"/>
  <c r="J136" i="2" a="1"/>
  <c r="J136" i="2" s="1"/>
  <c r="J138" i="2" a="1"/>
  <c r="J138" i="2" s="1"/>
  <c r="J996" i="2" a="1"/>
  <c r="J996" i="2" s="1"/>
  <c r="J562" i="2" a="1"/>
  <c r="J562" i="2" s="1"/>
  <c r="J564" i="2" a="1"/>
  <c r="J564" i="2" s="1"/>
  <c r="J566" i="2" a="1"/>
  <c r="J566" i="2" s="1"/>
  <c r="J568" i="2" a="1"/>
  <c r="J568" i="2" s="1"/>
  <c r="J78" i="2" a="1"/>
  <c r="J78" i="2" s="1"/>
  <c r="J80" i="2" a="1"/>
  <c r="J80" i="2" s="1"/>
  <c r="J82" i="2" a="1"/>
  <c r="J82" i="2" s="1"/>
  <c r="J268" i="2" a="1"/>
  <c r="J268" i="2" s="1"/>
  <c r="J270" i="2" a="1"/>
  <c r="J270" i="2" s="1"/>
  <c r="J193" i="2" a="1"/>
  <c r="J193" i="2" s="1"/>
  <c r="J195" i="2" a="1"/>
  <c r="J195" i="2" s="1"/>
  <c r="J197" i="2" a="1"/>
  <c r="J197" i="2" s="1"/>
  <c r="J922" i="2" a="1"/>
  <c r="J922" i="2" s="1"/>
  <c r="J890" i="2" a="1"/>
  <c r="J890" i="2" s="1"/>
  <c r="J860" i="2" a="1"/>
  <c r="J860" i="2" s="1"/>
  <c r="J862" i="2" a="1"/>
  <c r="J862" i="2" s="1"/>
  <c r="J891" i="2" a="1"/>
  <c r="J891" i="2" s="1"/>
  <c r="J893" i="2" a="1"/>
  <c r="J893" i="2" s="1"/>
  <c r="J83" i="2" a="1"/>
  <c r="J83" i="2" s="1"/>
  <c r="J85" i="2" a="1"/>
  <c r="J85" i="2" s="1"/>
  <c r="J782" i="2" a="1"/>
  <c r="J782" i="2" s="1"/>
  <c r="J784" i="2" a="1"/>
  <c r="J784" i="2" s="1"/>
  <c r="J786" i="2" a="1"/>
  <c r="J786" i="2" s="1"/>
  <c r="J788" i="2" a="1"/>
  <c r="J788" i="2" s="1"/>
  <c r="J967" i="2" a="1"/>
  <c r="J967" i="2" s="1"/>
  <c r="J969" i="2" a="1"/>
  <c r="J969" i="2" s="1"/>
  <c r="J739" i="2" a="1"/>
  <c r="J739" i="2" s="1"/>
  <c r="J830" i="2" a="1"/>
  <c r="J830" i="2" s="1"/>
  <c r="J709" i="2" a="1"/>
  <c r="J709" i="2" s="1"/>
  <c r="J320" i="2" a="1"/>
  <c r="J320" i="2" s="1"/>
  <c r="J322" i="2" a="1"/>
  <c r="J322" i="2" s="1"/>
  <c r="J947" i="2" a="1"/>
  <c r="J947" i="2" s="1"/>
  <c r="J949" i="2" a="1"/>
  <c r="J949" i="2" s="1"/>
  <c r="J225" i="2" a="1"/>
  <c r="J225" i="2" s="1"/>
  <c r="J227" i="2" a="1"/>
  <c r="J227" i="2" s="1"/>
  <c r="J153" i="2" a="1"/>
  <c r="J153" i="2" s="1"/>
  <c r="J570" i="2" a="1"/>
  <c r="J570" i="2" s="1"/>
  <c r="J572" i="2" a="1"/>
  <c r="J572" i="2" s="1"/>
  <c r="J574" i="2" a="1"/>
  <c r="J574" i="2" s="1"/>
  <c r="J411" i="2" a="1"/>
  <c r="J411" i="2" s="1"/>
  <c r="J413" i="2" a="1"/>
  <c r="J413" i="2" s="1"/>
  <c r="J415" i="2" a="1"/>
  <c r="J415" i="2" s="1"/>
  <c r="J669" i="2" a="1"/>
  <c r="J669" i="2" s="1"/>
  <c r="J671" i="2" a="1"/>
  <c r="J671" i="2" s="1"/>
  <c r="J673" i="2" a="1"/>
  <c r="J673" i="2" s="1"/>
  <c r="J86" i="2" a="1"/>
  <c r="J86" i="2" s="1"/>
  <c r="J88" i="2" a="1"/>
  <c r="J88" i="2" s="1"/>
  <c r="J140" i="2" a="1"/>
  <c r="J140" i="2" s="1"/>
  <c r="J30" i="2" a="1"/>
  <c r="J30" i="2" s="1"/>
  <c r="J447" i="2" a="1"/>
  <c r="J447" i="2" s="1"/>
  <c r="J449" i="2" a="1"/>
  <c r="J449" i="2" s="1"/>
  <c r="J200" i="2" a="1"/>
  <c r="J200" i="2" s="1"/>
  <c r="J272" i="2" a="1"/>
  <c r="J272" i="2" s="1"/>
  <c r="J274" i="2" a="1"/>
  <c r="J274" i="2" s="1"/>
  <c r="J112" i="2" a="1"/>
  <c r="J112" i="2" s="1"/>
  <c r="J203" i="2" a="1"/>
  <c r="J203" i="2" s="1"/>
  <c r="J418" i="2" a="1"/>
  <c r="J418" i="2" s="1"/>
  <c r="J420" i="2" a="1"/>
  <c r="J420" i="2" s="1"/>
  <c r="J275" i="2" a="1"/>
  <c r="J275" i="2" s="1"/>
  <c r="J277" i="2" a="1"/>
  <c r="J277" i="2" s="1"/>
  <c r="J296" i="2" a="1"/>
  <c r="J296" i="2" s="1"/>
  <c r="J298" i="2" a="1"/>
  <c r="J298" i="2" s="1"/>
  <c r="J950" i="2" a="1"/>
  <c r="J950" i="2" s="1"/>
  <c r="J421" i="2" a="1"/>
  <c r="J421" i="2" s="1"/>
  <c r="J423" i="2" a="1"/>
  <c r="J423" i="2" s="1"/>
  <c r="J982" i="2" a="1"/>
  <c r="J982" i="2" s="1"/>
  <c r="J984" i="2" a="1"/>
  <c r="J984" i="2" s="1"/>
  <c r="J228" i="2" a="1"/>
  <c r="J228" i="2" s="1"/>
  <c r="J613" i="2" a="1"/>
  <c r="J613" i="2" s="1"/>
  <c r="J615" i="2" a="1"/>
  <c r="J615" i="2" s="1"/>
  <c r="J742" i="2" a="1"/>
  <c r="J742" i="2" s="1"/>
  <c r="J744" i="2" a="1"/>
  <c r="J744" i="2" s="1"/>
  <c r="J791" i="2" a="1"/>
  <c r="J791" i="2" s="1"/>
  <c r="J793" i="2" a="1"/>
  <c r="J793" i="2" s="1"/>
  <c r="J676" i="2" a="1"/>
  <c r="J676" i="2" s="1"/>
  <c r="J678" i="2" a="1"/>
  <c r="J678" i="2" s="1"/>
  <c r="J513" i="2" a="1"/>
  <c r="J513" i="2" s="1"/>
  <c r="J515" i="2" a="1"/>
  <c r="J515" i="2" s="1"/>
  <c r="J517" i="2" a="1"/>
  <c r="J517" i="2" s="1"/>
  <c r="J865" i="2" a="1"/>
  <c r="J865" i="2" s="1"/>
  <c r="J867" i="2" a="1"/>
  <c r="J867" i="2" s="1"/>
  <c r="J869" i="2" a="1"/>
  <c r="J869" i="2" s="1"/>
  <c r="J518" i="2" a="1"/>
  <c r="J518" i="2" s="1"/>
  <c r="J520" i="2" a="1"/>
  <c r="J520" i="2" s="1"/>
  <c r="J794" i="2" a="1"/>
  <c r="J794" i="2" s="1"/>
  <c r="J796" i="2" a="1"/>
  <c r="J796" i="2" s="1"/>
  <c r="J426" i="2" a="1"/>
  <c r="J426" i="2" s="1"/>
  <c r="J428" i="2" a="1"/>
  <c r="J428" i="2" s="1"/>
  <c r="J681" i="2" a="1"/>
  <c r="J681" i="2" s="1"/>
  <c r="J616" i="2" a="1"/>
  <c r="J616" i="2" s="1"/>
  <c r="J323" i="2" a="1"/>
  <c r="J323" i="2" s="1"/>
  <c r="J978" i="2" a="1"/>
  <c r="J978" i="2" s="1"/>
  <c r="J980" i="2" a="1"/>
  <c r="J980" i="2" s="1"/>
  <c r="J983" i="2" a="1"/>
  <c r="J983" i="2" s="1"/>
  <c r="J204" i="2" a="1"/>
  <c r="J204" i="2" s="1"/>
  <c r="J896" i="2" a="1"/>
  <c r="J896" i="2" s="1"/>
  <c r="J898" i="2" a="1"/>
  <c r="J898" i="2" s="1"/>
  <c r="J900" i="2" a="1"/>
  <c r="J900" i="2" s="1"/>
  <c r="J998" i="2" a="1"/>
  <c r="J998" i="2" s="1"/>
  <c r="J683" i="2" a="1"/>
  <c r="J683" i="2" s="1"/>
  <c r="J685" i="2" a="1"/>
  <c r="J685" i="2" s="1"/>
  <c r="J619" i="2" a="1"/>
  <c r="J619" i="2" s="1"/>
  <c r="J923" i="2" a="1"/>
  <c r="J923" i="2" s="1"/>
  <c r="J576" i="2" a="1"/>
  <c r="J576" i="2" s="1"/>
  <c r="J578" i="2" a="1"/>
  <c r="J578" i="2" s="1"/>
  <c r="J522" i="2" a="1"/>
  <c r="J522" i="2" s="1"/>
  <c r="J925" i="2" a="1"/>
  <c r="J925" i="2" s="1"/>
  <c r="J300" i="2" a="1"/>
  <c r="J300" i="2" s="1"/>
  <c r="J799" i="2" a="1"/>
  <c r="J799" i="2" s="1"/>
  <c r="J801" i="2" a="1"/>
  <c r="J801" i="2" s="1"/>
  <c r="J871" i="2" a="1"/>
  <c r="J871" i="2" s="1"/>
  <c r="J429" i="2" a="1"/>
  <c r="J429" i="2" s="1"/>
  <c r="J711" i="2" a="1"/>
  <c r="J711" i="2" s="1"/>
  <c r="J833" i="2" a="1"/>
  <c r="J833" i="2" s="1"/>
  <c r="J835" i="2" a="1"/>
  <c r="J835" i="2" s="1"/>
  <c r="J927" i="2" a="1"/>
  <c r="J927" i="2" s="1"/>
  <c r="J929" i="2" a="1"/>
  <c r="J929" i="2" s="1"/>
  <c r="J986" i="2" a="1"/>
  <c r="J986" i="2" s="1"/>
  <c r="J988" i="2" a="1"/>
  <c r="J988" i="2" s="1"/>
  <c r="J686" i="2" a="1"/>
  <c r="J686" i="2" s="1"/>
  <c r="J802" i="2" a="1"/>
  <c r="J802" i="2" s="1"/>
  <c r="J450" i="2" a="1"/>
  <c r="J450" i="2" s="1"/>
  <c r="J931" i="2" a="1"/>
  <c r="J931" i="2" s="1"/>
  <c r="J933" i="2" a="1"/>
  <c r="J933" i="2" s="1"/>
  <c r="J804" i="2" a="1"/>
  <c r="J804" i="2" s="1"/>
  <c r="J806" i="2" a="1"/>
  <c r="J806" i="2" s="1"/>
  <c r="J713" i="2" a="1"/>
  <c r="J713" i="2" s="1"/>
  <c r="J934" i="2" a="1"/>
  <c r="J934" i="2" s="1"/>
  <c r="J936" i="2" a="1"/>
  <c r="J936" i="2" s="1"/>
  <c r="J581" i="2" a="1"/>
  <c r="J581" i="2" s="1"/>
  <c r="J837" i="2" a="1"/>
  <c r="J837" i="2" s="1"/>
  <c r="J956" i="2" a="1"/>
  <c r="J956" i="2" s="1"/>
  <c r="J958" i="2" a="1"/>
  <c r="J958" i="2" s="1"/>
  <c r="J960" i="2" a="1"/>
  <c r="J960" i="2" s="1"/>
  <c r="J902" i="2" a="1"/>
  <c r="J902" i="2" s="1"/>
  <c r="J903" i="2" a="1"/>
  <c r="J903" i="2" s="1"/>
  <c r="J971" i="2" a="1"/>
  <c r="J971" i="2" s="1"/>
  <c r="J961" i="2" a="1"/>
  <c r="J961" i="2" s="1"/>
  <c r="J878" i="2" a="1"/>
  <c r="J878" i="2" s="1"/>
  <c r="J745" i="2" a="1"/>
  <c r="J745" i="2" s="1"/>
  <c r="J964" i="2" a="1"/>
  <c r="J964" i="2" s="1"/>
  <c r="J994" i="2" a="1"/>
  <c r="J994" i="2" s="1"/>
  <c r="J1000" i="2" a="1"/>
  <c r="J1000" i="2" s="1"/>
  <c r="J229" i="2" a="1"/>
  <c r="J229" i="2" s="1"/>
  <c r="J614" i="2" a="1"/>
  <c r="J614" i="2" s="1"/>
  <c r="J741" i="2" a="1"/>
  <c r="J741" i="2" s="1"/>
  <c r="J743" i="2" a="1"/>
  <c r="J743" i="2" s="1"/>
  <c r="J790" i="2" a="1"/>
  <c r="J790" i="2" s="1"/>
  <c r="J792" i="2" a="1"/>
  <c r="J792" i="2" s="1"/>
  <c r="J675" i="2" a="1"/>
  <c r="J675" i="2" s="1"/>
  <c r="J677" i="2" a="1"/>
  <c r="J677" i="2" s="1"/>
  <c r="J679" i="2" a="1"/>
  <c r="J679" i="2" s="1"/>
  <c r="J514" i="2" a="1"/>
  <c r="J514" i="2" s="1"/>
  <c r="J516" i="2" a="1"/>
  <c r="J516" i="2" s="1"/>
  <c r="J864" i="2" a="1"/>
  <c r="J864" i="2" s="1"/>
  <c r="J866" i="2" a="1"/>
  <c r="J866" i="2" s="1"/>
  <c r="J868" i="2" a="1"/>
  <c r="J868" i="2" s="1"/>
  <c r="J870" i="2" a="1"/>
  <c r="J870" i="2" s="1"/>
  <c r="J519" i="2" a="1"/>
  <c r="J519" i="2" s="1"/>
  <c r="J521" i="2" a="1"/>
  <c r="J521" i="2" s="1"/>
  <c r="J795" i="2" a="1"/>
  <c r="J795" i="2" s="1"/>
  <c r="J797" i="2" a="1"/>
  <c r="J797" i="2" s="1"/>
  <c r="J427" i="2" a="1"/>
  <c r="J427" i="2" s="1"/>
  <c r="J680" i="2" a="1"/>
  <c r="J680" i="2" s="1"/>
  <c r="J682" i="2" a="1"/>
  <c r="J682" i="2" s="1"/>
  <c r="J617" i="2" a="1"/>
  <c r="J617" i="2" s="1"/>
  <c r="J324" i="2" a="1"/>
  <c r="J324" i="2" s="1"/>
  <c r="J979" i="2" a="1"/>
  <c r="J979" i="2" s="1"/>
  <c r="J981" i="2" a="1"/>
  <c r="J981" i="2" s="1"/>
  <c r="J985" i="2" a="1"/>
  <c r="J985" i="2" s="1"/>
  <c r="J895" i="2" a="1"/>
  <c r="J895" i="2" s="1"/>
  <c r="J897" i="2" a="1"/>
  <c r="J897" i="2" s="1"/>
  <c r="J899" i="2" a="1"/>
  <c r="J899" i="2" s="1"/>
  <c r="J997" i="2" a="1"/>
  <c r="J997" i="2" s="1"/>
  <c r="J999" i="2" a="1"/>
  <c r="J999" i="2" s="1"/>
  <c r="J684" i="2" a="1"/>
  <c r="J684" i="2" s="1"/>
  <c r="J618" i="2" a="1"/>
  <c r="J618" i="2" s="1"/>
  <c r="J620" i="2" a="1"/>
  <c r="J620" i="2" s="1"/>
  <c r="J924" i="2" a="1"/>
  <c r="J924" i="2" s="1"/>
  <c r="J577" i="2" a="1"/>
  <c r="J577" i="2" s="1"/>
  <c r="J579" i="2" a="1"/>
  <c r="J579" i="2" s="1"/>
  <c r="J580" i="2" a="1"/>
  <c r="J580" i="2" s="1"/>
  <c r="J926" i="2" a="1"/>
  <c r="J926" i="2" s="1"/>
  <c r="J798" i="2" a="1"/>
  <c r="J798" i="2" s="1"/>
  <c r="J800" i="2" a="1"/>
  <c r="J800" i="2" s="1"/>
  <c r="J523" i="2" a="1"/>
  <c r="J523" i="2" s="1"/>
  <c r="J872" i="2" a="1"/>
  <c r="J872" i="2" s="1"/>
  <c r="J621" i="2" a="1"/>
  <c r="J621" i="2" s="1"/>
  <c r="J832" i="2" a="1"/>
  <c r="J832" i="2" s="1"/>
  <c r="J834" i="2" a="1"/>
  <c r="J834" i="2" s="1"/>
  <c r="J836" i="2" a="1"/>
  <c r="J836" i="2" s="1"/>
  <c r="J928" i="2" a="1"/>
  <c r="J928" i="2" s="1"/>
  <c r="J930" i="2" a="1"/>
  <c r="J930" i="2" s="1"/>
  <c r="J987" i="2" a="1"/>
  <c r="J987" i="2" s="1"/>
  <c r="J989" i="2" a="1"/>
  <c r="J989" i="2" s="1"/>
  <c r="J687" i="2" a="1"/>
  <c r="J687" i="2" s="1"/>
  <c r="J688" i="2" a="1"/>
  <c r="J688" i="2" s="1"/>
  <c r="J524" i="2" a="1"/>
  <c r="J524" i="2" s="1"/>
  <c r="J932" i="2" a="1"/>
  <c r="J932" i="2" s="1"/>
  <c r="J803" i="2" a="1"/>
  <c r="J803" i="2" s="1"/>
  <c r="J805" i="2" a="1"/>
  <c r="J805" i="2" s="1"/>
  <c r="J712" i="2" a="1"/>
  <c r="J712" i="2" s="1"/>
  <c r="J689" i="2" a="1"/>
  <c r="J689" i="2" s="1"/>
  <c r="J935" i="2" a="1"/>
  <c r="J935" i="2" s="1"/>
  <c r="J937" i="2" a="1"/>
  <c r="J937" i="2" s="1"/>
  <c r="J525" i="2" a="1"/>
  <c r="J525" i="2" s="1"/>
  <c r="J838" i="2" a="1"/>
  <c r="J838" i="2" s="1"/>
  <c r="J957" i="2" a="1"/>
  <c r="J957" i="2" s="1"/>
  <c r="J959" i="2" a="1"/>
  <c r="J959" i="2" s="1"/>
  <c r="J901" i="2" a="1"/>
  <c r="J901" i="2" s="1"/>
  <c r="J873" i="2" a="1"/>
  <c r="J873" i="2" s="1"/>
  <c r="J970" i="2" a="1"/>
  <c r="J970" i="2" s="1"/>
  <c r="J839" i="2" a="1"/>
  <c r="J839" i="2" s="1"/>
  <c r="J962" i="2" a="1"/>
  <c r="J962" i="2" s="1"/>
  <c r="J879" i="2" a="1"/>
  <c r="J879" i="2" s="1"/>
  <c r="J963" i="2" a="1"/>
  <c r="J963" i="2" s="1"/>
  <c r="J993" i="2" a="1"/>
  <c r="J993" i="2" s="1"/>
  <c r="J995" i="2" a="1"/>
  <c r="J995" i="2" s="1"/>
  <c r="J1001" i="2" a="1"/>
  <c r="J1001" i="2" s="1"/>
  <c r="H408" i="2"/>
  <c r="H271" i="2"/>
  <c r="H299" i="2"/>
  <c r="H960" i="2"/>
  <c r="H198" i="2"/>
  <c r="H621" i="2"/>
  <c r="H1000" i="2"/>
  <c r="H521" i="2"/>
  <c r="H971" i="2"/>
  <c r="H900" i="2"/>
  <c r="H799" i="2"/>
  <c r="H416" i="2"/>
  <c r="H77" i="2"/>
  <c r="H617" i="2"/>
  <c r="H487" i="2"/>
  <c r="H504" i="2"/>
  <c r="H659" i="2"/>
  <c r="H280" i="2"/>
  <c r="H474" i="2"/>
  <c r="H191" i="2"/>
  <c r="H256" i="2"/>
  <c r="H904" i="2"/>
  <c r="H888" i="2"/>
  <c r="H720" i="2"/>
  <c r="H342" i="2"/>
  <c r="H477" i="2"/>
  <c r="H899" i="2"/>
  <c r="H689" i="2"/>
  <c r="H713" i="2"/>
  <c r="H887" i="2"/>
  <c r="H815" i="2"/>
  <c r="H438" i="2"/>
  <c r="H684" i="2"/>
  <c r="H747" i="2"/>
  <c r="H780" i="2"/>
  <c r="H972" i="2"/>
  <c r="H557" i="2"/>
  <c r="H868" i="2"/>
  <c r="H413" i="2"/>
  <c r="H882" i="2"/>
  <c r="H519" i="2"/>
  <c r="H798" i="2"/>
  <c r="H955" i="2"/>
  <c r="H387" i="2"/>
  <c r="H300" i="2"/>
  <c r="H688" i="2"/>
  <c r="H276" i="2"/>
  <c r="H58" i="2"/>
  <c r="H270" i="2"/>
  <c r="H679" i="2"/>
  <c r="H879" i="2"/>
  <c r="H827" i="2"/>
  <c r="H294" i="2"/>
  <c r="H139" i="2"/>
  <c r="H324" i="2"/>
  <c r="H797" i="2"/>
  <c r="H870" i="2"/>
  <c r="H274" i="2"/>
  <c r="H269" i="2"/>
  <c r="H154" i="2"/>
  <c r="H89" i="2"/>
  <c r="H775" i="2"/>
  <c r="H120" i="2"/>
  <c r="H29" i="2"/>
  <c r="H461" i="2"/>
  <c r="H415" i="2"/>
  <c r="H263" i="2"/>
  <c r="H358" i="2"/>
  <c r="H734" i="2"/>
  <c r="H528" i="2"/>
  <c r="H278" i="2"/>
  <c r="H407" i="2"/>
  <c r="H156" i="2"/>
  <c r="H590" i="2"/>
  <c r="H384" i="2"/>
  <c r="H225" i="2"/>
  <c r="H906" i="2"/>
  <c r="H969" i="2"/>
  <c r="H858" i="2"/>
  <c r="H853" i="2"/>
  <c r="H420" i="2"/>
  <c r="H620" i="2"/>
  <c r="H414" i="2"/>
  <c r="H668" i="2"/>
  <c r="H241" i="2"/>
  <c r="H615" i="2"/>
  <c r="H183" i="2"/>
  <c r="H826" i="2"/>
  <c r="H706" i="2"/>
  <c r="H43" i="2"/>
  <c r="H619" i="2"/>
  <c r="H333" i="2"/>
  <c r="H788" i="2"/>
  <c r="H787" i="2"/>
  <c r="H82" i="2"/>
  <c r="H409" i="2"/>
  <c r="H574" i="2"/>
  <c r="H834" i="2"/>
  <c r="H57" i="2"/>
  <c r="H295" i="2"/>
  <c r="H318" i="2"/>
  <c r="H503" i="2"/>
  <c r="H917" i="2"/>
  <c r="H673" i="2"/>
  <c r="H686" i="2"/>
  <c r="H28" i="2"/>
  <c r="H522" i="2"/>
  <c r="H400" i="2"/>
  <c r="H589" i="2"/>
  <c r="H1001" i="2"/>
  <c r="H23" i="2"/>
  <c r="H866" i="2"/>
  <c r="H783" i="2"/>
  <c r="H612" i="2"/>
  <c r="H177" i="2"/>
  <c r="H67" i="2"/>
  <c r="H22" i="2"/>
  <c r="H743" i="2"/>
  <c r="H201" i="2"/>
  <c r="H447" i="2"/>
  <c r="H462" i="2"/>
  <c r="H769" i="2"/>
  <c r="H604" i="2"/>
  <c r="H946" i="2"/>
  <c r="H374" i="2"/>
  <c r="H328" i="2"/>
  <c r="H176" i="2"/>
  <c r="H166" i="2"/>
  <c r="H705" i="2"/>
  <c r="H424" i="2"/>
  <c r="H832" i="2"/>
  <c r="H810" i="2"/>
  <c r="H165" i="2"/>
  <c r="H56" i="2"/>
  <c r="H825" i="2"/>
  <c r="H49" i="2"/>
  <c r="H465" i="2"/>
  <c r="H345" i="2"/>
  <c r="H488" i="2"/>
  <c r="H690" i="2"/>
  <c r="H81" i="2"/>
  <c r="H21" i="2"/>
  <c r="H113" i="2"/>
  <c r="H344" i="2"/>
  <c r="H6" i="2"/>
  <c r="H486" i="2"/>
  <c r="H243" i="2"/>
  <c r="H991" i="2"/>
  <c r="H921" i="2"/>
  <c r="H651" i="2"/>
  <c r="H382" i="2"/>
  <c r="H115" i="2"/>
  <c r="H647" i="2"/>
  <c r="H817" i="2"/>
  <c r="H664" i="2"/>
  <c r="H110" i="2"/>
  <c r="H169" i="2"/>
  <c r="H597" i="2"/>
  <c r="H806" i="2"/>
  <c r="H272" i="2"/>
  <c r="H482" i="2"/>
  <c r="H33" i="2"/>
  <c r="H682" i="2"/>
  <c r="H423" i="2"/>
  <c r="H246" i="2"/>
  <c r="H14" i="2"/>
  <c r="H301" i="2"/>
  <c r="H841" i="2"/>
  <c r="H592" i="2"/>
  <c r="H550" i="2"/>
  <c r="H857" i="2"/>
  <c r="H587" i="2"/>
  <c r="H18" i="2"/>
  <c r="H907" i="2"/>
  <c r="H457" i="2"/>
  <c r="H85" i="2"/>
  <c r="H543" i="2"/>
  <c r="H123" i="2"/>
  <c r="H728" i="2"/>
  <c r="H596" i="2"/>
  <c r="H101" i="2"/>
  <c r="H824" i="2"/>
  <c r="H814" i="2"/>
  <c r="H379" i="2"/>
  <c r="H529" i="2"/>
  <c r="H836" i="2"/>
  <c r="H138" i="2"/>
  <c r="H75" i="2"/>
  <c r="H490" i="2"/>
  <c r="H378" i="2"/>
  <c r="H626" i="2"/>
  <c r="H611" i="2"/>
  <c r="H642" i="2"/>
  <c r="H893" i="2"/>
  <c r="H312" i="2"/>
  <c r="H431" i="2"/>
  <c r="H551" i="2"/>
  <c r="H460" i="2"/>
  <c r="H392" i="2"/>
  <c r="H383" i="2"/>
  <c r="H95" i="2"/>
  <c r="H65" i="2"/>
  <c r="H170" i="2"/>
  <c r="H534" i="2"/>
  <c r="H254" i="2"/>
  <c r="H594" i="2"/>
  <c r="H876" i="2"/>
  <c r="H603" i="2"/>
  <c r="H133" i="2"/>
  <c r="H498" i="2"/>
  <c r="H361" i="2"/>
  <c r="H231" i="2"/>
  <c r="H37" i="2"/>
  <c r="H998" i="2"/>
  <c r="H889" i="2"/>
  <c r="H646" i="2"/>
  <c r="H259" i="2"/>
  <c r="H892" i="2"/>
  <c r="H55" i="2"/>
  <c r="H232" i="2"/>
  <c r="H172" i="2"/>
  <c r="H479" i="2"/>
  <c r="H714" i="2"/>
  <c r="H464" i="2"/>
  <c r="H736" i="2"/>
  <c r="H105" i="2"/>
  <c r="H54" i="2"/>
  <c r="H91" i="2"/>
  <c r="H160" i="2"/>
  <c r="H451" i="2"/>
  <c r="H976" i="2"/>
  <c r="H155" i="2"/>
  <c r="H20" i="2"/>
  <c r="H221" i="2"/>
  <c r="H253" i="2"/>
  <c r="H453" i="2"/>
  <c r="H600" i="2"/>
  <c r="H284" i="2"/>
  <c r="H53" i="2"/>
  <c r="H625" i="2"/>
  <c r="H41" i="2"/>
  <c r="H456" i="2"/>
  <c r="H757" i="2"/>
  <c r="H548" i="2"/>
  <c r="H938" i="2"/>
  <c r="H258" i="2"/>
  <c r="H70" i="2"/>
  <c r="H109" i="2"/>
  <c r="H859" i="2"/>
  <c r="H64" i="2"/>
  <c r="H628" i="2"/>
  <c r="H524" i="2"/>
  <c r="H136" i="2"/>
  <c r="H807" i="2"/>
  <c r="H204" i="2"/>
  <c r="H9" i="2"/>
  <c r="H949" i="2"/>
  <c r="H692" i="2"/>
  <c r="H781" i="2"/>
  <c r="H60" i="2"/>
  <c r="H373" i="2"/>
  <c r="H146" i="2"/>
  <c r="H763" i="2"/>
  <c r="H845" i="2"/>
  <c r="H599" i="2"/>
  <c r="H304" i="2"/>
  <c r="H404" i="2"/>
  <c r="H11" i="2"/>
  <c r="H207" i="2"/>
  <c r="H666" i="2"/>
  <c r="H250" i="2"/>
  <c r="H650" i="2"/>
  <c r="H335" i="2"/>
  <c r="H873" i="2"/>
  <c r="H245" i="2"/>
  <c r="H547" i="2"/>
  <c r="H739" i="2"/>
  <c r="H581" i="2"/>
  <c r="H700" i="2"/>
  <c r="H820" i="2"/>
  <c r="H865" i="2"/>
  <c r="H446" i="2"/>
  <c r="H630" i="2"/>
  <c r="H283" i="2"/>
  <c r="H135" i="2"/>
  <c r="H973" i="2"/>
  <c r="H922" i="2"/>
  <c r="H751" i="2"/>
  <c r="H112" i="2"/>
  <c r="H24" i="2"/>
  <c r="H856" i="2"/>
  <c r="H895" i="2"/>
  <c r="H759" i="2"/>
  <c r="H275" i="2"/>
  <c r="H242" i="2"/>
  <c r="H148" i="2"/>
  <c r="H756" i="2"/>
  <c r="H702" i="2"/>
  <c r="H727" i="2"/>
  <c r="H352" i="2"/>
  <c r="H8" i="2"/>
  <c r="H467" i="2"/>
  <c r="H908" i="2"/>
  <c r="H217" i="2"/>
  <c r="H719" i="2"/>
  <c r="H143" i="2"/>
  <c r="H209" i="2"/>
  <c r="H697" i="2"/>
  <c r="H855" i="2"/>
  <c r="H473" i="2"/>
  <c r="H681" i="2"/>
  <c r="H997" i="2"/>
  <c r="H844" i="2"/>
  <c r="H30" i="2"/>
  <c r="H491" i="2"/>
  <c r="H585" i="2"/>
  <c r="H957" i="2"/>
  <c r="H68" i="2"/>
  <c r="H214" i="2"/>
  <c r="H944" i="2"/>
  <c r="H48" i="2"/>
  <c r="H147" i="2"/>
  <c r="H694" i="2"/>
  <c r="H365" i="2"/>
  <c r="H311" i="2"/>
  <c r="H811" i="2"/>
  <c r="H485" i="2"/>
  <c r="H364" i="2"/>
  <c r="H532" i="2"/>
  <c r="H402" i="2"/>
  <c r="H629" i="2"/>
  <c r="H293" i="2"/>
  <c r="H635" i="2"/>
  <c r="H142" i="2"/>
  <c r="H168" i="2"/>
  <c r="H683" i="2"/>
  <c r="H838" i="2"/>
  <c r="H948" i="2"/>
  <c r="H161" i="2"/>
  <c r="H914" i="2"/>
  <c r="H970" i="2"/>
  <c r="H35" i="2"/>
  <c r="H951" i="2"/>
  <c r="H175" i="2"/>
  <c r="H639" i="2"/>
  <c r="H582" i="2"/>
  <c r="H839" i="2"/>
  <c r="H86" i="2"/>
  <c r="H750" i="2"/>
  <c r="H848" i="2"/>
  <c r="H726" i="2"/>
  <c r="H322" i="2"/>
  <c r="H237" i="2"/>
  <c r="H470" i="2"/>
  <c r="H475" i="2"/>
  <c r="H321" i="2"/>
  <c r="H553" i="2"/>
  <c r="H63" i="2"/>
  <c r="H861" i="2"/>
  <c r="H988" i="2"/>
  <c r="H418" i="2"/>
  <c r="H131" i="2"/>
  <c r="H249" i="2"/>
  <c r="H940" i="2"/>
  <c r="H381" i="2"/>
  <c r="H178" i="2"/>
  <c r="H440" i="2"/>
  <c r="H401" i="2"/>
  <c r="H240" i="2"/>
  <c r="H967" i="2"/>
  <c r="H729" i="2"/>
  <c r="H885" i="2"/>
  <c r="H145" i="2"/>
  <c r="H749" i="2"/>
  <c r="H511" i="2"/>
  <c r="H3" i="2"/>
  <c r="H765" i="2"/>
  <c r="H445" i="2"/>
  <c r="H981" i="2"/>
  <c r="H84" i="2"/>
  <c r="H121" i="2"/>
  <c r="H230" i="2"/>
  <c r="H707" i="2"/>
  <c r="H623" i="2"/>
  <c r="H389" i="2"/>
  <c r="H618" i="2"/>
  <c r="H562" i="2"/>
  <c r="H167" i="2"/>
  <c r="H218" i="2"/>
  <c r="H884" i="2"/>
  <c r="H329" i="2"/>
  <c r="H994" i="2"/>
  <c r="H638" i="2"/>
  <c r="H605" i="2"/>
  <c r="H818" i="2"/>
  <c r="H872" i="2"/>
  <c r="H375" i="2"/>
  <c r="H216" i="2"/>
  <c r="H261" i="2"/>
  <c r="H286" i="2"/>
  <c r="H953" i="2"/>
  <c r="H753" i="2"/>
  <c r="H655" i="2"/>
  <c r="H875" i="2"/>
  <c r="H194" i="2"/>
  <c r="H871" i="2"/>
  <c r="H601" i="2"/>
  <c r="H648" i="2"/>
  <c r="H74" i="2"/>
  <c r="H213" i="2"/>
  <c r="H62" i="2"/>
  <c r="H436" i="2"/>
  <c r="H320" i="2"/>
  <c r="H193" i="2"/>
  <c r="H931" i="2"/>
  <c r="H229" i="2"/>
  <c r="H979" i="2"/>
  <c r="H821" i="2"/>
  <c r="H2" i="2"/>
  <c r="H913" i="2"/>
  <c r="H496" i="2"/>
  <c r="H676" i="2"/>
  <c r="H923" i="2"/>
  <c r="H34" i="2"/>
  <c r="H432" i="2"/>
  <c r="H996" i="2"/>
  <c r="H846" i="2"/>
  <c r="H327" i="2"/>
  <c r="H469" i="2"/>
  <c r="H430" i="2"/>
  <c r="H16" i="2"/>
  <c r="H947" i="2"/>
  <c r="H576" i="2"/>
  <c r="H279" i="2"/>
  <c r="H103" i="2"/>
  <c r="H978" i="2"/>
  <c r="H928" i="2"/>
  <c r="H97" i="2"/>
  <c r="H15" i="2"/>
  <c r="H566" i="2"/>
  <c r="H667" i="2"/>
  <c r="H116" i="2"/>
  <c r="H386" i="2"/>
  <c r="H50" i="2"/>
  <c r="H297" i="2"/>
  <c r="H255" i="2"/>
  <c r="H867" i="2"/>
  <c r="H653" i="2"/>
  <c r="H222" i="2"/>
  <c r="H267" i="2"/>
  <c r="H862" i="2"/>
  <c r="H911" i="2"/>
  <c r="H512" i="2"/>
  <c r="H708" i="2"/>
  <c r="H737" i="2"/>
  <c r="H435" i="2"/>
  <c r="H974" i="2"/>
  <c r="H742" i="2"/>
  <c r="H88" i="2"/>
  <c r="H610" i="2"/>
  <c r="H332" i="2"/>
  <c r="H233" i="2"/>
  <c r="H200" i="2"/>
  <c r="H583" i="2"/>
  <c r="H896" i="2"/>
  <c r="H983" i="2"/>
  <c r="H211" i="2"/>
  <c r="H363" i="2"/>
  <c r="H27" i="2"/>
  <c r="H412" i="2"/>
  <c r="H616" i="2"/>
  <c r="H359" i="2"/>
  <c r="H636" i="2"/>
  <c r="H118" i="2"/>
  <c r="H411" i="2"/>
  <c r="H791" i="2"/>
  <c r="H483" i="2"/>
  <c r="H740" i="2"/>
  <c r="H495" i="2"/>
  <c r="H141" i="2"/>
  <c r="H569" i="2"/>
  <c r="H265" i="2"/>
  <c r="H388" i="2"/>
  <c r="H444" i="2"/>
  <c r="H558" i="2"/>
  <c r="H257" i="2"/>
  <c r="H789" i="2"/>
  <c r="H545" i="2"/>
  <c r="H770" i="2"/>
  <c r="H801" i="2"/>
  <c r="H395" i="2"/>
  <c r="H349" i="2"/>
  <c r="H745" i="2"/>
  <c r="H227" i="2"/>
  <c r="H203" i="2"/>
  <c r="H517" i="2"/>
  <c r="H134" i="2"/>
  <c r="H685" i="2"/>
  <c r="H937" i="2"/>
  <c r="H800" i="2"/>
  <c r="H580" i="2"/>
  <c r="H338" i="2"/>
  <c r="H890" i="2"/>
  <c r="H933" i="2"/>
  <c r="H744" i="2"/>
  <c r="H936" i="2"/>
  <c r="H910" i="2"/>
  <c r="H268" i="2"/>
  <c r="H802" i="2"/>
  <c r="H226" i="2"/>
  <c r="H902" i="2"/>
  <c r="H544" i="2"/>
  <c r="H119" i="2"/>
  <c r="H935" i="2"/>
  <c r="H554" i="2"/>
  <c r="H458" i="2"/>
  <c r="H51" i="2"/>
  <c r="H637" i="2"/>
  <c r="H894" i="2"/>
  <c r="H854" i="2"/>
  <c r="H151" i="2"/>
  <c r="H641" i="2"/>
  <c r="H661" i="2"/>
  <c r="H823" i="2"/>
  <c r="H307" i="2"/>
  <c r="H499" i="2"/>
  <c r="H593" i="2"/>
  <c r="H731" i="2"/>
  <c r="H758" i="2"/>
  <c r="H367" i="2"/>
  <c r="H76" i="2"/>
  <c r="H607" i="2"/>
  <c r="H901" i="2"/>
  <c r="H127" i="2"/>
  <c r="H531" i="2"/>
  <c r="H999" i="2"/>
  <c r="H985" i="2"/>
  <c r="H711" i="2"/>
  <c r="H348" i="2"/>
  <c r="H130" i="2"/>
  <c r="H197" i="2"/>
  <c r="H869" i="2"/>
  <c r="H662" i="2"/>
  <c r="H568" i="2"/>
  <c r="H406" i="2"/>
  <c r="H223" i="2"/>
  <c r="H812" i="2"/>
  <c r="H715" i="2"/>
  <c r="H654" i="2"/>
  <c r="H567" i="2"/>
  <c r="H863" i="2"/>
  <c r="H347" i="2"/>
  <c r="H106" i="2"/>
  <c r="H125" i="2"/>
  <c r="H247" i="2"/>
  <c r="H449" i="2"/>
  <c r="H196" i="2"/>
  <c r="H712" i="2"/>
  <c r="H478" i="2"/>
  <c r="H746" i="2"/>
  <c r="H665" i="2"/>
  <c r="H941" i="2"/>
  <c r="H575" i="2"/>
  <c r="H448" i="2"/>
  <c r="H277" i="2"/>
  <c r="H410" i="2"/>
  <c r="H693" i="2"/>
  <c r="H644" i="2"/>
  <c r="H394" i="2"/>
  <c r="H144" i="2"/>
  <c r="H977" i="2"/>
  <c r="H298" i="2"/>
  <c r="H786" i="2"/>
  <c r="H793" i="2"/>
  <c r="H674" i="2"/>
  <c r="H687" i="2"/>
  <c r="H174" i="2"/>
  <c r="H785" i="2"/>
  <c r="H188" i="2"/>
  <c r="H252" i="2"/>
  <c r="H730" i="2"/>
  <c r="H975" i="2"/>
  <c r="H219" i="2"/>
  <c r="H208" i="2"/>
  <c r="H699" i="2"/>
  <c r="H520" i="2"/>
  <c r="H678" i="2"/>
  <c r="H466" i="2"/>
  <c r="H656" i="2"/>
  <c r="H96" i="2"/>
  <c r="H962" i="2"/>
  <c r="H212" i="2"/>
  <c r="H579" i="2"/>
  <c r="H784" i="2"/>
  <c r="H244" i="2"/>
  <c r="H288" i="2"/>
  <c r="H317" i="2"/>
  <c r="H266" i="2"/>
  <c r="H452" i="2"/>
  <c r="H351" i="2"/>
  <c r="H124" i="2"/>
  <c r="H181" i="2"/>
  <c r="H472" i="2"/>
  <c r="H939" i="2"/>
  <c r="H502" i="2"/>
  <c r="H578" i="2"/>
  <c r="H42" i="2"/>
  <c r="H393" i="2"/>
  <c r="H672" i="2"/>
  <c r="H527" i="2"/>
  <c r="H984" i="2"/>
  <c r="H273" i="2"/>
  <c r="H7" i="2"/>
  <c r="H316" i="2"/>
  <c r="H507" i="2"/>
  <c r="H898" i="2"/>
  <c r="H443" i="2"/>
  <c r="H573" i="2"/>
  <c r="H897" i="2"/>
  <c r="H945" i="2"/>
  <c r="H480" i="2"/>
  <c r="H565" i="2"/>
  <c r="H733" i="2"/>
  <c r="H779" i="2"/>
  <c r="H102" i="2"/>
  <c r="H829" i="2"/>
  <c r="H909" i="2"/>
  <c r="H696" i="2"/>
  <c r="H87" i="2"/>
  <c r="H722" i="2"/>
  <c r="H572" i="2"/>
  <c r="H778" i="2"/>
  <c r="H129" i="2"/>
  <c r="H66" i="2"/>
  <c r="H425" i="2"/>
  <c r="H442" i="2"/>
  <c r="H45" i="2"/>
  <c r="H128" i="2"/>
  <c r="H833" i="2"/>
  <c r="H346" i="2"/>
  <c r="H26" i="2"/>
  <c r="H792" i="2"/>
  <c r="H362" i="2"/>
  <c r="H187" i="2"/>
  <c r="H292" i="2"/>
  <c r="H437" i="2"/>
  <c r="H192" i="2"/>
  <c r="H881" i="2"/>
  <c r="H822" i="2"/>
  <c r="H399" i="2"/>
  <c r="H658" i="2"/>
  <c r="H47" i="2"/>
  <c r="H564" i="2"/>
  <c r="H880" i="2"/>
  <c r="H100" i="2"/>
  <c r="H828" i="2"/>
  <c r="H526" i="2"/>
  <c r="H741" i="2"/>
  <c r="H403" i="2"/>
  <c r="H959" i="2"/>
  <c r="H571" i="2"/>
  <c r="H422" i="2"/>
  <c r="H523" i="2"/>
  <c r="H958" i="2"/>
  <c r="H774" i="2"/>
  <c r="H302" i="2"/>
  <c r="H454" i="2"/>
  <c r="H398" i="2"/>
  <c r="H80" i="2"/>
  <c r="H883" i="2"/>
  <c r="H150" i="2"/>
  <c r="H180" i="2"/>
  <c r="H93" i="2"/>
  <c r="H164" i="2"/>
  <c r="H541" i="2"/>
  <c r="H506" i="2"/>
  <c r="H724" i="2"/>
  <c r="H930" i="2"/>
  <c r="H126" i="2"/>
  <c r="H163" i="2"/>
  <c r="H805" i="2"/>
  <c r="H92" i="2"/>
  <c r="H570" i="2"/>
  <c r="H61" i="2"/>
  <c r="H808" i="2"/>
  <c r="H537" i="2"/>
  <c r="H494" i="2"/>
  <c r="H968" i="2"/>
  <c r="H433" i="2"/>
  <c r="H326" i="2"/>
  <c r="H777" i="2"/>
  <c r="H380" i="2"/>
  <c r="H117" i="2"/>
  <c r="H493" i="2"/>
  <c r="H657" i="2"/>
  <c r="H369" i="2"/>
  <c r="H325" i="2"/>
  <c r="H723" i="2"/>
  <c r="H205" i="2"/>
  <c r="H341" i="2"/>
  <c r="H98" i="2"/>
  <c r="H202" i="2"/>
  <c r="H441" i="2"/>
  <c r="H556" i="2"/>
  <c r="H842" i="2"/>
  <c r="H671" i="2"/>
  <c r="H989" i="2"/>
  <c r="H405" i="2"/>
  <c r="H704" i="2"/>
  <c r="H173" i="2"/>
  <c r="H356" i="2"/>
  <c r="H450" i="2"/>
  <c r="H563" i="2"/>
  <c r="H614" i="2"/>
  <c r="H835" i="2"/>
  <c r="H25" i="2"/>
  <c r="H698" i="2"/>
  <c r="H530" i="2"/>
  <c r="H670" i="2"/>
  <c r="H540" i="2"/>
  <c r="H137" i="2"/>
  <c r="H210" i="2"/>
  <c r="H340" i="2"/>
  <c r="H471" i="2"/>
  <c r="H549" i="2"/>
  <c r="H337" i="2"/>
  <c r="H677" i="2"/>
  <c r="H262" i="2"/>
  <c r="H500" i="2"/>
  <c r="H336" i="2"/>
  <c r="H13" i="2"/>
  <c r="H251" i="2"/>
  <c r="H632" i="2"/>
  <c r="H354" i="2"/>
  <c r="H159" i="2"/>
  <c r="H12" i="2"/>
  <c r="H920" i="2"/>
  <c r="H843" i="2"/>
  <c r="H516" i="2"/>
  <c r="H816" i="2"/>
  <c r="H5" i="2"/>
  <c r="H515" i="2"/>
  <c r="H932" i="2"/>
  <c r="H609" i="2"/>
  <c r="H248" i="2"/>
  <c r="H878" i="2"/>
  <c r="H776" i="2"/>
  <c r="H421" i="2"/>
  <c r="H748" i="2"/>
  <c r="H391" i="2"/>
  <c r="H291" i="2"/>
  <c r="H10" i="2"/>
  <c r="H122" i="2"/>
  <c r="H315" i="2"/>
  <c r="H468" i="2"/>
  <c r="H762" i="2"/>
  <c r="H40" i="2"/>
  <c r="H505" i="2"/>
  <c r="H310" i="2"/>
  <c r="H314" i="2"/>
  <c r="H236" i="2"/>
  <c r="H215" i="2"/>
  <c r="H426" i="2"/>
  <c r="H790" i="2"/>
  <c r="H796" i="2"/>
  <c r="H990" i="2"/>
  <c r="H752" i="2"/>
  <c r="H149" i="2"/>
  <c r="H114" i="2"/>
  <c r="H640" i="2"/>
  <c r="H982" i="2"/>
  <c r="H768" i="2"/>
  <c r="H795" i="2"/>
  <c r="H331" i="2"/>
  <c r="H782" i="2"/>
  <c r="H773" i="2"/>
  <c r="H954" i="2"/>
  <c r="H755" i="2"/>
  <c r="H390" i="2"/>
  <c r="H767" i="2"/>
  <c r="H602" i="2"/>
  <c r="H182" i="2"/>
  <c r="H542" i="2"/>
  <c r="H355" i="2"/>
  <c r="H39" i="2"/>
  <c r="H79" i="2"/>
  <c r="H701" i="2"/>
  <c r="H132" i="2"/>
  <c r="H915" i="2"/>
  <c r="H754" i="2"/>
  <c r="H69" i="2"/>
  <c r="H372" i="2"/>
  <c r="H852" i="2"/>
  <c r="H918" i="2"/>
  <c r="H476" i="2"/>
  <c r="H533" i="2"/>
  <c r="H631" i="2"/>
  <c r="H761" i="2"/>
  <c r="H643" i="2"/>
  <c r="H577" i="2"/>
  <c r="H725" i="2"/>
  <c r="H652" i="2"/>
  <c r="H46" i="2"/>
  <c r="H94" i="2"/>
  <c r="H353" i="2"/>
  <c r="H710" i="2"/>
  <c r="H357" i="2"/>
  <c r="H52" i="2"/>
  <c r="H153" i="2"/>
  <c r="H760" i="2"/>
  <c r="H220" i="2"/>
  <c r="H31" i="2"/>
  <c r="H613" i="2"/>
  <c r="H290" i="2"/>
  <c r="H99" i="2"/>
  <c r="H32" i="2"/>
  <c r="H627" i="2"/>
  <c r="H586" i="2"/>
  <c r="H877" i="2"/>
  <c r="H645" i="2"/>
  <c r="H634" i="2"/>
  <c r="H840" i="2"/>
  <c r="H73" i="2"/>
  <c r="H831" i="2"/>
  <c r="H264" i="2"/>
  <c r="H303" i="2"/>
  <c r="H536" i="2"/>
  <c r="H588" i="2"/>
  <c r="H104" i="2"/>
  <c r="H501" i="2"/>
  <c r="H108" i="2"/>
  <c r="H718" i="2"/>
  <c r="H606" i="2"/>
  <c r="H4" i="2"/>
  <c r="H766" i="2"/>
  <c r="H235" i="2"/>
  <c r="H560" i="2"/>
  <c r="H924" i="2"/>
  <c r="H78" i="2"/>
  <c r="H313" i="2"/>
  <c r="H72" i="2"/>
  <c r="H330" i="2"/>
  <c r="H695" i="2"/>
  <c r="H366" i="2"/>
  <c r="H905" i="2"/>
  <c r="H926" i="2"/>
  <c r="H691" i="2"/>
  <c r="H36" i="2"/>
  <c r="H162" i="2"/>
  <c r="H185" i="2"/>
  <c r="H350" i="2"/>
  <c r="H19" i="2"/>
  <c r="H891" i="2"/>
  <c r="H851" i="2"/>
  <c r="H397" i="2"/>
  <c r="H429" i="2"/>
  <c r="H772" i="2"/>
  <c r="H539" i="2"/>
  <c r="H281" i="2"/>
  <c r="H484" i="2"/>
  <c r="H509" i="2"/>
  <c r="H38" i="2"/>
  <c r="H239" i="2"/>
  <c r="H370" i="2"/>
  <c r="H319" i="2"/>
  <c r="H886" i="2"/>
  <c r="H377" i="2"/>
  <c r="H171" i="2"/>
  <c r="H721" i="2"/>
  <c r="H419" i="2"/>
  <c r="H428" i="2"/>
  <c r="H995" i="2"/>
  <c r="H427" i="2"/>
  <c r="H376" i="2"/>
  <c r="H942" i="2"/>
  <c r="H819" i="2"/>
  <c r="H965" i="2"/>
  <c r="H463" i="2"/>
  <c r="H847" i="2"/>
  <c r="H660" i="2"/>
  <c r="H925" i="2"/>
  <c r="H830" i="2"/>
  <c r="H966" i="2"/>
  <c r="H559" i="2"/>
  <c r="H964" i="2"/>
  <c r="H308" i="2"/>
  <c r="H804" i="2"/>
  <c r="H963" i="2"/>
  <c r="H510" i="2"/>
  <c r="H371" i="2"/>
  <c r="H837" i="2"/>
  <c r="H986" i="2"/>
  <c r="H514" i="2"/>
  <c r="H343" i="2"/>
  <c r="H323" i="2"/>
  <c r="H680" i="2"/>
  <c r="H71" i="2"/>
  <c r="H961" i="2"/>
  <c r="H513" i="2"/>
  <c r="H732" i="2"/>
  <c r="H584" i="2"/>
  <c r="H260" i="2"/>
  <c r="H140" i="2"/>
  <c r="H735" i="2"/>
  <c r="H417" i="2"/>
  <c r="H525" i="2"/>
  <c r="H287" i="2"/>
  <c r="H439" i="2"/>
  <c r="H633" i="2"/>
  <c r="H849" i="2"/>
  <c r="H916" i="2"/>
  <c r="H59" i="2"/>
  <c r="H334" i="2"/>
  <c r="H385" i="2"/>
  <c r="H90" i="2"/>
  <c r="H546" i="2"/>
  <c r="H206" i="2"/>
  <c r="H864" i="2"/>
  <c r="H764" i="2"/>
  <c r="H497" i="2"/>
  <c r="H987" i="2"/>
  <c r="H306" i="2"/>
  <c r="H492" i="2"/>
  <c r="H738" i="2"/>
  <c r="H489" i="2"/>
  <c r="H598" i="2"/>
  <c r="H649" i="2"/>
  <c r="H282" i="2"/>
  <c r="H309" i="2"/>
  <c r="H595" i="2"/>
  <c r="H158" i="2"/>
  <c r="H481" i="2"/>
  <c r="H561" i="2"/>
  <c r="H44" i="2"/>
  <c r="H179" i="2"/>
  <c r="H17" i="2"/>
  <c r="H943" i="2"/>
  <c r="H195" i="2"/>
  <c r="H980" i="2"/>
  <c r="H360" i="2"/>
  <c r="H434" i="2"/>
  <c r="H459" i="2"/>
  <c r="H622" i="2"/>
  <c r="H850" i="2"/>
  <c r="H157" i="2"/>
  <c r="H956" i="2"/>
  <c r="H950" i="2"/>
  <c r="H663" i="2"/>
  <c r="H538" i="2"/>
  <c r="H224" i="2"/>
  <c r="H535" i="2"/>
  <c r="H912" i="2"/>
  <c r="H289" i="2"/>
  <c r="H929" i="2"/>
  <c r="H552" i="2"/>
  <c r="H199" i="2"/>
  <c r="H518" i="2"/>
  <c r="H809" i="2"/>
  <c r="H703" i="2"/>
  <c r="H305" i="2"/>
  <c r="H555" i="2"/>
  <c r="H992" i="2"/>
  <c r="H675" i="2"/>
  <c r="H508" i="2"/>
  <c r="H591" i="2"/>
  <c r="H624" i="2"/>
  <c r="H717" i="2"/>
  <c r="H238" i="2"/>
  <c r="H813" i="2"/>
  <c r="H285" i="2"/>
  <c r="H184" i="2"/>
  <c r="H794" i="2"/>
  <c r="H952" i="2"/>
  <c r="H919" i="2"/>
  <c r="H716" i="2"/>
  <c r="H455" i="2"/>
  <c r="H874" i="2"/>
  <c r="H339" i="2"/>
  <c r="H228" i="2"/>
  <c r="H608" i="2"/>
  <c r="H903" i="2"/>
  <c r="H111" i="2"/>
  <c r="H669" i="2"/>
  <c r="H152" i="2"/>
  <c r="H771" i="2"/>
  <c r="H234" i="2"/>
  <c r="H296" i="2"/>
  <c r="H803" i="2"/>
  <c r="H83" i="2"/>
  <c r="H927" i="2"/>
  <c r="H934" i="2"/>
  <c r="H993" i="2"/>
  <c r="H190" i="2"/>
  <c r="H709" i="2"/>
  <c r="H368" i="2"/>
  <c r="H860" i="2"/>
  <c r="H107" i="2"/>
  <c r="H186" i="2"/>
  <c r="H396" i="2"/>
  <c r="H189" i="2"/>
  <c r="CK2" i="2" l="1"/>
  <c r="CJ10" i="2"/>
  <c r="CK3" i="2" a="1"/>
  <c r="CK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721E7-9A35-4A49-993E-516D14D95936}" keepAlive="1" name="Zapytanie — podroze" description="Połączenie z zapytaniem „podroze” w skoroszycie." type="5" refreshedVersion="8" background="1" saveData="1">
    <dbPr connection="Provider=Microsoft.Mashup.OleDb.1;Data Source=$Workbook$;Location=podroze;Extended Properties=&quot;&quot;" command="SELECT * FROM [podroze]"/>
  </connection>
  <connection id="2" xr16:uid="{4615CDE5-D844-4D07-B294-6827D2C76FC0}" keepAlive="1" name="Zapytanie — podroze (2)" description="Połączenie z zapytaniem „podroze (2)” w skoroszycie." type="5" refreshedVersion="8" background="1" saveData="1">
    <dbPr connection="Provider=Microsoft.Mashup.OleDb.1;Data Source=$Workbook$;Location=&quot;podroze (2)&quot;;Extended Properties=&quot;&quot;" command="SELECT * FROM [podroze (2)]"/>
  </connection>
  <connection id="3" xr16:uid="{95D36DF2-D6AB-4D23-AD81-E6891AB02818}" keepAlive="1" name="Zapytanie — podroze (3)" description="Połączenie z zapytaniem „podroze (3)” w skoroszycie." type="5" refreshedVersion="8" background="1" saveData="1">
    <dbPr connection="Provider=Microsoft.Mashup.OleDb.1;Data Source=$Workbook$;Location=&quot;podroze (3)&quot;;Extended Properties=&quot;&quot;" command="SELECT * FROM [podroze (3)]"/>
  </connection>
  <connection id="4" xr16:uid="{2495B5EF-A43A-4659-BC42-CF7C9C33C96C}" keepAlive="1" name="Zapytanie — podroze (4)" description="Połączenie z zapytaniem „podroze (4)” w skoroszycie." type="5" refreshedVersion="8" background="1" saveData="1">
    <dbPr connection="Provider=Microsoft.Mashup.OleDb.1;Data Source=$Workbook$;Location=&quot;podroze (4)&quot;;Extended Properties=&quot;&quot;" command="SELECT * FROM [podroze (4)]"/>
  </connection>
  <connection id="5" xr16:uid="{C28FF0D9-D89B-4CD7-883E-A8C1F93FC5CC}" keepAlive="1" name="Zapytanie — podroze (5)" description="Połączenie z zapytaniem „podroze (5)” w skoroszycie." type="5" refreshedVersion="8" background="1" saveData="1">
    <dbPr connection="Provider=Microsoft.Mashup.OleDb.1;Data Source=$Workbook$;Location=&quot;podroze (5)&quot;;Extended Properties=&quot;&quot;" command="SELECT * FROM [podroze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<sst xmlns="http://schemas.openxmlformats.org/spreadsheetml/2006/main" count="15727" uniqueCount="196">
  <si>
    <t>Imie</t>
  </si>
  <si>
    <t>Nazwisko</t>
  </si>
  <si>
    <t>Miasto</t>
  </si>
  <si>
    <t>D_wyj</t>
  </si>
  <si>
    <t>D_powr</t>
  </si>
  <si>
    <t>Koszt_wyj</t>
  </si>
  <si>
    <t>Karolina</t>
  </si>
  <si>
    <t>Arska</t>
  </si>
  <si>
    <t>Malbork</t>
  </si>
  <si>
    <t>Justyna</t>
  </si>
  <si>
    <t>Kolska</t>
  </si>
  <si>
    <t>Siedlce</t>
  </si>
  <si>
    <t>Dorota</t>
  </si>
  <si>
    <t>Morska</t>
  </si>
  <si>
    <t>Radom</t>
  </si>
  <si>
    <t>Piotr</t>
  </si>
  <si>
    <t>Roman</t>
  </si>
  <si>
    <t>Krakow</t>
  </si>
  <si>
    <t>Tracz</t>
  </si>
  <si>
    <t>Bydgoszcz</t>
  </si>
  <si>
    <t>Kamil</t>
  </si>
  <si>
    <t>Zabrzeski</t>
  </si>
  <si>
    <t>Patrycja</t>
  </si>
  <si>
    <t>Andrycz</t>
  </si>
  <si>
    <t>Lublin</t>
  </si>
  <si>
    <t>Jerzy</t>
  </si>
  <si>
    <t>Granica</t>
  </si>
  <si>
    <t>Mielec</t>
  </si>
  <si>
    <t>Marzena</t>
  </si>
  <si>
    <t>Gras</t>
  </si>
  <si>
    <t>Zgierz</t>
  </si>
  <si>
    <t>Sebastian</t>
  </si>
  <si>
    <t>Halik</t>
  </si>
  <si>
    <t>Andrzej</t>
  </si>
  <si>
    <t>Klajn</t>
  </si>
  <si>
    <t>Misiek</t>
  </si>
  <si>
    <t>January</t>
  </si>
  <si>
    <t>Pluta</t>
  </si>
  <si>
    <t>Kutno</t>
  </si>
  <si>
    <t>Gustaw</t>
  </si>
  <si>
    <t>Poznanski</t>
  </si>
  <si>
    <t>Kolarski</t>
  </si>
  <si>
    <t>Marta</t>
  </si>
  <si>
    <t>Nowowiejska</t>
  </si>
  <si>
    <t>Armowicz</t>
  </si>
  <si>
    <t>Podkalicka</t>
  </si>
  <si>
    <t>Bojarun</t>
  </si>
  <si>
    <t>Olsztyn</t>
  </si>
  <si>
    <t>Bonifacy</t>
  </si>
  <si>
    <t>Barczewski</t>
  </si>
  <si>
    <t>Olivia</t>
  </si>
  <si>
    <t>Gabor</t>
  </si>
  <si>
    <t>Lidia</t>
  </si>
  <si>
    <t>Opolska</t>
  </si>
  <si>
    <t>Paulina</t>
  </si>
  <si>
    <t>Basala</t>
  </si>
  <si>
    <t>Janes</t>
  </si>
  <si>
    <t>Amelia</t>
  </si>
  <si>
    <t>Wojtecka</t>
  </si>
  <si>
    <t>Kalisz</t>
  </si>
  <si>
    <t>Grab</t>
  </si>
  <si>
    <t>Amadeusz</t>
  </si>
  <si>
    <t>Helski</t>
  </si>
  <si>
    <t>Rajczakowski</t>
  </si>
  <si>
    <t>Karol</t>
  </si>
  <si>
    <t>Witkiewicz</t>
  </si>
  <si>
    <t>Kielce</t>
  </si>
  <si>
    <t>Dusznicki</t>
  </si>
  <si>
    <t>Jurajski</t>
  </si>
  <si>
    <t>Krynicka</t>
  </si>
  <si>
    <t>Marek</t>
  </si>
  <si>
    <t>Holski</t>
  </si>
  <si>
    <t>Katowice</t>
  </si>
  <si>
    <t>Wojciech</t>
  </si>
  <si>
    <t>Krokus</t>
  </si>
  <si>
    <t>Ewelia</t>
  </si>
  <si>
    <t>Prus</t>
  </si>
  <si>
    <t>Puchacz</t>
  </si>
  <si>
    <t>Argonski</t>
  </si>
  <si>
    <t>Eustachy</t>
  </si>
  <si>
    <t>Bydgoski</t>
  </si>
  <si>
    <t>Chorzowska</t>
  </si>
  <si>
    <t>Kornel</t>
  </si>
  <si>
    <t>Czerski</t>
  </si>
  <si>
    <t>Edwina</t>
  </si>
  <si>
    <t>Elawa</t>
  </si>
  <si>
    <t>Adam</t>
  </si>
  <si>
    <t>Markowski</t>
  </si>
  <si>
    <t>Nyska</t>
  </si>
  <si>
    <t>Narcyz</t>
  </si>
  <si>
    <t>Polanicki</t>
  </si>
  <si>
    <t>Jan</t>
  </si>
  <si>
    <t>Rzymski</t>
  </si>
  <si>
    <t>Zofia</t>
  </si>
  <si>
    <t>Seredycka</t>
  </si>
  <si>
    <t>Sosnowiecka</t>
  </si>
  <si>
    <t>Sworacz</t>
  </si>
  <si>
    <t>Janusz</t>
  </si>
  <si>
    <t>Jurkicz</t>
  </si>
  <si>
    <t>Ewa</t>
  </si>
  <si>
    <t>Kwiska</t>
  </si>
  <si>
    <t>Michalina</t>
  </si>
  <si>
    <t>Lamda</t>
  </si>
  <si>
    <t>Laska</t>
  </si>
  <si>
    <t>Magierowcz</t>
  </si>
  <si>
    <t>Malski</t>
  </si>
  <si>
    <t>Maselska</t>
  </si>
  <si>
    <t>Kazimiera</t>
  </si>
  <si>
    <t>Parczewska</t>
  </si>
  <si>
    <t>Katarzyna</t>
  </si>
  <si>
    <t>Piotrowska</t>
  </si>
  <si>
    <t>Grzegorz</t>
  </si>
  <si>
    <t>Podolski</t>
  </si>
  <si>
    <t>Tomasz</t>
  </si>
  <si>
    <t>Rzepka</t>
  </si>
  <si>
    <t>Anna</t>
  </si>
  <si>
    <t>Sobecka</t>
  </si>
  <si>
    <t>Trzeski</t>
  </si>
  <si>
    <t>Watrach</t>
  </si>
  <si>
    <t>Malwina</t>
  </si>
  <si>
    <t>Papkin</t>
  </si>
  <si>
    <t>Maskor</t>
  </si>
  <si>
    <t>Dominika</t>
  </si>
  <si>
    <t>Bodera</t>
  </si>
  <si>
    <t>Budzianowska</t>
  </si>
  <si>
    <t>Henrykowski</t>
  </si>
  <si>
    <t>Kacper</t>
  </si>
  <si>
    <t>Krajewski</t>
  </si>
  <si>
    <t>Janina</t>
  </si>
  <si>
    <t>Bolanowska</t>
  </si>
  <si>
    <t>Fidyk</t>
  </si>
  <si>
    <t>Wiktor</t>
  </si>
  <si>
    <t>Wroblewski</t>
  </si>
  <si>
    <t>Dok</t>
  </si>
  <si>
    <t>Zuzanna</t>
  </si>
  <si>
    <t>Kowalska</t>
  </si>
  <si>
    <t>Wradoch</t>
  </si>
  <si>
    <t>Rozalia</t>
  </si>
  <si>
    <t>Siedlecka</t>
  </si>
  <si>
    <t>Bizuta</t>
  </si>
  <si>
    <t>Kaliska</t>
  </si>
  <si>
    <t>Barcz</t>
  </si>
  <si>
    <t>Czekan</t>
  </si>
  <si>
    <t>Bogumi</t>
  </si>
  <si>
    <t>Lubelski</t>
  </si>
  <si>
    <t>Zyta</t>
  </si>
  <si>
    <t>Mazurkiewicz</t>
  </si>
  <si>
    <t>Maria</t>
  </si>
  <si>
    <t>Ozimek</t>
  </si>
  <si>
    <t>Piotrkowska</t>
  </si>
  <si>
    <t>Falski</t>
  </si>
  <si>
    <t>Teresa</t>
  </si>
  <si>
    <t>Moskiewska</t>
  </si>
  <si>
    <t>Augustowska</t>
  </si>
  <si>
    <t>Budzis</t>
  </si>
  <si>
    <t>Mazowiecki</t>
  </si>
  <si>
    <t>Irma</t>
  </si>
  <si>
    <t>Opoczna</t>
  </si>
  <si>
    <t>Krystyna</t>
  </si>
  <si>
    <t>Pleszewska</t>
  </si>
  <si>
    <t>Parad</t>
  </si>
  <si>
    <t>Suwski</t>
  </si>
  <si>
    <t>Pomorski</t>
  </si>
  <si>
    <t>Calika</t>
  </si>
  <si>
    <t>Albert</t>
  </si>
  <si>
    <t>Marakasz</t>
  </si>
  <si>
    <t>Daria</t>
  </si>
  <si>
    <t>Paryska</t>
  </si>
  <si>
    <t>Marcin</t>
  </si>
  <si>
    <t>Jarskarski</t>
  </si>
  <si>
    <t>Natalia</t>
  </si>
  <si>
    <t>Idar</t>
  </si>
  <si>
    <t>Czarnoleska</t>
  </si>
  <si>
    <t>Ewelina</t>
  </si>
  <si>
    <t>Adamska</t>
  </si>
  <si>
    <t>id</t>
  </si>
  <si>
    <t>ilosc</t>
  </si>
  <si>
    <t>93.1</t>
  </si>
  <si>
    <t>dnie</t>
  </si>
  <si>
    <t>Etykiety wierszy</t>
  </si>
  <si>
    <t>Suma końcowa</t>
  </si>
  <si>
    <t>Suma z dnie</t>
  </si>
  <si>
    <t>Kolumna1</t>
  </si>
  <si>
    <t>Kolumna2</t>
  </si>
  <si>
    <t>ilosc2</t>
  </si>
  <si>
    <t>93.2</t>
  </si>
  <si>
    <t>dieta</t>
  </si>
  <si>
    <t>Suma z dieta</t>
  </si>
  <si>
    <t>laczny koszt</t>
  </si>
  <si>
    <t>Suma z laczny koszt</t>
  </si>
  <si>
    <t>93.3</t>
  </si>
  <si>
    <t>miesiac</t>
  </si>
  <si>
    <t>Liczba z id</t>
  </si>
  <si>
    <t>93.4</t>
  </si>
  <si>
    <t>noclegi</t>
  </si>
  <si>
    <t>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</si>
</sst>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1" xfId="0" applyNumberFormat="1" applyFont="1" applyFill="1" applyBorder="1"/>
    <xf numFmtId="0" fontId="0" fillId="4" borderId="2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0" fontId="3" fillId="5" borderId="13" xfId="0" applyFont="1" applyFill="1" applyBorder="1"/>
    <xf numFmtId="0" fontId="0" fillId="5" borderId="14" xfId="0" applyFont="1" applyFill="1" applyBorder="1" applyAlignment="1">
      <alignment horizontal="left"/>
    </xf>
    <xf numFmtId="0" fontId="0" fillId="5" borderId="15" xfId="0" applyNumberFormat="1" applyFont="1" applyFill="1" applyBorder="1"/>
    <xf numFmtId="0" fontId="0" fillId="0" borderId="14" xfId="0" applyFont="1" applyBorder="1" applyAlignment="1">
      <alignment horizontal="left"/>
    </xf>
    <xf numFmtId="0" fontId="0" fillId="0" borderId="15" xfId="0" applyNumberFormat="1" applyFont="1" applyBorder="1"/>
    <xf numFmtId="0" fontId="0" fillId="4" borderId="3" xfId="0" applyNumberFormat="1" applyFont="1" applyFill="1" applyBorder="1"/>
    <xf numFmtId="0" fontId="0" fillId="0" borderId="3" xfId="0" applyNumberFormat="1" applyFont="1" applyBorder="1"/>
    <xf numFmtId="0" fontId="1" fillId="2" borderId="0" xfId="1"/>
  </cellXfs>
  <cellStyles count="2">
    <cellStyle name="Dobry" xfId="1" builtinId="26"/>
    <cellStyle name="Normalny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[zad93.xlsx]podroze!Tabela przestawna12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podroze!$BO$24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podroze!$BN$25:$BN$37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podroze!$BO$25:$BO$37</c:f>
              <c:numCache>
                <c:formatCode>General</c:formatCode>
                <c:ptCount val="12"/>
                <c:pt idx="0">
                  <c:v>130</c:v>
                </c:pt>
                <c:pt idx="1">
                  <c:v>68</c:v>
                </c:pt>
                <c:pt idx="2">
                  <c:v>63</c:v>
                </c:pt>
                <c:pt idx="3">
                  <c:v>32</c:v>
                </c:pt>
                <c:pt idx="4">
                  <c:v>31</c:v>
                </c:pt>
                <c:pt idx="5">
                  <c:v>63</c:v>
                </c:pt>
                <c:pt idx="6">
                  <c:v>70</c:v>
                </c:pt>
                <c:pt idx="7">
                  <c:v>54</c:v>
                </c:pt>
                <c:pt idx="8">
                  <c:v>121</c:v>
                </c:pt>
                <c:pt idx="9">
                  <c:v>103</c:v>
                </c:pt>
                <c:pt idx="10">
                  <c:v>135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E-44E2-99BE-1AB87F960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541728"/>
        <c:axId val="921397216"/>
      </c:barChart>
      <c:catAx>
        <c:axId val="23754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1397216"/>
        <c:crosses val="autoZero"/>
        <c:auto val="1"/>
        <c:lblAlgn val="ctr"/>
        <c:lblOffset val="100"/>
        <c:noMultiLvlLbl val="0"/>
      </c:catAx>
      <c:valAx>
        <c:axId val="9213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54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133350</xdr:colOff>
      <xdr:row>2</xdr:row>
      <xdr:rowOff>52387</xdr:rowOff>
    </xdr:from>
    <xdr:to>
      <xdr:col>96</xdr:col>
      <xdr:colOff>438150</xdr:colOff>
      <xdr:row>16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80D2D35-C9B4-4CED-9802-7BC6ED722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46.865697106485" createdVersion="8" refreshedVersion="8" minRefreshableVersion="3" recordCount="1000" xr:uid="{78A3F8E5-1D0B-4D0A-AD34-39A16E06D70F}">
  <cacheSource type="worksheet">
    <worksheetSource name="podroze"/>
  </cacheSource>
  <cacheFields count="9">
    <cacheField name="Imie" numFmtId="0">
      <sharedItems/>
    </cacheField>
    <cacheField name="Nazwisko" numFmtId="0">
      <sharedItems count="100">
        <s v="Adamska"/>
        <s v="Jurkicz"/>
        <s v="Malski"/>
        <s v="Suwski"/>
        <s v="Nowowiejska"/>
        <s v="Jurajski"/>
        <s v="Bydgoski"/>
        <s v="Polanicki"/>
        <s v="Calika"/>
        <s v="Gras"/>
        <s v="Pluta"/>
        <s v="Poznanski"/>
        <s v="Holski"/>
        <s v="Dok"/>
        <s v="Barcz"/>
        <s v="Mazurkiewicz"/>
        <s v="Mazowiecki"/>
        <s v="Parad"/>
        <s v="Pomorski"/>
        <s v="Kolska"/>
        <s v="Podkalicka"/>
        <s v="Barczewski"/>
        <s v="Opolska"/>
        <s v="Basala"/>
        <s v="Wojtecka"/>
        <s v="Witkiewicz"/>
        <s v="Prus"/>
        <s v="Markowski"/>
        <s v="Kwiska"/>
        <s v="Magierowcz"/>
        <s v="Bolanowska"/>
        <s v="Wroblewski"/>
        <s v="Kowalska"/>
        <s v="Ozimek"/>
        <s v="Falski"/>
        <s v="Pleszewska"/>
        <s v="Helski"/>
        <s v="Argonski"/>
        <s v="Czerski"/>
        <s v="Lamda"/>
        <s v="Sobecka"/>
        <s v="Trzeski"/>
        <s v="Watrach"/>
        <s v="Fidyk"/>
        <s v="Augustowska"/>
        <s v="Opoczna"/>
        <s v="Armowicz"/>
        <s v="Bojarun"/>
        <s v="Krokus"/>
        <s v="Chorzowska"/>
        <s v="Nyska"/>
        <s v="Sworacz"/>
        <s v="Piotrowska"/>
        <s v="Krajewski"/>
        <s v="Bizuta"/>
        <s v="Czekan"/>
        <s v="Paryska"/>
        <s v="Idar"/>
        <s v="Granica"/>
        <s v="Halik"/>
        <s v="Misiek"/>
        <s v="Rajczakowski"/>
        <s v="Maselska"/>
        <s v="Parczewska"/>
        <s v="Papkin"/>
        <s v="Wradoch"/>
        <s v="Siedlecka"/>
        <s v="Moskiewska"/>
        <s v="Jarskarski"/>
        <s v="Arska"/>
        <s v="Morska"/>
        <s v="Andrycz"/>
        <s v="Janes"/>
        <s v="Grab"/>
        <s v="Puchacz"/>
        <s v="Elawa"/>
        <s v="Lubelski"/>
        <s v="Budzis"/>
        <s v="Roman"/>
        <s v="Tracz"/>
        <s v="Zabrzeski"/>
        <s v="Klajn"/>
        <s v="Dusznicki"/>
        <s v="Krynicka"/>
        <s v="Rzymski"/>
        <s v="Sosnowiecka"/>
        <s v="Maskor"/>
        <s v="Bodera"/>
        <s v="Henrykowski"/>
        <s v="Kolarski"/>
        <s v="Podolski"/>
        <s v="Marakasz"/>
        <s v="Seredycka"/>
        <s v="Laska"/>
        <s v="Kaliska"/>
        <s v="Piotrkowska"/>
        <s v="Czarnoleska"/>
        <s v="Gabor"/>
        <s v="Budzianowska"/>
        <s v="Rzepka"/>
      </sharedItems>
    </cacheField>
    <cacheField name="Miasto" numFmtId="0">
      <sharedItems/>
    </cacheField>
    <cacheField name="D_wyj" numFmtId="14">
      <sharedItems containsSemiMixedTypes="0" containsNonDate="0" containsDate="1" containsString="0" minDate="2014-01-02T00:00:00" maxDate="2014-12-30T00:00:00"/>
    </cacheField>
    <cacheField name="D_powr" numFmtId="14">
      <sharedItems containsSemiMixedTypes="0" containsNonDate="0" containsDate="1" containsString="0" minDate="2014-01-02T00:00:00" maxDate="2014-12-31T00:00:00"/>
    </cacheField>
    <cacheField name="Koszt_wyj" numFmtId="0">
      <sharedItems containsSemiMixedTypes="0" containsString="0" containsNumber="1" minValue="156.4" maxValue="1555"/>
    </cacheField>
    <cacheField name="id" numFmtId="0">
      <sharedItems/>
    </cacheField>
    <cacheField name="ilosc" numFmtId="0">
      <sharedItems containsSemiMixedTypes="0" containsString="0" containsNumber="1" containsInteger="1" minValue="1" maxValue="17"/>
    </cacheField>
    <cacheField name="dnie" numFmtId="0">
      <sharedItems containsSemiMixedTypes="0" containsString="0" containsNumber="1" containsInteger="1" minValue="0" maxValue="7" count="6">
        <n v="2"/>
        <n v="1"/>
        <n v="3"/>
        <n v="4"/>
        <n v="0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46.881809259263" createdVersion="8" refreshedVersion="8" minRefreshableVersion="3" recordCount="1000" xr:uid="{CB2CBED5-11CF-48AC-877F-AF76BE6DB44B}">
  <cacheSource type="worksheet">
    <worksheetSource name="podroze5"/>
  </cacheSource>
  <cacheFields count="10">
    <cacheField name="Imie" numFmtId="0">
      <sharedItems/>
    </cacheField>
    <cacheField name="Nazwisko" numFmtId="0">
      <sharedItems count="100">
        <s v="Rzepka"/>
        <s v="Rzymski"/>
        <s v="Budzianowska"/>
        <s v="Laska"/>
        <s v="Kolarski"/>
        <s v="Maskor"/>
        <s v="Andrycz"/>
        <s v="Elawa"/>
        <s v="Czarnoleska"/>
        <s v="Roman"/>
        <s v="Dusznicki"/>
        <s v="Seredycka"/>
        <s v="Arska"/>
        <s v="Tracz"/>
        <s v="Czekan"/>
        <s v="Bodera"/>
        <s v="Puchacz"/>
        <s v="Piotrkowska"/>
        <s v="Zabrzeski"/>
        <s v="Grab"/>
        <s v="Opoczna"/>
        <s v="Janes"/>
        <s v="Sworacz"/>
        <s v="Podolski"/>
        <s v="Bojarun"/>
        <s v="Gabor"/>
        <s v="Argonski"/>
        <s v="Klajn"/>
        <s v="Budzis"/>
        <s v="Lubelski"/>
        <s v="Morska"/>
        <s v="Siedlecka"/>
        <s v="Wradoch"/>
        <s v="Helski"/>
        <s v="Sosnowiecka"/>
        <s v="Kwiska"/>
        <s v="Misiek"/>
        <s v="Parczewska"/>
        <s v="Paryska"/>
        <s v="Czerski"/>
        <s v="Papkin"/>
        <s v="Magierowcz"/>
        <s v="Witkiewicz"/>
        <s v="Pomorski"/>
        <s v="Nyska"/>
        <s v="Kaliska"/>
        <s v="Henrykowski"/>
        <s v="Piotrowska"/>
        <s v="Prus"/>
        <s v="Bizuta"/>
        <s v="Krokus"/>
        <s v="Granica"/>
        <s v="Lamda"/>
        <s v="Maselska"/>
        <s v="Krynicka"/>
        <s v="Armowicz"/>
        <s v="Bolanowska"/>
        <s v="Kowalska"/>
        <s v="Krajewski"/>
        <s v="Pleszewska"/>
        <s v="Sobecka"/>
        <s v="Ozimek"/>
        <s v="Pluta"/>
        <s v="Mazurkiewicz"/>
        <s v="Halik"/>
        <s v="Kolska"/>
        <s v="Calika"/>
        <s v="Marakasz"/>
        <s v="Jarskarski"/>
        <s v="Rajczakowski"/>
        <s v="Augustowska"/>
        <s v="Falski"/>
        <s v="Opolska"/>
        <s v="Trzeski"/>
        <s v="Watrach"/>
        <s v="Parad"/>
        <s v="Wojtecka"/>
        <s v="Moskiewska"/>
        <s v="Fidyk"/>
        <s v="Dok"/>
        <s v="Gras"/>
        <s v="Bydgoski"/>
        <s v="Idar"/>
        <s v="Barcz"/>
        <s v="Holski"/>
        <s v="Markowski"/>
        <s v="Barczewski"/>
        <s v="Podkalicka"/>
        <s v="Malski"/>
        <s v="Suwski"/>
        <s v="Wroblewski"/>
        <s v="Poznanski"/>
        <s v="Jurajski"/>
        <s v="Polanicki"/>
        <s v="Mazowiecki"/>
        <s v="Chorzowska"/>
        <s v="Basala"/>
        <s v="Nowowiejska"/>
        <s v="Jurkicz"/>
        <s v="Adamska"/>
      </sharedItems>
    </cacheField>
    <cacheField name="Miasto" numFmtId="0">
      <sharedItems/>
    </cacheField>
    <cacheField name="D_wyj" numFmtId="14">
      <sharedItems containsSemiMixedTypes="0" containsNonDate="0" containsDate="1" containsString="0" minDate="2014-01-02T00:00:00" maxDate="2014-12-30T00:00:00"/>
    </cacheField>
    <cacheField name="D_powr" numFmtId="14">
      <sharedItems containsSemiMixedTypes="0" containsNonDate="0" containsDate="1" containsString="0" minDate="2014-01-02T00:00:00" maxDate="2014-12-31T00:00:00"/>
    </cacheField>
    <cacheField name="Koszt_wyj" numFmtId="0">
      <sharedItems containsSemiMixedTypes="0" containsString="0" containsNumber="1" minValue="156.4" maxValue="1555"/>
    </cacheField>
    <cacheField name="id" numFmtId="0">
      <sharedItems/>
    </cacheField>
    <cacheField name="ilosc" numFmtId="0">
      <sharedItems containsSemiMixedTypes="0" containsString="0" containsNumber="1" containsInteger="1" minValue="1" maxValue="17"/>
    </cacheField>
    <cacheField name="dnie" numFmtId="0">
      <sharedItems containsSemiMixedTypes="0" containsString="0" containsNumber="1" containsInteger="1" minValue="1" maxValue="8"/>
    </cacheField>
    <cacheField name="ilosc2" numFmtId="0">
      <sharedItems containsSemiMixedTypes="0" containsString="0" containsNumber="1" containsInteger="1" minValue="3" maxValue="42" count="31">
        <n v="42"/>
        <n v="41"/>
        <n v="40"/>
        <n v="39"/>
        <n v="38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1"/>
        <n v="1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46.885446875" createdVersion="8" refreshedVersion="8" minRefreshableVersion="3" recordCount="1000" xr:uid="{8289AB6A-F89B-4DDE-A16C-41724EA83599}">
  <cacheSource type="worksheet">
    <worksheetSource name="podroze7"/>
  </cacheSource>
  <cacheFields count="11">
    <cacheField name="Imie" numFmtId="0">
      <sharedItems/>
    </cacheField>
    <cacheField name="Nazwisko" numFmtId="0">
      <sharedItems/>
    </cacheField>
    <cacheField name="Miasto" numFmtId="0">
      <sharedItems count="13">
        <s v="Siedlce"/>
        <s v="Bydgoszcz"/>
        <s v="Radom"/>
        <s v="Kielce"/>
        <s v="Lublin"/>
        <s v="Kalisz"/>
        <s v="Krakow"/>
        <s v="Katowice"/>
        <s v="Malbork"/>
        <s v="Kutno"/>
        <s v="Olsztyn"/>
        <s v="Mielec"/>
        <s v="Zgierz"/>
      </sharedItems>
    </cacheField>
    <cacheField name="D_wyj" numFmtId="14">
      <sharedItems containsSemiMixedTypes="0" containsNonDate="0" containsDate="1" containsString="0" minDate="2014-01-02T00:00:00" maxDate="2014-12-30T00:00:00"/>
    </cacheField>
    <cacheField name="D_powr" numFmtId="14">
      <sharedItems containsSemiMixedTypes="0" containsNonDate="0" containsDate="1" containsString="0" minDate="2014-01-02T00:00:00" maxDate="2014-12-31T00:00:00"/>
    </cacheField>
    <cacheField name="Koszt_wyj" numFmtId="0">
      <sharedItems containsSemiMixedTypes="0" containsString="0" containsNumber="1" minValue="156.4" maxValue="1555"/>
    </cacheField>
    <cacheField name="id" numFmtId="0">
      <sharedItems/>
    </cacheField>
    <cacheField name="ilosc" numFmtId="0">
      <sharedItems containsSemiMixedTypes="0" containsString="0" containsNumber="1" containsInteger="1" minValue="1" maxValue="17"/>
    </cacheField>
    <cacheField name="dnie" numFmtId="0">
      <sharedItems containsSemiMixedTypes="0" containsString="0" containsNumber="1" containsInteger="1" minValue="1" maxValue="8"/>
    </cacheField>
    <cacheField name="ilosc2" numFmtId="0">
      <sharedItems containsSemiMixedTypes="0" containsString="0" containsNumber="1" containsInteger="1" minValue="3" maxValue="42"/>
    </cacheField>
    <cacheField name="dieta" numFmtId="0">
      <sharedItems containsSemiMixedTypes="0" containsString="0" containsNumber="1" containsInteger="1" minValue="30" maxValue="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46.886758333334" createdVersion="8" refreshedVersion="8" minRefreshableVersion="3" recordCount="1000" xr:uid="{B1E912C0-3BBE-4FC1-8231-312AD60DD7E5}">
  <cacheSource type="worksheet">
    <worksheetSource name="podroze78"/>
  </cacheSource>
  <cacheFields count="12">
    <cacheField name="Imie" numFmtId="0">
      <sharedItems/>
    </cacheField>
    <cacheField name="Nazwisko" numFmtId="0">
      <sharedItems/>
    </cacheField>
    <cacheField name="Miasto" numFmtId="0">
      <sharedItems count="13">
        <s v="Siedlce"/>
        <s v="Bydgoszcz"/>
        <s v="Radom"/>
        <s v="Kielce"/>
        <s v="Lublin"/>
        <s v="Kalisz"/>
        <s v="Krakow"/>
        <s v="Katowice"/>
        <s v="Malbork"/>
        <s v="Kutno"/>
        <s v="Olsztyn"/>
        <s v="Mielec"/>
        <s v="Zgierz"/>
      </sharedItems>
    </cacheField>
    <cacheField name="D_wyj" numFmtId="14">
      <sharedItems containsSemiMixedTypes="0" containsNonDate="0" containsDate="1" containsString="0" minDate="2014-01-02T00:00:00" maxDate="2014-12-30T00:00:00"/>
    </cacheField>
    <cacheField name="D_powr" numFmtId="14">
      <sharedItems containsSemiMixedTypes="0" containsNonDate="0" containsDate="1" containsString="0" minDate="2014-01-02T00:00:00" maxDate="2014-12-31T00:00:00"/>
    </cacheField>
    <cacheField name="Koszt_wyj" numFmtId="0">
      <sharedItems containsSemiMixedTypes="0" containsString="0" containsNumber="1" minValue="156.4" maxValue="1555"/>
    </cacheField>
    <cacheField name="id" numFmtId="0">
      <sharedItems/>
    </cacheField>
    <cacheField name="ilosc" numFmtId="0">
      <sharedItems containsSemiMixedTypes="0" containsString="0" containsNumber="1" containsInteger="1" minValue="1" maxValue="17"/>
    </cacheField>
    <cacheField name="dnie" numFmtId="0">
      <sharedItems containsSemiMixedTypes="0" containsString="0" containsNumber="1" containsInteger="1" minValue="1" maxValue="8"/>
    </cacheField>
    <cacheField name="ilosc2" numFmtId="0">
      <sharedItems containsSemiMixedTypes="0" containsString="0" containsNumber="1" containsInteger="1" minValue="3" maxValue="42"/>
    </cacheField>
    <cacheField name="dieta" numFmtId="0">
      <sharedItems containsSemiMixedTypes="0" containsString="0" containsNumber="1" containsInteger="1" minValue="30" maxValue="198"/>
    </cacheField>
    <cacheField name="laczny koszt" numFmtId="0">
      <sharedItems containsSemiMixedTypes="0" containsString="0" containsNumber="1" minValue="186.4" maxValue="17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46.888993055552" createdVersion="8" refreshedVersion="8" minRefreshableVersion="3" recordCount="1000" xr:uid="{7D9A2440-1374-4A9E-95D8-C7B9EBD6427D}">
  <cacheSource type="worksheet">
    <worksheetSource name="podroze789"/>
  </cacheSource>
  <cacheFields count="13">
    <cacheField name="Imie" numFmtId="0">
      <sharedItems/>
    </cacheField>
    <cacheField name="Nazwisko" numFmtId="0">
      <sharedItems/>
    </cacheField>
    <cacheField name="Miasto" numFmtId="0">
      <sharedItems/>
    </cacheField>
    <cacheField name="D_wyj" numFmtId="14">
      <sharedItems containsSemiMixedTypes="0" containsNonDate="0" containsDate="1" containsString="0" minDate="2014-01-02T00:00:00" maxDate="2014-12-30T00:00:00"/>
    </cacheField>
    <cacheField name="D_powr" numFmtId="14">
      <sharedItems containsSemiMixedTypes="0" containsNonDate="0" containsDate="1" containsString="0" minDate="2014-01-02T00:00:00" maxDate="2014-12-31T00:00:00"/>
    </cacheField>
    <cacheField name="Koszt_wyj" numFmtId="0">
      <sharedItems containsSemiMixedTypes="0" containsString="0" containsNumber="1" minValue="156.4" maxValue="1555"/>
    </cacheField>
    <cacheField name="id" numFmtId="0">
      <sharedItems/>
    </cacheField>
    <cacheField name="ilosc" numFmtId="0">
      <sharedItems containsSemiMixedTypes="0" containsString="0" containsNumber="1" containsInteger="1" minValue="1" maxValue="17"/>
    </cacheField>
    <cacheField name="dnie" numFmtId="0">
      <sharedItems containsSemiMixedTypes="0" containsString="0" containsNumber="1" containsInteger="1" minValue="1" maxValue="8"/>
    </cacheField>
    <cacheField name="ilosc2" numFmtId="0">
      <sharedItems containsSemiMixedTypes="0" containsString="0" containsNumber="1" containsInteger="1" minValue="3" maxValue="42"/>
    </cacheField>
    <cacheField name="dieta" numFmtId="0">
      <sharedItems containsSemiMixedTypes="0" containsString="0" containsNumber="1" containsInteger="1" minValue="30" maxValue="198"/>
    </cacheField>
    <cacheField name="laczny koszt" numFmtId="0">
      <sharedItems containsSemiMixedTypes="0" containsString="0" containsNumber="1" minValue="186.4" maxValue="1753"/>
    </cacheField>
    <cacheField name="miesiac" numFmtId="0">
      <sharedItems containsSemiMixedTypes="0" containsString="0" containsNumber="1" containsInteger="1" minValue="1" maxValue="12" count="12">
        <n v="1"/>
        <n v="2"/>
        <n v="4"/>
        <n v="8"/>
        <n v="9"/>
        <n v="10"/>
        <n v="5"/>
        <n v="7"/>
        <n v="6"/>
        <n v="11"/>
        <n v="3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welina"/>
    <x v="0"/>
    <s v="Katowice"/>
    <d v="2014-11-04T00:00:00"/>
    <d v="2014-11-06T00:00:00"/>
    <n v="892.7"/>
    <s v="EwelinaAdamska"/>
    <n v="1"/>
    <x v="0"/>
  </r>
  <r>
    <s v="Janusz"/>
    <x v="1"/>
    <s v="Malbork"/>
    <d v="2014-01-15T00:00:00"/>
    <d v="2014-01-17T00:00:00"/>
    <n v="1102"/>
    <s v="JanuszJurkicz"/>
    <n v="5"/>
    <x v="0"/>
  </r>
  <r>
    <s v="Piotr"/>
    <x v="2"/>
    <s v="Radom"/>
    <d v="2014-01-15T00:00:00"/>
    <d v="2014-01-16T00:00:00"/>
    <n v="302.5"/>
    <s v="PiotrMalski"/>
    <n v="5"/>
    <x v="1"/>
  </r>
  <r>
    <s v="Piotr"/>
    <x v="2"/>
    <s v="Kielce"/>
    <d v="2014-02-19T00:00:00"/>
    <d v="2014-02-22T00:00:00"/>
    <n v="841.7"/>
    <s v="PiotrMalski"/>
    <n v="5"/>
    <x v="2"/>
  </r>
  <r>
    <s v="Jan"/>
    <x v="3"/>
    <s v="Kielce"/>
    <d v="2014-02-26T00:00:00"/>
    <d v="2014-02-27T00:00:00"/>
    <n v="485.7"/>
    <s v="JanSuwski"/>
    <n v="5"/>
    <x v="1"/>
  </r>
  <r>
    <s v="Jan"/>
    <x v="3"/>
    <s v="Siedlce"/>
    <d v="2014-04-02T00:00:00"/>
    <d v="2014-04-03T00:00:00"/>
    <n v="295.39999999999998"/>
    <s v="JanSuwski"/>
    <n v="5"/>
    <x v="1"/>
  </r>
  <r>
    <s v="Piotr"/>
    <x v="2"/>
    <s v="Olsztyn"/>
    <d v="2014-04-20T00:00:00"/>
    <d v="2014-04-21T00:00:00"/>
    <n v="526.79999999999995"/>
    <s v="PiotrMalski"/>
    <n v="5"/>
    <x v="1"/>
  </r>
  <r>
    <s v="Janusz"/>
    <x v="1"/>
    <s v="Krakow"/>
    <d v="2014-05-02T00:00:00"/>
    <d v="2014-05-03T00:00:00"/>
    <n v="706.5"/>
    <s v="JanuszJurkicz"/>
    <n v="5"/>
    <x v="1"/>
  </r>
  <r>
    <s v="Piotr"/>
    <x v="2"/>
    <s v="Radom"/>
    <d v="2014-05-20T00:00:00"/>
    <d v="2014-05-24T00:00:00"/>
    <n v="674.5"/>
    <s v="PiotrMalski"/>
    <n v="5"/>
    <x v="3"/>
  </r>
  <r>
    <s v="Jan"/>
    <x v="3"/>
    <s v="Bydgoszcz"/>
    <d v="2014-06-07T00:00:00"/>
    <d v="2014-06-09T00:00:00"/>
    <n v="795.4"/>
    <s v="JanSuwski"/>
    <n v="5"/>
    <x v="0"/>
  </r>
  <r>
    <s v="Janusz"/>
    <x v="1"/>
    <s v="Malbork"/>
    <d v="2014-08-24T00:00:00"/>
    <d v="2014-08-25T00:00:00"/>
    <n v="891"/>
    <s v="JanuszJurkicz"/>
    <n v="5"/>
    <x v="1"/>
  </r>
  <r>
    <s v="Jan"/>
    <x v="3"/>
    <s v="Radom"/>
    <d v="2014-10-22T00:00:00"/>
    <d v="2014-10-26T00:00:00"/>
    <n v="674.5"/>
    <s v="JanSuwski"/>
    <n v="5"/>
    <x v="3"/>
  </r>
  <r>
    <s v="Piotr"/>
    <x v="2"/>
    <s v="Kielce"/>
    <d v="2014-11-15T00:00:00"/>
    <d v="2014-11-18T00:00:00"/>
    <n v="841.7"/>
    <s v="PiotrMalski"/>
    <n v="5"/>
    <x v="2"/>
  </r>
  <r>
    <s v="Janusz"/>
    <x v="1"/>
    <s v="Radom"/>
    <d v="2014-12-04T00:00:00"/>
    <d v="2014-12-05T00:00:00"/>
    <n v="302.5"/>
    <s v="JanuszJurkicz"/>
    <n v="5"/>
    <x v="1"/>
  </r>
  <r>
    <s v="Jan"/>
    <x v="3"/>
    <s v="Kielce"/>
    <d v="2014-12-12T00:00:00"/>
    <d v="2014-12-16T00:00:00"/>
    <n v="1019.7"/>
    <s v="JanSuwski"/>
    <n v="5"/>
    <x v="3"/>
  </r>
  <r>
    <s v="Janusz"/>
    <x v="1"/>
    <s v="Lublin"/>
    <d v="2014-12-22T00:00:00"/>
    <d v="2014-12-22T00:00:00"/>
    <n v="290.7"/>
    <s v="JanuszJurkicz"/>
    <n v="5"/>
    <x v="4"/>
  </r>
  <r>
    <s v="Marta"/>
    <x v="4"/>
    <s v="Bydgoszcz"/>
    <d v="2014-01-04T00:00:00"/>
    <d v="2014-01-04T00:00:00"/>
    <n v="513.4"/>
    <s v="MartaNowowiejska"/>
    <n v="6"/>
    <x v="4"/>
  </r>
  <r>
    <s v="Jerzy"/>
    <x v="5"/>
    <s v="Kalisz"/>
    <d v="2014-01-10T00:00:00"/>
    <d v="2014-01-10T00:00:00"/>
    <n v="442"/>
    <s v="JerzyJurajski"/>
    <n v="6"/>
    <x v="4"/>
  </r>
  <r>
    <s v="Jerzy"/>
    <x v="5"/>
    <s v="Katowice"/>
    <d v="2014-01-13T00:00:00"/>
    <d v="2014-01-13T00:00:00"/>
    <n v="494.7"/>
    <s v="JerzyJurajski"/>
    <n v="6"/>
    <x v="4"/>
  </r>
  <r>
    <s v="Eustachy"/>
    <x v="6"/>
    <s v="Mielec"/>
    <d v="2014-01-14T00:00:00"/>
    <d v="2014-01-18T00:00:00"/>
    <n v="954"/>
    <s v="EustachyBydgoski"/>
    <n v="6"/>
    <x v="3"/>
  </r>
  <r>
    <s v="Narcyz"/>
    <x v="7"/>
    <s v="Malbork"/>
    <d v="2014-01-14T00:00:00"/>
    <d v="2014-01-15T00:00:00"/>
    <n v="891"/>
    <s v="NarcyzPolanicki"/>
    <n v="6"/>
    <x v="1"/>
  </r>
  <r>
    <s v="Marta"/>
    <x v="4"/>
    <s v="Mielec"/>
    <d v="2014-01-15T00:00:00"/>
    <d v="2014-01-16T00:00:00"/>
    <n v="570"/>
    <s v="MartaNowowiejska"/>
    <n v="6"/>
    <x v="1"/>
  </r>
  <r>
    <s v="Jerzy"/>
    <x v="5"/>
    <s v="Kielce"/>
    <d v="2014-01-23T00:00:00"/>
    <d v="2014-01-24T00:00:00"/>
    <n v="485.7"/>
    <s v="JerzyJurajski"/>
    <n v="6"/>
    <x v="1"/>
  </r>
  <r>
    <s v="Eustachy"/>
    <x v="6"/>
    <s v="Bydgoszcz"/>
    <d v="2014-01-26T00:00:00"/>
    <d v="2014-01-30T00:00:00"/>
    <n v="1077.4000000000001"/>
    <s v="EustachyBydgoski"/>
    <n v="6"/>
    <x v="3"/>
  </r>
  <r>
    <s v="Narcyz"/>
    <x v="7"/>
    <s v="Katowice"/>
    <d v="2014-01-26T00:00:00"/>
    <d v="2014-01-27T00:00:00"/>
    <n v="693.7"/>
    <s v="NarcyzPolanicki"/>
    <n v="6"/>
    <x v="1"/>
  </r>
  <r>
    <s v="Marta"/>
    <x v="4"/>
    <s v="Olsztyn"/>
    <d v="2014-02-03T00:00:00"/>
    <d v="2014-02-03T00:00:00"/>
    <n v="363.8"/>
    <s v="MartaNowowiejska"/>
    <n v="6"/>
    <x v="4"/>
  </r>
  <r>
    <s v="Jerzy"/>
    <x v="5"/>
    <s v="Mielec"/>
    <d v="2014-02-26T00:00:00"/>
    <d v="2014-03-02T00:00:00"/>
    <n v="954"/>
    <s v="JerzyJurajski"/>
    <n v="6"/>
    <x v="3"/>
  </r>
  <r>
    <s v="Narcyz"/>
    <x v="7"/>
    <s v="Malbork"/>
    <d v="2014-03-03T00:00:00"/>
    <d v="2014-03-07T00:00:00"/>
    <n v="1524"/>
    <s v="NarcyzPolanicki"/>
    <n v="6"/>
    <x v="3"/>
  </r>
  <r>
    <s v="Marta"/>
    <x v="4"/>
    <s v="Katowice"/>
    <d v="2014-03-06T00:00:00"/>
    <d v="2014-03-06T00:00:00"/>
    <n v="494.7"/>
    <s v="MartaNowowiejska"/>
    <n v="6"/>
    <x v="4"/>
  </r>
  <r>
    <s v="Amelia"/>
    <x v="8"/>
    <s v="Mielec"/>
    <d v="2014-03-09T00:00:00"/>
    <d v="2014-03-12T00:00:00"/>
    <n v="826"/>
    <s v="AmeliaCalika"/>
    <n v="6"/>
    <x v="2"/>
  </r>
  <r>
    <s v="Jerzy"/>
    <x v="5"/>
    <s v="Kutno"/>
    <d v="2014-03-15T00:00:00"/>
    <d v="2014-03-16T00:00:00"/>
    <n v="407.8"/>
    <s v="JerzyJurajski"/>
    <n v="6"/>
    <x v="1"/>
  </r>
  <r>
    <s v="Eustachy"/>
    <x v="6"/>
    <s v="Siedlce"/>
    <d v="2014-05-26T00:00:00"/>
    <d v="2014-05-28T00:00:00"/>
    <n v="434.4"/>
    <s v="EustachyBydgoski"/>
    <n v="6"/>
    <x v="0"/>
  </r>
  <r>
    <s v="Amelia"/>
    <x v="8"/>
    <s v="Kalisz"/>
    <d v="2014-05-26T00:00:00"/>
    <d v="2014-05-29T00:00:00"/>
    <n v="919"/>
    <s v="AmeliaCalika"/>
    <n v="6"/>
    <x v="2"/>
  </r>
  <r>
    <s v="Narcyz"/>
    <x v="7"/>
    <s v="Siedlce"/>
    <d v="2014-07-07T00:00:00"/>
    <d v="2014-07-08T00:00:00"/>
    <n v="295.39999999999998"/>
    <s v="NarcyzPolanicki"/>
    <n v="6"/>
    <x v="1"/>
  </r>
  <r>
    <s v="Marta"/>
    <x v="4"/>
    <s v="Lublin"/>
    <d v="2014-07-19T00:00:00"/>
    <d v="2014-07-21T00:00:00"/>
    <n v="588.70000000000005"/>
    <s v="MartaNowowiejska"/>
    <n v="6"/>
    <x v="0"/>
  </r>
  <r>
    <s v="Eustachy"/>
    <x v="6"/>
    <s v="Lublin"/>
    <d v="2014-08-12T00:00:00"/>
    <d v="2014-08-12T00:00:00"/>
    <n v="290.7"/>
    <s v="EustachyBydgoski"/>
    <n v="6"/>
    <x v="4"/>
  </r>
  <r>
    <s v="Eustachy"/>
    <x v="6"/>
    <s v="Olsztyn"/>
    <d v="2014-08-30T00:00:00"/>
    <d v="2014-09-02T00:00:00"/>
    <n v="852.8"/>
    <s v="EustachyBydgoski"/>
    <n v="6"/>
    <x v="2"/>
  </r>
  <r>
    <s v="Amelia"/>
    <x v="8"/>
    <s v="Bydgoszcz"/>
    <d v="2014-09-16T00:00:00"/>
    <d v="2014-09-19T00:00:00"/>
    <n v="936.4"/>
    <s v="AmeliaCalika"/>
    <n v="6"/>
    <x v="2"/>
  </r>
  <r>
    <s v="Amelia"/>
    <x v="8"/>
    <s v="Malbork"/>
    <d v="2014-09-16T00:00:00"/>
    <d v="2014-09-20T00:00:00"/>
    <n v="1524"/>
    <s v="AmeliaCalika"/>
    <n v="6"/>
    <x v="3"/>
  </r>
  <r>
    <s v="Amelia"/>
    <x v="8"/>
    <s v="Lublin"/>
    <d v="2014-09-28T00:00:00"/>
    <d v="2014-10-02T00:00:00"/>
    <n v="886.7"/>
    <s v="AmeliaCalika"/>
    <n v="6"/>
    <x v="3"/>
  </r>
  <r>
    <s v="Marta"/>
    <x v="4"/>
    <s v="Lublin"/>
    <d v="2014-09-29T00:00:00"/>
    <d v="2014-10-01T00:00:00"/>
    <n v="588.70000000000005"/>
    <s v="MartaNowowiejska"/>
    <n v="6"/>
    <x v="0"/>
  </r>
  <r>
    <s v="Narcyz"/>
    <x v="7"/>
    <s v="Kalisz"/>
    <d v="2014-10-22T00:00:00"/>
    <d v="2014-10-24T00:00:00"/>
    <n v="760"/>
    <s v="NarcyzPolanicki"/>
    <n v="6"/>
    <x v="0"/>
  </r>
  <r>
    <s v="Narcyz"/>
    <x v="7"/>
    <s v="Malbork"/>
    <d v="2014-11-22T00:00:00"/>
    <d v="2014-11-23T00:00:00"/>
    <n v="891"/>
    <s v="NarcyzPolanicki"/>
    <n v="6"/>
    <x v="1"/>
  </r>
  <r>
    <s v="Jerzy"/>
    <x v="5"/>
    <s v="Kalisz"/>
    <d v="2014-11-27T00:00:00"/>
    <d v="2014-12-01T00:00:00"/>
    <n v="1078"/>
    <s v="JerzyJurajski"/>
    <n v="6"/>
    <x v="3"/>
  </r>
  <r>
    <s v="Amelia"/>
    <x v="8"/>
    <s v="Malbork"/>
    <d v="2014-12-21T00:00:00"/>
    <d v="2014-12-21T00:00:00"/>
    <n v="680"/>
    <s v="AmeliaCalika"/>
    <n v="6"/>
    <x v="4"/>
  </r>
  <r>
    <s v="Eustachy"/>
    <x v="6"/>
    <s v="Olsztyn"/>
    <d v="2014-12-22T00:00:00"/>
    <d v="2014-12-22T00:00:00"/>
    <n v="363.8"/>
    <s v="EustachyBydgoski"/>
    <n v="6"/>
    <x v="4"/>
  </r>
  <r>
    <s v="Marzena"/>
    <x v="9"/>
    <s v="Zgierz"/>
    <d v="2014-01-03T00:00:00"/>
    <d v="2014-01-04T00:00:00"/>
    <n v="331.5"/>
    <s v="MarzenaGras"/>
    <n v="7"/>
    <x v="1"/>
  </r>
  <r>
    <s v="January"/>
    <x v="10"/>
    <s v="Kutno"/>
    <d v="2014-01-03T00:00:00"/>
    <d v="2014-01-04T00:00:00"/>
    <n v="407.8"/>
    <s v="JanuaryPluta"/>
    <n v="7"/>
    <x v="1"/>
  </r>
  <r>
    <s v="Gustaw"/>
    <x v="11"/>
    <s v="Mielec"/>
    <d v="2014-01-03T00:00:00"/>
    <d v="2014-01-03T00:00:00"/>
    <n v="442"/>
    <s v="GustawPoznanski"/>
    <n v="7"/>
    <x v="4"/>
  </r>
  <r>
    <s v="Marek"/>
    <x v="12"/>
    <s v="Mielec"/>
    <d v="2014-01-13T00:00:00"/>
    <d v="2014-01-13T00:00:00"/>
    <n v="442"/>
    <s v="MarekHolski"/>
    <n v="7"/>
    <x v="4"/>
  </r>
  <r>
    <s v="Gustaw"/>
    <x v="11"/>
    <s v="Kutno"/>
    <d v="2014-01-14T00:00:00"/>
    <d v="2014-01-15T00:00:00"/>
    <n v="407.8"/>
    <s v="GustawPoznanski"/>
    <n v="7"/>
    <x v="1"/>
  </r>
  <r>
    <s v="Marzena"/>
    <x v="9"/>
    <s v="Siedlce"/>
    <d v="2014-01-15T00:00:00"/>
    <d v="2014-01-18T00:00:00"/>
    <n v="573.4"/>
    <s v="MarzenaGras"/>
    <n v="7"/>
    <x v="2"/>
  </r>
  <r>
    <s v="Paulina"/>
    <x v="13"/>
    <s v="Krakow"/>
    <d v="2014-01-26T00:00:00"/>
    <d v="2014-01-28T00:00:00"/>
    <n v="911.5"/>
    <s v="PaulinaDok"/>
    <n v="7"/>
    <x v="0"/>
  </r>
  <r>
    <s v="Andrzej"/>
    <x v="14"/>
    <s v="Bydgoszcz"/>
    <d v="2014-02-07T00:00:00"/>
    <d v="2014-02-10T00:00:00"/>
    <n v="936.4"/>
    <s v="AndrzejBarcz"/>
    <n v="7"/>
    <x v="2"/>
  </r>
  <r>
    <s v="Zyta"/>
    <x v="15"/>
    <s v="Malbork"/>
    <d v="2014-02-07T00:00:00"/>
    <d v="2014-02-08T00:00:00"/>
    <n v="891"/>
    <s v="ZytaMazurkiewicz"/>
    <n v="7"/>
    <x v="1"/>
  </r>
  <r>
    <s v="Marek"/>
    <x v="12"/>
    <s v="Kutno"/>
    <d v="2014-02-19T00:00:00"/>
    <d v="2014-02-22T00:00:00"/>
    <n v="665.8"/>
    <s v="MarekHolski"/>
    <n v="7"/>
    <x v="2"/>
  </r>
  <r>
    <s v="Wojciech"/>
    <x v="16"/>
    <s v="Bydgoszcz"/>
    <d v="2014-02-19T00:00:00"/>
    <d v="2014-02-20T00:00:00"/>
    <n v="654.4"/>
    <s v="WojciechMazowiecki"/>
    <n v="7"/>
    <x v="1"/>
  </r>
  <r>
    <s v="Wojciech"/>
    <x v="16"/>
    <s v="Bydgoszcz"/>
    <d v="2014-02-26T00:00:00"/>
    <d v="2014-02-28T00:00:00"/>
    <n v="795.4"/>
    <s v="WojciechMazowiecki"/>
    <n v="7"/>
    <x v="0"/>
  </r>
  <r>
    <s v="Rozalia"/>
    <x v="17"/>
    <s v="Lublin"/>
    <d v="2014-02-26T00:00:00"/>
    <d v="2014-02-27T00:00:00"/>
    <n v="439.7"/>
    <s v="RozaliaParad"/>
    <n v="7"/>
    <x v="1"/>
  </r>
  <r>
    <s v="Marzena"/>
    <x v="9"/>
    <s v="Siedlce"/>
    <d v="2014-03-03T00:00:00"/>
    <d v="2014-03-04T00:00:00"/>
    <n v="295.39999999999998"/>
    <s v="MarzenaGras"/>
    <n v="7"/>
    <x v="1"/>
  </r>
  <r>
    <s v="Wojciech"/>
    <x v="16"/>
    <s v="Radom"/>
    <d v="2014-03-03T00:00:00"/>
    <d v="2014-03-06T00:00:00"/>
    <n v="550.5"/>
    <s v="WojciechMazowiecki"/>
    <n v="7"/>
    <x v="2"/>
  </r>
  <r>
    <s v="Rozalia"/>
    <x v="17"/>
    <s v="Mielec"/>
    <d v="2014-03-03T00:00:00"/>
    <d v="2014-03-05T00:00:00"/>
    <n v="698"/>
    <s v="RozaliaParad"/>
    <n v="7"/>
    <x v="0"/>
  </r>
  <r>
    <s v="Kamil"/>
    <x v="18"/>
    <s v="Olsztyn"/>
    <d v="2014-03-03T00:00:00"/>
    <d v="2014-03-07T00:00:00"/>
    <n v="1015.8"/>
    <s v="KamilPomorski"/>
    <n v="7"/>
    <x v="3"/>
  </r>
  <r>
    <s v="Rozalia"/>
    <x v="17"/>
    <s v="Kielce"/>
    <d v="2014-03-12T00:00:00"/>
    <d v="2014-03-12T00:00:00"/>
    <n v="307.7"/>
    <s v="RozaliaParad"/>
    <n v="7"/>
    <x v="4"/>
  </r>
  <r>
    <s v="Andrzej"/>
    <x v="14"/>
    <s v="Zgierz"/>
    <d v="2014-03-15T00:00:00"/>
    <d v="2014-03-17T00:00:00"/>
    <n v="450.5"/>
    <s v="AndrzejBarcz"/>
    <n v="7"/>
    <x v="0"/>
  </r>
  <r>
    <s v="Wojciech"/>
    <x v="16"/>
    <s v="Mielec"/>
    <d v="2014-03-15T00:00:00"/>
    <d v="2014-03-15T00:00:00"/>
    <n v="442"/>
    <s v="WojciechMazowiecki"/>
    <n v="7"/>
    <x v="4"/>
  </r>
  <r>
    <s v="Gustaw"/>
    <x v="11"/>
    <s v="Olsztyn"/>
    <d v="2014-03-17T00:00:00"/>
    <d v="2014-03-18T00:00:00"/>
    <n v="526.79999999999995"/>
    <s v="GustawPoznanski"/>
    <n v="7"/>
    <x v="1"/>
  </r>
  <r>
    <s v="Paulina"/>
    <x v="13"/>
    <s v="Lublin"/>
    <d v="2014-03-21T00:00:00"/>
    <d v="2014-03-23T00:00:00"/>
    <n v="588.70000000000005"/>
    <s v="PaulinaDok"/>
    <n v="7"/>
    <x v="0"/>
  </r>
  <r>
    <s v="Marek"/>
    <x v="12"/>
    <s v="Siedlce"/>
    <d v="2014-03-21T00:00:00"/>
    <d v="2014-03-22T00:00:00"/>
    <n v="295.39999999999998"/>
    <s v="MarekHolski"/>
    <n v="7"/>
    <x v="1"/>
  </r>
  <r>
    <s v="Rozalia"/>
    <x v="17"/>
    <s v="Kutno"/>
    <d v="2014-04-03T00:00:00"/>
    <d v="2014-04-07T00:00:00"/>
    <n v="794.8"/>
    <s v="RozaliaParad"/>
    <n v="7"/>
    <x v="3"/>
  </r>
  <r>
    <s v="January"/>
    <x v="10"/>
    <s v="Krakow"/>
    <d v="2014-04-08T00:00:00"/>
    <d v="2014-04-12T00:00:00"/>
    <n v="1321.5"/>
    <s v="JanuaryPluta"/>
    <n v="7"/>
    <x v="3"/>
  </r>
  <r>
    <s v="Marzena"/>
    <x v="9"/>
    <s v="Bydgoszcz"/>
    <d v="2014-05-02T00:00:00"/>
    <d v="2014-05-06T00:00:00"/>
    <n v="1077.4000000000001"/>
    <s v="MarzenaGras"/>
    <n v="7"/>
    <x v="3"/>
  </r>
  <r>
    <s v="January"/>
    <x v="10"/>
    <s v="Bydgoszcz"/>
    <d v="2014-05-08T00:00:00"/>
    <d v="2014-05-11T00:00:00"/>
    <n v="936.4"/>
    <s v="JanuaryPluta"/>
    <n v="7"/>
    <x v="2"/>
  </r>
  <r>
    <s v="Rozalia"/>
    <x v="17"/>
    <s v="Kutno"/>
    <d v="2014-05-14T00:00:00"/>
    <d v="2014-05-15T00:00:00"/>
    <n v="407.8"/>
    <s v="RozaliaParad"/>
    <n v="7"/>
    <x v="1"/>
  </r>
  <r>
    <s v="January"/>
    <x v="10"/>
    <s v="Kalisz"/>
    <d v="2014-05-26T00:00:00"/>
    <d v="2014-05-28T00:00:00"/>
    <n v="760"/>
    <s v="JanuaryPluta"/>
    <n v="7"/>
    <x v="0"/>
  </r>
  <r>
    <s v="January"/>
    <x v="10"/>
    <s v="Kielce"/>
    <d v="2014-06-09T00:00:00"/>
    <d v="2014-06-10T00:00:00"/>
    <n v="485.7"/>
    <s v="JanuaryPluta"/>
    <n v="7"/>
    <x v="1"/>
  </r>
  <r>
    <s v="Zyta"/>
    <x v="15"/>
    <s v="Olsztyn"/>
    <d v="2014-06-13T00:00:00"/>
    <d v="2014-06-16T00:00:00"/>
    <n v="852.8"/>
    <s v="ZytaMazurkiewicz"/>
    <n v="7"/>
    <x v="2"/>
  </r>
  <r>
    <s v="Rozalia"/>
    <x v="17"/>
    <s v="Kielce"/>
    <d v="2014-06-13T00:00:00"/>
    <d v="2014-06-15T00:00:00"/>
    <n v="663.7"/>
    <s v="RozaliaParad"/>
    <n v="7"/>
    <x v="0"/>
  </r>
  <r>
    <s v="Zyta"/>
    <x v="15"/>
    <s v="Lublin"/>
    <d v="2014-06-19T00:00:00"/>
    <d v="2014-06-20T00:00:00"/>
    <n v="439.7"/>
    <s v="ZytaMazurkiewicz"/>
    <n v="7"/>
    <x v="1"/>
  </r>
  <r>
    <s v="Kamil"/>
    <x v="18"/>
    <s v="Katowice"/>
    <d v="2014-06-19T00:00:00"/>
    <d v="2014-06-23T00:00:00"/>
    <n v="1290.7"/>
    <s v="KamilPomorski"/>
    <n v="7"/>
    <x v="3"/>
  </r>
  <r>
    <s v="Paulina"/>
    <x v="13"/>
    <s v="Katowice"/>
    <d v="2014-06-25T00:00:00"/>
    <d v="2014-06-25T00:00:00"/>
    <n v="494.7"/>
    <s v="PaulinaDok"/>
    <n v="7"/>
    <x v="4"/>
  </r>
  <r>
    <s v="Paulina"/>
    <x v="13"/>
    <s v="Krakow"/>
    <d v="2014-06-25T00:00:00"/>
    <d v="2014-06-27T00:00:00"/>
    <n v="911.5"/>
    <s v="PaulinaDok"/>
    <n v="7"/>
    <x v="0"/>
  </r>
  <r>
    <s v="Gustaw"/>
    <x v="11"/>
    <s v="Krakow"/>
    <d v="2014-07-07T00:00:00"/>
    <d v="2014-07-08T00:00:00"/>
    <n v="706.5"/>
    <s v="GustawPoznanski"/>
    <n v="7"/>
    <x v="1"/>
  </r>
  <r>
    <s v="Paulina"/>
    <x v="13"/>
    <s v="Bydgoszcz"/>
    <d v="2014-07-19T00:00:00"/>
    <d v="2014-07-20T00:00:00"/>
    <n v="654.4"/>
    <s v="PaulinaDok"/>
    <n v="7"/>
    <x v="1"/>
  </r>
  <r>
    <s v="Zyta"/>
    <x v="15"/>
    <s v="Zgierz"/>
    <d v="2014-08-12T00:00:00"/>
    <d v="2014-08-16T00:00:00"/>
    <n v="688.5"/>
    <s v="ZytaMazurkiewicz"/>
    <n v="7"/>
    <x v="3"/>
  </r>
  <r>
    <s v="Paulina"/>
    <x v="13"/>
    <s v="Lublin"/>
    <d v="2014-08-18T00:00:00"/>
    <d v="2014-08-22T00:00:00"/>
    <n v="886.7"/>
    <s v="PaulinaDok"/>
    <n v="7"/>
    <x v="3"/>
  </r>
  <r>
    <s v="Marek"/>
    <x v="12"/>
    <s v="Siedlce"/>
    <d v="2014-08-18T00:00:00"/>
    <d v="2014-08-19T00:00:00"/>
    <n v="295.39999999999998"/>
    <s v="MarekHolski"/>
    <n v="7"/>
    <x v="1"/>
  </r>
  <r>
    <s v="Andrzej"/>
    <x v="14"/>
    <s v="Krakow"/>
    <d v="2014-08-24T00:00:00"/>
    <d v="2014-08-25T00:00:00"/>
    <n v="706.5"/>
    <s v="AndrzejBarcz"/>
    <n v="7"/>
    <x v="1"/>
  </r>
  <r>
    <s v="Kamil"/>
    <x v="18"/>
    <s v="Kalisz"/>
    <d v="2014-08-25T00:00:00"/>
    <d v="2014-08-27T00:00:00"/>
    <n v="760"/>
    <s v="KamilPomorski"/>
    <n v="7"/>
    <x v="0"/>
  </r>
  <r>
    <s v="January"/>
    <x v="10"/>
    <s v="Krakow"/>
    <d v="2014-09-04T00:00:00"/>
    <d v="2014-09-07T00:00:00"/>
    <n v="1116.5"/>
    <s v="JanuaryPluta"/>
    <n v="7"/>
    <x v="2"/>
  </r>
  <r>
    <s v="Marek"/>
    <x v="12"/>
    <s v="Radom"/>
    <d v="2014-09-05T00:00:00"/>
    <d v="2014-09-06T00:00:00"/>
    <n v="302.5"/>
    <s v="MarekHolski"/>
    <n v="7"/>
    <x v="1"/>
  </r>
  <r>
    <s v="Wojciech"/>
    <x v="16"/>
    <s v="Krakow"/>
    <d v="2014-09-17T00:00:00"/>
    <d v="2014-09-18T00:00:00"/>
    <n v="706.5"/>
    <s v="WojciechMazowiecki"/>
    <n v="7"/>
    <x v="1"/>
  </r>
  <r>
    <s v="Kamil"/>
    <x v="18"/>
    <s v="Zgierz"/>
    <d v="2014-09-29T00:00:00"/>
    <d v="2014-10-02T00:00:00"/>
    <n v="569.5"/>
    <s v="KamilPomorski"/>
    <n v="7"/>
    <x v="2"/>
  </r>
  <r>
    <s v="Zyta"/>
    <x v="15"/>
    <s v="Kielce"/>
    <d v="2014-10-06T00:00:00"/>
    <d v="2014-10-07T00:00:00"/>
    <n v="485.7"/>
    <s v="ZytaMazurkiewicz"/>
    <n v="7"/>
    <x v="1"/>
  </r>
  <r>
    <s v="Andrzej"/>
    <x v="14"/>
    <s v="Radom"/>
    <d v="2014-10-11T00:00:00"/>
    <d v="2014-10-15T00:00:00"/>
    <n v="674.5"/>
    <s v="AndrzejBarcz"/>
    <n v="7"/>
    <x v="3"/>
  </r>
  <r>
    <s v="Gustaw"/>
    <x v="11"/>
    <s v="Malbork"/>
    <d v="2014-10-23T00:00:00"/>
    <d v="2014-10-25T00:00:00"/>
    <n v="1102"/>
    <s v="GustawPoznanski"/>
    <n v="7"/>
    <x v="0"/>
  </r>
  <r>
    <s v="Kamil"/>
    <x v="18"/>
    <s v="Zgierz"/>
    <d v="2014-11-03T00:00:00"/>
    <d v="2014-11-04T00:00:00"/>
    <n v="331.5"/>
    <s v="KamilPomorski"/>
    <n v="7"/>
    <x v="1"/>
  </r>
  <r>
    <s v="Gustaw"/>
    <x v="11"/>
    <s v="Siedlce"/>
    <d v="2014-11-03T00:00:00"/>
    <d v="2014-11-07T00:00:00"/>
    <n v="712.4"/>
    <s v="GustawPoznanski"/>
    <n v="7"/>
    <x v="3"/>
  </r>
  <r>
    <s v="Marzena"/>
    <x v="9"/>
    <s v="Olsztyn"/>
    <d v="2014-11-04T00:00:00"/>
    <d v="2014-11-05T00:00:00"/>
    <n v="526.79999999999995"/>
    <s v="MarzenaGras"/>
    <n v="7"/>
    <x v="1"/>
  </r>
  <r>
    <s v="Gustaw"/>
    <x v="11"/>
    <s v="Lublin"/>
    <d v="2014-11-14T00:00:00"/>
    <d v="2014-11-14T00:00:00"/>
    <n v="290.7"/>
    <s v="GustawPoznanski"/>
    <n v="7"/>
    <x v="4"/>
  </r>
  <r>
    <s v="January"/>
    <x v="10"/>
    <s v="Bydgoszcz"/>
    <d v="2014-11-15T00:00:00"/>
    <d v="2014-11-18T00:00:00"/>
    <n v="936.4"/>
    <s v="JanuaryPluta"/>
    <n v="7"/>
    <x v="2"/>
  </r>
  <r>
    <s v="Marek"/>
    <x v="12"/>
    <s v="Radom"/>
    <d v="2014-11-27T00:00:00"/>
    <d v="2014-12-01T00:00:00"/>
    <n v="674.5"/>
    <s v="MarekHolski"/>
    <n v="7"/>
    <x v="3"/>
  </r>
  <r>
    <s v="Marzena"/>
    <x v="9"/>
    <s v="Kielce"/>
    <d v="2014-11-28T00:00:00"/>
    <d v="2014-11-29T00:00:00"/>
    <n v="485.7"/>
    <s v="MarzenaGras"/>
    <n v="7"/>
    <x v="1"/>
  </r>
  <r>
    <s v="Zyta"/>
    <x v="15"/>
    <s v="Radom"/>
    <d v="2014-11-28T00:00:00"/>
    <d v="2014-12-02T00:00:00"/>
    <n v="674.5"/>
    <s v="ZytaMazurkiewicz"/>
    <n v="7"/>
    <x v="3"/>
  </r>
  <r>
    <s v="Rozalia"/>
    <x v="17"/>
    <s v="Zgierz"/>
    <d v="2014-11-28T00:00:00"/>
    <d v="2014-12-02T00:00:00"/>
    <n v="688.5"/>
    <s v="RozaliaParad"/>
    <n v="7"/>
    <x v="3"/>
  </r>
  <r>
    <s v="Paulina"/>
    <x v="13"/>
    <s v="Olsztyn"/>
    <d v="2014-12-02T00:00:00"/>
    <d v="2014-12-04T00:00:00"/>
    <n v="689.8"/>
    <s v="PaulinaDok"/>
    <n v="7"/>
    <x v="0"/>
  </r>
  <r>
    <s v="Wojciech"/>
    <x v="16"/>
    <s v="Siedlce"/>
    <d v="2014-12-04T00:00:00"/>
    <d v="2014-12-05T00:00:00"/>
    <n v="295.39999999999998"/>
    <s v="WojciechMazowiecki"/>
    <n v="7"/>
    <x v="1"/>
  </r>
  <r>
    <s v="Kamil"/>
    <x v="18"/>
    <s v="Katowice"/>
    <d v="2014-12-04T00:00:00"/>
    <d v="2014-12-08T00:00:00"/>
    <n v="1290.7"/>
    <s v="KamilPomorski"/>
    <n v="7"/>
    <x v="3"/>
  </r>
  <r>
    <s v="Andrzej"/>
    <x v="14"/>
    <s v="Kutno"/>
    <d v="2014-12-09T00:00:00"/>
    <d v="2014-12-09T00:00:00"/>
    <n v="278.8"/>
    <s v="AndrzejBarcz"/>
    <n v="7"/>
    <x v="4"/>
  </r>
  <r>
    <s v="Marzena"/>
    <x v="9"/>
    <s v="Krakow"/>
    <d v="2014-12-10T00:00:00"/>
    <d v="2014-12-12T00:00:00"/>
    <n v="911.5"/>
    <s v="MarzenaGras"/>
    <n v="7"/>
    <x v="0"/>
  </r>
  <r>
    <s v="Marek"/>
    <x v="12"/>
    <s v="Zgierz"/>
    <d v="2014-12-10T00:00:00"/>
    <d v="2014-12-11T00:00:00"/>
    <n v="331.5"/>
    <s v="MarekHolski"/>
    <n v="7"/>
    <x v="1"/>
  </r>
  <r>
    <s v="Zyta"/>
    <x v="15"/>
    <s v="Lublin"/>
    <d v="2014-12-10T00:00:00"/>
    <d v="2014-12-12T00:00:00"/>
    <n v="588.70000000000005"/>
    <s v="ZytaMazurkiewicz"/>
    <n v="7"/>
    <x v="0"/>
  </r>
  <r>
    <s v="Kamil"/>
    <x v="18"/>
    <s v="Radom"/>
    <d v="2014-12-10T00:00:00"/>
    <d v="2014-12-13T00:00:00"/>
    <n v="550.5"/>
    <s v="KamilPomorski"/>
    <n v="7"/>
    <x v="2"/>
  </r>
  <r>
    <s v="Andrzej"/>
    <x v="14"/>
    <s v="Mielec"/>
    <d v="2014-12-12T00:00:00"/>
    <d v="2014-12-12T00:00:00"/>
    <n v="442"/>
    <s v="AndrzejBarcz"/>
    <n v="7"/>
    <x v="4"/>
  </r>
  <r>
    <s v="Wojciech"/>
    <x v="16"/>
    <s v="Siedlce"/>
    <d v="2014-12-15T00:00:00"/>
    <d v="2014-12-15T00:00:00"/>
    <n v="156.4"/>
    <s v="WojciechMazowiecki"/>
    <n v="7"/>
    <x v="4"/>
  </r>
  <r>
    <s v="Andrzej"/>
    <x v="14"/>
    <s v="Malbork"/>
    <d v="2014-12-16T00:00:00"/>
    <d v="2014-12-17T00:00:00"/>
    <n v="891"/>
    <s v="AndrzejBarcz"/>
    <n v="7"/>
    <x v="1"/>
  </r>
  <r>
    <s v="Justyna"/>
    <x v="19"/>
    <s v="Siedlce"/>
    <d v="2014-01-02T00:00:00"/>
    <d v="2014-01-03T00:00:00"/>
    <n v="295.39999999999998"/>
    <s v="JustynaKolska"/>
    <n v="8"/>
    <x v="1"/>
  </r>
  <r>
    <s v="Karolina"/>
    <x v="20"/>
    <s v="Mielec"/>
    <d v="2014-01-05T00:00:00"/>
    <d v="2014-01-05T00:00:00"/>
    <n v="442"/>
    <s v="KarolinaPodkalicka"/>
    <n v="8"/>
    <x v="4"/>
  </r>
  <r>
    <s v="Bonifacy"/>
    <x v="21"/>
    <s v="Siedlce"/>
    <d v="2014-01-07T00:00:00"/>
    <d v="2014-01-07T00:00:00"/>
    <n v="156.4"/>
    <s v="BonifacyBarczewski"/>
    <n v="8"/>
    <x v="4"/>
  </r>
  <r>
    <s v="Lidia"/>
    <x v="22"/>
    <s v="Lublin"/>
    <d v="2014-01-07T00:00:00"/>
    <d v="2014-01-07T00:00:00"/>
    <n v="290.7"/>
    <s v="LidiaOpolska"/>
    <n v="8"/>
    <x v="4"/>
  </r>
  <r>
    <s v="Paulina"/>
    <x v="23"/>
    <s v="Bydgoszcz"/>
    <d v="2014-01-08T00:00:00"/>
    <d v="2014-01-08T00:00:00"/>
    <n v="513.4"/>
    <s v="PaulinaBasala"/>
    <n v="8"/>
    <x v="4"/>
  </r>
  <r>
    <s v="Amelia"/>
    <x v="24"/>
    <s v="Kalisz"/>
    <d v="2014-01-08T00:00:00"/>
    <d v="2014-01-08T00:00:00"/>
    <n v="442"/>
    <s v="AmeliaWojtecka"/>
    <n v="8"/>
    <x v="4"/>
  </r>
  <r>
    <s v="Karol"/>
    <x v="25"/>
    <s v="Kielce"/>
    <d v="2014-01-09T00:00:00"/>
    <d v="2014-01-10T00:00:00"/>
    <n v="485.7"/>
    <s v="KarolWitkiewicz"/>
    <n v="8"/>
    <x v="1"/>
  </r>
  <r>
    <s v="Lidia"/>
    <x v="22"/>
    <s v="Olsztyn"/>
    <d v="2014-01-10T00:00:00"/>
    <d v="2014-01-10T00:00:00"/>
    <n v="363.8"/>
    <s v="LidiaOpolska"/>
    <n v="8"/>
    <x v="4"/>
  </r>
  <r>
    <s v="Ewelia"/>
    <x v="26"/>
    <s v="Olsztyn"/>
    <d v="2014-01-13T00:00:00"/>
    <d v="2014-01-14T00:00:00"/>
    <n v="526.79999999999995"/>
    <s v="EweliaPrus"/>
    <n v="8"/>
    <x v="1"/>
  </r>
  <r>
    <s v="Bonifacy"/>
    <x v="21"/>
    <s v="Katowice"/>
    <d v="2014-01-14T00:00:00"/>
    <d v="2014-01-14T00:00:00"/>
    <n v="494.7"/>
    <s v="BonifacyBarczewski"/>
    <n v="8"/>
    <x v="4"/>
  </r>
  <r>
    <s v="Adam"/>
    <x v="27"/>
    <s v="Katowice"/>
    <d v="2014-01-14T00:00:00"/>
    <d v="2014-01-15T00:00:00"/>
    <n v="693.7"/>
    <s v="AdamMarkowski"/>
    <n v="8"/>
    <x v="1"/>
  </r>
  <r>
    <s v="Karol"/>
    <x v="25"/>
    <s v="Kutno"/>
    <d v="2014-01-14T00:00:00"/>
    <d v="2014-01-18T00:00:00"/>
    <n v="794.8"/>
    <s v="KarolWitkiewicz"/>
    <n v="8"/>
    <x v="3"/>
  </r>
  <r>
    <s v="Amelia"/>
    <x v="24"/>
    <s v="Olsztyn"/>
    <d v="2014-01-14T00:00:00"/>
    <d v="2014-01-17T00:00:00"/>
    <n v="852.8"/>
    <s v="AmeliaWojtecka"/>
    <n v="8"/>
    <x v="2"/>
  </r>
  <r>
    <s v="Ewa"/>
    <x v="28"/>
    <s v="Kielce"/>
    <d v="2014-01-15T00:00:00"/>
    <d v="2014-01-19T00:00:00"/>
    <n v="1019.7"/>
    <s v="EwaKwiska"/>
    <n v="8"/>
    <x v="3"/>
  </r>
  <r>
    <s v="Wojciech"/>
    <x v="29"/>
    <s v="Olsztyn"/>
    <d v="2014-01-15T00:00:00"/>
    <d v="2014-01-16T00:00:00"/>
    <n v="526.79999999999995"/>
    <s v="WojciechMagierowcz"/>
    <n v="8"/>
    <x v="1"/>
  </r>
  <r>
    <s v="Karolina"/>
    <x v="20"/>
    <s v="Kielce"/>
    <d v="2014-01-15T00:00:00"/>
    <d v="2014-01-17T00:00:00"/>
    <n v="663.7"/>
    <s v="KarolinaPodkalicka"/>
    <n v="8"/>
    <x v="0"/>
  </r>
  <r>
    <s v="Adam"/>
    <x v="27"/>
    <s v="Krakow"/>
    <d v="2014-01-18T00:00:00"/>
    <d v="2014-01-18T00:00:00"/>
    <n v="501.5"/>
    <s v="AdamMarkowski"/>
    <n v="8"/>
    <x v="4"/>
  </r>
  <r>
    <s v="Bonifacy"/>
    <x v="21"/>
    <s v="Bydgoszcz"/>
    <d v="2014-01-19T00:00:00"/>
    <d v="2014-01-19T00:00:00"/>
    <n v="513.4"/>
    <s v="BonifacyBarczewski"/>
    <n v="8"/>
    <x v="4"/>
  </r>
  <r>
    <s v="Ewa"/>
    <x v="28"/>
    <s v="Mielec"/>
    <d v="2014-01-21T00:00:00"/>
    <d v="2014-01-24T00:00:00"/>
    <n v="826"/>
    <s v="EwaKwiska"/>
    <n v="8"/>
    <x v="2"/>
  </r>
  <r>
    <s v="Adam"/>
    <x v="27"/>
    <s v="Katowice"/>
    <d v="2014-01-21T00:00:00"/>
    <d v="2014-01-23T00:00:00"/>
    <n v="892.7"/>
    <s v="AdamMarkowski"/>
    <n v="8"/>
    <x v="0"/>
  </r>
  <r>
    <s v="Ewelia"/>
    <x v="26"/>
    <s v="Malbork"/>
    <d v="2014-01-21T00:00:00"/>
    <d v="2014-01-25T00:00:00"/>
    <n v="1524"/>
    <s v="EweliaPrus"/>
    <n v="8"/>
    <x v="3"/>
  </r>
  <r>
    <s v="Janina"/>
    <x v="30"/>
    <s v="Bydgoszcz"/>
    <d v="2014-01-23T00:00:00"/>
    <d v="2014-01-24T00:00:00"/>
    <n v="654.4"/>
    <s v="JaninaBolanowska"/>
    <n v="8"/>
    <x v="1"/>
  </r>
  <r>
    <s v="Wiktor"/>
    <x v="31"/>
    <s v="Kutno"/>
    <d v="2014-01-24T00:00:00"/>
    <d v="2014-01-24T00:00:00"/>
    <n v="278.8"/>
    <s v="WiktorWroblewski"/>
    <n v="8"/>
    <x v="4"/>
  </r>
  <r>
    <s v="Zuzanna"/>
    <x v="32"/>
    <s v="Olsztyn"/>
    <d v="2014-01-26T00:00:00"/>
    <d v="2014-01-28T00:00:00"/>
    <n v="689.8"/>
    <s v="ZuzannaKowalska"/>
    <n v="8"/>
    <x v="0"/>
  </r>
  <r>
    <s v="Lidia"/>
    <x v="22"/>
    <s v="Kalisz"/>
    <d v="2014-01-26T00:00:00"/>
    <d v="2014-01-30T00:00:00"/>
    <n v="1078"/>
    <s v="LidiaOpolska"/>
    <n v="8"/>
    <x v="3"/>
  </r>
  <r>
    <s v="Wiktor"/>
    <x v="31"/>
    <s v="Bydgoszcz"/>
    <d v="2014-01-27T00:00:00"/>
    <d v="2014-01-29T00:00:00"/>
    <n v="795.4"/>
    <s v="WiktorWroblewski"/>
    <n v="8"/>
    <x v="0"/>
  </r>
  <r>
    <s v="Amelia"/>
    <x v="24"/>
    <s v="Kutno"/>
    <d v="2014-01-28T00:00:00"/>
    <d v="2014-01-30T00:00:00"/>
    <n v="536.79999999999995"/>
    <s v="AmeliaWojtecka"/>
    <n v="8"/>
    <x v="0"/>
  </r>
  <r>
    <s v="Janina"/>
    <x v="30"/>
    <s v="Mielec"/>
    <d v="2014-02-03T00:00:00"/>
    <d v="2014-02-06T00:00:00"/>
    <n v="826"/>
    <s v="JaninaBolanowska"/>
    <n v="8"/>
    <x v="2"/>
  </r>
  <r>
    <s v="Wojciech"/>
    <x v="29"/>
    <s v="Olsztyn"/>
    <d v="2014-02-07T00:00:00"/>
    <d v="2014-02-09T00:00:00"/>
    <n v="689.8"/>
    <s v="WojciechMagierowcz"/>
    <n v="8"/>
    <x v="0"/>
  </r>
  <r>
    <s v="Maria"/>
    <x v="33"/>
    <s v="Siedlce"/>
    <d v="2014-02-07T00:00:00"/>
    <d v="2014-02-08T00:00:00"/>
    <n v="295.39999999999998"/>
    <s v="MariaOzimek"/>
    <n v="8"/>
    <x v="1"/>
  </r>
  <r>
    <s v="Paulina"/>
    <x v="23"/>
    <s v="Mielec"/>
    <d v="2014-02-10T00:00:00"/>
    <d v="2014-02-10T00:00:00"/>
    <n v="442"/>
    <s v="PaulinaBasala"/>
    <n v="8"/>
    <x v="4"/>
  </r>
  <r>
    <s v="Adam"/>
    <x v="34"/>
    <s v="Zgierz"/>
    <d v="2014-02-14T00:00:00"/>
    <d v="2014-02-16T00:00:00"/>
    <n v="450.5"/>
    <s v="AdamFalski"/>
    <n v="8"/>
    <x v="0"/>
  </r>
  <r>
    <s v="Ewa"/>
    <x v="28"/>
    <s v="Bydgoszcz"/>
    <d v="2014-02-14T00:00:00"/>
    <d v="2014-02-16T00:00:00"/>
    <n v="795.4"/>
    <s v="EwaKwiska"/>
    <n v="8"/>
    <x v="0"/>
  </r>
  <r>
    <s v="Lidia"/>
    <x v="22"/>
    <s v="Katowice"/>
    <d v="2014-02-14T00:00:00"/>
    <d v="2014-02-16T00:00:00"/>
    <n v="892.7"/>
    <s v="LidiaOpolska"/>
    <n v="8"/>
    <x v="0"/>
  </r>
  <r>
    <s v="Karol"/>
    <x v="25"/>
    <s v="Krakow"/>
    <d v="2014-02-15T00:00:00"/>
    <d v="2014-02-16T00:00:00"/>
    <n v="706.5"/>
    <s v="KarolWitkiewicz"/>
    <n v="8"/>
    <x v="1"/>
  </r>
  <r>
    <s v="Justyna"/>
    <x v="19"/>
    <s v="Lublin"/>
    <d v="2014-02-19T00:00:00"/>
    <d v="2014-02-21T00:00:00"/>
    <n v="588.70000000000005"/>
    <s v="JustynaKolska"/>
    <n v="8"/>
    <x v="0"/>
  </r>
  <r>
    <s v="Krystyna"/>
    <x v="35"/>
    <s v="Lublin"/>
    <d v="2014-02-19T00:00:00"/>
    <d v="2014-02-23T00:00:00"/>
    <n v="886.7"/>
    <s v="KrystynaPleszewska"/>
    <n v="8"/>
    <x v="3"/>
  </r>
  <r>
    <s v="Karol"/>
    <x v="25"/>
    <s v="Olsztyn"/>
    <d v="2014-02-19T00:00:00"/>
    <d v="2014-02-19T00:00:00"/>
    <n v="363.8"/>
    <s v="KarolWitkiewicz"/>
    <n v="8"/>
    <x v="4"/>
  </r>
  <r>
    <s v="Paulina"/>
    <x v="23"/>
    <s v="Katowice"/>
    <d v="2014-03-03T00:00:00"/>
    <d v="2014-03-03T00:00:00"/>
    <n v="494.7"/>
    <s v="PaulinaBasala"/>
    <n v="8"/>
    <x v="4"/>
  </r>
  <r>
    <s v="Wojciech"/>
    <x v="29"/>
    <s v="Siedlce"/>
    <d v="2014-03-03T00:00:00"/>
    <d v="2014-03-07T00:00:00"/>
    <n v="712.4"/>
    <s v="WojciechMagierowcz"/>
    <n v="8"/>
    <x v="3"/>
  </r>
  <r>
    <s v="Karol"/>
    <x v="25"/>
    <s v="Olsztyn"/>
    <d v="2014-03-03T00:00:00"/>
    <d v="2014-03-07T00:00:00"/>
    <n v="1015.8"/>
    <s v="KarolWitkiewicz"/>
    <n v="8"/>
    <x v="3"/>
  </r>
  <r>
    <s v="Justyna"/>
    <x v="19"/>
    <s v="Kielce"/>
    <d v="2014-03-10T00:00:00"/>
    <d v="2014-03-13T00:00:00"/>
    <n v="841.7"/>
    <s v="JustynaKolska"/>
    <n v="8"/>
    <x v="2"/>
  </r>
  <r>
    <s v="Janina"/>
    <x v="30"/>
    <s v="Olsztyn"/>
    <d v="2014-03-15T00:00:00"/>
    <d v="2014-03-18T00:00:00"/>
    <n v="852.8"/>
    <s v="JaninaBolanowska"/>
    <n v="8"/>
    <x v="2"/>
  </r>
  <r>
    <s v="Wojciech"/>
    <x v="29"/>
    <s v="Bydgoszcz"/>
    <d v="2014-03-15T00:00:00"/>
    <d v="2014-03-16T00:00:00"/>
    <n v="654.4"/>
    <s v="WojciechMagierowcz"/>
    <n v="8"/>
    <x v="1"/>
  </r>
  <r>
    <s v="Karolina"/>
    <x v="20"/>
    <s v="Krakow"/>
    <d v="2014-03-15T00:00:00"/>
    <d v="2014-03-17T00:00:00"/>
    <n v="911.5"/>
    <s v="KarolinaPodkalicka"/>
    <n v="8"/>
    <x v="0"/>
  </r>
  <r>
    <s v="Amelia"/>
    <x v="24"/>
    <s v="Malbork"/>
    <d v="2014-03-17T00:00:00"/>
    <d v="2014-03-17T00:00:00"/>
    <n v="680"/>
    <s v="AmeliaWojtecka"/>
    <n v="8"/>
    <x v="4"/>
  </r>
  <r>
    <s v="Zuzanna"/>
    <x v="32"/>
    <s v="Kutno"/>
    <d v="2014-03-27T00:00:00"/>
    <d v="2014-03-31T00:00:00"/>
    <n v="794.8"/>
    <s v="ZuzannaKowalska"/>
    <n v="8"/>
    <x v="3"/>
  </r>
  <r>
    <s v="Maria"/>
    <x v="33"/>
    <s v="Krakow"/>
    <d v="2014-04-02T00:00:00"/>
    <d v="2014-04-06T00:00:00"/>
    <n v="1321.5"/>
    <s v="MariaOzimek"/>
    <n v="8"/>
    <x v="3"/>
  </r>
  <r>
    <s v="Bonifacy"/>
    <x v="21"/>
    <s v="Siedlce"/>
    <d v="2014-04-08T00:00:00"/>
    <d v="2014-04-11T00:00:00"/>
    <n v="573.4"/>
    <s v="BonifacyBarczewski"/>
    <n v="8"/>
    <x v="2"/>
  </r>
  <r>
    <s v="Maria"/>
    <x v="33"/>
    <s v="Katowice"/>
    <d v="2014-04-08T00:00:00"/>
    <d v="2014-04-11T00:00:00"/>
    <n v="1091.7"/>
    <s v="MariaOzimek"/>
    <n v="8"/>
    <x v="2"/>
  </r>
  <r>
    <s v="Wiktor"/>
    <x v="31"/>
    <s v="Krakow"/>
    <d v="2014-04-14T00:00:00"/>
    <d v="2014-04-16T00:00:00"/>
    <n v="911.5"/>
    <s v="WiktorWroblewski"/>
    <n v="8"/>
    <x v="0"/>
  </r>
  <r>
    <s v="Ewelia"/>
    <x v="26"/>
    <s v="Olsztyn"/>
    <d v="2014-04-23T00:00:00"/>
    <d v="2014-04-24T00:00:00"/>
    <n v="526.79999999999995"/>
    <s v="EweliaPrus"/>
    <n v="8"/>
    <x v="1"/>
  </r>
  <r>
    <s v="Wiktor"/>
    <x v="31"/>
    <s v="Kutno"/>
    <d v="2014-04-24T00:00:00"/>
    <d v="2014-04-24T00:00:00"/>
    <n v="278.8"/>
    <s v="WiktorWroblewski"/>
    <n v="8"/>
    <x v="4"/>
  </r>
  <r>
    <s v="Ewelia"/>
    <x v="26"/>
    <s v="Kielce"/>
    <d v="2014-05-08T00:00:00"/>
    <d v="2014-05-12T00:00:00"/>
    <n v="1019.7"/>
    <s v="EweliaPrus"/>
    <n v="8"/>
    <x v="3"/>
  </r>
  <r>
    <s v="Krystyna"/>
    <x v="35"/>
    <s v="Lublin"/>
    <d v="2014-05-20T00:00:00"/>
    <d v="2014-05-24T00:00:00"/>
    <n v="886.7"/>
    <s v="KrystynaPleszewska"/>
    <n v="8"/>
    <x v="3"/>
  </r>
  <r>
    <s v="Adam"/>
    <x v="34"/>
    <s v="Katowice"/>
    <d v="2014-06-07T00:00:00"/>
    <d v="2014-06-11T00:00:00"/>
    <n v="1290.7"/>
    <s v="AdamFalski"/>
    <n v="8"/>
    <x v="3"/>
  </r>
  <r>
    <s v="Paulina"/>
    <x v="23"/>
    <s v="Kielce"/>
    <d v="2014-06-13T00:00:00"/>
    <d v="2014-06-15T00:00:00"/>
    <n v="663.7"/>
    <s v="PaulinaBasala"/>
    <n v="8"/>
    <x v="0"/>
  </r>
  <r>
    <s v="Zuzanna"/>
    <x v="32"/>
    <s v="Kutno"/>
    <d v="2014-06-13T00:00:00"/>
    <d v="2014-06-17T00:00:00"/>
    <n v="794.8"/>
    <s v="ZuzannaKowalska"/>
    <n v="8"/>
    <x v="3"/>
  </r>
  <r>
    <s v="Ewa"/>
    <x v="28"/>
    <s v="Katowice"/>
    <d v="2014-06-13T00:00:00"/>
    <d v="2014-06-15T00:00:00"/>
    <n v="892.7"/>
    <s v="EwaKwiska"/>
    <n v="8"/>
    <x v="0"/>
  </r>
  <r>
    <s v="Krystyna"/>
    <x v="35"/>
    <s v="Malbork"/>
    <d v="2014-06-13T00:00:00"/>
    <d v="2014-06-16T00:00:00"/>
    <n v="1313"/>
    <s v="KrystynaPleszewska"/>
    <n v="8"/>
    <x v="2"/>
  </r>
  <r>
    <s v="Ewelia"/>
    <x v="26"/>
    <s v="Mielec"/>
    <d v="2014-06-16T00:00:00"/>
    <d v="2014-06-16T00:00:00"/>
    <n v="442"/>
    <s v="EweliaPrus"/>
    <n v="8"/>
    <x v="4"/>
  </r>
  <r>
    <s v="Bonifacy"/>
    <x v="21"/>
    <s v="Lublin"/>
    <d v="2014-06-25T00:00:00"/>
    <d v="2014-06-26T00:00:00"/>
    <n v="439.7"/>
    <s v="BonifacyBarczewski"/>
    <n v="8"/>
    <x v="1"/>
  </r>
  <r>
    <s v="Lidia"/>
    <x v="22"/>
    <s v="Lublin"/>
    <d v="2014-06-25T00:00:00"/>
    <d v="2014-06-29T00:00:00"/>
    <n v="886.7"/>
    <s v="LidiaOpolska"/>
    <n v="8"/>
    <x v="3"/>
  </r>
  <r>
    <s v="Krystyna"/>
    <x v="35"/>
    <s v="Siedlce"/>
    <d v="2014-06-25T00:00:00"/>
    <d v="2014-06-26T00:00:00"/>
    <n v="295.39999999999998"/>
    <s v="KrystynaPleszewska"/>
    <n v="8"/>
    <x v="1"/>
  </r>
  <r>
    <s v="Karolina"/>
    <x v="20"/>
    <s v="Olsztyn"/>
    <d v="2014-06-25T00:00:00"/>
    <d v="2014-06-27T00:00:00"/>
    <n v="689.8"/>
    <s v="KarolinaPodkalicka"/>
    <n v="8"/>
    <x v="0"/>
  </r>
  <r>
    <s v="Ewelia"/>
    <x v="26"/>
    <s v="Radom"/>
    <d v="2014-07-01T00:00:00"/>
    <d v="2014-07-04T00:00:00"/>
    <n v="550.5"/>
    <s v="EweliaPrus"/>
    <n v="8"/>
    <x v="2"/>
  </r>
  <r>
    <s v="Lidia"/>
    <x v="22"/>
    <s v="Kutno"/>
    <d v="2014-07-07T00:00:00"/>
    <d v="2014-07-11T00:00:00"/>
    <n v="794.8"/>
    <s v="LidiaOpolska"/>
    <n v="8"/>
    <x v="3"/>
  </r>
  <r>
    <s v="Maria"/>
    <x v="33"/>
    <s v="Kutno"/>
    <d v="2014-07-07T00:00:00"/>
    <d v="2014-07-11T00:00:00"/>
    <n v="794.8"/>
    <s v="MariaOzimek"/>
    <n v="8"/>
    <x v="3"/>
  </r>
  <r>
    <s v="Wojciech"/>
    <x v="29"/>
    <s v="Bydgoszcz"/>
    <d v="2014-07-15T00:00:00"/>
    <d v="2014-07-15T00:00:00"/>
    <n v="513.4"/>
    <s v="WojciechMagierowcz"/>
    <n v="8"/>
    <x v="4"/>
  </r>
  <r>
    <s v="Janina"/>
    <x v="30"/>
    <s v="Kutno"/>
    <d v="2014-07-19T00:00:00"/>
    <d v="2014-07-23T00:00:00"/>
    <n v="794.8"/>
    <s v="JaninaBolanowska"/>
    <n v="8"/>
    <x v="3"/>
  </r>
  <r>
    <s v="Janina"/>
    <x v="30"/>
    <s v="Radom"/>
    <d v="2014-07-19T00:00:00"/>
    <d v="2014-07-22T00:00:00"/>
    <n v="550.5"/>
    <s v="JaninaBolanowska"/>
    <n v="8"/>
    <x v="2"/>
  </r>
  <r>
    <s v="Adam"/>
    <x v="34"/>
    <s v="Lublin"/>
    <d v="2014-07-19T00:00:00"/>
    <d v="2014-07-23T00:00:00"/>
    <n v="886.7"/>
    <s v="AdamFalski"/>
    <n v="8"/>
    <x v="3"/>
  </r>
  <r>
    <s v="Wiktor"/>
    <x v="31"/>
    <s v="Bydgoszcz"/>
    <d v="2014-07-19T00:00:00"/>
    <d v="2014-07-23T00:00:00"/>
    <n v="1077.4000000000001"/>
    <s v="WiktorWroblewski"/>
    <n v="8"/>
    <x v="3"/>
  </r>
  <r>
    <s v="Paulina"/>
    <x v="23"/>
    <s v="Kutno"/>
    <d v="2014-08-06T00:00:00"/>
    <d v="2014-08-07T00:00:00"/>
    <n v="407.8"/>
    <s v="PaulinaBasala"/>
    <n v="8"/>
    <x v="1"/>
  </r>
  <r>
    <s v="Justyna"/>
    <x v="19"/>
    <s v="Olsztyn"/>
    <d v="2014-08-12T00:00:00"/>
    <d v="2014-08-13T00:00:00"/>
    <n v="526.79999999999995"/>
    <s v="JustynaKolska"/>
    <n v="8"/>
    <x v="1"/>
  </r>
  <r>
    <s v="Wojciech"/>
    <x v="29"/>
    <s v="Krakow"/>
    <d v="2014-08-12T00:00:00"/>
    <d v="2014-08-16T00:00:00"/>
    <n v="1321.5"/>
    <s v="WojciechMagierowcz"/>
    <n v="8"/>
    <x v="3"/>
  </r>
  <r>
    <s v="Adam"/>
    <x v="27"/>
    <s v="Katowice"/>
    <d v="2014-08-12T00:00:00"/>
    <d v="2014-08-12T00:00:00"/>
    <n v="494.7"/>
    <s v="AdamMarkowski"/>
    <n v="8"/>
    <x v="4"/>
  </r>
  <r>
    <s v="Adam"/>
    <x v="27"/>
    <s v="Malbork"/>
    <d v="2014-08-18T00:00:00"/>
    <d v="2014-08-19T00:00:00"/>
    <n v="891"/>
    <s v="AdamMarkowski"/>
    <n v="8"/>
    <x v="1"/>
  </r>
  <r>
    <s v="Karol"/>
    <x v="25"/>
    <s v="Krakow"/>
    <d v="2014-08-30T00:00:00"/>
    <d v="2014-09-03T00:00:00"/>
    <n v="1321.5"/>
    <s v="KarolWitkiewicz"/>
    <n v="8"/>
    <x v="3"/>
  </r>
  <r>
    <s v="Ewelia"/>
    <x v="26"/>
    <s v="Siedlce"/>
    <d v="2014-09-04T00:00:00"/>
    <d v="2014-09-06T00:00:00"/>
    <n v="434.4"/>
    <s v="EweliaPrus"/>
    <n v="8"/>
    <x v="0"/>
  </r>
  <r>
    <s v="Zuzanna"/>
    <x v="32"/>
    <s v="Bydgoszcz"/>
    <d v="2014-09-05T00:00:00"/>
    <d v="2014-09-08T00:00:00"/>
    <n v="936.4"/>
    <s v="ZuzannaKowalska"/>
    <n v="8"/>
    <x v="2"/>
  </r>
  <r>
    <s v="Ewa"/>
    <x v="28"/>
    <s v="Bydgoszcz"/>
    <d v="2014-09-05T00:00:00"/>
    <d v="2014-09-05T00:00:00"/>
    <n v="513.4"/>
    <s v="EwaKwiska"/>
    <n v="8"/>
    <x v="4"/>
  </r>
  <r>
    <s v="Karol"/>
    <x v="25"/>
    <s v="Kutno"/>
    <d v="2014-09-05T00:00:00"/>
    <d v="2014-09-07T00:00:00"/>
    <n v="536.79999999999995"/>
    <s v="KarolWitkiewicz"/>
    <n v="8"/>
    <x v="0"/>
  </r>
  <r>
    <s v="Paulina"/>
    <x v="23"/>
    <s v="Bydgoszcz"/>
    <d v="2014-09-08T00:00:00"/>
    <d v="2014-09-08T00:00:00"/>
    <n v="513.4"/>
    <s v="PaulinaBasala"/>
    <n v="8"/>
    <x v="4"/>
  </r>
  <r>
    <s v="Amelia"/>
    <x v="24"/>
    <s v="Siedlce"/>
    <d v="2014-09-11T00:00:00"/>
    <d v="2014-09-14T00:00:00"/>
    <n v="573.4"/>
    <s v="AmeliaWojtecka"/>
    <n v="8"/>
    <x v="2"/>
  </r>
  <r>
    <s v="Karolina"/>
    <x v="20"/>
    <s v="Zgierz"/>
    <d v="2014-09-16T00:00:00"/>
    <d v="2014-09-19T00:00:00"/>
    <n v="569.5"/>
    <s v="KarolinaPodkalicka"/>
    <n v="8"/>
    <x v="2"/>
  </r>
  <r>
    <s v="Adam"/>
    <x v="34"/>
    <s v="Zgierz"/>
    <d v="2014-09-17T00:00:00"/>
    <d v="2014-09-18T00:00:00"/>
    <n v="331.5"/>
    <s v="AdamFalski"/>
    <n v="8"/>
    <x v="1"/>
  </r>
  <r>
    <s v="Ewa"/>
    <x v="28"/>
    <s v="Siedlce"/>
    <d v="2014-09-17T00:00:00"/>
    <d v="2014-09-21T00:00:00"/>
    <n v="712.4"/>
    <s v="EwaKwiska"/>
    <n v="8"/>
    <x v="3"/>
  </r>
  <r>
    <s v="Ewelia"/>
    <x v="26"/>
    <s v="Olsztyn"/>
    <d v="2014-09-17T00:00:00"/>
    <d v="2014-09-21T00:00:00"/>
    <n v="1015.8"/>
    <s v="EweliaPrus"/>
    <n v="8"/>
    <x v="3"/>
  </r>
  <r>
    <s v="Lidia"/>
    <x v="22"/>
    <s v="Bydgoszcz"/>
    <d v="2014-09-23T00:00:00"/>
    <d v="2014-09-23T00:00:00"/>
    <n v="513.4"/>
    <s v="LidiaOpolska"/>
    <n v="8"/>
    <x v="4"/>
  </r>
  <r>
    <s v="Lidia"/>
    <x v="22"/>
    <s v="Lublin"/>
    <d v="2014-09-26T00:00:00"/>
    <d v="2014-09-26T00:00:00"/>
    <n v="290.7"/>
    <s v="LidiaOpolska"/>
    <n v="8"/>
    <x v="4"/>
  </r>
  <r>
    <s v="Bonifacy"/>
    <x v="21"/>
    <s v="Radom"/>
    <d v="2014-09-28T00:00:00"/>
    <d v="2014-09-28T00:00:00"/>
    <n v="178.5"/>
    <s v="BonifacyBarczewski"/>
    <n v="8"/>
    <x v="4"/>
  </r>
  <r>
    <s v="Zuzanna"/>
    <x v="32"/>
    <s v="Kutno"/>
    <d v="2014-09-28T00:00:00"/>
    <d v="2014-09-29T00:00:00"/>
    <n v="407.8"/>
    <s v="ZuzannaKowalska"/>
    <n v="8"/>
    <x v="1"/>
  </r>
  <r>
    <s v="Adam"/>
    <x v="27"/>
    <s v="Lublin"/>
    <d v="2014-09-29T00:00:00"/>
    <d v="2014-09-30T00:00:00"/>
    <n v="439.7"/>
    <s v="AdamMarkowski"/>
    <n v="8"/>
    <x v="1"/>
  </r>
  <r>
    <s v="Wiktor"/>
    <x v="31"/>
    <s v="Kalisz"/>
    <d v="2014-09-29T00:00:00"/>
    <d v="2014-09-29T00:00:00"/>
    <n v="442"/>
    <s v="WiktorWroblewski"/>
    <n v="8"/>
    <x v="4"/>
  </r>
  <r>
    <s v="Wiktor"/>
    <x v="31"/>
    <s v="Lublin"/>
    <d v="2014-10-03T00:00:00"/>
    <d v="2014-10-03T00:00:00"/>
    <n v="290.7"/>
    <s v="WiktorWroblewski"/>
    <n v="8"/>
    <x v="4"/>
  </r>
  <r>
    <s v="Amelia"/>
    <x v="24"/>
    <s v="Bydgoszcz"/>
    <d v="2014-10-06T00:00:00"/>
    <d v="2014-10-07T00:00:00"/>
    <n v="654.4"/>
    <s v="AmeliaWojtecka"/>
    <n v="8"/>
    <x v="1"/>
  </r>
  <r>
    <s v="Wojciech"/>
    <x v="29"/>
    <s v="Katowice"/>
    <d v="2014-10-10T00:00:00"/>
    <d v="2014-10-14T00:00:00"/>
    <n v="1290.7"/>
    <s v="WojciechMagierowcz"/>
    <n v="8"/>
    <x v="3"/>
  </r>
  <r>
    <s v="Ewa"/>
    <x v="28"/>
    <s v="Krakow"/>
    <d v="2014-10-11T00:00:00"/>
    <d v="2014-10-14T00:00:00"/>
    <n v="1116.5"/>
    <s v="EwaKwiska"/>
    <n v="8"/>
    <x v="2"/>
  </r>
  <r>
    <s v="Adam"/>
    <x v="34"/>
    <s v="Malbork"/>
    <d v="2014-10-22T00:00:00"/>
    <d v="2014-10-23T00:00:00"/>
    <n v="891"/>
    <s v="AdamFalski"/>
    <n v="8"/>
    <x v="1"/>
  </r>
  <r>
    <s v="Justyna"/>
    <x v="19"/>
    <s v="Kalisz"/>
    <d v="2014-10-22T00:00:00"/>
    <d v="2014-10-25T00:00:00"/>
    <n v="919"/>
    <s v="JustynaKolska"/>
    <n v="8"/>
    <x v="2"/>
  </r>
  <r>
    <s v="Maria"/>
    <x v="33"/>
    <s v="Zgierz"/>
    <d v="2014-10-22T00:00:00"/>
    <d v="2014-10-25T00:00:00"/>
    <n v="569.5"/>
    <s v="MariaOzimek"/>
    <n v="8"/>
    <x v="2"/>
  </r>
  <r>
    <s v="Amelia"/>
    <x v="24"/>
    <s v="Zgierz"/>
    <d v="2014-10-22T00:00:00"/>
    <d v="2014-10-23T00:00:00"/>
    <n v="331.5"/>
    <s v="AmeliaWojtecka"/>
    <n v="8"/>
    <x v="1"/>
  </r>
  <r>
    <s v="Adam"/>
    <x v="34"/>
    <s v="Mielec"/>
    <d v="2014-10-23T00:00:00"/>
    <d v="2014-10-24T00:00:00"/>
    <n v="570"/>
    <s v="AdamFalski"/>
    <n v="8"/>
    <x v="1"/>
  </r>
  <r>
    <s v="Paulina"/>
    <x v="23"/>
    <s v="Radom"/>
    <d v="2014-10-28T00:00:00"/>
    <d v="2014-10-30T00:00:00"/>
    <n v="426.5"/>
    <s v="PaulinaBasala"/>
    <n v="8"/>
    <x v="0"/>
  </r>
  <r>
    <s v="Justyna"/>
    <x v="19"/>
    <s v="Lublin"/>
    <d v="2014-11-03T00:00:00"/>
    <d v="2014-11-04T00:00:00"/>
    <n v="439.7"/>
    <s v="JustynaKolska"/>
    <n v="8"/>
    <x v="1"/>
  </r>
  <r>
    <s v="Maria"/>
    <x v="33"/>
    <s v="Mielec"/>
    <d v="2014-11-03T00:00:00"/>
    <d v="2014-11-04T00:00:00"/>
    <n v="570"/>
    <s v="MariaOzimek"/>
    <n v="8"/>
    <x v="1"/>
  </r>
  <r>
    <s v="Karol"/>
    <x v="25"/>
    <s v="Siedlce"/>
    <d v="2014-11-03T00:00:00"/>
    <d v="2014-11-07T00:00:00"/>
    <n v="712.4"/>
    <s v="KarolWitkiewicz"/>
    <n v="8"/>
    <x v="3"/>
  </r>
  <r>
    <s v="Bonifacy"/>
    <x v="21"/>
    <s v="Malbork"/>
    <d v="2014-11-04T00:00:00"/>
    <d v="2014-11-06T00:00:00"/>
    <n v="1102"/>
    <s v="BonifacyBarczewski"/>
    <n v="8"/>
    <x v="0"/>
  </r>
  <r>
    <s v="Janina"/>
    <x v="30"/>
    <s v="Malbork"/>
    <d v="2014-11-15T00:00:00"/>
    <d v="2014-11-15T00:00:00"/>
    <n v="680"/>
    <s v="JaninaBolanowska"/>
    <n v="8"/>
    <x v="4"/>
  </r>
  <r>
    <s v="Zuzanna"/>
    <x v="32"/>
    <s v="Mielec"/>
    <d v="2014-11-15T00:00:00"/>
    <d v="2014-11-17T00:00:00"/>
    <n v="698"/>
    <s v="ZuzannaKowalska"/>
    <n v="8"/>
    <x v="0"/>
  </r>
  <r>
    <s v="Wojciech"/>
    <x v="29"/>
    <s v="Zgierz"/>
    <d v="2014-11-15T00:00:00"/>
    <d v="2014-11-19T00:00:00"/>
    <n v="688.5"/>
    <s v="WojciechMagierowcz"/>
    <n v="8"/>
    <x v="3"/>
  </r>
  <r>
    <s v="Justyna"/>
    <x v="19"/>
    <s v="Zgierz"/>
    <d v="2014-11-16T00:00:00"/>
    <d v="2014-11-18T00:00:00"/>
    <n v="450.5"/>
    <s v="JustynaKolska"/>
    <n v="8"/>
    <x v="0"/>
  </r>
  <r>
    <s v="Krystyna"/>
    <x v="35"/>
    <s v="Bydgoszcz"/>
    <d v="2014-11-16T00:00:00"/>
    <d v="2014-11-17T00:00:00"/>
    <n v="654.4"/>
    <s v="KrystynaPleszewska"/>
    <n v="8"/>
    <x v="1"/>
  </r>
  <r>
    <s v="Janina"/>
    <x v="30"/>
    <s v="Mielec"/>
    <d v="2014-11-18T00:00:00"/>
    <d v="2014-11-18T00:00:00"/>
    <n v="442"/>
    <s v="JaninaBolanowska"/>
    <n v="8"/>
    <x v="4"/>
  </r>
  <r>
    <s v="Zuzanna"/>
    <x v="32"/>
    <s v="Mielec"/>
    <d v="2014-11-19T00:00:00"/>
    <d v="2014-11-19T00:00:00"/>
    <n v="442"/>
    <s v="ZuzannaKowalska"/>
    <n v="8"/>
    <x v="4"/>
  </r>
  <r>
    <s v="Paulina"/>
    <x v="23"/>
    <s v="Mielec"/>
    <d v="2014-11-21T00:00:00"/>
    <d v="2014-11-22T00:00:00"/>
    <n v="570"/>
    <s v="PaulinaBasala"/>
    <n v="8"/>
    <x v="1"/>
  </r>
  <r>
    <s v="Krystyna"/>
    <x v="35"/>
    <s v="Krakow"/>
    <d v="2014-11-22T00:00:00"/>
    <d v="2014-11-25T00:00:00"/>
    <n v="1116.5"/>
    <s v="KrystynaPleszewska"/>
    <n v="8"/>
    <x v="2"/>
  </r>
  <r>
    <s v="Zuzanna"/>
    <x v="32"/>
    <s v="Olsztyn"/>
    <d v="2014-11-27T00:00:00"/>
    <d v="2014-11-28T00:00:00"/>
    <n v="526.79999999999995"/>
    <s v="ZuzannaKowalska"/>
    <n v="8"/>
    <x v="1"/>
  </r>
  <r>
    <s v="Maria"/>
    <x v="33"/>
    <s v="Lublin"/>
    <d v="2014-11-27T00:00:00"/>
    <d v="2014-11-27T00:00:00"/>
    <n v="290.7"/>
    <s v="MariaOzimek"/>
    <n v="8"/>
    <x v="4"/>
  </r>
  <r>
    <s v="Adam"/>
    <x v="34"/>
    <s v="Katowice"/>
    <d v="2014-11-28T00:00:00"/>
    <d v="2014-11-29T00:00:00"/>
    <n v="693.7"/>
    <s v="AdamFalski"/>
    <n v="8"/>
    <x v="1"/>
  </r>
  <r>
    <s v="Ewa"/>
    <x v="28"/>
    <s v="Katowice"/>
    <d v="2014-11-28T00:00:00"/>
    <d v="2014-12-01T00:00:00"/>
    <n v="1091.7"/>
    <s v="EwaKwiska"/>
    <n v="8"/>
    <x v="2"/>
  </r>
  <r>
    <s v="Krystyna"/>
    <x v="35"/>
    <s v="Lublin"/>
    <d v="2014-11-28T00:00:00"/>
    <d v="2014-11-29T00:00:00"/>
    <n v="439.7"/>
    <s v="KrystynaPleszewska"/>
    <n v="8"/>
    <x v="1"/>
  </r>
  <r>
    <s v="Amelia"/>
    <x v="24"/>
    <s v="Malbork"/>
    <d v="2014-11-28T00:00:00"/>
    <d v="2014-12-01T00:00:00"/>
    <n v="1313"/>
    <s v="AmeliaWojtecka"/>
    <n v="8"/>
    <x v="2"/>
  </r>
  <r>
    <s v="Maria"/>
    <x v="33"/>
    <s v="Katowice"/>
    <d v="2014-12-01T00:00:00"/>
    <d v="2014-12-01T00:00:00"/>
    <n v="494.7"/>
    <s v="MariaOzimek"/>
    <n v="8"/>
    <x v="4"/>
  </r>
  <r>
    <s v="Krystyna"/>
    <x v="35"/>
    <s v="Siedlce"/>
    <d v="2014-12-02T00:00:00"/>
    <d v="2014-12-02T00:00:00"/>
    <n v="156.4"/>
    <s v="KrystynaPleszewska"/>
    <n v="8"/>
    <x v="4"/>
  </r>
  <r>
    <s v="Bonifacy"/>
    <x v="21"/>
    <s v="Lublin"/>
    <d v="2014-12-09T00:00:00"/>
    <d v="2014-12-12T00:00:00"/>
    <n v="737.7"/>
    <s v="BonifacyBarczewski"/>
    <n v="8"/>
    <x v="2"/>
  </r>
  <r>
    <s v="Justyna"/>
    <x v="19"/>
    <s v="Katowice"/>
    <d v="2014-12-09T00:00:00"/>
    <d v="2014-12-11T00:00:00"/>
    <n v="892.7"/>
    <s v="JustynaKolska"/>
    <n v="8"/>
    <x v="0"/>
  </r>
  <r>
    <s v="Adam"/>
    <x v="27"/>
    <s v="Radom"/>
    <d v="2014-12-09T00:00:00"/>
    <d v="2014-12-13T00:00:00"/>
    <n v="674.5"/>
    <s v="AdamMarkowski"/>
    <n v="8"/>
    <x v="3"/>
  </r>
  <r>
    <s v="Janina"/>
    <x v="30"/>
    <s v="Radom"/>
    <d v="2014-12-10T00:00:00"/>
    <d v="2014-12-13T00:00:00"/>
    <n v="550.5"/>
    <s v="JaninaBolanowska"/>
    <n v="8"/>
    <x v="2"/>
  </r>
  <r>
    <s v="Karolina"/>
    <x v="20"/>
    <s v="Siedlce"/>
    <d v="2014-12-10T00:00:00"/>
    <d v="2014-12-10T00:00:00"/>
    <n v="156.4"/>
    <s v="KarolinaPodkalicka"/>
    <n v="8"/>
    <x v="4"/>
  </r>
  <r>
    <s v="Adam"/>
    <x v="34"/>
    <s v="Radom"/>
    <d v="2014-12-12T00:00:00"/>
    <d v="2014-12-12T00:00:00"/>
    <n v="178.5"/>
    <s v="AdamFalski"/>
    <n v="8"/>
    <x v="4"/>
  </r>
  <r>
    <s v="Karolina"/>
    <x v="20"/>
    <s v="Krakow"/>
    <d v="2014-12-13T00:00:00"/>
    <d v="2014-12-13T00:00:00"/>
    <n v="501.5"/>
    <s v="KarolinaPodkalicka"/>
    <n v="8"/>
    <x v="4"/>
  </r>
  <r>
    <s v="Adam"/>
    <x v="27"/>
    <s v="Zgierz"/>
    <d v="2014-12-15T00:00:00"/>
    <d v="2014-12-15T00:00:00"/>
    <n v="212.5"/>
    <s v="AdamMarkowski"/>
    <n v="8"/>
    <x v="4"/>
  </r>
  <r>
    <s v="Karolina"/>
    <x v="20"/>
    <s v="Bydgoszcz"/>
    <d v="2014-12-17T00:00:00"/>
    <d v="2014-12-17T00:00:00"/>
    <n v="513.4"/>
    <s v="KarolinaPodkalicka"/>
    <n v="8"/>
    <x v="4"/>
  </r>
  <r>
    <s v="Wiktor"/>
    <x v="31"/>
    <s v="Radom"/>
    <d v="2014-12-22T00:00:00"/>
    <d v="2014-12-22T00:00:00"/>
    <n v="178.5"/>
    <s v="WiktorWroblewski"/>
    <n v="8"/>
    <x v="4"/>
  </r>
  <r>
    <s v="Amadeusz"/>
    <x v="36"/>
    <s v="Krakow"/>
    <d v="2014-01-09T00:00:00"/>
    <d v="2014-01-12T00:00:00"/>
    <n v="1116.5"/>
    <s v="AmadeuszHelski"/>
    <n v="9"/>
    <x v="2"/>
  </r>
  <r>
    <s v="Sebastian"/>
    <x v="37"/>
    <s v="Mielec"/>
    <d v="2014-01-14T00:00:00"/>
    <d v="2014-01-16T00:00:00"/>
    <n v="698"/>
    <s v="SebastianArgonski"/>
    <n v="9"/>
    <x v="0"/>
  </r>
  <r>
    <s v="Kornel"/>
    <x v="38"/>
    <s v="Katowice"/>
    <d v="2014-01-14T00:00:00"/>
    <d v="2014-01-18T00:00:00"/>
    <n v="1290.7"/>
    <s v="KornelCzerski"/>
    <n v="9"/>
    <x v="3"/>
  </r>
  <r>
    <s v="Michalina"/>
    <x v="39"/>
    <s v="Katowice"/>
    <d v="2014-01-15T00:00:00"/>
    <d v="2014-01-18T00:00:00"/>
    <n v="1091.7"/>
    <s v="MichalinaLamda"/>
    <n v="9"/>
    <x v="2"/>
  </r>
  <r>
    <s v="Anna"/>
    <x v="40"/>
    <s v="Radom"/>
    <d v="2014-01-15T00:00:00"/>
    <d v="2014-01-16T00:00:00"/>
    <n v="302.5"/>
    <s v="AnnaSobecka"/>
    <n v="9"/>
    <x v="1"/>
  </r>
  <r>
    <s v="Marek"/>
    <x v="41"/>
    <s v="Malbork"/>
    <d v="2014-01-15T00:00:00"/>
    <d v="2014-01-16T00:00:00"/>
    <n v="891"/>
    <s v="MarekTrzeski"/>
    <n v="9"/>
    <x v="1"/>
  </r>
  <r>
    <s v="Paulina"/>
    <x v="42"/>
    <s v="Malbork"/>
    <d v="2014-01-15T00:00:00"/>
    <d v="2014-01-18T00:00:00"/>
    <n v="1313"/>
    <s v="PaulinaWatrach"/>
    <n v="9"/>
    <x v="2"/>
  </r>
  <r>
    <s v="Ewa"/>
    <x v="43"/>
    <s v="Katowice"/>
    <d v="2014-01-24T00:00:00"/>
    <d v="2014-01-24T00:00:00"/>
    <n v="494.7"/>
    <s v="EwaFidyk"/>
    <n v="9"/>
    <x v="4"/>
  </r>
  <r>
    <s v="Ewa"/>
    <x v="43"/>
    <s v="Olsztyn"/>
    <d v="2014-01-28T00:00:00"/>
    <d v="2014-01-28T00:00:00"/>
    <n v="363.8"/>
    <s v="EwaFidyk"/>
    <n v="9"/>
    <x v="4"/>
  </r>
  <r>
    <s v="Sebastian"/>
    <x v="37"/>
    <s v="Mielec"/>
    <d v="2014-02-07T00:00:00"/>
    <d v="2014-02-11T00:00:00"/>
    <n v="954"/>
    <s v="SebastianArgonski"/>
    <n v="9"/>
    <x v="3"/>
  </r>
  <r>
    <s v="Michalina"/>
    <x v="39"/>
    <s v="Kalisz"/>
    <d v="2014-02-07T00:00:00"/>
    <d v="2014-02-09T00:00:00"/>
    <n v="760"/>
    <s v="MichalinaLamda"/>
    <n v="9"/>
    <x v="0"/>
  </r>
  <r>
    <s v="Anna"/>
    <x v="44"/>
    <s v="Zgierz"/>
    <d v="2014-02-19T00:00:00"/>
    <d v="2014-02-23T00:00:00"/>
    <n v="688.5"/>
    <s v="AnnaAugustowska"/>
    <n v="9"/>
    <x v="3"/>
  </r>
  <r>
    <s v="Irma"/>
    <x v="45"/>
    <s v="Krakow"/>
    <d v="2014-02-19T00:00:00"/>
    <d v="2014-02-23T00:00:00"/>
    <n v="1321.5"/>
    <s v="IrmaOpoczna"/>
    <n v="9"/>
    <x v="3"/>
  </r>
  <r>
    <s v="Irma"/>
    <x v="45"/>
    <s v="Radom"/>
    <d v="2014-02-26T00:00:00"/>
    <d v="2014-03-01T00:00:00"/>
    <n v="550.5"/>
    <s v="IrmaOpoczna"/>
    <n v="9"/>
    <x v="2"/>
  </r>
  <r>
    <s v="Ewa"/>
    <x v="43"/>
    <s v="Krakow"/>
    <d v="2014-03-03T00:00:00"/>
    <d v="2014-03-05T00:00:00"/>
    <n v="911.5"/>
    <s v="EwaFidyk"/>
    <n v="9"/>
    <x v="0"/>
  </r>
  <r>
    <s v="Ewa"/>
    <x v="43"/>
    <s v="Zgierz"/>
    <d v="2014-03-10T00:00:00"/>
    <d v="2014-03-12T00:00:00"/>
    <n v="450.5"/>
    <s v="EwaFidyk"/>
    <n v="9"/>
    <x v="0"/>
  </r>
  <r>
    <s v="Amadeusz"/>
    <x v="36"/>
    <s v="Katowice"/>
    <d v="2014-03-18T00:00:00"/>
    <d v="2014-03-18T00:00:00"/>
    <n v="494.7"/>
    <s v="AmadeuszHelski"/>
    <n v="9"/>
    <x v="4"/>
  </r>
  <r>
    <s v="Amadeusz"/>
    <x v="36"/>
    <s v="Radom"/>
    <d v="2014-04-08T00:00:00"/>
    <d v="2014-04-12T00:00:00"/>
    <n v="674.5"/>
    <s v="AmadeuszHelski"/>
    <n v="9"/>
    <x v="3"/>
  </r>
  <r>
    <s v="Sebastian"/>
    <x v="37"/>
    <s v="Katowice"/>
    <d v="2014-04-14T00:00:00"/>
    <d v="2014-04-18T00:00:00"/>
    <n v="1290.7"/>
    <s v="SebastianArgonski"/>
    <n v="9"/>
    <x v="3"/>
  </r>
  <r>
    <s v="Kornel"/>
    <x v="38"/>
    <s v="Krakow"/>
    <d v="2014-05-08T00:00:00"/>
    <d v="2014-05-11T00:00:00"/>
    <n v="1116.5"/>
    <s v="KornelCzerski"/>
    <n v="9"/>
    <x v="2"/>
  </r>
  <r>
    <s v="Ewa"/>
    <x v="43"/>
    <s v="Radom"/>
    <d v="2014-05-08T00:00:00"/>
    <d v="2014-05-09T00:00:00"/>
    <n v="302.5"/>
    <s v="EwaFidyk"/>
    <n v="9"/>
    <x v="1"/>
  </r>
  <r>
    <s v="Anna"/>
    <x v="44"/>
    <s v="Lublin"/>
    <d v="2014-06-01T00:00:00"/>
    <d v="2014-06-04T00:00:00"/>
    <n v="737.7"/>
    <s v="AnnaAugustowska"/>
    <n v="9"/>
    <x v="2"/>
  </r>
  <r>
    <s v="Ewa"/>
    <x v="43"/>
    <s v="Zgierz"/>
    <d v="2014-06-04T00:00:00"/>
    <d v="2014-06-05T00:00:00"/>
    <n v="331.5"/>
    <s v="EwaFidyk"/>
    <n v="9"/>
    <x v="1"/>
  </r>
  <r>
    <s v="Anna"/>
    <x v="40"/>
    <s v="Krakow"/>
    <d v="2014-06-13T00:00:00"/>
    <d v="2014-06-15T00:00:00"/>
    <n v="911.5"/>
    <s v="AnnaSobecka"/>
    <n v="9"/>
    <x v="0"/>
  </r>
  <r>
    <s v="Amadeusz"/>
    <x v="36"/>
    <s v="Kutno"/>
    <d v="2014-06-25T00:00:00"/>
    <d v="2014-06-28T00:00:00"/>
    <n v="665.8"/>
    <s v="AmadeuszHelski"/>
    <n v="9"/>
    <x v="2"/>
  </r>
  <r>
    <s v="Irma"/>
    <x v="45"/>
    <s v="Lublin"/>
    <d v="2014-06-25T00:00:00"/>
    <d v="2014-06-28T00:00:00"/>
    <n v="737.7"/>
    <s v="IrmaOpoczna"/>
    <n v="9"/>
    <x v="2"/>
  </r>
  <r>
    <s v="Anna"/>
    <x v="40"/>
    <s v="Bydgoszcz"/>
    <d v="2014-06-25T00:00:00"/>
    <d v="2014-06-27T00:00:00"/>
    <n v="795.4"/>
    <s v="AnnaSobecka"/>
    <n v="9"/>
    <x v="0"/>
  </r>
  <r>
    <s v="Michalina"/>
    <x v="39"/>
    <s v="Kielce"/>
    <d v="2014-07-01T00:00:00"/>
    <d v="2014-07-03T00:00:00"/>
    <n v="663.7"/>
    <s v="MichalinaLamda"/>
    <n v="9"/>
    <x v="0"/>
  </r>
  <r>
    <s v="Anna"/>
    <x v="44"/>
    <s v="Katowice"/>
    <d v="2014-07-07T00:00:00"/>
    <d v="2014-07-09T00:00:00"/>
    <n v="892.7"/>
    <s v="AnnaAugustowska"/>
    <n v="9"/>
    <x v="0"/>
  </r>
  <r>
    <s v="Amadeusz"/>
    <x v="36"/>
    <s v="Kalisz"/>
    <d v="2014-07-07T00:00:00"/>
    <d v="2014-07-10T00:00:00"/>
    <n v="919"/>
    <s v="AmadeuszHelski"/>
    <n v="9"/>
    <x v="2"/>
  </r>
  <r>
    <s v="Sebastian"/>
    <x v="37"/>
    <s v="Olsztyn"/>
    <d v="2014-07-13T00:00:00"/>
    <d v="2014-07-16T00:00:00"/>
    <n v="852.8"/>
    <s v="SebastianArgonski"/>
    <n v="9"/>
    <x v="2"/>
  </r>
  <r>
    <s v="Marek"/>
    <x v="41"/>
    <s v="Katowice"/>
    <d v="2014-07-13T00:00:00"/>
    <d v="2014-07-17T00:00:00"/>
    <n v="1290.7"/>
    <s v="MarekTrzeski"/>
    <n v="9"/>
    <x v="3"/>
  </r>
  <r>
    <s v="Irma"/>
    <x v="45"/>
    <s v="Bydgoszcz"/>
    <d v="2014-07-19T00:00:00"/>
    <d v="2014-07-21T00:00:00"/>
    <n v="795.4"/>
    <s v="IrmaOpoczna"/>
    <n v="9"/>
    <x v="0"/>
  </r>
  <r>
    <s v="Anna"/>
    <x v="44"/>
    <s v="Lublin"/>
    <d v="2014-07-25T00:00:00"/>
    <d v="2014-07-28T00:00:00"/>
    <n v="737.7"/>
    <s v="AnnaAugustowska"/>
    <n v="9"/>
    <x v="2"/>
  </r>
  <r>
    <s v="Kornel"/>
    <x v="38"/>
    <s v="Zgierz"/>
    <d v="2014-07-25T00:00:00"/>
    <d v="2014-07-29T00:00:00"/>
    <n v="688.5"/>
    <s v="KornelCzerski"/>
    <n v="9"/>
    <x v="3"/>
  </r>
  <r>
    <s v="Kornel"/>
    <x v="38"/>
    <s v="Mielec"/>
    <d v="2014-07-31T00:00:00"/>
    <d v="2014-08-01T00:00:00"/>
    <n v="570"/>
    <s v="KornelCzerski"/>
    <n v="9"/>
    <x v="1"/>
  </r>
  <r>
    <s v="Michalina"/>
    <x v="39"/>
    <s v="Kutno"/>
    <d v="2014-07-31T00:00:00"/>
    <d v="2014-08-02T00:00:00"/>
    <n v="536.79999999999995"/>
    <s v="MichalinaLamda"/>
    <n v="9"/>
    <x v="0"/>
  </r>
  <r>
    <s v="Anna"/>
    <x v="44"/>
    <s v="Olsztyn"/>
    <d v="2014-08-12T00:00:00"/>
    <d v="2014-08-13T00:00:00"/>
    <n v="526.79999999999995"/>
    <s v="AnnaAugustowska"/>
    <n v="9"/>
    <x v="1"/>
  </r>
  <r>
    <s v="Marek"/>
    <x v="41"/>
    <s v="Kalisz"/>
    <d v="2014-08-12T00:00:00"/>
    <d v="2014-08-14T00:00:00"/>
    <n v="760"/>
    <s v="MarekTrzeski"/>
    <n v="9"/>
    <x v="0"/>
  </r>
  <r>
    <s v="Irma"/>
    <x v="45"/>
    <s v="Olsztyn"/>
    <d v="2014-08-18T00:00:00"/>
    <d v="2014-08-20T00:00:00"/>
    <n v="689.8"/>
    <s v="IrmaOpoczna"/>
    <n v="9"/>
    <x v="0"/>
  </r>
  <r>
    <s v="Irma"/>
    <x v="45"/>
    <s v="Krakow"/>
    <d v="2014-08-24T00:00:00"/>
    <d v="2014-08-27T00:00:00"/>
    <n v="1116.5"/>
    <s v="IrmaOpoczna"/>
    <n v="9"/>
    <x v="2"/>
  </r>
  <r>
    <s v="Sebastian"/>
    <x v="37"/>
    <s v="Lublin"/>
    <d v="2014-09-04T00:00:00"/>
    <d v="2014-09-05T00:00:00"/>
    <n v="439.7"/>
    <s v="SebastianArgonski"/>
    <n v="9"/>
    <x v="1"/>
  </r>
  <r>
    <s v="Paulina"/>
    <x v="42"/>
    <s v="Zgierz"/>
    <d v="2014-09-04T00:00:00"/>
    <d v="2014-09-04T00:00:00"/>
    <n v="212.5"/>
    <s v="PaulinaWatrach"/>
    <n v="9"/>
    <x v="4"/>
  </r>
  <r>
    <s v="Michalina"/>
    <x v="39"/>
    <s v="Siedlce"/>
    <d v="2014-09-05T00:00:00"/>
    <d v="2014-09-06T00:00:00"/>
    <n v="295.39999999999998"/>
    <s v="MichalinaLamda"/>
    <n v="9"/>
    <x v="1"/>
  </r>
  <r>
    <s v="Anna"/>
    <x v="40"/>
    <s v="Zgierz"/>
    <d v="2014-09-05T00:00:00"/>
    <d v="2014-09-06T00:00:00"/>
    <n v="331.5"/>
    <s v="AnnaSobecka"/>
    <n v="9"/>
    <x v="1"/>
  </r>
  <r>
    <s v="Paulina"/>
    <x v="42"/>
    <s v="Lublin"/>
    <d v="2014-09-08T00:00:00"/>
    <d v="2014-09-08T00:00:00"/>
    <n v="290.7"/>
    <s v="PaulinaWatrach"/>
    <n v="9"/>
    <x v="4"/>
  </r>
  <r>
    <s v="Ewa"/>
    <x v="43"/>
    <s v="Kutno"/>
    <d v="2014-09-11T00:00:00"/>
    <d v="2014-09-14T00:00:00"/>
    <n v="665.8"/>
    <s v="EwaFidyk"/>
    <n v="9"/>
    <x v="2"/>
  </r>
  <r>
    <s v="Paulina"/>
    <x v="42"/>
    <s v="Krakow"/>
    <d v="2014-09-15T00:00:00"/>
    <d v="2014-09-16T00:00:00"/>
    <n v="706.5"/>
    <s v="PaulinaWatrach"/>
    <n v="9"/>
    <x v="1"/>
  </r>
  <r>
    <s v="Sebastian"/>
    <x v="37"/>
    <s v="Krakow"/>
    <d v="2014-09-16T00:00:00"/>
    <d v="2014-09-17T00:00:00"/>
    <n v="706.5"/>
    <s v="SebastianArgonski"/>
    <n v="9"/>
    <x v="1"/>
  </r>
  <r>
    <s v="Ewa"/>
    <x v="43"/>
    <s v="Mielec"/>
    <d v="2014-09-17T00:00:00"/>
    <d v="2014-09-18T00:00:00"/>
    <n v="570"/>
    <s v="EwaFidyk"/>
    <n v="9"/>
    <x v="1"/>
  </r>
  <r>
    <s v="Michalina"/>
    <x v="39"/>
    <s v="Mielec"/>
    <d v="2014-09-17T00:00:00"/>
    <d v="2014-09-20T00:00:00"/>
    <n v="826"/>
    <s v="MichalinaLamda"/>
    <n v="9"/>
    <x v="2"/>
  </r>
  <r>
    <s v="Marek"/>
    <x v="41"/>
    <s v="Mielec"/>
    <d v="2014-09-17T00:00:00"/>
    <d v="2014-09-20T00:00:00"/>
    <n v="826"/>
    <s v="MarekTrzeski"/>
    <n v="9"/>
    <x v="2"/>
  </r>
  <r>
    <s v="Kornel"/>
    <x v="38"/>
    <s v="Malbork"/>
    <d v="2014-09-28T00:00:00"/>
    <d v="2014-09-29T00:00:00"/>
    <n v="891"/>
    <s v="KornelCzerski"/>
    <n v="9"/>
    <x v="1"/>
  </r>
  <r>
    <s v="Paulina"/>
    <x v="42"/>
    <s v="Zgierz"/>
    <d v="2014-09-28T00:00:00"/>
    <d v="2014-09-30T00:00:00"/>
    <n v="450.5"/>
    <s v="PaulinaWatrach"/>
    <n v="9"/>
    <x v="0"/>
  </r>
  <r>
    <s v="Amadeusz"/>
    <x v="36"/>
    <s v="Olsztyn"/>
    <d v="2014-09-29T00:00:00"/>
    <d v="2014-10-01T00:00:00"/>
    <n v="689.8"/>
    <s v="AmadeuszHelski"/>
    <n v="9"/>
    <x v="0"/>
  </r>
  <r>
    <s v="Kornel"/>
    <x v="38"/>
    <s v="Mielec"/>
    <d v="2014-10-01T00:00:00"/>
    <d v="2014-10-01T00:00:00"/>
    <n v="442"/>
    <s v="KornelCzerski"/>
    <n v="9"/>
    <x v="4"/>
  </r>
  <r>
    <s v="Anna"/>
    <x v="40"/>
    <s v="Kielce"/>
    <d v="2014-10-05T00:00:00"/>
    <d v="2014-10-09T00:00:00"/>
    <n v="1019.7"/>
    <s v="AnnaSobecka"/>
    <n v="9"/>
    <x v="3"/>
  </r>
  <r>
    <s v="Kornel"/>
    <x v="38"/>
    <s v="Katowice"/>
    <d v="2014-10-10T00:00:00"/>
    <d v="2014-10-12T00:00:00"/>
    <n v="892.7"/>
    <s v="KornelCzerski"/>
    <n v="9"/>
    <x v="0"/>
  </r>
  <r>
    <s v="Marek"/>
    <x v="41"/>
    <s v="Zgierz"/>
    <d v="2014-10-10T00:00:00"/>
    <d v="2014-10-11T00:00:00"/>
    <n v="331.5"/>
    <s v="MarekTrzeski"/>
    <n v="9"/>
    <x v="1"/>
  </r>
  <r>
    <s v="Paulina"/>
    <x v="42"/>
    <s v="Krakow"/>
    <d v="2014-10-10T00:00:00"/>
    <d v="2014-10-11T00:00:00"/>
    <n v="706.5"/>
    <s v="PaulinaWatrach"/>
    <n v="9"/>
    <x v="1"/>
  </r>
  <r>
    <s v="Paulina"/>
    <x v="42"/>
    <s v="Kalisz"/>
    <d v="2014-10-11T00:00:00"/>
    <d v="2014-10-14T00:00:00"/>
    <n v="919"/>
    <s v="PaulinaWatrach"/>
    <n v="9"/>
    <x v="2"/>
  </r>
  <r>
    <s v="Marek"/>
    <x v="41"/>
    <s v="Katowice"/>
    <d v="2014-10-13T00:00:00"/>
    <d v="2014-10-13T00:00:00"/>
    <n v="494.7"/>
    <s v="MarekTrzeski"/>
    <n v="9"/>
    <x v="4"/>
  </r>
  <r>
    <s v="Marek"/>
    <x v="41"/>
    <s v="Zgierz"/>
    <d v="2014-10-15T00:00:00"/>
    <d v="2014-10-15T00:00:00"/>
    <n v="212.5"/>
    <s v="MarekTrzeski"/>
    <n v="9"/>
    <x v="4"/>
  </r>
  <r>
    <s v="Anna"/>
    <x v="40"/>
    <s v="Zgierz"/>
    <d v="2014-10-17T00:00:00"/>
    <d v="2014-10-18T00:00:00"/>
    <n v="331.5"/>
    <s v="AnnaSobecka"/>
    <n v="9"/>
    <x v="1"/>
  </r>
  <r>
    <s v="Sebastian"/>
    <x v="37"/>
    <s v="Kalisz"/>
    <d v="2014-10-23T00:00:00"/>
    <d v="2014-10-26T00:00:00"/>
    <n v="919"/>
    <s v="SebastianArgonski"/>
    <n v="9"/>
    <x v="2"/>
  </r>
  <r>
    <s v="Kornel"/>
    <x v="38"/>
    <s v="Kutno"/>
    <d v="2014-10-29T00:00:00"/>
    <d v="2014-10-30T00:00:00"/>
    <n v="407.8"/>
    <s v="KornelCzerski"/>
    <n v="9"/>
    <x v="1"/>
  </r>
  <r>
    <s v="Michalina"/>
    <x v="39"/>
    <s v="Kalisz"/>
    <d v="2014-11-03T00:00:00"/>
    <d v="2014-11-04T00:00:00"/>
    <n v="601"/>
    <s v="MichalinaLamda"/>
    <n v="9"/>
    <x v="1"/>
  </r>
  <r>
    <s v="Irma"/>
    <x v="45"/>
    <s v="Krakow"/>
    <d v="2014-11-04T00:00:00"/>
    <d v="2014-11-05T00:00:00"/>
    <n v="706.5"/>
    <s v="IrmaOpoczna"/>
    <n v="9"/>
    <x v="1"/>
  </r>
  <r>
    <s v="Irma"/>
    <x v="45"/>
    <s v="Kalisz"/>
    <d v="2014-11-16T00:00:00"/>
    <d v="2014-11-19T00:00:00"/>
    <n v="919"/>
    <s v="IrmaOpoczna"/>
    <n v="9"/>
    <x v="2"/>
  </r>
  <r>
    <s v="Marek"/>
    <x v="41"/>
    <s v="Malbork"/>
    <d v="2014-11-17T00:00:00"/>
    <d v="2014-11-17T00:00:00"/>
    <n v="680"/>
    <s v="MarekTrzeski"/>
    <n v="9"/>
    <x v="4"/>
  </r>
  <r>
    <s v="Amadeusz"/>
    <x v="36"/>
    <s v="Bydgoszcz"/>
    <d v="2014-11-20T00:00:00"/>
    <d v="2014-11-21T00:00:00"/>
    <n v="654.4"/>
    <s v="AmadeuszHelski"/>
    <n v="9"/>
    <x v="1"/>
  </r>
  <r>
    <s v="Anna"/>
    <x v="40"/>
    <s v="Lublin"/>
    <d v="2014-11-22T00:00:00"/>
    <d v="2014-11-25T00:00:00"/>
    <n v="737.7"/>
    <s v="AnnaSobecka"/>
    <n v="9"/>
    <x v="2"/>
  </r>
  <r>
    <s v="Anna"/>
    <x v="44"/>
    <s v="Bydgoszcz"/>
    <d v="2014-11-23T00:00:00"/>
    <d v="2014-11-23T00:00:00"/>
    <n v="513.4"/>
    <s v="AnnaAugustowska"/>
    <n v="9"/>
    <x v="4"/>
  </r>
  <r>
    <s v="Amadeusz"/>
    <x v="36"/>
    <s v="Malbork"/>
    <d v="2014-11-24T00:00:00"/>
    <d v="2014-11-25T00:00:00"/>
    <n v="891"/>
    <s v="AmadeuszHelski"/>
    <n v="9"/>
    <x v="1"/>
  </r>
  <r>
    <s v="Sebastian"/>
    <x v="37"/>
    <s v="Siedlce"/>
    <d v="2014-11-27T00:00:00"/>
    <d v="2014-11-30T00:00:00"/>
    <n v="573.4"/>
    <s v="SebastianArgonski"/>
    <n v="9"/>
    <x v="2"/>
  </r>
  <r>
    <s v="Anna"/>
    <x v="40"/>
    <s v="Kalisz"/>
    <d v="2014-11-27T00:00:00"/>
    <d v="2014-11-28T00:00:00"/>
    <n v="601"/>
    <s v="AnnaSobecka"/>
    <n v="9"/>
    <x v="1"/>
  </r>
  <r>
    <s v="Paulina"/>
    <x v="42"/>
    <s v="Katowice"/>
    <d v="2014-11-27T00:00:00"/>
    <d v="2014-11-28T00:00:00"/>
    <n v="693.7"/>
    <s v="PaulinaWatrach"/>
    <n v="9"/>
    <x v="1"/>
  </r>
  <r>
    <s v="Irma"/>
    <x v="45"/>
    <s v="Malbork"/>
    <d v="2014-11-28T00:00:00"/>
    <d v="2014-12-02T00:00:00"/>
    <n v="1524"/>
    <s v="IrmaOpoczna"/>
    <n v="9"/>
    <x v="3"/>
  </r>
  <r>
    <s v="Anna"/>
    <x v="40"/>
    <s v="Lublin"/>
    <d v="2014-12-02T00:00:00"/>
    <d v="2014-12-02T00:00:00"/>
    <n v="290.7"/>
    <s v="AnnaSobecka"/>
    <n v="9"/>
    <x v="4"/>
  </r>
  <r>
    <s v="Ewa"/>
    <x v="43"/>
    <s v="Lublin"/>
    <d v="2014-12-04T00:00:00"/>
    <d v="2014-12-05T00:00:00"/>
    <n v="439.7"/>
    <s v="EwaFidyk"/>
    <n v="9"/>
    <x v="1"/>
  </r>
  <r>
    <s v="Sebastian"/>
    <x v="37"/>
    <s v="Lublin"/>
    <d v="2014-12-09T00:00:00"/>
    <d v="2014-12-10T00:00:00"/>
    <n v="439.7"/>
    <s v="SebastianArgonski"/>
    <n v="9"/>
    <x v="1"/>
  </r>
  <r>
    <s v="Amadeusz"/>
    <x v="36"/>
    <s v="Zgierz"/>
    <d v="2014-12-09T00:00:00"/>
    <d v="2014-12-13T00:00:00"/>
    <n v="688.5"/>
    <s v="AmadeuszHelski"/>
    <n v="9"/>
    <x v="3"/>
  </r>
  <r>
    <s v="Michalina"/>
    <x v="39"/>
    <s v="Zgierz"/>
    <d v="2014-12-09T00:00:00"/>
    <d v="2014-12-12T00:00:00"/>
    <n v="569.5"/>
    <s v="MichalinaLamda"/>
    <n v="9"/>
    <x v="2"/>
  </r>
  <r>
    <s v="Marek"/>
    <x v="41"/>
    <s v="Olsztyn"/>
    <d v="2014-12-09T00:00:00"/>
    <d v="2014-12-10T00:00:00"/>
    <n v="526.79999999999995"/>
    <s v="MarekTrzeski"/>
    <n v="9"/>
    <x v="1"/>
  </r>
  <r>
    <s v="Kornel"/>
    <x v="38"/>
    <s v="Krakow"/>
    <d v="2014-12-10T00:00:00"/>
    <d v="2014-12-13T00:00:00"/>
    <n v="1116.5"/>
    <s v="KornelCzerski"/>
    <n v="9"/>
    <x v="2"/>
  </r>
  <r>
    <s v="Anna"/>
    <x v="44"/>
    <s v="Zgierz"/>
    <d v="2014-12-14T00:00:00"/>
    <d v="2014-12-14T00:00:00"/>
    <n v="212.5"/>
    <s v="AnnaAugustowska"/>
    <n v="9"/>
    <x v="4"/>
  </r>
  <r>
    <s v="Anna"/>
    <x v="44"/>
    <s v="Olsztyn"/>
    <d v="2014-12-17T00:00:00"/>
    <d v="2014-12-17T00:00:00"/>
    <n v="363.8"/>
    <s v="AnnaAugustowska"/>
    <n v="9"/>
    <x v="4"/>
  </r>
  <r>
    <s v="Paulina"/>
    <x v="42"/>
    <s v="Zgierz"/>
    <d v="2014-12-21T00:00:00"/>
    <d v="2014-12-22T00:00:00"/>
    <n v="331.5"/>
    <s v="PaulinaWatrach"/>
    <n v="9"/>
    <x v="1"/>
  </r>
  <r>
    <s v="Anna"/>
    <x v="44"/>
    <s v="Krakow"/>
    <d v="2014-12-22T00:00:00"/>
    <d v="2014-12-22T00:00:00"/>
    <n v="501.5"/>
    <s v="AnnaAugustowska"/>
    <n v="9"/>
    <x v="4"/>
  </r>
  <r>
    <s v="Michalina"/>
    <x v="39"/>
    <s v="Siedlce"/>
    <d v="2014-12-22T00:00:00"/>
    <d v="2014-12-22T00:00:00"/>
    <n v="156.4"/>
    <s v="MichalinaLamda"/>
    <n v="9"/>
    <x v="4"/>
  </r>
  <r>
    <s v="Piotr"/>
    <x v="46"/>
    <s v="Krakow"/>
    <d v="2014-01-05T00:00:00"/>
    <d v="2014-01-05T00:00:00"/>
    <n v="501.5"/>
    <s v="PiotrArmowicz"/>
    <n v="10"/>
    <x v="4"/>
  </r>
  <r>
    <s v="Piotr"/>
    <x v="47"/>
    <s v="Olsztyn"/>
    <d v="2014-01-06T00:00:00"/>
    <d v="2014-01-06T00:00:00"/>
    <n v="363.8"/>
    <s v="PiotrBojarun"/>
    <n v="10"/>
    <x v="4"/>
  </r>
  <r>
    <s v="Piotr"/>
    <x v="47"/>
    <s v="Radom"/>
    <d v="2014-01-13T00:00:00"/>
    <d v="2014-01-16T00:00:00"/>
    <n v="550.5"/>
    <s v="PiotrBojarun"/>
    <n v="10"/>
    <x v="2"/>
  </r>
  <r>
    <s v="Wojciech"/>
    <x v="48"/>
    <s v="Mielec"/>
    <d v="2014-01-13T00:00:00"/>
    <d v="2014-01-14T00:00:00"/>
    <n v="570"/>
    <s v="WojciechKrokus"/>
    <n v="10"/>
    <x v="1"/>
  </r>
  <r>
    <s v="Paulina"/>
    <x v="49"/>
    <s v="Malbork"/>
    <d v="2014-01-14T00:00:00"/>
    <d v="2014-01-14T00:00:00"/>
    <n v="680"/>
    <s v="PaulinaChorzowska"/>
    <n v="10"/>
    <x v="4"/>
  </r>
  <r>
    <s v="Ewelia"/>
    <x v="50"/>
    <s v="Zgierz"/>
    <d v="2014-01-14T00:00:00"/>
    <d v="2014-01-14T00:00:00"/>
    <n v="212.5"/>
    <s v="EweliaNyska"/>
    <n v="10"/>
    <x v="4"/>
  </r>
  <r>
    <s v="Piotr"/>
    <x v="51"/>
    <s v="Kielce"/>
    <d v="2014-01-14T00:00:00"/>
    <d v="2014-01-17T00:00:00"/>
    <n v="841.7"/>
    <s v="PiotrSworacz"/>
    <n v="10"/>
    <x v="2"/>
  </r>
  <r>
    <s v="Katarzyna"/>
    <x v="52"/>
    <s v="Radom"/>
    <d v="2014-01-15T00:00:00"/>
    <d v="2014-01-16T00:00:00"/>
    <n v="302.5"/>
    <s v="KatarzynaPiotrowska"/>
    <n v="10"/>
    <x v="1"/>
  </r>
  <r>
    <s v="Paulina"/>
    <x v="49"/>
    <s v="Mielec"/>
    <d v="2014-01-17T00:00:00"/>
    <d v="2014-01-17T00:00:00"/>
    <n v="442"/>
    <s v="PaulinaChorzowska"/>
    <n v="10"/>
    <x v="4"/>
  </r>
  <r>
    <s v="Ewelia"/>
    <x v="50"/>
    <s v="Radom"/>
    <d v="2014-01-18T00:00:00"/>
    <d v="2014-01-19T00:00:00"/>
    <n v="302.5"/>
    <s v="EweliaNyska"/>
    <n v="10"/>
    <x v="1"/>
  </r>
  <r>
    <s v="Kacper"/>
    <x v="53"/>
    <s v="Radom"/>
    <d v="2014-01-22T00:00:00"/>
    <d v="2014-01-24T00:00:00"/>
    <n v="426.5"/>
    <s v="KacperKrajewski"/>
    <n v="10"/>
    <x v="0"/>
  </r>
  <r>
    <s v="Piotr"/>
    <x v="51"/>
    <s v="Siedlce"/>
    <d v="2014-01-26T00:00:00"/>
    <d v="2014-01-29T00:00:00"/>
    <n v="573.4"/>
    <s v="PiotrSworacz"/>
    <n v="10"/>
    <x v="2"/>
  </r>
  <r>
    <s v="Paulina"/>
    <x v="49"/>
    <s v="Krakow"/>
    <d v="2014-01-27T00:00:00"/>
    <d v="2014-01-27T00:00:00"/>
    <n v="501.5"/>
    <s v="PaulinaChorzowska"/>
    <n v="10"/>
    <x v="4"/>
  </r>
  <r>
    <s v="Karolina"/>
    <x v="54"/>
    <s v="Krakow"/>
    <d v="2014-02-02T00:00:00"/>
    <d v="2014-02-03T00:00:00"/>
    <n v="706.5"/>
    <s v="KarolinaBizuta"/>
    <n v="10"/>
    <x v="1"/>
  </r>
  <r>
    <s v="Karolina"/>
    <x v="54"/>
    <s v="Katowice"/>
    <d v="2014-02-07T00:00:00"/>
    <d v="2014-02-09T00:00:00"/>
    <n v="892.7"/>
    <s v="KarolinaBizuta"/>
    <n v="10"/>
    <x v="0"/>
  </r>
  <r>
    <s v="Piotr"/>
    <x v="47"/>
    <s v="Bydgoszcz"/>
    <d v="2014-02-07T00:00:00"/>
    <d v="2014-02-10T00:00:00"/>
    <n v="936.4"/>
    <s v="PiotrBojarun"/>
    <n v="10"/>
    <x v="2"/>
  </r>
  <r>
    <s v="Wiktor"/>
    <x v="55"/>
    <s v="Mielec"/>
    <d v="2014-02-07T00:00:00"/>
    <d v="2014-02-11T00:00:00"/>
    <n v="954"/>
    <s v="WiktorCzekan"/>
    <n v="10"/>
    <x v="3"/>
  </r>
  <r>
    <s v="Kacper"/>
    <x v="53"/>
    <s v="Kutno"/>
    <d v="2014-02-07T00:00:00"/>
    <d v="2014-02-09T00:00:00"/>
    <n v="536.79999999999995"/>
    <s v="KacperKrajewski"/>
    <n v="10"/>
    <x v="0"/>
  </r>
  <r>
    <s v="Wojciech"/>
    <x v="48"/>
    <s v="Zgierz"/>
    <d v="2014-02-07T00:00:00"/>
    <d v="2014-02-07T00:00:00"/>
    <n v="212.5"/>
    <s v="WojciechKrokus"/>
    <n v="10"/>
    <x v="4"/>
  </r>
  <r>
    <s v="Paulina"/>
    <x v="49"/>
    <s v="Bydgoszcz"/>
    <d v="2014-02-12T00:00:00"/>
    <d v="2014-02-12T00:00:00"/>
    <n v="513.4"/>
    <s v="PaulinaChorzowska"/>
    <n v="10"/>
    <x v="4"/>
  </r>
  <r>
    <s v="Katarzyna"/>
    <x v="52"/>
    <s v="Kutno"/>
    <d v="2014-02-15T00:00:00"/>
    <d v="2014-02-17T00:00:00"/>
    <n v="536.79999999999995"/>
    <s v="KatarzynaPiotrowska"/>
    <n v="10"/>
    <x v="0"/>
  </r>
  <r>
    <s v="Piotr"/>
    <x v="51"/>
    <s v="Mielec"/>
    <d v="2014-02-19T00:00:00"/>
    <d v="2014-02-22T00:00:00"/>
    <n v="826"/>
    <s v="PiotrSworacz"/>
    <n v="10"/>
    <x v="2"/>
  </r>
  <r>
    <s v="Piotr"/>
    <x v="46"/>
    <s v="Katowice"/>
    <d v="2014-03-03T00:00:00"/>
    <d v="2014-03-04T00:00:00"/>
    <n v="693.7"/>
    <s v="PiotrArmowicz"/>
    <n v="10"/>
    <x v="1"/>
  </r>
  <r>
    <s v="Ewelia"/>
    <x v="50"/>
    <s v="Mielec"/>
    <d v="2014-03-03T00:00:00"/>
    <d v="2014-03-04T00:00:00"/>
    <n v="570"/>
    <s v="EweliaNyska"/>
    <n v="10"/>
    <x v="1"/>
  </r>
  <r>
    <s v="Karolina"/>
    <x v="54"/>
    <s v="Bydgoszcz"/>
    <d v="2014-03-15T00:00:00"/>
    <d v="2014-03-19T00:00:00"/>
    <n v="1077.4000000000001"/>
    <s v="KarolinaBizuta"/>
    <n v="10"/>
    <x v="3"/>
  </r>
  <r>
    <s v="Piotr"/>
    <x v="47"/>
    <s v="Kutno"/>
    <d v="2014-03-15T00:00:00"/>
    <d v="2014-03-16T00:00:00"/>
    <n v="407.8"/>
    <s v="PiotrBojarun"/>
    <n v="10"/>
    <x v="1"/>
  </r>
  <r>
    <s v="Wiktor"/>
    <x v="55"/>
    <s v="Malbork"/>
    <d v="2014-03-15T00:00:00"/>
    <d v="2014-03-18T00:00:00"/>
    <n v="1313"/>
    <s v="WiktorCzekan"/>
    <n v="10"/>
    <x v="2"/>
  </r>
  <r>
    <s v="Daria"/>
    <x v="56"/>
    <s v="Malbork"/>
    <d v="2014-03-15T00:00:00"/>
    <d v="2014-03-17T00:00:00"/>
    <n v="1102"/>
    <s v="DariaParyska"/>
    <n v="10"/>
    <x v="0"/>
  </r>
  <r>
    <s v="Piotr"/>
    <x v="51"/>
    <s v="Krakow"/>
    <d v="2014-03-15T00:00:00"/>
    <d v="2014-03-19T00:00:00"/>
    <n v="1321.5"/>
    <s v="PiotrSworacz"/>
    <n v="10"/>
    <x v="3"/>
  </r>
  <r>
    <s v="Kacper"/>
    <x v="53"/>
    <s v="Radom"/>
    <d v="2014-03-18T00:00:00"/>
    <d v="2014-03-18T00:00:00"/>
    <n v="178.5"/>
    <s v="KacperKrajewski"/>
    <n v="10"/>
    <x v="4"/>
  </r>
  <r>
    <s v="Wiktor"/>
    <x v="55"/>
    <s v="Katowice"/>
    <d v="2014-03-21T00:00:00"/>
    <d v="2014-03-25T00:00:00"/>
    <n v="1290.7"/>
    <s v="WiktorCzekan"/>
    <n v="10"/>
    <x v="3"/>
  </r>
  <r>
    <s v="Daria"/>
    <x v="56"/>
    <s v="Katowice"/>
    <d v="2014-04-02T00:00:00"/>
    <d v="2014-04-04T00:00:00"/>
    <n v="892.7"/>
    <s v="DariaParyska"/>
    <n v="10"/>
    <x v="0"/>
  </r>
  <r>
    <s v="Piotr"/>
    <x v="47"/>
    <s v="Kalisz"/>
    <d v="2014-04-08T00:00:00"/>
    <d v="2014-04-10T00:00:00"/>
    <n v="760"/>
    <s v="PiotrBojarun"/>
    <n v="10"/>
    <x v="0"/>
  </r>
  <r>
    <s v="Karolina"/>
    <x v="54"/>
    <s v="Krakow"/>
    <d v="2014-04-28T00:00:00"/>
    <d v="2014-04-29T00:00:00"/>
    <n v="706.5"/>
    <s v="KarolinaBizuta"/>
    <n v="10"/>
    <x v="1"/>
  </r>
  <r>
    <s v="Piotr"/>
    <x v="46"/>
    <s v="Lublin"/>
    <d v="2014-05-05T00:00:00"/>
    <d v="2014-05-05T00:00:00"/>
    <n v="290.7"/>
    <s v="PiotrArmowicz"/>
    <n v="10"/>
    <x v="4"/>
  </r>
  <r>
    <s v="Daria"/>
    <x v="56"/>
    <s v="Mielec"/>
    <d v="2014-05-06T00:00:00"/>
    <d v="2014-05-07T00:00:00"/>
    <n v="570"/>
    <s v="DariaParyska"/>
    <n v="10"/>
    <x v="1"/>
  </r>
  <r>
    <s v="Wojciech"/>
    <x v="48"/>
    <s v="Siedlce"/>
    <d v="2014-05-08T00:00:00"/>
    <d v="2014-05-11T00:00:00"/>
    <n v="573.4"/>
    <s v="WojciechKrokus"/>
    <n v="10"/>
    <x v="2"/>
  </r>
  <r>
    <s v="Piotr"/>
    <x v="47"/>
    <s v="Lublin"/>
    <d v="2014-05-14T00:00:00"/>
    <d v="2014-05-18T00:00:00"/>
    <n v="886.7"/>
    <s v="PiotrBojarun"/>
    <n v="10"/>
    <x v="3"/>
  </r>
  <r>
    <s v="Daria"/>
    <x v="56"/>
    <s v="Mielec"/>
    <d v="2014-05-20T00:00:00"/>
    <d v="2014-05-23T00:00:00"/>
    <n v="826"/>
    <s v="DariaParyska"/>
    <n v="10"/>
    <x v="2"/>
  </r>
  <r>
    <s v="Piotr"/>
    <x v="46"/>
    <s v="Katowice"/>
    <d v="2014-05-26T00:00:00"/>
    <d v="2014-05-28T00:00:00"/>
    <n v="892.7"/>
    <s v="PiotrArmowicz"/>
    <n v="10"/>
    <x v="0"/>
  </r>
  <r>
    <s v="Piotr"/>
    <x v="46"/>
    <s v="Bydgoszcz"/>
    <d v="2014-06-01T00:00:00"/>
    <d v="2014-06-04T00:00:00"/>
    <n v="936.4"/>
    <s v="PiotrArmowicz"/>
    <n v="10"/>
    <x v="2"/>
  </r>
  <r>
    <s v="Piotr"/>
    <x v="51"/>
    <s v="Kalisz"/>
    <d v="2014-06-01T00:00:00"/>
    <d v="2014-06-03T00:00:00"/>
    <n v="760"/>
    <s v="PiotrSworacz"/>
    <n v="10"/>
    <x v="0"/>
  </r>
  <r>
    <s v="Natalia"/>
    <x v="57"/>
    <s v="Radom"/>
    <d v="2014-06-03T00:00:00"/>
    <d v="2014-06-03T00:00:00"/>
    <n v="178.5"/>
    <s v="NataliaIdar"/>
    <n v="10"/>
    <x v="4"/>
  </r>
  <r>
    <s v="Ewelia"/>
    <x v="50"/>
    <s v="Mielec"/>
    <d v="2014-06-13T00:00:00"/>
    <d v="2014-06-13T00:00:00"/>
    <n v="442"/>
    <s v="EweliaNyska"/>
    <n v="10"/>
    <x v="4"/>
  </r>
  <r>
    <s v="Kacper"/>
    <x v="53"/>
    <s v="Zgierz"/>
    <d v="2014-06-19T00:00:00"/>
    <d v="2014-06-22T00:00:00"/>
    <n v="569.5"/>
    <s v="KacperKrajewski"/>
    <n v="10"/>
    <x v="2"/>
  </r>
  <r>
    <s v="Ewelia"/>
    <x v="50"/>
    <s v="Kielce"/>
    <d v="2014-06-19T00:00:00"/>
    <d v="2014-06-22T00:00:00"/>
    <n v="841.7"/>
    <s v="EweliaNyska"/>
    <n v="10"/>
    <x v="2"/>
  </r>
  <r>
    <s v="Katarzyna"/>
    <x v="52"/>
    <s v="Bydgoszcz"/>
    <d v="2014-06-19T00:00:00"/>
    <d v="2014-06-21T00:00:00"/>
    <n v="795.4"/>
    <s v="KatarzynaPiotrowska"/>
    <n v="10"/>
    <x v="0"/>
  </r>
  <r>
    <s v="Kacper"/>
    <x v="53"/>
    <s v="Bydgoszcz"/>
    <d v="2014-06-25T00:00:00"/>
    <d v="2014-06-27T00:00:00"/>
    <n v="795.4"/>
    <s v="KacperKrajewski"/>
    <n v="10"/>
    <x v="0"/>
  </r>
  <r>
    <s v="Piotr"/>
    <x v="47"/>
    <s v="Katowice"/>
    <d v="2014-07-01T00:00:00"/>
    <d v="2014-07-05T00:00:00"/>
    <n v="1290.7"/>
    <s v="PiotrBojarun"/>
    <n v="10"/>
    <x v="3"/>
  </r>
  <r>
    <s v="Wiktor"/>
    <x v="55"/>
    <s v="Mielec"/>
    <d v="2014-07-07T00:00:00"/>
    <d v="2014-07-09T00:00:00"/>
    <n v="698"/>
    <s v="WiktorCzekan"/>
    <n v="10"/>
    <x v="0"/>
  </r>
  <r>
    <s v="Wiktor"/>
    <x v="55"/>
    <s v="Radom"/>
    <d v="2014-07-11T00:00:00"/>
    <d v="2014-07-11T00:00:00"/>
    <n v="178.5"/>
    <s v="WiktorCzekan"/>
    <n v="10"/>
    <x v="4"/>
  </r>
  <r>
    <s v="Paulina"/>
    <x v="49"/>
    <s v="Mielec"/>
    <d v="2014-07-17T00:00:00"/>
    <d v="2014-07-17T00:00:00"/>
    <n v="442"/>
    <s v="PaulinaChorzowska"/>
    <n v="10"/>
    <x v="4"/>
  </r>
  <r>
    <s v="Katarzyna"/>
    <x v="52"/>
    <s v="Katowice"/>
    <d v="2014-07-21T00:00:00"/>
    <d v="2014-07-23T00:00:00"/>
    <n v="892.7"/>
    <s v="KatarzynaPiotrowska"/>
    <n v="10"/>
    <x v="0"/>
  </r>
  <r>
    <s v="Piotr"/>
    <x v="46"/>
    <s v="Kutno"/>
    <d v="2014-07-31T00:00:00"/>
    <d v="2014-08-04T00:00:00"/>
    <n v="794.8"/>
    <s v="PiotrArmowicz"/>
    <n v="10"/>
    <x v="3"/>
  </r>
  <r>
    <s v="Piotr"/>
    <x v="47"/>
    <s v="Katowice"/>
    <d v="2014-07-31T00:00:00"/>
    <d v="2014-08-03T00:00:00"/>
    <n v="1091.7"/>
    <s v="PiotrBojarun"/>
    <n v="10"/>
    <x v="2"/>
  </r>
  <r>
    <s v="Daria"/>
    <x v="56"/>
    <s v="Krakow"/>
    <d v="2014-07-31T00:00:00"/>
    <d v="2014-08-03T00:00:00"/>
    <n v="1116.5"/>
    <s v="DariaParyska"/>
    <n v="10"/>
    <x v="2"/>
  </r>
  <r>
    <s v="Piotr"/>
    <x v="51"/>
    <s v="Zgierz"/>
    <d v="2014-07-31T00:00:00"/>
    <d v="2014-08-02T00:00:00"/>
    <n v="450.5"/>
    <s v="PiotrSworacz"/>
    <n v="10"/>
    <x v="0"/>
  </r>
  <r>
    <s v="Wojciech"/>
    <x v="48"/>
    <s v="Malbork"/>
    <d v="2014-08-12T00:00:00"/>
    <d v="2014-08-13T00:00:00"/>
    <n v="891"/>
    <s v="WojciechKrokus"/>
    <n v="10"/>
    <x v="1"/>
  </r>
  <r>
    <s v="Piotr"/>
    <x v="46"/>
    <s v="Zgierz"/>
    <d v="2014-08-24T00:00:00"/>
    <d v="2014-08-26T00:00:00"/>
    <n v="450.5"/>
    <s v="PiotrArmowicz"/>
    <n v="10"/>
    <x v="0"/>
  </r>
  <r>
    <s v="Kacper"/>
    <x v="53"/>
    <s v="Krakow"/>
    <d v="2014-08-24T00:00:00"/>
    <d v="2014-08-27T00:00:00"/>
    <n v="1116.5"/>
    <s v="KacperKrajewski"/>
    <n v="10"/>
    <x v="2"/>
  </r>
  <r>
    <s v="Katarzyna"/>
    <x v="52"/>
    <s v="Radom"/>
    <d v="2014-09-03T00:00:00"/>
    <d v="2014-09-06T00:00:00"/>
    <n v="550.5"/>
    <s v="KatarzynaPiotrowska"/>
    <n v="10"/>
    <x v="2"/>
  </r>
  <r>
    <s v="Ewelia"/>
    <x v="50"/>
    <s v="Kielce"/>
    <d v="2014-09-04T00:00:00"/>
    <d v="2014-09-08T00:00:00"/>
    <n v="1019.7"/>
    <s v="EweliaNyska"/>
    <n v="10"/>
    <x v="3"/>
  </r>
  <r>
    <s v="Piotr"/>
    <x v="47"/>
    <s v="Lublin"/>
    <d v="2014-09-05T00:00:00"/>
    <d v="2014-09-07T00:00:00"/>
    <n v="588.70000000000005"/>
    <s v="PiotrBojarun"/>
    <n v="10"/>
    <x v="0"/>
  </r>
  <r>
    <s v="Katarzyna"/>
    <x v="52"/>
    <s v="Malbork"/>
    <d v="2014-09-11T00:00:00"/>
    <d v="2014-09-12T00:00:00"/>
    <n v="891"/>
    <s v="KatarzynaPiotrowska"/>
    <n v="10"/>
    <x v="1"/>
  </r>
  <r>
    <s v="Karolina"/>
    <x v="54"/>
    <s v="Kutno"/>
    <d v="2014-09-16T00:00:00"/>
    <d v="2014-09-18T00:00:00"/>
    <n v="536.79999999999995"/>
    <s v="KarolinaBizuta"/>
    <n v="10"/>
    <x v="0"/>
  </r>
  <r>
    <s v="Karolina"/>
    <x v="54"/>
    <s v="Lublin"/>
    <d v="2014-09-17T00:00:00"/>
    <d v="2014-09-20T00:00:00"/>
    <n v="737.7"/>
    <s v="KarolinaBizuta"/>
    <n v="10"/>
    <x v="2"/>
  </r>
  <r>
    <s v="Piotr"/>
    <x v="46"/>
    <s v="Kutno"/>
    <d v="2014-09-22T00:00:00"/>
    <d v="2014-09-22T00:00:00"/>
    <n v="278.8"/>
    <s v="PiotrArmowicz"/>
    <n v="10"/>
    <x v="4"/>
  </r>
  <r>
    <s v="Karolina"/>
    <x v="54"/>
    <s v="Malbork"/>
    <d v="2014-09-28T00:00:00"/>
    <d v="2014-09-30T00:00:00"/>
    <n v="1102"/>
    <s v="KarolinaBizuta"/>
    <n v="10"/>
    <x v="0"/>
  </r>
  <r>
    <s v="Wiktor"/>
    <x v="55"/>
    <s v="Krakow"/>
    <d v="2014-09-28T00:00:00"/>
    <d v="2014-10-02T00:00:00"/>
    <n v="1321.5"/>
    <s v="WiktorCzekan"/>
    <n v="10"/>
    <x v="3"/>
  </r>
  <r>
    <s v="Piotr"/>
    <x v="46"/>
    <s v="Mielec"/>
    <d v="2014-09-29T00:00:00"/>
    <d v="2014-10-01T00:00:00"/>
    <n v="698"/>
    <s v="PiotrArmowicz"/>
    <n v="10"/>
    <x v="0"/>
  </r>
  <r>
    <s v="Natalia"/>
    <x v="57"/>
    <s v="Kutno"/>
    <d v="2014-09-29T00:00:00"/>
    <d v="2014-10-01T00:00:00"/>
    <n v="536.79999999999995"/>
    <s v="NataliaIdar"/>
    <n v="10"/>
    <x v="0"/>
  </r>
  <r>
    <s v="Kacper"/>
    <x v="53"/>
    <s v="Olsztyn"/>
    <d v="2014-09-29T00:00:00"/>
    <d v="2014-10-01T00:00:00"/>
    <n v="689.8"/>
    <s v="KacperKrajewski"/>
    <n v="10"/>
    <x v="0"/>
  </r>
  <r>
    <s v="Daria"/>
    <x v="56"/>
    <s v="Olsztyn"/>
    <d v="2014-09-29T00:00:00"/>
    <d v="2014-10-03T00:00:00"/>
    <n v="1015.8"/>
    <s v="DariaParyska"/>
    <n v="10"/>
    <x v="3"/>
  </r>
  <r>
    <s v="Ewelia"/>
    <x v="50"/>
    <s v="Kalisz"/>
    <d v="2014-10-06T00:00:00"/>
    <d v="2014-10-13T00:00:00"/>
    <n v="1555"/>
    <s v="EweliaNyska"/>
    <n v="10"/>
    <x v="5"/>
  </r>
  <r>
    <s v="Natalia"/>
    <x v="57"/>
    <s v="Kalisz"/>
    <d v="2014-10-10T00:00:00"/>
    <d v="2014-10-14T00:00:00"/>
    <n v="1078"/>
    <s v="NataliaIdar"/>
    <n v="10"/>
    <x v="3"/>
  </r>
  <r>
    <s v="Wiktor"/>
    <x v="55"/>
    <s v="Zgierz"/>
    <d v="2014-10-11T00:00:00"/>
    <d v="2014-10-12T00:00:00"/>
    <n v="331.5"/>
    <s v="WiktorCzekan"/>
    <n v="10"/>
    <x v="1"/>
  </r>
  <r>
    <s v="Piotr"/>
    <x v="51"/>
    <s v="Kalisz"/>
    <d v="2014-10-11T00:00:00"/>
    <d v="2014-10-13T00:00:00"/>
    <n v="760"/>
    <s v="PiotrSworacz"/>
    <n v="10"/>
    <x v="0"/>
  </r>
  <r>
    <s v="Karolina"/>
    <x v="54"/>
    <s v="Kielce"/>
    <d v="2014-10-13T00:00:00"/>
    <d v="2014-10-13T00:00:00"/>
    <n v="307.7"/>
    <s v="KarolinaBizuta"/>
    <n v="10"/>
    <x v="4"/>
  </r>
  <r>
    <s v="Paulina"/>
    <x v="49"/>
    <s v="Kielce"/>
    <d v="2014-10-22T00:00:00"/>
    <d v="2014-10-22T00:00:00"/>
    <n v="307.7"/>
    <s v="PaulinaChorzowska"/>
    <n v="10"/>
    <x v="4"/>
  </r>
  <r>
    <s v="Wiktor"/>
    <x v="55"/>
    <s v="Lublin"/>
    <d v="2014-10-22T00:00:00"/>
    <d v="2014-10-25T00:00:00"/>
    <n v="737.7"/>
    <s v="WiktorCzekan"/>
    <n v="10"/>
    <x v="2"/>
  </r>
  <r>
    <s v="Natalia"/>
    <x v="57"/>
    <s v="Mielec"/>
    <d v="2014-10-22T00:00:00"/>
    <d v="2014-10-22T00:00:00"/>
    <n v="442"/>
    <s v="NataliaIdar"/>
    <n v="10"/>
    <x v="4"/>
  </r>
  <r>
    <s v="Wojciech"/>
    <x v="48"/>
    <s v="Kalisz"/>
    <d v="2014-10-22T00:00:00"/>
    <d v="2014-10-26T00:00:00"/>
    <n v="1078"/>
    <s v="WojciechKrokus"/>
    <n v="10"/>
    <x v="3"/>
  </r>
  <r>
    <s v="Wojciech"/>
    <x v="48"/>
    <s v="Krakow"/>
    <d v="2014-10-23T00:00:00"/>
    <d v="2014-10-24T00:00:00"/>
    <n v="706.5"/>
    <s v="WojciechKrokus"/>
    <n v="10"/>
    <x v="1"/>
  </r>
  <r>
    <s v="Natalia"/>
    <x v="57"/>
    <s v="Kielce"/>
    <d v="2014-10-24T00:00:00"/>
    <d v="2014-10-24T00:00:00"/>
    <n v="307.7"/>
    <s v="NataliaIdar"/>
    <n v="10"/>
    <x v="4"/>
  </r>
  <r>
    <s v="Natalia"/>
    <x v="57"/>
    <s v="Kielce"/>
    <d v="2014-10-27T00:00:00"/>
    <d v="2014-10-27T00:00:00"/>
    <n v="307.7"/>
    <s v="NataliaIdar"/>
    <n v="10"/>
    <x v="4"/>
  </r>
  <r>
    <s v="Paulina"/>
    <x v="49"/>
    <s v="Krakow"/>
    <d v="2014-11-03T00:00:00"/>
    <d v="2014-11-03T00:00:00"/>
    <n v="501.5"/>
    <s v="PaulinaChorzowska"/>
    <n v="10"/>
    <x v="4"/>
  </r>
  <r>
    <s v="Wiktor"/>
    <x v="55"/>
    <s v="Kutno"/>
    <d v="2014-11-03T00:00:00"/>
    <d v="2014-11-06T00:00:00"/>
    <n v="665.8"/>
    <s v="WiktorCzekan"/>
    <n v="10"/>
    <x v="2"/>
  </r>
  <r>
    <s v="Ewelia"/>
    <x v="50"/>
    <s v="Kutno"/>
    <d v="2014-11-03T00:00:00"/>
    <d v="2014-11-03T00:00:00"/>
    <n v="278.8"/>
    <s v="EweliaNyska"/>
    <n v="10"/>
    <x v="4"/>
  </r>
  <r>
    <s v="Daria"/>
    <x v="56"/>
    <s v="Lublin"/>
    <d v="2014-11-03T00:00:00"/>
    <d v="2014-11-04T00:00:00"/>
    <n v="439.7"/>
    <s v="DariaParyska"/>
    <n v="10"/>
    <x v="1"/>
  </r>
  <r>
    <s v="Wojciech"/>
    <x v="48"/>
    <s v="Olsztyn"/>
    <d v="2014-11-04T00:00:00"/>
    <d v="2014-11-07T00:00:00"/>
    <n v="852.8"/>
    <s v="WojciechKrokus"/>
    <n v="10"/>
    <x v="2"/>
  </r>
  <r>
    <s v="Piotr"/>
    <x v="51"/>
    <s v="Kielce"/>
    <d v="2014-11-04T00:00:00"/>
    <d v="2014-11-07T00:00:00"/>
    <n v="841.7"/>
    <s v="PiotrSworacz"/>
    <n v="10"/>
    <x v="2"/>
  </r>
  <r>
    <s v="Daria"/>
    <x v="56"/>
    <s v="Kalisz"/>
    <d v="2014-11-06T00:00:00"/>
    <d v="2014-11-06T00:00:00"/>
    <n v="442"/>
    <s v="DariaParyska"/>
    <n v="10"/>
    <x v="4"/>
  </r>
  <r>
    <s v="Ewelia"/>
    <x v="50"/>
    <s v="Mielec"/>
    <d v="2014-11-07T00:00:00"/>
    <d v="2014-11-07T00:00:00"/>
    <n v="442"/>
    <s v="EweliaNyska"/>
    <n v="10"/>
    <x v="4"/>
  </r>
  <r>
    <s v="Daria"/>
    <x v="56"/>
    <s v="Olsztyn"/>
    <d v="2014-11-15T00:00:00"/>
    <d v="2014-11-16T00:00:00"/>
    <n v="526.79999999999995"/>
    <s v="DariaParyska"/>
    <n v="10"/>
    <x v="1"/>
  </r>
  <r>
    <s v="Piotr"/>
    <x v="51"/>
    <s v="Kutno"/>
    <d v="2014-11-15T00:00:00"/>
    <d v="2014-11-16T00:00:00"/>
    <n v="407.8"/>
    <s v="PiotrSworacz"/>
    <n v="10"/>
    <x v="1"/>
  </r>
  <r>
    <s v="Paulina"/>
    <x v="49"/>
    <s v="Kielce"/>
    <d v="2014-11-16T00:00:00"/>
    <d v="2014-11-17T00:00:00"/>
    <n v="485.7"/>
    <s v="PaulinaChorzowska"/>
    <n v="10"/>
    <x v="1"/>
  </r>
  <r>
    <s v="Piotr"/>
    <x v="51"/>
    <s v="Zgierz"/>
    <d v="2014-11-20T00:00:00"/>
    <d v="2014-11-20T00:00:00"/>
    <n v="212.5"/>
    <s v="PiotrSworacz"/>
    <n v="10"/>
    <x v="4"/>
  </r>
  <r>
    <s v="Wojciech"/>
    <x v="48"/>
    <s v="Kalisz"/>
    <d v="2014-11-27T00:00:00"/>
    <d v="2014-11-27T00:00:00"/>
    <n v="442"/>
    <s v="WojciechKrokus"/>
    <n v="10"/>
    <x v="4"/>
  </r>
  <r>
    <s v="Katarzyna"/>
    <x v="52"/>
    <s v="Olsztyn"/>
    <d v="2014-11-27T00:00:00"/>
    <d v="2014-11-28T00:00:00"/>
    <n v="526.79999999999995"/>
    <s v="KatarzynaPiotrowska"/>
    <n v="10"/>
    <x v="1"/>
  </r>
  <r>
    <s v="Paulina"/>
    <x v="49"/>
    <s v="Bydgoszcz"/>
    <d v="2014-11-28T00:00:00"/>
    <d v="2014-12-01T00:00:00"/>
    <n v="936.4"/>
    <s v="PaulinaChorzowska"/>
    <n v="10"/>
    <x v="2"/>
  </r>
  <r>
    <s v="Wiktor"/>
    <x v="55"/>
    <s v="Malbork"/>
    <d v="2014-11-28T00:00:00"/>
    <d v="2014-11-30T00:00:00"/>
    <n v="1102"/>
    <s v="WiktorCzekan"/>
    <n v="10"/>
    <x v="0"/>
  </r>
  <r>
    <s v="Kacper"/>
    <x v="53"/>
    <s v="Bydgoszcz"/>
    <d v="2014-11-28T00:00:00"/>
    <d v="2014-11-28T00:00:00"/>
    <n v="513.4"/>
    <s v="KacperKrajewski"/>
    <n v="10"/>
    <x v="4"/>
  </r>
  <r>
    <s v="Natalia"/>
    <x v="57"/>
    <s v="Lublin"/>
    <d v="2014-11-29T00:00:00"/>
    <d v="2014-11-30T00:00:00"/>
    <n v="439.7"/>
    <s v="NataliaIdar"/>
    <n v="10"/>
    <x v="1"/>
  </r>
  <r>
    <s v="Kacper"/>
    <x v="53"/>
    <s v="Radom"/>
    <d v="2014-12-01T00:00:00"/>
    <d v="2014-12-02T00:00:00"/>
    <n v="302.5"/>
    <s v="KacperKrajewski"/>
    <n v="10"/>
    <x v="1"/>
  </r>
  <r>
    <s v="Wojciech"/>
    <x v="48"/>
    <s v="Bydgoszcz"/>
    <d v="2014-12-01T00:00:00"/>
    <d v="2014-12-01T00:00:00"/>
    <n v="513.4"/>
    <s v="WojciechKrokus"/>
    <n v="10"/>
    <x v="4"/>
  </r>
  <r>
    <s v="Natalia"/>
    <x v="57"/>
    <s v="Kutno"/>
    <d v="2014-12-03T00:00:00"/>
    <d v="2014-12-03T00:00:00"/>
    <n v="278.8"/>
    <s v="NataliaIdar"/>
    <n v="10"/>
    <x v="4"/>
  </r>
  <r>
    <s v="Paulina"/>
    <x v="49"/>
    <s v="Bydgoszcz"/>
    <d v="2014-12-04T00:00:00"/>
    <d v="2014-12-04T00:00:00"/>
    <n v="513.4"/>
    <s v="PaulinaChorzowska"/>
    <n v="10"/>
    <x v="4"/>
  </r>
  <r>
    <s v="Katarzyna"/>
    <x v="52"/>
    <s v="Lublin"/>
    <d v="2014-12-04T00:00:00"/>
    <d v="2014-12-08T00:00:00"/>
    <n v="886.7"/>
    <s v="KatarzynaPiotrowska"/>
    <n v="10"/>
    <x v="3"/>
  </r>
  <r>
    <s v="Karolina"/>
    <x v="54"/>
    <s v="Zgierz"/>
    <d v="2014-12-09T00:00:00"/>
    <d v="2014-12-10T00:00:00"/>
    <n v="331.5"/>
    <s v="KarolinaBizuta"/>
    <n v="10"/>
    <x v="1"/>
  </r>
  <r>
    <s v="Natalia"/>
    <x v="57"/>
    <s v="Mielec"/>
    <d v="2014-12-09T00:00:00"/>
    <d v="2014-12-10T00:00:00"/>
    <n v="570"/>
    <s v="NataliaIdar"/>
    <n v="10"/>
    <x v="1"/>
  </r>
  <r>
    <s v="Wojciech"/>
    <x v="48"/>
    <s v="Siedlce"/>
    <d v="2014-12-09T00:00:00"/>
    <d v="2014-12-12T00:00:00"/>
    <n v="573.4"/>
    <s v="WojciechKrokus"/>
    <n v="10"/>
    <x v="2"/>
  </r>
  <r>
    <s v="Piotr"/>
    <x v="46"/>
    <s v="Krakow"/>
    <d v="2014-12-10T00:00:00"/>
    <d v="2014-12-11T00:00:00"/>
    <n v="706.5"/>
    <s v="PiotrArmowicz"/>
    <n v="10"/>
    <x v="1"/>
  </r>
  <r>
    <s v="Ewelia"/>
    <x v="50"/>
    <s v="Bydgoszcz"/>
    <d v="2014-12-10T00:00:00"/>
    <d v="2014-12-11T00:00:00"/>
    <n v="654.4"/>
    <s v="EweliaNyska"/>
    <n v="10"/>
    <x v="1"/>
  </r>
  <r>
    <s v="Daria"/>
    <x v="56"/>
    <s v="Kutno"/>
    <d v="2014-12-10T00:00:00"/>
    <d v="2014-12-11T00:00:00"/>
    <n v="407.8"/>
    <s v="DariaParyska"/>
    <n v="10"/>
    <x v="1"/>
  </r>
  <r>
    <s v="Karolina"/>
    <x v="54"/>
    <s v="Kalisz"/>
    <d v="2014-12-12T00:00:00"/>
    <d v="2014-12-12T00:00:00"/>
    <n v="442"/>
    <s v="KarolinaBizuta"/>
    <n v="10"/>
    <x v="4"/>
  </r>
  <r>
    <s v="Natalia"/>
    <x v="57"/>
    <s v="Siedlce"/>
    <d v="2014-12-15T00:00:00"/>
    <d v="2014-12-15T00:00:00"/>
    <n v="156.4"/>
    <s v="NataliaIdar"/>
    <n v="10"/>
    <x v="4"/>
  </r>
  <r>
    <s v="Katarzyna"/>
    <x v="52"/>
    <s v="Kutno"/>
    <d v="2014-12-16T00:00:00"/>
    <d v="2014-12-16T00:00:00"/>
    <n v="278.8"/>
    <s v="KatarzynaPiotrowska"/>
    <n v="10"/>
    <x v="4"/>
  </r>
  <r>
    <s v="Kacper"/>
    <x v="53"/>
    <s v="Olsztyn"/>
    <d v="2014-12-18T00:00:00"/>
    <d v="2014-12-18T00:00:00"/>
    <n v="363.8"/>
    <s v="KacperKrajewski"/>
    <n v="10"/>
    <x v="4"/>
  </r>
  <r>
    <s v="Piotr"/>
    <x v="47"/>
    <s v="Bydgoszcz"/>
    <d v="2014-12-21T00:00:00"/>
    <d v="2014-12-21T00:00:00"/>
    <n v="513.4"/>
    <s v="PiotrBojarun"/>
    <n v="10"/>
    <x v="4"/>
  </r>
  <r>
    <s v="Katarzyna"/>
    <x v="52"/>
    <s v="Zgierz"/>
    <d v="2014-12-22T00:00:00"/>
    <d v="2014-12-23T00:00:00"/>
    <n v="331.5"/>
    <s v="KatarzynaPiotrowska"/>
    <n v="10"/>
    <x v="1"/>
  </r>
  <r>
    <s v="Jerzy"/>
    <x v="58"/>
    <s v="Mielec"/>
    <d v="2014-01-03T00:00:00"/>
    <d v="2014-01-06T00:00:00"/>
    <n v="826"/>
    <s v="JerzyGranica"/>
    <n v="11"/>
    <x v="2"/>
  </r>
  <r>
    <s v="Sebastian"/>
    <x v="59"/>
    <s v="Lublin"/>
    <d v="2014-01-03T00:00:00"/>
    <d v="2014-01-04T00:00:00"/>
    <n v="439.7"/>
    <s v="SebastianHalik"/>
    <n v="11"/>
    <x v="1"/>
  </r>
  <r>
    <s v="Jerzy"/>
    <x v="60"/>
    <s v="Radom"/>
    <d v="2014-01-03T00:00:00"/>
    <d v="2014-01-03T00:00:00"/>
    <n v="178.5"/>
    <s v="JerzyMisiek"/>
    <n v="11"/>
    <x v="4"/>
  </r>
  <r>
    <s v="Jerzy"/>
    <x v="60"/>
    <s v="Zgierz"/>
    <d v="2014-01-07T00:00:00"/>
    <d v="2014-01-07T00:00:00"/>
    <n v="212.5"/>
    <s v="JerzyMisiek"/>
    <n v="11"/>
    <x v="4"/>
  </r>
  <r>
    <s v="Piotr"/>
    <x v="61"/>
    <s v="Siedlce"/>
    <d v="2014-01-09T00:00:00"/>
    <d v="2014-01-10T00:00:00"/>
    <n v="295.39999999999998"/>
    <s v="PiotrRajczakowski"/>
    <n v="11"/>
    <x v="1"/>
  </r>
  <r>
    <s v="Sebastian"/>
    <x v="59"/>
    <s v="Zgierz"/>
    <d v="2014-01-14T00:00:00"/>
    <d v="2014-01-16T00:00:00"/>
    <n v="450.5"/>
    <s v="SebastianHalik"/>
    <n v="11"/>
    <x v="0"/>
  </r>
  <r>
    <s v="Piotr"/>
    <x v="61"/>
    <s v="Bydgoszcz"/>
    <d v="2014-01-14T00:00:00"/>
    <d v="2014-01-14T00:00:00"/>
    <n v="513.4"/>
    <s v="PiotrRajczakowski"/>
    <n v="11"/>
    <x v="4"/>
  </r>
  <r>
    <s v="Sebastian"/>
    <x v="59"/>
    <s v="Kalisz"/>
    <d v="2014-01-15T00:00:00"/>
    <d v="2014-01-17T00:00:00"/>
    <n v="760"/>
    <s v="SebastianHalik"/>
    <n v="11"/>
    <x v="0"/>
  </r>
  <r>
    <s v="Zofia"/>
    <x v="62"/>
    <s v="Olsztyn"/>
    <d v="2014-01-15T00:00:00"/>
    <d v="2014-01-15T00:00:00"/>
    <n v="363.8"/>
    <s v="ZofiaMaselska"/>
    <n v="11"/>
    <x v="4"/>
  </r>
  <r>
    <s v="Zofia"/>
    <x v="62"/>
    <s v="Radom"/>
    <d v="2014-01-15T00:00:00"/>
    <d v="2014-01-15T00:00:00"/>
    <n v="178.5"/>
    <s v="ZofiaMaselska"/>
    <n v="11"/>
    <x v="4"/>
  </r>
  <r>
    <s v="Kazimiera"/>
    <x v="63"/>
    <s v="Kielce"/>
    <d v="2014-01-15T00:00:00"/>
    <d v="2014-01-16T00:00:00"/>
    <n v="485.7"/>
    <s v="KazimieraParczewska"/>
    <n v="11"/>
    <x v="1"/>
  </r>
  <r>
    <s v="Malwina"/>
    <x v="64"/>
    <s v="Mielec"/>
    <d v="2014-01-17T00:00:00"/>
    <d v="2014-01-17T00:00:00"/>
    <n v="442"/>
    <s v="MalwinaPapkin"/>
    <n v="11"/>
    <x v="4"/>
  </r>
  <r>
    <s v="Jerzy"/>
    <x v="58"/>
    <s v="Siedlce"/>
    <d v="2014-01-23T00:00:00"/>
    <d v="2014-01-24T00:00:00"/>
    <n v="295.39999999999998"/>
    <s v="JerzyGranica"/>
    <n v="11"/>
    <x v="1"/>
  </r>
  <r>
    <s v="Zofia"/>
    <x v="62"/>
    <s v="Krakow"/>
    <d v="2014-01-26T00:00:00"/>
    <d v="2014-01-30T00:00:00"/>
    <n v="1321.5"/>
    <s v="ZofiaMaselska"/>
    <n v="11"/>
    <x v="3"/>
  </r>
  <r>
    <s v="Malwina"/>
    <x v="64"/>
    <s v="Lublin"/>
    <d v="2014-01-26T00:00:00"/>
    <d v="2014-01-29T00:00:00"/>
    <n v="737.7"/>
    <s v="MalwinaPapkin"/>
    <n v="11"/>
    <x v="2"/>
  </r>
  <r>
    <s v="Adam"/>
    <x v="65"/>
    <s v="Mielec"/>
    <d v="2014-01-26T00:00:00"/>
    <d v="2014-01-30T00:00:00"/>
    <n v="954"/>
    <s v="AdamWradoch"/>
    <n v="11"/>
    <x v="3"/>
  </r>
  <r>
    <s v="Rozalia"/>
    <x v="66"/>
    <s v="Bydgoszcz"/>
    <d v="2014-01-27T00:00:00"/>
    <d v="2014-01-29T00:00:00"/>
    <n v="795.4"/>
    <s v="RozaliaSiedlecka"/>
    <n v="11"/>
    <x v="0"/>
  </r>
  <r>
    <s v="Kazimiera"/>
    <x v="63"/>
    <s v="Bydgoszcz"/>
    <d v="2014-02-03T00:00:00"/>
    <d v="2014-02-05T00:00:00"/>
    <n v="795.4"/>
    <s v="KazimieraParczewska"/>
    <n v="11"/>
    <x v="0"/>
  </r>
  <r>
    <s v="Zofia"/>
    <x v="62"/>
    <s v="Kielce"/>
    <d v="2014-02-07T00:00:00"/>
    <d v="2014-02-11T00:00:00"/>
    <n v="1019.7"/>
    <s v="ZofiaMaselska"/>
    <n v="11"/>
    <x v="3"/>
  </r>
  <r>
    <s v="Malwina"/>
    <x v="64"/>
    <s v="Malbork"/>
    <d v="2014-02-07T00:00:00"/>
    <d v="2014-02-08T00:00:00"/>
    <n v="891"/>
    <s v="MalwinaPapkin"/>
    <n v="11"/>
    <x v="1"/>
  </r>
  <r>
    <s v="Kazimiera"/>
    <x v="63"/>
    <s v="Zgierz"/>
    <d v="2014-02-10T00:00:00"/>
    <d v="2014-02-11T00:00:00"/>
    <n v="331.5"/>
    <s v="KazimieraParczewska"/>
    <n v="11"/>
    <x v="1"/>
  </r>
  <r>
    <s v="Teresa"/>
    <x v="67"/>
    <s v="Zgierz"/>
    <d v="2014-02-14T00:00:00"/>
    <d v="2014-02-14T00:00:00"/>
    <n v="212.5"/>
    <s v="TeresaMoskiewska"/>
    <n v="11"/>
    <x v="4"/>
  </r>
  <r>
    <s v="Teresa"/>
    <x v="67"/>
    <s v="Krakow"/>
    <d v="2014-02-19T00:00:00"/>
    <d v="2014-02-20T00:00:00"/>
    <n v="706.5"/>
    <s v="TeresaMoskiewska"/>
    <n v="11"/>
    <x v="1"/>
  </r>
  <r>
    <s v="Rozalia"/>
    <x v="66"/>
    <s v="Zgierz"/>
    <d v="2014-02-19T00:00:00"/>
    <d v="2014-02-20T00:00:00"/>
    <n v="331.5"/>
    <s v="RozaliaSiedlecka"/>
    <n v="11"/>
    <x v="1"/>
  </r>
  <r>
    <s v="Adam"/>
    <x v="65"/>
    <s v="Kutno"/>
    <d v="2014-02-19T00:00:00"/>
    <d v="2014-02-21T00:00:00"/>
    <n v="536.79999999999995"/>
    <s v="AdamWradoch"/>
    <n v="11"/>
    <x v="0"/>
  </r>
  <r>
    <s v="Rozalia"/>
    <x v="66"/>
    <s v="Krakow"/>
    <d v="2014-03-03T00:00:00"/>
    <d v="2014-03-05T00:00:00"/>
    <n v="911.5"/>
    <s v="RozaliaSiedlecka"/>
    <n v="11"/>
    <x v="0"/>
  </r>
  <r>
    <s v="Adam"/>
    <x v="65"/>
    <s v="Kutno"/>
    <d v="2014-03-03T00:00:00"/>
    <d v="2014-03-03T00:00:00"/>
    <n v="278.8"/>
    <s v="AdamWradoch"/>
    <n v="11"/>
    <x v="4"/>
  </r>
  <r>
    <s v="Adam"/>
    <x v="65"/>
    <s v="Lublin"/>
    <d v="2014-03-07T00:00:00"/>
    <d v="2014-03-07T00:00:00"/>
    <n v="290.7"/>
    <s v="AdamWradoch"/>
    <n v="11"/>
    <x v="4"/>
  </r>
  <r>
    <s v="Rozalia"/>
    <x v="66"/>
    <s v="Mielec"/>
    <d v="2014-03-11T00:00:00"/>
    <d v="2014-03-13T00:00:00"/>
    <n v="698"/>
    <s v="RozaliaSiedlecka"/>
    <n v="11"/>
    <x v="0"/>
  </r>
  <r>
    <s v="Piotr"/>
    <x v="61"/>
    <s v="Kielce"/>
    <d v="2014-03-17T00:00:00"/>
    <d v="2014-03-18T00:00:00"/>
    <n v="485.7"/>
    <s v="PiotrRajczakowski"/>
    <n v="11"/>
    <x v="1"/>
  </r>
  <r>
    <s v="Rozalia"/>
    <x v="66"/>
    <s v="Katowice"/>
    <d v="2014-03-27T00:00:00"/>
    <d v="2014-03-28T00:00:00"/>
    <n v="693.7"/>
    <s v="RozaliaSiedlecka"/>
    <n v="11"/>
    <x v="1"/>
  </r>
  <r>
    <s v="Jerzy"/>
    <x v="58"/>
    <s v="Kalisz"/>
    <d v="2014-04-26T00:00:00"/>
    <d v="2014-04-29T00:00:00"/>
    <n v="919"/>
    <s v="JerzyGranica"/>
    <n v="11"/>
    <x v="2"/>
  </r>
  <r>
    <s v="Marcin"/>
    <x v="68"/>
    <s v="Siedlce"/>
    <d v="2014-04-26T00:00:00"/>
    <d v="2014-04-27T00:00:00"/>
    <n v="295.39999999999998"/>
    <s v="MarcinJarskarski"/>
    <n v="11"/>
    <x v="1"/>
  </r>
  <r>
    <s v="Jerzy"/>
    <x v="60"/>
    <s v="Olsztyn"/>
    <d v="2014-04-26T00:00:00"/>
    <d v="2014-04-27T00:00:00"/>
    <n v="526.79999999999995"/>
    <s v="JerzyMisiek"/>
    <n v="11"/>
    <x v="1"/>
  </r>
  <r>
    <s v="Sebastian"/>
    <x v="59"/>
    <s v="Radom"/>
    <d v="2014-05-02T00:00:00"/>
    <d v="2014-05-04T00:00:00"/>
    <n v="426.5"/>
    <s v="SebastianHalik"/>
    <n v="11"/>
    <x v="0"/>
  </r>
  <r>
    <s v="Sebastian"/>
    <x v="59"/>
    <s v="Lublin"/>
    <d v="2014-05-14T00:00:00"/>
    <d v="2014-05-16T00:00:00"/>
    <n v="588.70000000000005"/>
    <s v="SebastianHalik"/>
    <n v="11"/>
    <x v="0"/>
  </r>
  <r>
    <s v="Teresa"/>
    <x v="67"/>
    <s v="Zgierz"/>
    <d v="2014-05-20T00:00:00"/>
    <d v="2014-05-23T00:00:00"/>
    <n v="569.5"/>
    <s v="TeresaMoskiewska"/>
    <n v="11"/>
    <x v="2"/>
  </r>
  <r>
    <s v="Jerzy"/>
    <x v="58"/>
    <s v="Kalisz"/>
    <d v="2014-05-26T00:00:00"/>
    <d v="2014-05-29T00:00:00"/>
    <n v="919"/>
    <s v="JerzyGranica"/>
    <n v="11"/>
    <x v="2"/>
  </r>
  <r>
    <s v="Jerzy"/>
    <x v="58"/>
    <s v="Kutno"/>
    <d v="2014-06-02T00:00:00"/>
    <d v="2014-06-02T00:00:00"/>
    <n v="278.8"/>
    <s v="JerzyGranica"/>
    <n v="11"/>
    <x v="4"/>
  </r>
  <r>
    <s v="Piotr"/>
    <x v="61"/>
    <s v="Lublin"/>
    <d v="2014-06-02T00:00:00"/>
    <d v="2014-06-04T00:00:00"/>
    <n v="588.70000000000005"/>
    <s v="PiotrRajczakowski"/>
    <n v="11"/>
    <x v="0"/>
  </r>
  <r>
    <s v="Teresa"/>
    <x v="67"/>
    <s v="Katowice"/>
    <d v="2014-06-13T00:00:00"/>
    <d v="2014-06-13T00:00:00"/>
    <n v="494.7"/>
    <s v="TeresaMoskiewska"/>
    <n v="11"/>
    <x v="4"/>
  </r>
  <r>
    <s v="Adam"/>
    <x v="65"/>
    <s v="Radom"/>
    <d v="2014-06-25T00:00:00"/>
    <d v="2014-06-26T00:00:00"/>
    <n v="302.5"/>
    <s v="AdamWradoch"/>
    <n v="11"/>
    <x v="1"/>
  </r>
  <r>
    <s v="Teresa"/>
    <x v="67"/>
    <s v="Krakow"/>
    <d v="2014-07-01T00:00:00"/>
    <d v="2014-07-03T00:00:00"/>
    <n v="911.5"/>
    <s v="TeresaMoskiewska"/>
    <n v="11"/>
    <x v="0"/>
  </r>
  <r>
    <s v="Jerzy"/>
    <x v="58"/>
    <s v="Kutno"/>
    <d v="2014-07-07T00:00:00"/>
    <d v="2014-07-08T00:00:00"/>
    <n v="407.8"/>
    <s v="JerzyGranica"/>
    <n v="11"/>
    <x v="1"/>
  </r>
  <r>
    <s v="Marcin"/>
    <x v="68"/>
    <s v="Lublin"/>
    <d v="2014-07-07T00:00:00"/>
    <d v="2014-07-08T00:00:00"/>
    <n v="439.7"/>
    <s v="MarcinJarskarski"/>
    <n v="11"/>
    <x v="1"/>
  </r>
  <r>
    <s v="Piotr"/>
    <x v="61"/>
    <s v="Kielce"/>
    <d v="2014-07-07T00:00:00"/>
    <d v="2014-07-08T00:00:00"/>
    <n v="485.7"/>
    <s v="PiotrRajczakowski"/>
    <n v="11"/>
    <x v="1"/>
  </r>
  <r>
    <s v="Piotr"/>
    <x v="61"/>
    <s v="Krakow"/>
    <d v="2014-07-14T00:00:00"/>
    <d v="2014-07-14T00:00:00"/>
    <n v="501.5"/>
    <s v="PiotrRajczakowski"/>
    <n v="11"/>
    <x v="4"/>
  </r>
  <r>
    <s v="Marcin"/>
    <x v="68"/>
    <s v="Siedlce"/>
    <d v="2014-07-15T00:00:00"/>
    <d v="2014-07-16T00:00:00"/>
    <n v="295.39999999999998"/>
    <s v="MarcinJarskarski"/>
    <n v="11"/>
    <x v="1"/>
  </r>
  <r>
    <s v="Piotr"/>
    <x v="61"/>
    <s v="Siedlce"/>
    <d v="2014-07-19T00:00:00"/>
    <d v="2014-07-19T00:00:00"/>
    <n v="156.4"/>
    <s v="PiotrRajczakowski"/>
    <n v="11"/>
    <x v="4"/>
  </r>
  <r>
    <s v="Marcin"/>
    <x v="68"/>
    <s v="Malbork"/>
    <d v="2014-07-21T00:00:00"/>
    <d v="2014-07-21T00:00:00"/>
    <n v="680"/>
    <s v="MarcinJarskarski"/>
    <n v="11"/>
    <x v="4"/>
  </r>
  <r>
    <s v="Rozalia"/>
    <x v="66"/>
    <s v="Kielce"/>
    <d v="2014-07-21T00:00:00"/>
    <d v="2014-07-21T00:00:00"/>
    <n v="307.7"/>
    <s v="RozaliaSiedlecka"/>
    <n v="11"/>
    <x v="4"/>
  </r>
  <r>
    <s v="Kazimiera"/>
    <x v="63"/>
    <s v="Malbork"/>
    <d v="2014-07-31T00:00:00"/>
    <d v="2014-08-04T00:00:00"/>
    <n v="1524"/>
    <s v="KazimieraParczewska"/>
    <n v="11"/>
    <x v="3"/>
  </r>
  <r>
    <s v="Jerzy"/>
    <x v="60"/>
    <s v="Mielec"/>
    <d v="2014-08-06T00:00:00"/>
    <d v="2014-08-10T00:00:00"/>
    <n v="954"/>
    <s v="JerzyMisiek"/>
    <n v="11"/>
    <x v="3"/>
  </r>
  <r>
    <s v="Piotr"/>
    <x v="61"/>
    <s v="Zgierz"/>
    <d v="2014-08-06T00:00:00"/>
    <d v="2014-08-10T00:00:00"/>
    <n v="688.5"/>
    <s v="PiotrRajczakowski"/>
    <n v="11"/>
    <x v="3"/>
  </r>
  <r>
    <s v="Jerzy"/>
    <x v="60"/>
    <s v="Katowice"/>
    <d v="2014-08-12T00:00:00"/>
    <d v="2014-08-12T00:00:00"/>
    <n v="494.7"/>
    <s v="JerzyMisiek"/>
    <n v="11"/>
    <x v="4"/>
  </r>
  <r>
    <s v="Malwina"/>
    <x v="64"/>
    <s v="Olsztyn"/>
    <d v="2014-08-12T00:00:00"/>
    <d v="2014-08-14T00:00:00"/>
    <n v="689.8"/>
    <s v="MalwinaPapkin"/>
    <n v="11"/>
    <x v="0"/>
  </r>
  <r>
    <s v="Jerzy"/>
    <x v="60"/>
    <s v="Olsztyn"/>
    <d v="2014-08-14T00:00:00"/>
    <d v="2014-08-14T00:00:00"/>
    <n v="363.8"/>
    <s v="JerzyMisiek"/>
    <n v="11"/>
    <x v="4"/>
  </r>
  <r>
    <s v="Adam"/>
    <x v="65"/>
    <s v="Radom"/>
    <d v="2014-08-24T00:00:00"/>
    <d v="2014-08-28T00:00:00"/>
    <n v="674.5"/>
    <s v="AdamWradoch"/>
    <n v="11"/>
    <x v="3"/>
  </r>
  <r>
    <s v="Kazimiera"/>
    <x v="63"/>
    <s v="Bydgoszcz"/>
    <d v="2014-08-25T00:00:00"/>
    <d v="2014-08-26T00:00:00"/>
    <n v="654.4"/>
    <s v="KazimieraParczewska"/>
    <n v="11"/>
    <x v="1"/>
  </r>
  <r>
    <s v="Jerzy"/>
    <x v="58"/>
    <s v="Kutno"/>
    <d v="2014-08-26T00:00:00"/>
    <d v="2014-08-27T00:00:00"/>
    <n v="407.8"/>
    <s v="JerzyGranica"/>
    <n v="11"/>
    <x v="1"/>
  </r>
  <r>
    <s v="Zofia"/>
    <x v="62"/>
    <s v="Katowice"/>
    <d v="2014-08-27T00:00:00"/>
    <d v="2014-08-27T00:00:00"/>
    <n v="494.7"/>
    <s v="ZofiaMaselska"/>
    <n v="11"/>
    <x v="4"/>
  </r>
  <r>
    <s v="Jerzy"/>
    <x v="58"/>
    <s v="Siedlce"/>
    <d v="2014-08-30T00:00:00"/>
    <d v="2014-09-01T00:00:00"/>
    <n v="434.4"/>
    <s v="JerzyGranica"/>
    <n v="11"/>
    <x v="0"/>
  </r>
  <r>
    <s v="Malwina"/>
    <x v="64"/>
    <s v="Siedlce"/>
    <d v="2014-09-04T00:00:00"/>
    <d v="2014-09-07T00:00:00"/>
    <n v="573.4"/>
    <s v="MalwinaPapkin"/>
    <n v="11"/>
    <x v="2"/>
  </r>
  <r>
    <s v="Jerzy"/>
    <x v="58"/>
    <s v="Krakow"/>
    <d v="2014-09-05T00:00:00"/>
    <d v="2014-09-05T00:00:00"/>
    <n v="501.5"/>
    <s v="JerzyGranica"/>
    <n v="11"/>
    <x v="4"/>
  </r>
  <r>
    <s v="Zofia"/>
    <x v="62"/>
    <s v="Krakow"/>
    <d v="2014-09-05T00:00:00"/>
    <d v="2014-09-08T00:00:00"/>
    <n v="1116.5"/>
    <s v="ZofiaMaselska"/>
    <n v="11"/>
    <x v="2"/>
  </r>
  <r>
    <s v="Rozalia"/>
    <x v="66"/>
    <s v="Mielec"/>
    <d v="2014-09-05T00:00:00"/>
    <d v="2014-09-07T00:00:00"/>
    <n v="698"/>
    <s v="RozaliaSiedlecka"/>
    <n v="11"/>
    <x v="0"/>
  </r>
  <r>
    <s v="Adam"/>
    <x v="65"/>
    <s v="Katowice"/>
    <d v="2014-09-05T00:00:00"/>
    <d v="2014-09-06T00:00:00"/>
    <n v="693.7"/>
    <s v="AdamWradoch"/>
    <n v="11"/>
    <x v="1"/>
  </r>
  <r>
    <s v="Rozalia"/>
    <x v="66"/>
    <s v="Olsztyn"/>
    <d v="2014-09-11T00:00:00"/>
    <d v="2014-09-13T00:00:00"/>
    <n v="689.8"/>
    <s v="RozaliaSiedlecka"/>
    <n v="11"/>
    <x v="0"/>
  </r>
  <r>
    <s v="Zofia"/>
    <x v="62"/>
    <s v="Mielec"/>
    <d v="2014-09-16T00:00:00"/>
    <d v="2014-09-17T00:00:00"/>
    <n v="570"/>
    <s v="ZofiaMaselska"/>
    <n v="11"/>
    <x v="1"/>
  </r>
  <r>
    <s v="Jerzy"/>
    <x v="60"/>
    <s v="Kutno"/>
    <d v="2014-09-16T00:00:00"/>
    <d v="2014-09-19T00:00:00"/>
    <n v="665.8"/>
    <s v="JerzyMisiek"/>
    <n v="11"/>
    <x v="2"/>
  </r>
  <r>
    <s v="Malwina"/>
    <x v="64"/>
    <s v="Zgierz"/>
    <d v="2014-09-16T00:00:00"/>
    <d v="2014-09-17T00:00:00"/>
    <n v="331.5"/>
    <s v="MalwinaPapkin"/>
    <n v="11"/>
    <x v="1"/>
  </r>
  <r>
    <s v="Rozalia"/>
    <x v="66"/>
    <s v="Katowice"/>
    <d v="2014-09-16T00:00:00"/>
    <d v="2014-09-18T00:00:00"/>
    <n v="892.7"/>
    <s v="RozaliaSiedlecka"/>
    <n v="11"/>
    <x v="0"/>
  </r>
  <r>
    <s v="Teresa"/>
    <x v="67"/>
    <s v="Radom"/>
    <d v="2014-09-17T00:00:00"/>
    <d v="2014-09-20T00:00:00"/>
    <n v="550.5"/>
    <s v="TeresaMoskiewska"/>
    <n v="11"/>
    <x v="2"/>
  </r>
  <r>
    <s v="Malwina"/>
    <x v="64"/>
    <s v="Olsztyn"/>
    <d v="2014-09-17T00:00:00"/>
    <d v="2014-09-18T00:00:00"/>
    <n v="526.79999999999995"/>
    <s v="MalwinaPapkin"/>
    <n v="11"/>
    <x v="1"/>
  </r>
  <r>
    <s v="Kazimiera"/>
    <x v="63"/>
    <s v="Krakow"/>
    <d v="2014-09-23T00:00:00"/>
    <d v="2014-09-25T00:00:00"/>
    <n v="911.5"/>
    <s v="KazimieraParczewska"/>
    <n v="11"/>
    <x v="0"/>
  </r>
  <r>
    <s v="Piotr"/>
    <x v="61"/>
    <s v="Mielec"/>
    <d v="2014-09-29T00:00:00"/>
    <d v="2014-09-30T00:00:00"/>
    <n v="570"/>
    <s v="PiotrRajczakowski"/>
    <n v="11"/>
    <x v="1"/>
  </r>
  <r>
    <s v="Malwina"/>
    <x v="64"/>
    <s v="Zgierz"/>
    <d v="2014-10-05T00:00:00"/>
    <d v="2014-10-06T00:00:00"/>
    <n v="331.5"/>
    <s v="MalwinaPapkin"/>
    <n v="11"/>
    <x v="1"/>
  </r>
  <r>
    <s v="Rozalia"/>
    <x v="66"/>
    <s v="Malbork"/>
    <d v="2014-10-05T00:00:00"/>
    <d v="2014-10-06T00:00:00"/>
    <n v="891"/>
    <s v="RozaliaSiedlecka"/>
    <n v="11"/>
    <x v="1"/>
  </r>
  <r>
    <s v="Sebastian"/>
    <x v="59"/>
    <s v="Mielec"/>
    <d v="2014-10-06T00:00:00"/>
    <d v="2014-10-06T00:00:00"/>
    <n v="442"/>
    <s v="SebastianHalik"/>
    <n v="11"/>
    <x v="4"/>
  </r>
  <r>
    <s v="Kazimiera"/>
    <x v="63"/>
    <s v="Kutno"/>
    <d v="2014-10-06T00:00:00"/>
    <d v="2014-10-08T00:00:00"/>
    <n v="536.79999999999995"/>
    <s v="KazimieraParczewska"/>
    <n v="11"/>
    <x v="0"/>
  </r>
  <r>
    <s v="Marcin"/>
    <x v="68"/>
    <s v="Krakow"/>
    <d v="2014-10-10T00:00:00"/>
    <d v="2014-10-10T00:00:00"/>
    <n v="501.5"/>
    <s v="MarcinJarskarski"/>
    <n v="11"/>
    <x v="4"/>
  </r>
  <r>
    <s v="Zofia"/>
    <x v="62"/>
    <s v="Krakow"/>
    <d v="2014-10-10T00:00:00"/>
    <d v="2014-10-11T00:00:00"/>
    <n v="706.5"/>
    <s v="ZofiaMaselska"/>
    <n v="11"/>
    <x v="1"/>
  </r>
  <r>
    <s v="Rozalia"/>
    <x v="66"/>
    <s v="Bydgoszcz"/>
    <d v="2014-10-11T00:00:00"/>
    <d v="2014-10-15T00:00:00"/>
    <n v="1077.4000000000001"/>
    <s v="RozaliaSiedlecka"/>
    <n v="11"/>
    <x v="3"/>
  </r>
  <r>
    <s v="Adam"/>
    <x v="65"/>
    <s v="Kalisz"/>
    <d v="2014-10-11T00:00:00"/>
    <d v="2014-10-15T00:00:00"/>
    <n v="1078"/>
    <s v="AdamWradoch"/>
    <n v="11"/>
    <x v="3"/>
  </r>
  <r>
    <s v="Marcin"/>
    <x v="68"/>
    <s v="Bydgoszcz"/>
    <d v="2014-10-13T00:00:00"/>
    <d v="2014-10-13T00:00:00"/>
    <n v="513.4"/>
    <s v="MarcinJarskarski"/>
    <n v="11"/>
    <x v="4"/>
  </r>
  <r>
    <s v="Jerzy"/>
    <x v="58"/>
    <s v="Siedlce"/>
    <d v="2014-10-23T00:00:00"/>
    <d v="2014-10-24T00:00:00"/>
    <n v="295.39999999999998"/>
    <s v="JerzyGranica"/>
    <n v="11"/>
    <x v="1"/>
  </r>
  <r>
    <s v="Sebastian"/>
    <x v="59"/>
    <s v="Malbork"/>
    <d v="2014-10-23T00:00:00"/>
    <d v="2014-10-24T00:00:00"/>
    <n v="891"/>
    <s v="SebastianHalik"/>
    <n v="11"/>
    <x v="1"/>
  </r>
  <r>
    <s v="Marcin"/>
    <x v="68"/>
    <s v="Mielec"/>
    <d v="2014-10-23T00:00:00"/>
    <d v="2014-10-24T00:00:00"/>
    <n v="570"/>
    <s v="MarcinJarskarski"/>
    <n v="11"/>
    <x v="1"/>
  </r>
  <r>
    <s v="Malwina"/>
    <x v="64"/>
    <s v="Krakow"/>
    <d v="2014-10-23T00:00:00"/>
    <d v="2014-10-25T00:00:00"/>
    <n v="911.5"/>
    <s v="MalwinaPapkin"/>
    <n v="11"/>
    <x v="0"/>
  </r>
  <r>
    <s v="Kazimiera"/>
    <x v="63"/>
    <s v="Kielce"/>
    <d v="2014-10-23T00:00:00"/>
    <d v="2014-10-26T00:00:00"/>
    <n v="841.7"/>
    <s v="KazimieraParczewska"/>
    <n v="11"/>
    <x v="2"/>
  </r>
  <r>
    <s v="Sebastian"/>
    <x v="59"/>
    <s v="Bydgoszcz"/>
    <d v="2014-10-26T00:00:00"/>
    <d v="2014-10-26T00:00:00"/>
    <n v="513.4"/>
    <s v="SebastianHalik"/>
    <n v="11"/>
    <x v="4"/>
  </r>
  <r>
    <s v="Sebastian"/>
    <x v="59"/>
    <s v="Bydgoszcz"/>
    <d v="2014-10-29T00:00:00"/>
    <d v="2014-10-29T00:00:00"/>
    <n v="513.4"/>
    <s v="SebastianHalik"/>
    <n v="11"/>
    <x v="4"/>
  </r>
  <r>
    <s v="Teresa"/>
    <x v="67"/>
    <s v="Katowice"/>
    <d v="2014-11-03T00:00:00"/>
    <d v="2014-11-03T00:00:00"/>
    <n v="494.7"/>
    <s v="TeresaMoskiewska"/>
    <n v="11"/>
    <x v="4"/>
  </r>
  <r>
    <s v="Jerzy"/>
    <x v="60"/>
    <s v="Katowice"/>
    <d v="2014-11-04T00:00:00"/>
    <d v="2014-11-08T00:00:00"/>
    <n v="1290.7"/>
    <s v="JerzyMisiek"/>
    <n v="11"/>
    <x v="3"/>
  </r>
  <r>
    <s v="Teresa"/>
    <x v="67"/>
    <s v="Kutno"/>
    <d v="2014-11-07T00:00:00"/>
    <d v="2014-11-07T00:00:00"/>
    <n v="278.8"/>
    <s v="TeresaMoskiewska"/>
    <n v="11"/>
    <x v="4"/>
  </r>
  <r>
    <s v="Zofia"/>
    <x v="62"/>
    <s v="Mielec"/>
    <d v="2014-11-15T00:00:00"/>
    <d v="2014-11-15T00:00:00"/>
    <n v="442"/>
    <s v="ZofiaMaselska"/>
    <n v="11"/>
    <x v="4"/>
  </r>
  <r>
    <s v="Kazimiera"/>
    <x v="63"/>
    <s v="Mielec"/>
    <d v="2014-11-15T00:00:00"/>
    <d v="2014-11-15T00:00:00"/>
    <n v="442"/>
    <s v="KazimieraParczewska"/>
    <n v="11"/>
    <x v="4"/>
  </r>
  <r>
    <s v="Marcin"/>
    <x v="68"/>
    <s v="Siedlce"/>
    <d v="2014-11-19T00:00:00"/>
    <d v="2014-11-19T00:00:00"/>
    <n v="156.4"/>
    <s v="MarcinJarskarski"/>
    <n v="11"/>
    <x v="4"/>
  </r>
  <r>
    <s v="Malwina"/>
    <x v="64"/>
    <s v="Radom"/>
    <d v="2014-11-24T00:00:00"/>
    <d v="2014-11-24T00:00:00"/>
    <n v="178.5"/>
    <s v="MalwinaPapkin"/>
    <n v="11"/>
    <x v="4"/>
  </r>
  <r>
    <s v="Jerzy"/>
    <x v="60"/>
    <s v="Katowice"/>
    <d v="2014-11-27T00:00:00"/>
    <d v="2014-11-29T00:00:00"/>
    <n v="892.7"/>
    <s v="JerzyMisiek"/>
    <n v="11"/>
    <x v="0"/>
  </r>
  <r>
    <s v="Teresa"/>
    <x v="67"/>
    <s v="Olsztyn"/>
    <d v="2014-11-27T00:00:00"/>
    <d v="2014-11-27T00:00:00"/>
    <n v="363.8"/>
    <s v="TeresaMoskiewska"/>
    <n v="11"/>
    <x v="4"/>
  </r>
  <r>
    <s v="Jerzy"/>
    <x v="58"/>
    <s v="Kielce"/>
    <d v="2014-11-28T00:00:00"/>
    <d v="2014-11-28T00:00:00"/>
    <n v="307.7"/>
    <s v="JerzyGranica"/>
    <n v="11"/>
    <x v="4"/>
  </r>
  <r>
    <s v="Marcin"/>
    <x v="68"/>
    <s v="Kalisz"/>
    <d v="2014-11-28T00:00:00"/>
    <d v="2014-12-02T00:00:00"/>
    <n v="1078"/>
    <s v="MarcinJarskarski"/>
    <n v="11"/>
    <x v="3"/>
  </r>
  <r>
    <s v="Adam"/>
    <x v="65"/>
    <s v="Malbork"/>
    <d v="2014-11-28T00:00:00"/>
    <d v="2014-11-29T00:00:00"/>
    <n v="891"/>
    <s v="AdamWradoch"/>
    <n v="11"/>
    <x v="1"/>
  </r>
  <r>
    <s v="Teresa"/>
    <x v="67"/>
    <s v="Kalisz"/>
    <d v="2014-12-01T00:00:00"/>
    <d v="2014-12-01T00:00:00"/>
    <n v="442"/>
    <s v="TeresaMoskiewska"/>
    <n v="11"/>
    <x v="4"/>
  </r>
  <r>
    <s v="Sebastian"/>
    <x v="59"/>
    <s v="Malbork"/>
    <d v="2014-12-09T00:00:00"/>
    <d v="2014-12-11T00:00:00"/>
    <n v="1102"/>
    <s v="SebastianHalik"/>
    <n v="11"/>
    <x v="0"/>
  </r>
  <r>
    <s v="Marcin"/>
    <x v="68"/>
    <s v="Kalisz"/>
    <d v="2014-12-09T00:00:00"/>
    <d v="2014-12-11T00:00:00"/>
    <n v="760"/>
    <s v="MarcinJarskarski"/>
    <n v="11"/>
    <x v="0"/>
  </r>
  <r>
    <s v="Kazimiera"/>
    <x v="63"/>
    <s v="Bydgoszcz"/>
    <d v="2014-12-09T00:00:00"/>
    <d v="2014-12-10T00:00:00"/>
    <n v="654.4"/>
    <s v="KazimieraParczewska"/>
    <n v="11"/>
    <x v="1"/>
  </r>
  <r>
    <s v="Adam"/>
    <x v="65"/>
    <s v="Olsztyn"/>
    <d v="2014-12-09T00:00:00"/>
    <d v="2014-12-10T00:00:00"/>
    <n v="526.79999999999995"/>
    <s v="AdamWradoch"/>
    <n v="11"/>
    <x v="1"/>
  </r>
  <r>
    <s v="Zofia"/>
    <x v="62"/>
    <s v="Kielce"/>
    <d v="2014-12-10T00:00:00"/>
    <d v="2014-12-11T00:00:00"/>
    <n v="485.7"/>
    <s v="ZofiaMaselska"/>
    <n v="11"/>
    <x v="1"/>
  </r>
  <r>
    <s v="Jerzy"/>
    <x v="60"/>
    <s v="Katowice"/>
    <d v="2014-12-10T00:00:00"/>
    <d v="2014-12-13T00:00:00"/>
    <n v="1091.7"/>
    <s v="JerzyMisiek"/>
    <n v="11"/>
    <x v="2"/>
  </r>
  <r>
    <s v="Malwina"/>
    <x v="64"/>
    <s v="Siedlce"/>
    <d v="2014-12-12T00:00:00"/>
    <d v="2014-12-15T00:00:00"/>
    <n v="573.4"/>
    <s v="MalwinaPapkin"/>
    <n v="11"/>
    <x v="2"/>
  </r>
  <r>
    <s v="Sebastian"/>
    <x v="59"/>
    <s v="Krakow"/>
    <d v="2014-12-14T00:00:00"/>
    <d v="2014-12-14T00:00:00"/>
    <n v="501.5"/>
    <s v="SebastianHalik"/>
    <n v="11"/>
    <x v="4"/>
  </r>
  <r>
    <s v="Kazimiera"/>
    <x v="63"/>
    <s v="Kalisz"/>
    <d v="2014-12-16T00:00:00"/>
    <d v="2014-12-16T00:00:00"/>
    <n v="442"/>
    <s v="KazimieraParczewska"/>
    <n v="11"/>
    <x v="4"/>
  </r>
  <r>
    <s v="Piotr"/>
    <x v="61"/>
    <s v="Siedlce"/>
    <d v="2014-12-16T00:00:00"/>
    <d v="2014-12-17T00:00:00"/>
    <n v="295.39999999999998"/>
    <s v="PiotrRajczakowski"/>
    <n v="11"/>
    <x v="1"/>
  </r>
  <r>
    <s v="Jerzy"/>
    <x v="60"/>
    <s v="Siedlce"/>
    <d v="2014-12-19T00:00:00"/>
    <d v="2014-12-19T00:00:00"/>
    <n v="156.4"/>
    <s v="JerzyMisiek"/>
    <n v="11"/>
    <x v="4"/>
  </r>
  <r>
    <s v="Teresa"/>
    <x v="67"/>
    <s v="Katowice"/>
    <d v="2014-12-19T00:00:00"/>
    <d v="2014-12-19T00:00:00"/>
    <n v="494.7"/>
    <s v="TeresaMoskiewska"/>
    <n v="11"/>
    <x v="4"/>
  </r>
  <r>
    <s v="Piotr"/>
    <x v="61"/>
    <s v="Malbork"/>
    <d v="2014-12-20T00:00:00"/>
    <d v="2014-12-20T00:00:00"/>
    <n v="680"/>
    <s v="PiotrRajczakowski"/>
    <n v="11"/>
    <x v="4"/>
  </r>
  <r>
    <s v="Marcin"/>
    <x v="68"/>
    <s v="Kielce"/>
    <d v="2014-12-22T00:00:00"/>
    <d v="2014-12-23T00:00:00"/>
    <n v="485.7"/>
    <s v="MarcinJarskarski"/>
    <n v="11"/>
    <x v="1"/>
  </r>
  <r>
    <s v="Zofia"/>
    <x v="62"/>
    <s v="Zgierz"/>
    <d v="2014-12-22T00:00:00"/>
    <d v="2014-12-22T00:00:00"/>
    <n v="212.5"/>
    <s v="ZofiaMaselska"/>
    <n v="11"/>
    <x v="4"/>
  </r>
  <r>
    <s v="Adam"/>
    <x v="65"/>
    <s v="Zgierz"/>
    <d v="2014-12-29T00:00:00"/>
    <d v="2014-12-30T00:00:00"/>
    <n v="331.5"/>
    <s v="AdamWradoch"/>
    <n v="11"/>
    <x v="1"/>
  </r>
  <r>
    <s v="Karolina"/>
    <x v="69"/>
    <s v="Malbork"/>
    <d v="2014-01-02T00:00:00"/>
    <d v="2014-01-03T00:00:00"/>
    <n v="891"/>
    <s v="KarolinaArska"/>
    <n v="12"/>
    <x v="1"/>
  </r>
  <r>
    <s v="Dorota"/>
    <x v="70"/>
    <s v="Radom"/>
    <d v="2014-01-02T00:00:00"/>
    <d v="2014-01-03T00:00:00"/>
    <n v="302.5"/>
    <s v="DorotaMorska"/>
    <n v="12"/>
    <x v="1"/>
  </r>
  <r>
    <s v="Patrycja"/>
    <x v="71"/>
    <s v="Lublin"/>
    <d v="2014-01-03T00:00:00"/>
    <d v="2014-01-04T00:00:00"/>
    <n v="439.7"/>
    <s v="PatrycjaAndrycz"/>
    <n v="12"/>
    <x v="1"/>
  </r>
  <r>
    <s v="Karolina"/>
    <x v="69"/>
    <s v="Lublin"/>
    <d v="2014-01-04T00:00:00"/>
    <d v="2014-01-05T00:00:00"/>
    <n v="439.7"/>
    <s v="KarolinaArska"/>
    <n v="12"/>
    <x v="1"/>
  </r>
  <r>
    <s v="Karolina"/>
    <x v="72"/>
    <s v="Bydgoszcz"/>
    <d v="2014-01-08T00:00:00"/>
    <d v="2014-01-08T00:00:00"/>
    <n v="513.4"/>
    <s v="KarolinaJanes"/>
    <n v="12"/>
    <x v="4"/>
  </r>
  <r>
    <s v="Marzena"/>
    <x v="73"/>
    <s v="Siedlce"/>
    <d v="2014-01-09T00:00:00"/>
    <d v="2014-01-13T00:00:00"/>
    <n v="712.4"/>
    <s v="MarzenaGrab"/>
    <n v="12"/>
    <x v="3"/>
  </r>
  <r>
    <s v="Patrycja"/>
    <x v="71"/>
    <s v="Kalisz"/>
    <d v="2014-01-12T00:00:00"/>
    <d v="2014-01-12T00:00:00"/>
    <n v="442"/>
    <s v="PatrycjaAndrycz"/>
    <n v="12"/>
    <x v="4"/>
  </r>
  <r>
    <s v="Sebastian"/>
    <x v="74"/>
    <s v="Kutno"/>
    <d v="2014-01-13T00:00:00"/>
    <d v="2014-01-13T00:00:00"/>
    <n v="278.8"/>
    <s v="SebastianPuchacz"/>
    <n v="12"/>
    <x v="4"/>
  </r>
  <r>
    <s v="Patrycja"/>
    <x v="71"/>
    <s v="Kutno"/>
    <d v="2014-01-14T00:00:00"/>
    <d v="2014-01-17T00:00:00"/>
    <n v="665.8"/>
    <s v="PatrycjaAndrycz"/>
    <n v="12"/>
    <x v="2"/>
  </r>
  <r>
    <s v="Edwina"/>
    <x v="75"/>
    <s v="Lublin"/>
    <d v="2014-01-14T00:00:00"/>
    <d v="2014-01-16T00:00:00"/>
    <n v="588.70000000000005"/>
    <s v="EdwinaElawa"/>
    <n v="12"/>
    <x v="0"/>
  </r>
  <r>
    <s v="Karolina"/>
    <x v="72"/>
    <s v="Zgierz"/>
    <d v="2014-01-14T00:00:00"/>
    <d v="2014-01-18T00:00:00"/>
    <n v="688.5"/>
    <s v="KarolinaJanes"/>
    <n v="12"/>
    <x v="3"/>
  </r>
  <r>
    <s v="Marzena"/>
    <x v="73"/>
    <s v="Krakow"/>
    <d v="2014-01-15T00:00:00"/>
    <d v="2014-01-18T00:00:00"/>
    <n v="1116.5"/>
    <s v="MarzenaGrab"/>
    <n v="12"/>
    <x v="2"/>
  </r>
  <r>
    <s v="Sebastian"/>
    <x v="74"/>
    <s v="Siedlce"/>
    <d v="2014-01-17T00:00:00"/>
    <d v="2014-01-17T00:00:00"/>
    <n v="156.4"/>
    <s v="SebastianPuchacz"/>
    <n v="12"/>
    <x v="4"/>
  </r>
  <r>
    <s v="Karolina"/>
    <x v="72"/>
    <s v="Katowice"/>
    <d v="2014-01-21T00:00:00"/>
    <d v="2014-01-23T00:00:00"/>
    <n v="892.7"/>
    <s v="KarolinaJanes"/>
    <n v="12"/>
    <x v="0"/>
  </r>
  <r>
    <s v="Sebastian"/>
    <x v="74"/>
    <s v="Olsztyn"/>
    <d v="2014-01-21T00:00:00"/>
    <d v="2014-01-24T00:00:00"/>
    <n v="852.8"/>
    <s v="SebastianPuchacz"/>
    <n v="12"/>
    <x v="2"/>
  </r>
  <r>
    <s v="Karolina"/>
    <x v="69"/>
    <s v="Kielce"/>
    <d v="2014-01-26T00:00:00"/>
    <d v="2014-01-30T00:00:00"/>
    <n v="1019.7"/>
    <s v="KarolinaArska"/>
    <n v="12"/>
    <x v="3"/>
  </r>
  <r>
    <s v="Sebastian"/>
    <x v="74"/>
    <s v="Katowice"/>
    <d v="2014-01-27T00:00:00"/>
    <d v="2014-01-29T00:00:00"/>
    <n v="892.7"/>
    <s v="SebastianPuchacz"/>
    <n v="12"/>
    <x v="0"/>
  </r>
  <r>
    <s v="Karolina"/>
    <x v="69"/>
    <s v="Kalisz"/>
    <d v="2014-02-02T00:00:00"/>
    <d v="2014-02-04T00:00:00"/>
    <n v="760"/>
    <s v="KarolinaArska"/>
    <n v="12"/>
    <x v="0"/>
  </r>
  <r>
    <s v="Karolina"/>
    <x v="69"/>
    <s v="Kutno"/>
    <d v="2014-02-07T00:00:00"/>
    <d v="2014-02-11T00:00:00"/>
    <n v="794.8"/>
    <s v="KarolinaArska"/>
    <n v="12"/>
    <x v="3"/>
  </r>
  <r>
    <s v="Karolina"/>
    <x v="72"/>
    <s v="Bydgoszcz"/>
    <d v="2014-02-07T00:00:00"/>
    <d v="2014-02-10T00:00:00"/>
    <n v="936.4"/>
    <s v="KarolinaJanes"/>
    <n v="12"/>
    <x v="2"/>
  </r>
  <r>
    <s v="Bogumi"/>
    <x v="76"/>
    <s v="Mielec"/>
    <d v="2014-02-07T00:00:00"/>
    <d v="2014-02-08T00:00:00"/>
    <n v="570"/>
    <s v="BogumiLubelski"/>
    <n v="12"/>
    <x v="1"/>
  </r>
  <r>
    <s v="Sebastian"/>
    <x v="74"/>
    <s v="Kielce"/>
    <d v="2014-02-14T00:00:00"/>
    <d v="2014-02-18T00:00:00"/>
    <n v="1019.7"/>
    <s v="SebastianPuchacz"/>
    <n v="12"/>
    <x v="3"/>
  </r>
  <r>
    <s v="Patrycja"/>
    <x v="71"/>
    <s v="Katowice"/>
    <d v="2014-02-19T00:00:00"/>
    <d v="2014-02-23T00:00:00"/>
    <n v="1290.7"/>
    <s v="PatrycjaAndrycz"/>
    <n v="12"/>
    <x v="3"/>
  </r>
  <r>
    <s v="Wiktor"/>
    <x v="77"/>
    <s v="Mielec"/>
    <d v="2014-02-19T00:00:00"/>
    <d v="2014-02-20T00:00:00"/>
    <n v="570"/>
    <s v="WiktorBudzis"/>
    <n v="12"/>
    <x v="1"/>
  </r>
  <r>
    <s v="Wiktor"/>
    <x v="77"/>
    <s v="Malbork"/>
    <d v="2014-02-22T00:00:00"/>
    <d v="2014-02-22T00:00:00"/>
    <n v="680"/>
    <s v="WiktorBudzis"/>
    <n v="12"/>
    <x v="4"/>
  </r>
  <r>
    <s v="Wiktor"/>
    <x v="77"/>
    <s v="Kutno"/>
    <d v="2014-02-28T00:00:00"/>
    <d v="2014-02-28T00:00:00"/>
    <n v="278.8"/>
    <s v="WiktorBudzis"/>
    <n v="12"/>
    <x v="4"/>
  </r>
  <r>
    <s v="Wiktor"/>
    <x v="77"/>
    <s v="Lublin"/>
    <d v="2014-03-10T00:00:00"/>
    <d v="2014-03-10T00:00:00"/>
    <n v="290.7"/>
    <s v="WiktorBudzis"/>
    <n v="12"/>
    <x v="4"/>
  </r>
  <r>
    <s v="Wiktor"/>
    <x v="77"/>
    <s v="Mielec"/>
    <d v="2014-03-15T00:00:00"/>
    <d v="2014-03-17T00:00:00"/>
    <n v="698"/>
    <s v="WiktorBudzis"/>
    <n v="12"/>
    <x v="0"/>
  </r>
  <r>
    <s v="Marzena"/>
    <x v="73"/>
    <s v="Katowice"/>
    <d v="2014-03-15T00:00:00"/>
    <d v="2014-03-18T00:00:00"/>
    <n v="1091.7"/>
    <s v="MarzenaGrab"/>
    <n v="12"/>
    <x v="2"/>
  </r>
  <r>
    <s v="Dorota"/>
    <x v="70"/>
    <s v="Zgierz"/>
    <d v="2014-03-18T00:00:00"/>
    <d v="2014-03-19T00:00:00"/>
    <n v="331.5"/>
    <s v="DorotaMorska"/>
    <n v="12"/>
    <x v="1"/>
  </r>
  <r>
    <s v="Karolina"/>
    <x v="72"/>
    <s v="Siedlce"/>
    <d v="2014-03-27T00:00:00"/>
    <d v="2014-03-28T00:00:00"/>
    <n v="295.39999999999998"/>
    <s v="KarolinaJanes"/>
    <n v="12"/>
    <x v="1"/>
  </r>
  <r>
    <s v="Bogumi"/>
    <x v="76"/>
    <s v="Mielec"/>
    <d v="2014-04-02T00:00:00"/>
    <d v="2014-04-05T00:00:00"/>
    <n v="826"/>
    <s v="BogumiLubelski"/>
    <n v="12"/>
    <x v="2"/>
  </r>
  <r>
    <s v="Dorota"/>
    <x v="70"/>
    <s v="Radom"/>
    <d v="2014-04-08T00:00:00"/>
    <d v="2014-04-11T00:00:00"/>
    <n v="550.5"/>
    <s v="DorotaMorska"/>
    <n v="12"/>
    <x v="2"/>
  </r>
  <r>
    <s v="Marzena"/>
    <x v="73"/>
    <s v="Kutno"/>
    <d v="2014-04-26T00:00:00"/>
    <d v="2014-04-30T00:00:00"/>
    <n v="794.8"/>
    <s v="MarzenaGrab"/>
    <n v="12"/>
    <x v="3"/>
  </r>
  <r>
    <s v="Patrycja"/>
    <x v="71"/>
    <s v="Bydgoszcz"/>
    <d v="2014-05-05T00:00:00"/>
    <d v="2014-05-06T00:00:00"/>
    <n v="654.4"/>
    <s v="PatrycjaAndrycz"/>
    <n v="12"/>
    <x v="1"/>
  </r>
  <r>
    <s v="Edwina"/>
    <x v="75"/>
    <s v="Malbork"/>
    <d v="2014-05-08T00:00:00"/>
    <d v="2014-05-10T00:00:00"/>
    <n v="1102"/>
    <s v="EdwinaElawa"/>
    <n v="12"/>
    <x v="0"/>
  </r>
  <r>
    <s v="Marzena"/>
    <x v="73"/>
    <s v="Lublin"/>
    <d v="2014-05-14T00:00:00"/>
    <d v="2014-05-15T00:00:00"/>
    <n v="439.7"/>
    <s v="MarzenaGrab"/>
    <n v="12"/>
    <x v="1"/>
  </r>
  <r>
    <s v="Sebastian"/>
    <x v="74"/>
    <s v="Lublin"/>
    <d v="2014-05-14T00:00:00"/>
    <d v="2014-05-16T00:00:00"/>
    <n v="588.70000000000005"/>
    <s v="SebastianPuchacz"/>
    <n v="12"/>
    <x v="0"/>
  </r>
  <r>
    <s v="Wiktor"/>
    <x v="77"/>
    <s v="Kielce"/>
    <d v="2014-05-26T00:00:00"/>
    <d v="2014-05-30T00:00:00"/>
    <n v="1019.7"/>
    <s v="WiktorBudzis"/>
    <n v="12"/>
    <x v="3"/>
  </r>
  <r>
    <s v="Edwina"/>
    <x v="75"/>
    <s v="Bydgoszcz"/>
    <d v="2014-06-01T00:00:00"/>
    <d v="2014-06-04T00:00:00"/>
    <n v="936.4"/>
    <s v="EdwinaElawa"/>
    <n v="12"/>
    <x v="2"/>
  </r>
  <r>
    <s v="Marzena"/>
    <x v="73"/>
    <s v="Zgierz"/>
    <d v="2014-06-02T00:00:00"/>
    <d v="2014-06-02T00:00:00"/>
    <n v="212.5"/>
    <s v="MarzenaGrab"/>
    <n v="12"/>
    <x v="4"/>
  </r>
  <r>
    <s v="Sebastian"/>
    <x v="74"/>
    <s v="Krakow"/>
    <d v="2014-06-03T00:00:00"/>
    <d v="2014-06-04T00:00:00"/>
    <n v="706.5"/>
    <s v="SebastianPuchacz"/>
    <n v="12"/>
    <x v="1"/>
  </r>
  <r>
    <s v="Patrycja"/>
    <x v="71"/>
    <s v="Siedlce"/>
    <d v="2014-06-07T00:00:00"/>
    <d v="2014-06-07T00:00:00"/>
    <n v="156.4"/>
    <s v="PatrycjaAndrycz"/>
    <n v="12"/>
    <x v="4"/>
  </r>
  <r>
    <s v="Dorota"/>
    <x v="70"/>
    <s v="Siedlce"/>
    <d v="2014-06-07T00:00:00"/>
    <d v="2014-06-11T00:00:00"/>
    <n v="712.4"/>
    <s v="DorotaMorska"/>
    <n v="12"/>
    <x v="3"/>
  </r>
  <r>
    <s v="Wiktor"/>
    <x v="77"/>
    <s v="Kalisz"/>
    <d v="2014-06-13T00:00:00"/>
    <d v="2014-06-17T00:00:00"/>
    <n v="1078"/>
    <s v="WiktorBudzis"/>
    <n v="12"/>
    <x v="3"/>
  </r>
  <r>
    <s v="Edwina"/>
    <x v="75"/>
    <s v="Kutno"/>
    <d v="2014-06-13T00:00:00"/>
    <d v="2014-06-17T00:00:00"/>
    <n v="794.8"/>
    <s v="EdwinaElawa"/>
    <n v="12"/>
    <x v="3"/>
  </r>
  <r>
    <s v="Karolina"/>
    <x v="72"/>
    <s v="Katowice"/>
    <d v="2014-06-13T00:00:00"/>
    <d v="2014-06-16T00:00:00"/>
    <n v="1091.7"/>
    <s v="KarolinaJanes"/>
    <n v="12"/>
    <x v="2"/>
  </r>
  <r>
    <s v="Sebastian"/>
    <x v="74"/>
    <s v="Malbork"/>
    <d v="2014-06-25T00:00:00"/>
    <d v="2014-06-29T00:00:00"/>
    <n v="1524"/>
    <s v="SebastianPuchacz"/>
    <n v="12"/>
    <x v="3"/>
  </r>
  <r>
    <s v="Bogumi"/>
    <x v="76"/>
    <s v="Radom"/>
    <d v="2014-07-01T00:00:00"/>
    <d v="2014-07-05T00:00:00"/>
    <n v="674.5"/>
    <s v="BogumiLubelski"/>
    <n v="12"/>
    <x v="3"/>
  </r>
  <r>
    <s v="Bogumi"/>
    <x v="76"/>
    <s v="Radom"/>
    <d v="2014-07-07T00:00:00"/>
    <d v="2014-07-08T00:00:00"/>
    <n v="302.5"/>
    <s v="BogumiLubelski"/>
    <n v="12"/>
    <x v="1"/>
  </r>
  <r>
    <s v="Edwina"/>
    <x v="75"/>
    <s v="Siedlce"/>
    <d v="2014-07-19T00:00:00"/>
    <d v="2014-07-20T00:00:00"/>
    <n v="295.39999999999998"/>
    <s v="EdwinaElawa"/>
    <n v="12"/>
    <x v="1"/>
  </r>
  <r>
    <s v="Marzena"/>
    <x v="73"/>
    <s v="Zgierz"/>
    <d v="2014-07-25T00:00:00"/>
    <d v="2014-07-29T00:00:00"/>
    <n v="688.5"/>
    <s v="MarzenaGrab"/>
    <n v="12"/>
    <x v="3"/>
  </r>
  <r>
    <s v="Karolina"/>
    <x v="72"/>
    <s v="Lublin"/>
    <d v="2014-07-31T00:00:00"/>
    <d v="2014-08-03T00:00:00"/>
    <n v="737.7"/>
    <s v="KarolinaJanes"/>
    <n v="12"/>
    <x v="2"/>
  </r>
  <r>
    <s v="Sebastian"/>
    <x v="74"/>
    <s v="Kalisz"/>
    <d v="2014-07-31T00:00:00"/>
    <d v="2014-08-01T00:00:00"/>
    <n v="601"/>
    <s v="SebastianPuchacz"/>
    <n v="12"/>
    <x v="1"/>
  </r>
  <r>
    <s v="Bogumi"/>
    <x v="76"/>
    <s v="Krakow"/>
    <d v="2014-08-06T00:00:00"/>
    <d v="2014-08-07T00:00:00"/>
    <n v="706.5"/>
    <s v="BogumiLubelski"/>
    <n v="12"/>
    <x v="1"/>
  </r>
  <r>
    <s v="Bogumi"/>
    <x v="76"/>
    <s v="Kielce"/>
    <d v="2014-08-09T00:00:00"/>
    <d v="2014-08-09T00:00:00"/>
    <n v="307.7"/>
    <s v="BogumiLubelski"/>
    <n v="12"/>
    <x v="4"/>
  </r>
  <r>
    <s v="Patrycja"/>
    <x v="71"/>
    <s v="Malbork"/>
    <d v="2014-08-12T00:00:00"/>
    <d v="2014-08-16T00:00:00"/>
    <n v="1524"/>
    <s v="PatrycjaAndrycz"/>
    <n v="12"/>
    <x v="3"/>
  </r>
  <r>
    <s v="Edwina"/>
    <x v="75"/>
    <s v="Kielce"/>
    <d v="2014-08-12T00:00:00"/>
    <d v="2014-08-14T00:00:00"/>
    <n v="663.7"/>
    <s v="EdwinaElawa"/>
    <n v="12"/>
    <x v="0"/>
  </r>
  <r>
    <s v="Marzena"/>
    <x v="73"/>
    <s v="Kutno"/>
    <d v="2014-08-12T00:00:00"/>
    <d v="2014-08-14T00:00:00"/>
    <n v="536.79999999999995"/>
    <s v="MarzenaGrab"/>
    <n v="12"/>
    <x v="0"/>
  </r>
  <r>
    <s v="Karolina"/>
    <x v="69"/>
    <s v="Malbork"/>
    <d v="2014-08-24T00:00:00"/>
    <d v="2014-08-28T00:00:00"/>
    <n v="1524"/>
    <s v="KarolinaArska"/>
    <n v="12"/>
    <x v="3"/>
  </r>
  <r>
    <s v="Wiktor"/>
    <x v="77"/>
    <s v="Bydgoszcz"/>
    <d v="2014-08-24T00:00:00"/>
    <d v="2014-08-28T00:00:00"/>
    <n v="1077.4000000000001"/>
    <s v="WiktorBudzis"/>
    <n v="12"/>
    <x v="3"/>
  </r>
  <r>
    <s v="Karolina"/>
    <x v="69"/>
    <s v="Zgierz"/>
    <d v="2014-09-04T00:00:00"/>
    <d v="2014-09-07T00:00:00"/>
    <n v="569.5"/>
    <s v="KarolinaArska"/>
    <n v="12"/>
    <x v="2"/>
  </r>
  <r>
    <s v="Edwina"/>
    <x v="75"/>
    <s v="Bydgoszcz"/>
    <d v="2014-09-04T00:00:00"/>
    <d v="2014-09-08T00:00:00"/>
    <n v="1077.4000000000001"/>
    <s v="EdwinaElawa"/>
    <n v="12"/>
    <x v="3"/>
  </r>
  <r>
    <s v="Bogumi"/>
    <x v="76"/>
    <s v="Bydgoszcz"/>
    <d v="2014-09-04T00:00:00"/>
    <d v="2014-09-05T00:00:00"/>
    <n v="654.4"/>
    <s v="BogumiLubelski"/>
    <n v="12"/>
    <x v="1"/>
  </r>
  <r>
    <s v="Bogumi"/>
    <x v="76"/>
    <s v="Zgierz"/>
    <d v="2014-09-05T00:00:00"/>
    <d v="2014-09-09T00:00:00"/>
    <n v="688.5"/>
    <s v="BogumiLubelski"/>
    <n v="12"/>
    <x v="3"/>
  </r>
  <r>
    <s v="Karolina"/>
    <x v="69"/>
    <s v="Kutno"/>
    <d v="2014-09-15T00:00:00"/>
    <d v="2014-09-15T00:00:00"/>
    <n v="278.8"/>
    <s v="KarolinaArska"/>
    <n v="12"/>
    <x v="4"/>
  </r>
  <r>
    <s v="Patrycja"/>
    <x v="71"/>
    <s v="Lublin"/>
    <d v="2014-09-16T00:00:00"/>
    <d v="2014-09-19T00:00:00"/>
    <n v="737.7"/>
    <s v="PatrycjaAndrycz"/>
    <n v="12"/>
    <x v="2"/>
  </r>
  <r>
    <s v="Patrycja"/>
    <x v="71"/>
    <s v="Mielec"/>
    <d v="2014-09-16T00:00:00"/>
    <d v="2014-09-18T00:00:00"/>
    <n v="698"/>
    <s v="PatrycjaAndrycz"/>
    <n v="12"/>
    <x v="0"/>
  </r>
  <r>
    <s v="Dorota"/>
    <x v="70"/>
    <s v="Malbork"/>
    <d v="2014-09-19T00:00:00"/>
    <d v="2014-09-19T00:00:00"/>
    <n v="680"/>
    <s v="DorotaMorska"/>
    <n v="12"/>
    <x v="4"/>
  </r>
  <r>
    <s v="Patrycja"/>
    <x v="71"/>
    <s v="Kalisz"/>
    <d v="2014-09-23T00:00:00"/>
    <d v="2014-09-27T00:00:00"/>
    <n v="1078"/>
    <s v="PatrycjaAndrycz"/>
    <n v="12"/>
    <x v="3"/>
  </r>
  <r>
    <s v="Edwina"/>
    <x v="75"/>
    <s v="Zgierz"/>
    <d v="2014-09-28T00:00:00"/>
    <d v="2014-09-29T00:00:00"/>
    <n v="331.5"/>
    <s v="EdwinaElawa"/>
    <n v="12"/>
    <x v="1"/>
  </r>
  <r>
    <s v="Patrycja"/>
    <x v="71"/>
    <s v="Lublin"/>
    <d v="2014-09-29T00:00:00"/>
    <d v="2014-10-03T00:00:00"/>
    <n v="886.7"/>
    <s v="PatrycjaAndrycz"/>
    <n v="12"/>
    <x v="3"/>
  </r>
  <r>
    <s v="Karolina"/>
    <x v="69"/>
    <s v="Bydgoszcz"/>
    <d v="2014-09-29T00:00:00"/>
    <d v="2014-10-01T00:00:00"/>
    <n v="795.4"/>
    <s v="KarolinaArska"/>
    <n v="12"/>
    <x v="0"/>
  </r>
  <r>
    <s v="Dorota"/>
    <x v="70"/>
    <s v="Krakow"/>
    <d v="2014-09-29T00:00:00"/>
    <d v="2014-09-30T00:00:00"/>
    <n v="706.5"/>
    <s v="DorotaMorska"/>
    <n v="12"/>
    <x v="1"/>
  </r>
  <r>
    <s v="Edwina"/>
    <x v="75"/>
    <s v="Kalisz"/>
    <d v="2014-10-01T00:00:00"/>
    <d v="2014-10-01T00:00:00"/>
    <n v="442"/>
    <s v="EdwinaElawa"/>
    <n v="12"/>
    <x v="4"/>
  </r>
  <r>
    <s v="Bogumi"/>
    <x v="76"/>
    <s v="Kielce"/>
    <d v="2014-10-02T00:00:00"/>
    <d v="2014-10-02T00:00:00"/>
    <n v="307.7"/>
    <s v="BogumiLubelski"/>
    <n v="12"/>
    <x v="4"/>
  </r>
  <r>
    <s v="Edwina"/>
    <x v="75"/>
    <s v="Lublin"/>
    <d v="2014-10-10T00:00:00"/>
    <d v="2014-10-13T00:00:00"/>
    <n v="737.7"/>
    <s v="EdwinaElawa"/>
    <n v="12"/>
    <x v="2"/>
  </r>
  <r>
    <s v="Dorota"/>
    <x v="70"/>
    <s v="Kalisz"/>
    <d v="2014-10-10T00:00:00"/>
    <d v="2014-10-11T00:00:00"/>
    <n v="601"/>
    <s v="DorotaMorska"/>
    <n v="12"/>
    <x v="1"/>
  </r>
  <r>
    <s v="Dorota"/>
    <x v="70"/>
    <s v="Siedlce"/>
    <d v="2014-10-15T00:00:00"/>
    <d v="2014-10-15T00:00:00"/>
    <n v="156.4"/>
    <s v="DorotaMorska"/>
    <n v="12"/>
    <x v="4"/>
  </r>
  <r>
    <s v="Dorota"/>
    <x v="70"/>
    <s v="Zgierz"/>
    <d v="2014-10-18T00:00:00"/>
    <d v="2014-10-18T00:00:00"/>
    <n v="212.5"/>
    <s v="DorotaMorska"/>
    <n v="12"/>
    <x v="4"/>
  </r>
  <r>
    <s v="Dorota"/>
    <x v="70"/>
    <s v="Kutno"/>
    <d v="2014-10-22T00:00:00"/>
    <d v="2014-10-24T00:00:00"/>
    <n v="536.79999999999995"/>
    <s v="DorotaMorska"/>
    <n v="12"/>
    <x v="0"/>
  </r>
  <r>
    <s v="Patrycja"/>
    <x v="71"/>
    <s v="Katowice"/>
    <d v="2014-10-23T00:00:00"/>
    <d v="2014-10-25T00:00:00"/>
    <n v="892.7"/>
    <s v="PatrycjaAndrycz"/>
    <n v="12"/>
    <x v="0"/>
  </r>
  <r>
    <s v="Bogumi"/>
    <x v="76"/>
    <s v="Kalisz"/>
    <d v="2014-11-03T00:00:00"/>
    <d v="2014-11-04T00:00:00"/>
    <n v="601"/>
    <s v="BogumiLubelski"/>
    <n v="12"/>
    <x v="1"/>
  </r>
  <r>
    <s v="Karolina"/>
    <x v="69"/>
    <s v="Radom"/>
    <d v="2014-11-04T00:00:00"/>
    <d v="2014-11-06T00:00:00"/>
    <n v="426.5"/>
    <s v="KarolinaArska"/>
    <n v="12"/>
    <x v="0"/>
  </r>
  <r>
    <s v="Dorota"/>
    <x v="70"/>
    <s v="Krakow"/>
    <d v="2014-11-04T00:00:00"/>
    <d v="2014-11-05T00:00:00"/>
    <n v="706.5"/>
    <s v="DorotaMorska"/>
    <n v="12"/>
    <x v="1"/>
  </r>
  <r>
    <s v="Sebastian"/>
    <x v="74"/>
    <s v="Olsztyn"/>
    <d v="2014-11-04T00:00:00"/>
    <d v="2014-11-05T00:00:00"/>
    <n v="526.79999999999995"/>
    <s v="SebastianPuchacz"/>
    <n v="12"/>
    <x v="1"/>
  </r>
  <r>
    <s v="Edwina"/>
    <x v="75"/>
    <s v="Malbork"/>
    <d v="2014-11-15T00:00:00"/>
    <d v="2014-11-19T00:00:00"/>
    <n v="1524"/>
    <s v="EdwinaElawa"/>
    <n v="12"/>
    <x v="3"/>
  </r>
  <r>
    <s v="Karolina"/>
    <x v="72"/>
    <s v="Radom"/>
    <d v="2014-11-15T00:00:00"/>
    <d v="2014-11-15T00:00:00"/>
    <n v="178.5"/>
    <s v="KarolinaJanes"/>
    <n v="12"/>
    <x v="4"/>
  </r>
  <r>
    <s v="Sebastian"/>
    <x v="74"/>
    <s v="Bydgoszcz"/>
    <d v="2014-11-15T00:00:00"/>
    <d v="2014-11-19T00:00:00"/>
    <n v="1077.4000000000001"/>
    <s v="SebastianPuchacz"/>
    <n v="12"/>
    <x v="3"/>
  </r>
  <r>
    <s v="Wiktor"/>
    <x v="77"/>
    <s v="Kutno"/>
    <d v="2014-11-16T00:00:00"/>
    <d v="2014-11-17T00:00:00"/>
    <n v="407.8"/>
    <s v="WiktorBudzis"/>
    <n v="12"/>
    <x v="1"/>
  </r>
  <r>
    <s v="Marzena"/>
    <x v="73"/>
    <s v="Kielce"/>
    <d v="2014-11-18T00:00:00"/>
    <d v="2014-11-18T00:00:00"/>
    <n v="307.7"/>
    <s v="MarzenaGrab"/>
    <n v="12"/>
    <x v="4"/>
  </r>
  <r>
    <s v="Karolina"/>
    <x v="72"/>
    <s v="Kalisz"/>
    <d v="2014-11-20T00:00:00"/>
    <d v="2014-11-20T00:00:00"/>
    <n v="442"/>
    <s v="KarolinaJanes"/>
    <n v="12"/>
    <x v="4"/>
  </r>
  <r>
    <s v="Wiktor"/>
    <x v="77"/>
    <s v="Kutno"/>
    <d v="2014-11-21T00:00:00"/>
    <d v="2014-11-22T00:00:00"/>
    <n v="407.8"/>
    <s v="WiktorBudzis"/>
    <n v="12"/>
    <x v="1"/>
  </r>
  <r>
    <s v="Bogumi"/>
    <x v="76"/>
    <s v="Katowice"/>
    <d v="2014-11-22T00:00:00"/>
    <d v="2014-11-23T00:00:00"/>
    <n v="693.7"/>
    <s v="BogumiLubelski"/>
    <n v="12"/>
    <x v="1"/>
  </r>
  <r>
    <s v="Marzena"/>
    <x v="73"/>
    <s v="Malbork"/>
    <d v="2014-11-25T00:00:00"/>
    <d v="2014-11-25T00:00:00"/>
    <n v="680"/>
    <s v="MarzenaGrab"/>
    <n v="12"/>
    <x v="4"/>
  </r>
  <r>
    <s v="Edwina"/>
    <x v="75"/>
    <s v="Mielec"/>
    <d v="2014-11-28T00:00:00"/>
    <d v="2014-11-30T00:00:00"/>
    <n v="698"/>
    <s v="EdwinaElawa"/>
    <n v="12"/>
    <x v="0"/>
  </r>
  <r>
    <s v="Sebastian"/>
    <x v="74"/>
    <s v="Katowice"/>
    <d v="2014-11-28T00:00:00"/>
    <d v="2014-11-29T00:00:00"/>
    <n v="693.7"/>
    <s v="SebastianPuchacz"/>
    <n v="12"/>
    <x v="1"/>
  </r>
  <r>
    <s v="Wiktor"/>
    <x v="77"/>
    <s v="Kalisz"/>
    <d v="2014-12-02T00:00:00"/>
    <d v="2014-12-02T00:00:00"/>
    <n v="442"/>
    <s v="WiktorBudzis"/>
    <n v="12"/>
    <x v="4"/>
  </r>
  <r>
    <s v="Karolina"/>
    <x v="69"/>
    <s v="Zgierz"/>
    <d v="2014-12-10T00:00:00"/>
    <d v="2014-12-11T00:00:00"/>
    <n v="331.5"/>
    <s v="KarolinaArska"/>
    <n v="12"/>
    <x v="1"/>
  </r>
  <r>
    <s v="Marzena"/>
    <x v="73"/>
    <s v="Kalisz"/>
    <d v="2014-12-10T00:00:00"/>
    <d v="2014-12-10T00:00:00"/>
    <n v="442"/>
    <s v="MarzenaGrab"/>
    <n v="12"/>
    <x v="4"/>
  </r>
  <r>
    <s v="Karolina"/>
    <x v="72"/>
    <s v="Mielec"/>
    <d v="2014-12-10T00:00:00"/>
    <d v="2014-12-14T00:00:00"/>
    <n v="954"/>
    <s v="KarolinaJanes"/>
    <n v="12"/>
    <x v="3"/>
  </r>
  <r>
    <s v="Dorota"/>
    <x v="70"/>
    <s v="Olsztyn"/>
    <d v="2014-12-10T00:00:00"/>
    <d v="2014-12-14T00:00:00"/>
    <n v="1015.8"/>
    <s v="DorotaMorska"/>
    <n v="12"/>
    <x v="3"/>
  </r>
  <r>
    <s v="Karolina"/>
    <x v="69"/>
    <s v="Kielce"/>
    <d v="2014-12-20T00:00:00"/>
    <d v="2014-12-20T00:00:00"/>
    <n v="307.7"/>
    <s v="KarolinaArska"/>
    <n v="12"/>
    <x v="4"/>
  </r>
  <r>
    <s v="Karolina"/>
    <x v="72"/>
    <s v="Kalisz"/>
    <d v="2014-12-21T00:00:00"/>
    <d v="2014-12-22T00:00:00"/>
    <n v="601"/>
    <s v="KarolinaJanes"/>
    <n v="12"/>
    <x v="1"/>
  </r>
  <r>
    <s v="Bogumi"/>
    <x v="76"/>
    <s v="Mielec"/>
    <d v="2014-12-21T00:00:00"/>
    <d v="2014-12-22T00:00:00"/>
    <n v="570"/>
    <s v="BogumiLubelski"/>
    <n v="12"/>
    <x v="1"/>
  </r>
  <r>
    <s v="Wiktor"/>
    <x v="77"/>
    <s v="Siedlce"/>
    <d v="2014-12-28T00:00:00"/>
    <d v="2014-12-29T00:00:00"/>
    <n v="295.39999999999998"/>
    <s v="WiktorBudzis"/>
    <n v="12"/>
    <x v="1"/>
  </r>
  <r>
    <s v="Marzena"/>
    <x v="73"/>
    <s v="Kalisz"/>
    <d v="2014-12-29T00:00:00"/>
    <d v="2014-12-30T00:00:00"/>
    <n v="601"/>
    <s v="MarzenaGrab"/>
    <n v="12"/>
    <x v="1"/>
  </r>
  <r>
    <s v="Karolina"/>
    <x v="72"/>
    <s v="Katowice"/>
    <d v="2014-12-29T00:00:00"/>
    <d v="2014-12-29T00:00:00"/>
    <n v="494.7"/>
    <s v="KarolinaJanes"/>
    <n v="12"/>
    <x v="4"/>
  </r>
  <r>
    <s v="Piotr"/>
    <x v="78"/>
    <s v="Krakow"/>
    <d v="2014-01-02T00:00:00"/>
    <d v="2014-01-02T00:00:00"/>
    <n v="501.5"/>
    <s v="PiotrRoman"/>
    <n v="13"/>
    <x v="4"/>
  </r>
  <r>
    <s v="Justyna"/>
    <x v="79"/>
    <s v="Bydgoszcz"/>
    <d v="2014-01-02T00:00:00"/>
    <d v="2014-01-03T00:00:00"/>
    <n v="654.4"/>
    <s v="JustynaTracz"/>
    <n v="13"/>
    <x v="1"/>
  </r>
  <r>
    <s v="Kamil"/>
    <x v="80"/>
    <s v="Malbork"/>
    <d v="2014-01-02T00:00:00"/>
    <d v="2014-01-03T00:00:00"/>
    <n v="891"/>
    <s v="KamilZabrzeski"/>
    <n v="13"/>
    <x v="1"/>
  </r>
  <r>
    <s v="Andrzej"/>
    <x v="81"/>
    <s v="Zgierz"/>
    <d v="2014-01-03T00:00:00"/>
    <d v="2014-01-05T00:00:00"/>
    <n v="450.5"/>
    <s v="AndrzejKlajn"/>
    <n v="13"/>
    <x v="0"/>
  </r>
  <r>
    <s v="Jerzy"/>
    <x v="82"/>
    <s v="Kutno"/>
    <d v="2014-01-10T00:00:00"/>
    <d v="2014-01-10T00:00:00"/>
    <n v="278.8"/>
    <s v="JerzyDusznicki"/>
    <n v="13"/>
    <x v="4"/>
  </r>
  <r>
    <s v="Justyna"/>
    <x v="83"/>
    <s v="Malbork"/>
    <d v="2014-01-10T00:00:00"/>
    <d v="2014-01-10T00:00:00"/>
    <n v="680"/>
    <s v="JustynaKrynicka"/>
    <n v="13"/>
    <x v="4"/>
  </r>
  <r>
    <s v="Jan"/>
    <x v="84"/>
    <s v="Kalisz"/>
    <d v="2014-01-14T00:00:00"/>
    <d v="2014-01-16T00:00:00"/>
    <n v="760"/>
    <s v="JanRzymski"/>
    <n v="13"/>
    <x v="0"/>
  </r>
  <r>
    <s v="Dorota"/>
    <x v="85"/>
    <s v="Malbork"/>
    <d v="2014-01-14T00:00:00"/>
    <d v="2014-01-17T00:00:00"/>
    <n v="1313"/>
    <s v="DorotaSosnowiecka"/>
    <n v="13"/>
    <x v="2"/>
  </r>
  <r>
    <s v="Justyna"/>
    <x v="83"/>
    <s v="Bydgoszcz"/>
    <d v="2014-01-15T00:00:00"/>
    <d v="2014-01-18T00:00:00"/>
    <n v="936.4"/>
    <s v="JustynaKrynicka"/>
    <n v="13"/>
    <x v="2"/>
  </r>
  <r>
    <s v="Justyna"/>
    <x v="79"/>
    <s v="Siedlce"/>
    <d v="2014-01-17T00:00:00"/>
    <d v="2014-01-17T00:00:00"/>
    <n v="156.4"/>
    <s v="JustynaTracz"/>
    <n v="13"/>
    <x v="4"/>
  </r>
  <r>
    <s v="Paulina"/>
    <x v="86"/>
    <s v="Bydgoszcz"/>
    <d v="2014-01-21T00:00:00"/>
    <d v="2014-01-23T00:00:00"/>
    <n v="795.4"/>
    <s v="PaulinaMaskor"/>
    <n v="13"/>
    <x v="0"/>
  </r>
  <r>
    <s v="Dominika"/>
    <x v="87"/>
    <s v="Krakow"/>
    <d v="2014-01-22T00:00:00"/>
    <d v="2014-01-22T00:00:00"/>
    <n v="501.5"/>
    <s v="DominikaBodera"/>
    <n v="13"/>
    <x v="4"/>
  </r>
  <r>
    <s v="Kornel"/>
    <x v="88"/>
    <s v="Malbork"/>
    <d v="2014-01-22T00:00:00"/>
    <d v="2014-01-24T00:00:00"/>
    <n v="1102"/>
    <s v="KornelHenrykowski"/>
    <n v="13"/>
    <x v="0"/>
  </r>
  <r>
    <s v="Dorota"/>
    <x v="85"/>
    <s v="Siedlce"/>
    <d v="2014-01-26T00:00:00"/>
    <d v="2014-01-28T00:00:00"/>
    <n v="434.4"/>
    <s v="DorotaSosnowiecka"/>
    <n v="13"/>
    <x v="0"/>
  </r>
  <r>
    <s v="Kamil"/>
    <x v="80"/>
    <s v="Kutno"/>
    <d v="2014-01-26T00:00:00"/>
    <d v="2014-01-27T00:00:00"/>
    <n v="407.8"/>
    <s v="KamilZabrzeski"/>
    <n v="13"/>
    <x v="1"/>
  </r>
  <r>
    <s v="Jan"/>
    <x v="84"/>
    <s v="Krakow"/>
    <d v="2014-01-28T00:00:00"/>
    <d v="2014-01-30T00:00:00"/>
    <n v="911.5"/>
    <s v="JanRzymski"/>
    <n v="13"/>
    <x v="0"/>
  </r>
  <r>
    <s v="Dominika"/>
    <x v="87"/>
    <s v="Kielce"/>
    <d v="2014-02-07T00:00:00"/>
    <d v="2014-02-08T00:00:00"/>
    <n v="485.7"/>
    <s v="DominikaBodera"/>
    <n v="13"/>
    <x v="1"/>
  </r>
  <r>
    <s v="Piotr"/>
    <x v="78"/>
    <s v="Zgierz"/>
    <d v="2014-02-07T00:00:00"/>
    <d v="2014-02-10T00:00:00"/>
    <n v="569.5"/>
    <s v="PiotrRoman"/>
    <n v="13"/>
    <x v="2"/>
  </r>
  <r>
    <s v="Jerzy"/>
    <x v="82"/>
    <s v="Krakow"/>
    <d v="2014-02-19T00:00:00"/>
    <d v="2014-02-22T00:00:00"/>
    <n v="1116.5"/>
    <s v="JerzyDusznicki"/>
    <n v="13"/>
    <x v="2"/>
  </r>
  <r>
    <s v="Dorota"/>
    <x v="85"/>
    <s v="Malbork"/>
    <d v="2014-02-19T00:00:00"/>
    <d v="2014-02-20T00:00:00"/>
    <n v="891"/>
    <s v="DorotaSosnowiecka"/>
    <n v="13"/>
    <x v="1"/>
  </r>
  <r>
    <s v="Dorota"/>
    <x v="85"/>
    <s v="Siedlce"/>
    <d v="2014-02-19T00:00:00"/>
    <d v="2014-02-20T00:00:00"/>
    <n v="295.39999999999998"/>
    <s v="DorotaSosnowiecka"/>
    <n v="13"/>
    <x v="1"/>
  </r>
  <r>
    <s v="Justyna"/>
    <x v="79"/>
    <s v="Mielec"/>
    <d v="2014-02-19T00:00:00"/>
    <d v="2014-02-21T00:00:00"/>
    <n v="698"/>
    <s v="JustynaTracz"/>
    <n v="13"/>
    <x v="0"/>
  </r>
  <r>
    <s v="Piotr"/>
    <x v="78"/>
    <s v="Krakow"/>
    <d v="2014-02-26T00:00:00"/>
    <d v="2014-02-27T00:00:00"/>
    <n v="706.5"/>
    <s v="PiotrRoman"/>
    <n v="13"/>
    <x v="1"/>
  </r>
  <r>
    <s v="Paulina"/>
    <x v="86"/>
    <s v="Zgierz"/>
    <d v="2014-03-03T00:00:00"/>
    <d v="2014-03-05T00:00:00"/>
    <n v="450.5"/>
    <s v="PaulinaMaskor"/>
    <n v="13"/>
    <x v="0"/>
  </r>
  <r>
    <s v="Kamil"/>
    <x v="80"/>
    <s v="Radom"/>
    <d v="2014-03-03T00:00:00"/>
    <d v="2014-03-06T00:00:00"/>
    <n v="550.5"/>
    <s v="KamilZabrzeski"/>
    <n v="13"/>
    <x v="2"/>
  </r>
  <r>
    <s v="Paulina"/>
    <x v="86"/>
    <s v="Olsztyn"/>
    <d v="2014-03-11T00:00:00"/>
    <d v="2014-03-11T00:00:00"/>
    <n v="363.8"/>
    <s v="PaulinaMaskor"/>
    <n v="13"/>
    <x v="4"/>
  </r>
  <r>
    <s v="Justyna"/>
    <x v="79"/>
    <s v="Katowice"/>
    <d v="2014-03-15T00:00:00"/>
    <d v="2014-03-18T00:00:00"/>
    <n v="1091.7"/>
    <s v="JustynaTracz"/>
    <n v="13"/>
    <x v="2"/>
  </r>
  <r>
    <s v="Kornel"/>
    <x v="88"/>
    <s v="Olsztyn"/>
    <d v="2014-03-17T00:00:00"/>
    <d v="2014-03-19T00:00:00"/>
    <n v="689.8"/>
    <s v="KornelHenrykowski"/>
    <n v="13"/>
    <x v="0"/>
  </r>
  <r>
    <s v="Jerzy"/>
    <x v="82"/>
    <s v="Katowice"/>
    <d v="2014-03-21T00:00:00"/>
    <d v="2014-03-25T00:00:00"/>
    <n v="1290.7"/>
    <s v="JerzyDusznicki"/>
    <n v="13"/>
    <x v="3"/>
  </r>
  <r>
    <s v="Justyna"/>
    <x v="83"/>
    <s v="Kielce"/>
    <d v="2014-03-21T00:00:00"/>
    <d v="2014-03-23T00:00:00"/>
    <n v="663.7"/>
    <s v="JustynaKrynicka"/>
    <n v="13"/>
    <x v="0"/>
  </r>
  <r>
    <s v="Andrzej"/>
    <x v="81"/>
    <s v="Katowice"/>
    <d v="2014-03-27T00:00:00"/>
    <d v="2014-03-31T00:00:00"/>
    <n v="1290.7"/>
    <s v="AndrzejKlajn"/>
    <n v="13"/>
    <x v="3"/>
  </r>
  <r>
    <s v="Justyna"/>
    <x v="79"/>
    <s v="Siedlce"/>
    <d v="2014-03-27T00:00:00"/>
    <d v="2014-03-30T00:00:00"/>
    <n v="573.4"/>
    <s v="JustynaTracz"/>
    <n v="13"/>
    <x v="2"/>
  </r>
  <r>
    <s v="Jerzy"/>
    <x v="82"/>
    <s v="Malbork"/>
    <d v="2014-04-14T00:00:00"/>
    <d v="2014-04-16T00:00:00"/>
    <n v="1102"/>
    <s v="JerzyDusznicki"/>
    <n v="13"/>
    <x v="0"/>
  </r>
  <r>
    <s v="Paulina"/>
    <x v="86"/>
    <s v="Malbork"/>
    <d v="2014-04-14T00:00:00"/>
    <d v="2014-04-17T00:00:00"/>
    <n v="1313"/>
    <s v="PaulinaMaskor"/>
    <n v="13"/>
    <x v="2"/>
  </r>
  <r>
    <s v="Dominika"/>
    <x v="87"/>
    <s v="Katowice"/>
    <d v="2014-04-20T00:00:00"/>
    <d v="2014-04-22T00:00:00"/>
    <n v="892.7"/>
    <s v="DominikaBodera"/>
    <n v="13"/>
    <x v="0"/>
  </r>
  <r>
    <s v="Jan"/>
    <x v="84"/>
    <s v="Siedlce"/>
    <d v="2014-04-26T00:00:00"/>
    <d v="2014-04-26T00:00:00"/>
    <n v="156.4"/>
    <s v="JanRzymski"/>
    <n v="13"/>
    <x v="4"/>
  </r>
  <r>
    <s v="Dominika"/>
    <x v="87"/>
    <s v="Siedlce"/>
    <d v="2014-05-14T00:00:00"/>
    <d v="2014-05-17T00:00:00"/>
    <n v="573.4"/>
    <s v="DominikaBodera"/>
    <n v="13"/>
    <x v="2"/>
  </r>
  <r>
    <s v="Jerzy"/>
    <x v="82"/>
    <s v="Bydgoszcz"/>
    <d v="2014-05-14T00:00:00"/>
    <d v="2014-05-18T00:00:00"/>
    <n v="1077.4000000000001"/>
    <s v="JerzyDusznicki"/>
    <n v="13"/>
    <x v="3"/>
  </r>
  <r>
    <s v="Jan"/>
    <x v="84"/>
    <s v="Kielce"/>
    <d v="2014-05-20T00:00:00"/>
    <d v="2014-05-23T00:00:00"/>
    <n v="841.7"/>
    <s v="JanRzymski"/>
    <n v="13"/>
    <x v="2"/>
  </r>
  <r>
    <s v="Jerzy"/>
    <x v="82"/>
    <s v="Zgierz"/>
    <d v="2014-06-01T00:00:00"/>
    <d v="2014-06-03T00:00:00"/>
    <n v="450.5"/>
    <s v="JerzyDusznicki"/>
    <n v="13"/>
    <x v="0"/>
  </r>
  <r>
    <s v="Jan"/>
    <x v="84"/>
    <s v="Kutno"/>
    <d v="2014-06-02T00:00:00"/>
    <d v="2014-06-02T00:00:00"/>
    <n v="278.8"/>
    <s v="JanRzymski"/>
    <n v="13"/>
    <x v="4"/>
  </r>
  <r>
    <s v="Jan"/>
    <x v="84"/>
    <s v="Krakow"/>
    <d v="2014-06-04T00:00:00"/>
    <d v="2014-06-05T00:00:00"/>
    <n v="706.5"/>
    <s v="JanRzymski"/>
    <n v="13"/>
    <x v="1"/>
  </r>
  <r>
    <s v="Jerzy"/>
    <x v="82"/>
    <s v="Krakow"/>
    <d v="2014-06-05T00:00:00"/>
    <d v="2014-06-05T00:00:00"/>
    <n v="501.5"/>
    <s v="JerzyDusznicki"/>
    <n v="13"/>
    <x v="4"/>
  </r>
  <r>
    <s v="Justyna"/>
    <x v="83"/>
    <s v="Katowice"/>
    <d v="2014-06-13T00:00:00"/>
    <d v="2014-06-14T00:00:00"/>
    <n v="693.7"/>
    <s v="JustynaKrynicka"/>
    <n v="13"/>
    <x v="1"/>
  </r>
  <r>
    <s v="Kamil"/>
    <x v="80"/>
    <s v="Mielec"/>
    <d v="2014-06-19T00:00:00"/>
    <d v="2014-06-21T00:00:00"/>
    <n v="698"/>
    <s v="KamilZabrzeski"/>
    <n v="13"/>
    <x v="0"/>
  </r>
  <r>
    <s v="Piotr"/>
    <x v="78"/>
    <s v="Siedlce"/>
    <d v="2014-06-25T00:00:00"/>
    <d v="2014-06-26T00:00:00"/>
    <n v="295.39999999999998"/>
    <s v="PiotrRoman"/>
    <n v="13"/>
    <x v="1"/>
  </r>
  <r>
    <s v="Jerzy"/>
    <x v="82"/>
    <s v="Lublin"/>
    <d v="2014-07-07T00:00:00"/>
    <d v="2014-07-10T00:00:00"/>
    <n v="737.7"/>
    <s v="JerzyDusznicki"/>
    <n v="13"/>
    <x v="2"/>
  </r>
  <r>
    <s v="Jan"/>
    <x v="84"/>
    <s v="Kielce"/>
    <d v="2014-07-07T00:00:00"/>
    <d v="2014-07-10T00:00:00"/>
    <n v="841.7"/>
    <s v="JanRzymski"/>
    <n v="13"/>
    <x v="2"/>
  </r>
  <r>
    <s v="Jerzy"/>
    <x v="82"/>
    <s v="Kielce"/>
    <d v="2014-07-19T00:00:00"/>
    <d v="2014-07-20T00:00:00"/>
    <n v="485.7"/>
    <s v="JerzyDusznicki"/>
    <n v="13"/>
    <x v="1"/>
  </r>
  <r>
    <s v="Dominika"/>
    <x v="87"/>
    <s v="Krakow"/>
    <d v="2014-07-25T00:00:00"/>
    <d v="2014-07-27T00:00:00"/>
    <n v="911.5"/>
    <s v="DominikaBodera"/>
    <n v="13"/>
    <x v="0"/>
  </r>
  <r>
    <s v="Paulina"/>
    <x v="86"/>
    <s v="Siedlce"/>
    <d v="2014-07-25T00:00:00"/>
    <d v="2014-07-29T00:00:00"/>
    <n v="712.4"/>
    <s v="PaulinaMaskor"/>
    <n v="13"/>
    <x v="3"/>
  </r>
  <r>
    <s v="Piotr"/>
    <x v="78"/>
    <s v="Malbork"/>
    <d v="2014-07-31T00:00:00"/>
    <d v="2014-08-03T00:00:00"/>
    <n v="1313"/>
    <s v="PiotrRoman"/>
    <n v="13"/>
    <x v="2"/>
  </r>
  <r>
    <s v="Jan"/>
    <x v="84"/>
    <s v="Kielce"/>
    <d v="2014-07-31T00:00:00"/>
    <d v="2014-08-03T00:00:00"/>
    <n v="841.7"/>
    <s v="JanRzymski"/>
    <n v="13"/>
    <x v="2"/>
  </r>
  <r>
    <s v="Jan"/>
    <x v="84"/>
    <s v="Radom"/>
    <d v="2014-08-12T00:00:00"/>
    <d v="2014-08-16T00:00:00"/>
    <n v="674.5"/>
    <s v="JanRzymski"/>
    <n v="13"/>
    <x v="3"/>
  </r>
  <r>
    <s v="Kamil"/>
    <x v="80"/>
    <s v="Olsztyn"/>
    <d v="2014-08-12T00:00:00"/>
    <d v="2014-08-16T00:00:00"/>
    <n v="1015.8"/>
    <s v="KamilZabrzeski"/>
    <n v="13"/>
    <x v="3"/>
  </r>
  <r>
    <s v="Piotr"/>
    <x v="78"/>
    <s v="Kutno"/>
    <d v="2014-08-25T00:00:00"/>
    <d v="2014-08-26T00:00:00"/>
    <n v="407.8"/>
    <s v="PiotrRoman"/>
    <n v="13"/>
    <x v="1"/>
  </r>
  <r>
    <s v="Kamil"/>
    <x v="80"/>
    <s v="Bydgoszcz"/>
    <d v="2014-08-25T00:00:00"/>
    <d v="2014-08-26T00:00:00"/>
    <n v="654.4"/>
    <s v="KamilZabrzeski"/>
    <n v="13"/>
    <x v="1"/>
  </r>
  <r>
    <s v="Kornel"/>
    <x v="88"/>
    <s v="Kielce"/>
    <d v="2014-08-30T00:00:00"/>
    <d v="2014-08-31T00:00:00"/>
    <n v="485.7"/>
    <s v="KornelHenrykowski"/>
    <n v="13"/>
    <x v="1"/>
  </r>
  <r>
    <s v="Dominika"/>
    <x v="87"/>
    <s v="Radom"/>
    <d v="2014-09-04T00:00:00"/>
    <d v="2014-09-07T00:00:00"/>
    <n v="550.5"/>
    <s v="DominikaBodera"/>
    <n v="13"/>
    <x v="2"/>
  </r>
  <r>
    <s v="Kornel"/>
    <x v="88"/>
    <s v="Radom"/>
    <d v="2014-09-04T00:00:00"/>
    <d v="2014-09-06T00:00:00"/>
    <n v="426.5"/>
    <s v="KornelHenrykowski"/>
    <n v="13"/>
    <x v="0"/>
  </r>
  <r>
    <s v="Andrzej"/>
    <x v="81"/>
    <s v="Mielec"/>
    <d v="2014-09-04T00:00:00"/>
    <d v="2014-09-05T00:00:00"/>
    <n v="570"/>
    <s v="AndrzejKlajn"/>
    <n v="13"/>
    <x v="1"/>
  </r>
  <r>
    <s v="Justyna"/>
    <x v="83"/>
    <s v="Lublin"/>
    <d v="2014-09-04T00:00:00"/>
    <d v="2014-09-04T00:00:00"/>
    <n v="290.7"/>
    <s v="JustynaKrynicka"/>
    <n v="13"/>
    <x v="4"/>
  </r>
  <r>
    <s v="Jan"/>
    <x v="84"/>
    <s v="Kutno"/>
    <d v="2014-09-04T00:00:00"/>
    <d v="2014-09-05T00:00:00"/>
    <n v="407.8"/>
    <s v="JanRzymski"/>
    <n v="13"/>
    <x v="1"/>
  </r>
  <r>
    <s v="Dorota"/>
    <x v="85"/>
    <s v="Kielce"/>
    <d v="2014-09-04T00:00:00"/>
    <d v="2014-09-07T00:00:00"/>
    <n v="841.7"/>
    <s v="DorotaSosnowiecka"/>
    <n v="13"/>
    <x v="2"/>
  </r>
  <r>
    <s v="Justyna"/>
    <x v="83"/>
    <s v="Kutno"/>
    <d v="2014-09-08T00:00:00"/>
    <d v="2014-09-08T00:00:00"/>
    <n v="278.8"/>
    <s v="JustynaKrynicka"/>
    <n v="13"/>
    <x v="4"/>
  </r>
  <r>
    <s v="Dorota"/>
    <x v="85"/>
    <s v="Olsztyn"/>
    <d v="2014-09-11T00:00:00"/>
    <d v="2014-09-12T00:00:00"/>
    <n v="526.79999999999995"/>
    <s v="DorotaSosnowiecka"/>
    <n v="13"/>
    <x v="1"/>
  </r>
  <r>
    <s v="Dominika"/>
    <x v="87"/>
    <s v="Siedlce"/>
    <d v="2014-09-16T00:00:00"/>
    <d v="2014-09-20T00:00:00"/>
    <n v="712.4"/>
    <s v="DominikaBodera"/>
    <n v="13"/>
    <x v="3"/>
  </r>
  <r>
    <s v="Andrzej"/>
    <x v="81"/>
    <s v="Katowice"/>
    <d v="2014-09-16T00:00:00"/>
    <d v="2014-09-18T00:00:00"/>
    <n v="892.7"/>
    <s v="AndrzejKlajn"/>
    <n v="13"/>
    <x v="0"/>
  </r>
  <r>
    <s v="Piotr"/>
    <x v="78"/>
    <s v="Lublin"/>
    <d v="2014-09-16T00:00:00"/>
    <d v="2014-09-20T00:00:00"/>
    <n v="886.7"/>
    <s v="PiotrRoman"/>
    <n v="13"/>
    <x v="3"/>
  </r>
  <r>
    <s v="Jan"/>
    <x v="84"/>
    <s v="Malbork"/>
    <d v="2014-09-16T00:00:00"/>
    <d v="2014-09-18T00:00:00"/>
    <n v="1102"/>
    <s v="JanRzymski"/>
    <n v="13"/>
    <x v="0"/>
  </r>
  <r>
    <s v="Kornel"/>
    <x v="88"/>
    <s v="Kielce"/>
    <d v="2014-09-17T00:00:00"/>
    <d v="2014-09-18T00:00:00"/>
    <n v="485.7"/>
    <s v="KornelHenrykowski"/>
    <n v="13"/>
    <x v="1"/>
  </r>
  <r>
    <s v="Kamil"/>
    <x v="80"/>
    <s v="Siedlce"/>
    <d v="2014-09-17T00:00:00"/>
    <d v="2014-09-19T00:00:00"/>
    <n v="434.4"/>
    <s v="KamilZabrzeski"/>
    <n v="13"/>
    <x v="0"/>
  </r>
  <r>
    <s v="Kornel"/>
    <x v="88"/>
    <s v="Krakow"/>
    <d v="2014-09-20T00:00:00"/>
    <d v="2014-09-20T00:00:00"/>
    <n v="501.5"/>
    <s v="KornelHenrykowski"/>
    <n v="13"/>
    <x v="4"/>
  </r>
  <r>
    <s v="Justyna"/>
    <x v="79"/>
    <s v="Bydgoszcz"/>
    <d v="2014-09-23T00:00:00"/>
    <d v="2014-09-26T00:00:00"/>
    <n v="936.4"/>
    <s v="JustynaTracz"/>
    <n v="13"/>
    <x v="2"/>
  </r>
  <r>
    <s v="Kamil"/>
    <x v="80"/>
    <s v="Krakow"/>
    <d v="2014-09-23T00:00:00"/>
    <d v="2014-09-23T00:00:00"/>
    <n v="501.5"/>
    <s v="KamilZabrzeski"/>
    <n v="13"/>
    <x v="4"/>
  </r>
  <r>
    <s v="Piotr"/>
    <x v="78"/>
    <s v="Malbork"/>
    <d v="2014-09-24T00:00:00"/>
    <d v="2014-09-26T00:00:00"/>
    <n v="1102"/>
    <s v="PiotrRoman"/>
    <n v="13"/>
    <x v="0"/>
  </r>
  <r>
    <s v="Kornel"/>
    <x v="88"/>
    <s v="Zgierz"/>
    <d v="2014-09-28T00:00:00"/>
    <d v="2014-09-30T00:00:00"/>
    <n v="450.5"/>
    <s v="KornelHenrykowski"/>
    <n v="13"/>
    <x v="0"/>
  </r>
  <r>
    <s v="Justyna"/>
    <x v="79"/>
    <s v="Kielce"/>
    <d v="2014-09-28T00:00:00"/>
    <d v="2014-10-01T00:00:00"/>
    <n v="841.7"/>
    <s v="JustynaTracz"/>
    <n v="13"/>
    <x v="2"/>
  </r>
  <r>
    <s v="Jerzy"/>
    <x v="82"/>
    <s v="Kielce"/>
    <d v="2014-09-29T00:00:00"/>
    <d v="2014-09-30T00:00:00"/>
    <n v="485.7"/>
    <s v="JerzyDusznicki"/>
    <n v="13"/>
    <x v="1"/>
  </r>
  <r>
    <s v="Jan"/>
    <x v="84"/>
    <s v="Kielce"/>
    <d v="2014-09-29T00:00:00"/>
    <d v="2014-10-03T00:00:00"/>
    <n v="1019.7"/>
    <s v="JanRzymski"/>
    <n v="13"/>
    <x v="3"/>
  </r>
  <r>
    <s v="Kornel"/>
    <x v="88"/>
    <s v="Siedlce"/>
    <d v="2014-10-03T00:00:00"/>
    <d v="2014-10-03T00:00:00"/>
    <n v="156.4"/>
    <s v="KornelHenrykowski"/>
    <n v="13"/>
    <x v="4"/>
  </r>
  <r>
    <s v="Andrzej"/>
    <x v="81"/>
    <s v="Krakow"/>
    <d v="2014-10-10T00:00:00"/>
    <d v="2014-10-10T00:00:00"/>
    <n v="501.5"/>
    <s v="AndrzejKlajn"/>
    <n v="13"/>
    <x v="4"/>
  </r>
  <r>
    <s v="Paulina"/>
    <x v="86"/>
    <s v="Mielec"/>
    <d v="2014-10-10T00:00:00"/>
    <d v="2014-10-13T00:00:00"/>
    <n v="826"/>
    <s v="PaulinaMaskor"/>
    <n v="13"/>
    <x v="2"/>
  </r>
  <r>
    <s v="Piotr"/>
    <x v="78"/>
    <s v="Kutno"/>
    <d v="2014-10-10T00:00:00"/>
    <d v="2014-10-14T00:00:00"/>
    <n v="794.8"/>
    <s v="PiotrRoman"/>
    <n v="13"/>
    <x v="3"/>
  </r>
  <r>
    <s v="Justyna"/>
    <x v="83"/>
    <s v="Radom"/>
    <d v="2014-10-11T00:00:00"/>
    <d v="2014-10-13T00:00:00"/>
    <n v="426.5"/>
    <s v="JustynaKrynicka"/>
    <n v="13"/>
    <x v="0"/>
  </r>
  <r>
    <s v="Justyna"/>
    <x v="79"/>
    <s v="Lublin"/>
    <d v="2014-10-11T00:00:00"/>
    <d v="2014-10-14T00:00:00"/>
    <n v="737.7"/>
    <s v="JustynaTracz"/>
    <n v="13"/>
    <x v="2"/>
  </r>
  <r>
    <s v="Justyna"/>
    <x v="79"/>
    <s v="Mielec"/>
    <d v="2014-10-11T00:00:00"/>
    <d v="2014-10-12T00:00:00"/>
    <n v="570"/>
    <s v="JustynaTracz"/>
    <n v="13"/>
    <x v="1"/>
  </r>
  <r>
    <s v="Andrzej"/>
    <x v="81"/>
    <s v="Katowice"/>
    <d v="2014-10-13T00:00:00"/>
    <d v="2014-10-13T00:00:00"/>
    <n v="494.7"/>
    <s v="AndrzejKlajn"/>
    <n v="13"/>
    <x v="4"/>
  </r>
  <r>
    <s v="Andrzej"/>
    <x v="81"/>
    <s v="Kalisz"/>
    <d v="2014-10-17T00:00:00"/>
    <d v="2014-10-20T00:00:00"/>
    <n v="919"/>
    <s v="AndrzejKlajn"/>
    <n v="13"/>
    <x v="2"/>
  </r>
  <r>
    <s v="Dorota"/>
    <x v="85"/>
    <s v="Malbork"/>
    <d v="2014-10-17T00:00:00"/>
    <d v="2014-10-18T00:00:00"/>
    <n v="891"/>
    <s v="DorotaSosnowiecka"/>
    <n v="13"/>
    <x v="1"/>
  </r>
  <r>
    <s v="Justyna"/>
    <x v="79"/>
    <s v="Kutno"/>
    <d v="2014-10-17T00:00:00"/>
    <d v="2014-10-20T00:00:00"/>
    <n v="665.8"/>
    <s v="JustynaTracz"/>
    <n v="13"/>
    <x v="2"/>
  </r>
  <r>
    <s v="Dominika"/>
    <x v="87"/>
    <s v="Kalisz"/>
    <d v="2014-10-22T00:00:00"/>
    <d v="2014-10-25T00:00:00"/>
    <n v="919"/>
    <s v="DominikaBodera"/>
    <n v="13"/>
    <x v="2"/>
  </r>
  <r>
    <s v="Kornel"/>
    <x v="88"/>
    <s v="Katowice"/>
    <d v="2014-10-22T00:00:00"/>
    <d v="2014-10-22T00:00:00"/>
    <n v="494.7"/>
    <s v="KornelHenrykowski"/>
    <n v="13"/>
    <x v="4"/>
  </r>
  <r>
    <s v="Paulina"/>
    <x v="86"/>
    <s v="Kutno"/>
    <d v="2014-10-22T00:00:00"/>
    <d v="2014-10-22T00:00:00"/>
    <n v="278.8"/>
    <s v="PaulinaMaskor"/>
    <n v="13"/>
    <x v="4"/>
  </r>
  <r>
    <s v="Justyna"/>
    <x v="79"/>
    <s v="Kutno"/>
    <d v="2014-10-22T00:00:00"/>
    <d v="2014-10-22T00:00:00"/>
    <n v="278.8"/>
    <s v="JustynaTracz"/>
    <n v="13"/>
    <x v="4"/>
  </r>
  <r>
    <s v="Kamil"/>
    <x v="80"/>
    <s v="Olsztyn"/>
    <d v="2014-10-22T00:00:00"/>
    <d v="2014-10-26T00:00:00"/>
    <n v="1015.8"/>
    <s v="KamilZabrzeski"/>
    <n v="13"/>
    <x v="3"/>
  </r>
  <r>
    <s v="Dorota"/>
    <x v="85"/>
    <s v="Malbork"/>
    <d v="2014-10-23T00:00:00"/>
    <d v="2014-10-23T00:00:00"/>
    <n v="680"/>
    <s v="DorotaSosnowiecka"/>
    <n v="13"/>
    <x v="4"/>
  </r>
  <r>
    <s v="Justyna"/>
    <x v="79"/>
    <s v="Lublin"/>
    <d v="2014-10-24T00:00:00"/>
    <d v="2014-10-24T00:00:00"/>
    <n v="290.7"/>
    <s v="JustynaTracz"/>
    <n v="13"/>
    <x v="4"/>
  </r>
  <r>
    <s v="Kornel"/>
    <x v="88"/>
    <s v="Kielce"/>
    <d v="2014-10-25T00:00:00"/>
    <d v="2014-10-25T00:00:00"/>
    <n v="307.7"/>
    <s v="KornelHenrykowski"/>
    <n v="13"/>
    <x v="4"/>
  </r>
  <r>
    <s v="Paulina"/>
    <x v="86"/>
    <s v="Kutno"/>
    <d v="2014-10-25T00:00:00"/>
    <d v="2014-10-25T00:00:00"/>
    <n v="278.8"/>
    <s v="PaulinaMaskor"/>
    <n v="13"/>
    <x v="4"/>
  </r>
  <r>
    <s v="Dorota"/>
    <x v="85"/>
    <s v="Mielec"/>
    <d v="2014-10-25T00:00:00"/>
    <d v="2014-10-26T00:00:00"/>
    <n v="570"/>
    <s v="DorotaSosnowiecka"/>
    <n v="13"/>
    <x v="1"/>
  </r>
  <r>
    <s v="Jan"/>
    <x v="84"/>
    <s v="Lublin"/>
    <d v="2014-10-29T00:00:00"/>
    <d v="2014-11-02T00:00:00"/>
    <n v="886.7"/>
    <s v="JanRzymski"/>
    <n v="13"/>
    <x v="3"/>
  </r>
  <r>
    <s v="Dorota"/>
    <x v="85"/>
    <s v="Mielec"/>
    <d v="2014-10-29T00:00:00"/>
    <d v="2014-10-31T00:00:00"/>
    <n v="698"/>
    <s v="DorotaSosnowiecka"/>
    <n v="13"/>
    <x v="0"/>
  </r>
  <r>
    <s v="Kamil"/>
    <x v="80"/>
    <s v="Kielce"/>
    <d v="2014-10-29T00:00:00"/>
    <d v="2014-10-29T00:00:00"/>
    <n v="307.7"/>
    <s v="KamilZabrzeski"/>
    <n v="13"/>
    <x v="4"/>
  </r>
  <r>
    <s v="Justyna"/>
    <x v="83"/>
    <s v="Olsztyn"/>
    <d v="2014-11-03T00:00:00"/>
    <d v="2014-11-03T00:00:00"/>
    <n v="363.8"/>
    <s v="JustynaKrynicka"/>
    <n v="13"/>
    <x v="4"/>
  </r>
  <r>
    <s v="Paulina"/>
    <x v="86"/>
    <s v="Lublin"/>
    <d v="2014-11-03T00:00:00"/>
    <d v="2014-11-07T00:00:00"/>
    <n v="886.7"/>
    <s v="PaulinaMaskor"/>
    <n v="13"/>
    <x v="3"/>
  </r>
  <r>
    <s v="Andrzej"/>
    <x v="81"/>
    <s v="Radom"/>
    <d v="2014-11-04T00:00:00"/>
    <d v="2014-11-08T00:00:00"/>
    <n v="674.5"/>
    <s v="AndrzejKlajn"/>
    <n v="13"/>
    <x v="3"/>
  </r>
  <r>
    <s v="Justyna"/>
    <x v="83"/>
    <s v="Zgierz"/>
    <d v="2014-11-07T00:00:00"/>
    <d v="2014-11-08T00:00:00"/>
    <n v="331.5"/>
    <s v="JustynaKrynicka"/>
    <n v="13"/>
    <x v="1"/>
  </r>
  <r>
    <s v="Dominika"/>
    <x v="87"/>
    <s v="Malbork"/>
    <d v="2014-11-10T00:00:00"/>
    <d v="2014-11-13T00:00:00"/>
    <n v="1313"/>
    <s v="DominikaBodera"/>
    <n v="13"/>
    <x v="2"/>
  </r>
  <r>
    <s v="Justyna"/>
    <x v="83"/>
    <s v="Kalisz"/>
    <d v="2014-11-15T00:00:00"/>
    <d v="2014-11-15T00:00:00"/>
    <n v="442"/>
    <s v="JustynaKrynicka"/>
    <n v="13"/>
    <x v="4"/>
  </r>
  <r>
    <s v="Paulina"/>
    <x v="86"/>
    <s v="Krakow"/>
    <d v="2014-11-15T00:00:00"/>
    <d v="2014-11-18T00:00:00"/>
    <n v="1116.5"/>
    <s v="PaulinaMaskor"/>
    <n v="13"/>
    <x v="2"/>
  </r>
  <r>
    <s v="Dominika"/>
    <x v="87"/>
    <s v="Zgierz"/>
    <d v="2014-11-16T00:00:00"/>
    <d v="2014-11-17T00:00:00"/>
    <n v="331.5"/>
    <s v="DominikaBodera"/>
    <n v="13"/>
    <x v="1"/>
  </r>
  <r>
    <s v="Justyna"/>
    <x v="79"/>
    <s v="Olsztyn"/>
    <d v="2014-11-16T00:00:00"/>
    <d v="2014-11-17T00:00:00"/>
    <n v="526.79999999999995"/>
    <s v="JustynaTracz"/>
    <n v="13"/>
    <x v="1"/>
  </r>
  <r>
    <s v="Justyna"/>
    <x v="83"/>
    <s v="Mielec"/>
    <d v="2014-11-18T00:00:00"/>
    <d v="2014-11-18T00:00:00"/>
    <n v="442"/>
    <s v="JustynaKrynicka"/>
    <n v="13"/>
    <x v="4"/>
  </r>
  <r>
    <s v="Kornel"/>
    <x v="88"/>
    <s v="Katowice"/>
    <d v="2014-11-19T00:00:00"/>
    <d v="2014-11-19T00:00:00"/>
    <n v="494.7"/>
    <s v="KornelHenrykowski"/>
    <n v="13"/>
    <x v="4"/>
  </r>
  <r>
    <s v="Jerzy"/>
    <x v="82"/>
    <s v="Zgierz"/>
    <d v="2014-11-22T00:00:00"/>
    <d v="2014-11-26T00:00:00"/>
    <n v="688.5"/>
    <s v="JerzyDusznicki"/>
    <n v="13"/>
    <x v="3"/>
  </r>
  <r>
    <s v="Dorota"/>
    <x v="85"/>
    <s v="Bydgoszcz"/>
    <d v="2014-11-25T00:00:00"/>
    <d v="2014-11-25T00:00:00"/>
    <n v="513.4"/>
    <s v="DorotaSosnowiecka"/>
    <n v="13"/>
    <x v="4"/>
  </r>
  <r>
    <s v="Kornel"/>
    <x v="88"/>
    <s v="Krakow"/>
    <d v="2014-11-27T00:00:00"/>
    <d v="2014-11-27T00:00:00"/>
    <n v="501.5"/>
    <s v="KornelHenrykowski"/>
    <n v="13"/>
    <x v="4"/>
  </r>
  <r>
    <s v="Andrzej"/>
    <x v="81"/>
    <s v="Kalisz"/>
    <d v="2014-11-27T00:00:00"/>
    <d v="2014-11-27T00:00:00"/>
    <n v="442"/>
    <s v="AndrzejKlajn"/>
    <n v="13"/>
    <x v="4"/>
  </r>
  <r>
    <s v="Paulina"/>
    <x v="86"/>
    <s v="Katowice"/>
    <d v="2014-11-27T00:00:00"/>
    <d v="2014-12-01T00:00:00"/>
    <n v="1290.7"/>
    <s v="PaulinaMaskor"/>
    <n v="13"/>
    <x v="3"/>
  </r>
  <r>
    <s v="Dorota"/>
    <x v="85"/>
    <s v="Bydgoszcz"/>
    <d v="2014-11-27T00:00:00"/>
    <d v="2014-11-27T00:00:00"/>
    <n v="513.4"/>
    <s v="DorotaSosnowiecka"/>
    <n v="13"/>
    <x v="4"/>
  </r>
  <r>
    <s v="Kamil"/>
    <x v="80"/>
    <s v="Radom"/>
    <d v="2014-11-27T00:00:00"/>
    <d v="2014-11-29T00:00:00"/>
    <n v="426.5"/>
    <s v="KamilZabrzeski"/>
    <n v="13"/>
    <x v="0"/>
  </r>
  <r>
    <s v="Justyna"/>
    <x v="83"/>
    <s v="Kutno"/>
    <d v="2014-11-28T00:00:00"/>
    <d v="2014-11-29T00:00:00"/>
    <n v="407.8"/>
    <s v="JustynaKrynicka"/>
    <n v="13"/>
    <x v="1"/>
  </r>
  <r>
    <s v="Andrzej"/>
    <x v="81"/>
    <s v="Kalisz"/>
    <d v="2014-12-01T00:00:00"/>
    <d v="2014-12-01T00:00:00"/>
    <n v="442"/>
    <s v="AndrzejKlajn"/>
    <n v="13"/>
    <x v="4"/>
  </r>
  <r>
    <s v="Piotr"/>
    <x v="78"/>
    <s v="Kutno"/>
    <d v="2014-12-04T00:00:00"/>
    <d v="2014-12-06T00:00:00"/>
    <n v="536.79999999999995"/>
    <s v="PiotrRoman"/>
    <n v="13"/>
    <x v="0"/>
  </r>
  <r>
    <s v="Dominika"/>
    <x v="87"/>
    <s v="Kalisz"/>
    <d v="2014-12-09T00:00:00"/>
    <d v="2014-12-09T00:00:00"/>
    <n v="442"/>
    <s v="DominikaBodera"/>
    <n v="13"/>
    <x v="4"/>
  </r>
  <r>
    <s v="Andrzej"/>
    <x v="81"/>
    <s v="Malbork"/>
    <d v="2014-12-09T00:00:00"/>
    <d v="2014-12-10T00:00:00"/>
    <n v="891"/>
    <s v="AndrzejKlajn"/>
    <n v="13"/>
    <x v="1"/>
  </r>
  <r>
    <s v="Jerzy"/>
    <x v="82"/>
    <s v="Lublin"/>
    <d v="2014-12-10T00:00:00"/>
    <d v="2014-12-11T00:00:00"/>
    <n v="439.7"/>
    <s v="JerzyDusznicki"/>
    <n v="13"/>
    <x v="1"/>
  </r>
  <r>
    <s v="Kornel"/>
    <x v="88"/>
    <s v="Olsztyn"/>
    <d v="2014-12-10T00:00:00"/>
    <d v="2014-12-14T00:00:00"/>
    <n v="1015.8"/>
    <s v="KornelHenrykowski"/>
    <n v="13"/>
    <x v="3"/>
  </r>
  <r>
    <s v="Justyna"/>
    <x v="83"/>
    <s v="Malbork"/>
    <d v="2014-12-10T00:00:00"/>
    <d v="2014-12-12T00:00:00"/>
    <n v="1102"/>
    <s v="JustynaKrynicka"/>
    <n v="13"/>
    <x v="0"/>
  </r>
  <r>
    <s v="Paulina"/>
    <x v="86"/>
    <s v="Kutno"/>
    <d v="2014-12-10T00:00:00"/>
    <d v="2014-12-13T00:00:00"/>
    <n v="665.8"/>
    <s v="PaulinaMaskor"/>
    <n v="13"/>
    <x v="2"/>
  </r>
  <r>
    <s v="Piotr"/>
    <x v="78"/>
    <s v="Malbork"/>
    <d v="2014-12-10T00:00:00"/>
    <d v="2014-12-14T00:00:00"/>
    <n v="1524"/>
    <s v="PiotrRoman"/>
    <n v="13"/>
    <x v="3"/>
  </r>
  <r>
    <s v="Kamil"/>
    <x v="80"/>
    <s v="Kutno"/>
    <d v="2014-12-10T00:00:00"/>
    <d v="2014-12-11T00:00:00"/>
    <n v="407.8"/>
    <s v="KamilZabrzeski"/>
    <n v="13"/>
    <x v="1"/>
  </r>
  <r>
    <s v="Andrzej"/>
    <x v="81"/>
    <s v="Lublin"/>
    <d v="2014-12-11T00:00:00"/>
    <d v="2014-12-11T00:00:00"/>
    <n v="290.7"/>
    <s v="AndrzejKlajn"/>
    <n v="13"/>
    <x v="4"/>
  </r>
  <r>
    <s v="Dominika"/>
    <x v="87"/>
    <s v="Kutno"/>
    <d v="2014-12-12T00:00:00"/>
    <d v="2014-12-12T00:00:00"/>
    <n v="278.8"/>
    <s v="DominikaBodera"/>
    <n v="13"/>
    <x v="4"/>
  </r>
  <r>
    <s v="Andrzej"/>
    <x v="81"/>
    <s v="Krakow"/>
    <d v="2014-12-13T00:00:00"/>
    <d v="2014-12-13T00:00:00"/>
    <n v="501.5"/>
    <s v="AndrzejKlajn"/>
    <n v="13"/>
    <x v="4"/>
  </r>
  <r>
    <s v="Paulina"/>
    <x v="86"/>
    <s v="Krakow"/>
    <d v="2014-12-17T00:00:00"/>
    <d v="2014-12-17T00:00:00"/>
    <n v="501.5"/>
    <s v="PaulinaMaskor"/>
    <n v="13"/>
    <x v="4"/>
  </r>
  <r>
    <s v="Jerzy"/>
    <x v="82"/>
    <s v="Olsztyn"/>
    <d v="2014-12-18T00:00:00"/>
    <d v="2014-12-18T00:00:00"/>
    <n v="363.8"/>
    <s v="JerzyDusznicki"/>
    <n v="13"/>
    <x v="4"/>
  </r>
  <r>
    <s v="Piotr"/>
    <x v="78"/>
    <s v="Zgierz"/>
    <d v="2014-12-18T00:00:00"/>
    <d v="2014-12-19T00:00:00"/>
    <n v="331.5"/>
    <s v="PiotrRoman"/>
    <n v="13"/>
    <x v="1"/>
  </r>
  <r>
    <s v="Kamil"/>
    <x v="80"/>
    <s v="Katowice"/>
    <d v="2014-12-18T00:00:00"/>
    <d v="2014-12-18T00:00:00"/>
    <n v="494.7"/>
    <s v="KamilZabrzeski"/>
    <n v="13"/>
    <x v="4"/>
  </r>
  <r>
    <s v="Dominika"/>
    <x v="87"/>
    <s v="Mielec"/>
    <d v="2014-12-21T00:00:00"/>
    <d v="2014-12-21T00:00:00"/>
    <n v="442"/>
    <s v="DominikaBodera"/>
    <n v="13"/>
    <x v="4"/>
  </r>
  <r>
    <s v="Dorota"/>
    <x v="85"/>
    <s v="Bydgoszcz"/>
    <d v="2014-12-22T00:00:00"/>
    <d v="2014-12-23T00:00:00"/>
    <n v="654.4"/>
    <s v="DorotaSosnowiecka"/>
    <n v="13"/>
    <x v="1"/>
  </r>
  <r>
    <s v="Piotr"/>
    <x v="78"/>
    <s v="Kalisz"/>
    <d v="2014-12-29T00:00:00"/>
    <d v="2014-12-29T00:00:00"/>
    <n v="442"/>
    <s v="PiotrRoman"/>
    <n v="13"/>
    <x v="4"/>
  </r>
  <r>
    <s v="Andrzej"/>
    <x v="89"/>
    <s v="Zgierz"/>
    <d v="2014-01-04T00:00:00"/>
    <d v="2014-01-05T00:00:00"/>
    <n v="331.5"/>
    <s v="AndrzejKolarski"/>
    <n v="14"/>
    <x v="1"/>
  </r>
  <r>
    <s v="Andrzej"/>
    <x v="89"/>
    <s v="Radom"/>
    <d v="2014-01-07T00:00:00"/>
    <d v="2014-01-07T00:00:00"/>
    <n v="178.5"/>
    <s v="AndrzejKolarski"/>
    <n v="14"/>
    <x v="4"/>
  </r>
  <r>
    <s v="Grzegorz"/>
    <x v="90"/>
    <s v="Kielce"/>
    <d v="2014-01-15T00:00:00"/>
    <d v="2014-01-17T00:00:00"/>
    <n v="663.7"/>
    <s v="GrzegorzPodolski"/>
    <n v="14"/>
    <x v="0"/>
  </r>
  <r>
    <s v="Grzegorz"/>
    <x v="90"/>
    <s v="Krakow"/>
    <d v="2014-01-19T00:00:00"/>
    <d v="2014-01-19T00:00:00"/>
    <n v="501.5"/>
    <s v="GrzegorzPodolski"/>
    <n v="14"/>
    <x v="4"/>
  </r>
  <r>
    <s v="Grzegorz"/>
    <x v="90"/>
    <s v="Kielce"/>
    <d v="2014-02-07T00:00:00"/>
    <d v="2014-02-09T00:00:00"/>
    <n v="663.7"/>
    <s v="GrzegorzPodolski"/>
    <n v="14"/>
    <x v="0"/>
  </r>
  <r>
    <s v="Andrzej"/>
    <x v="89"/>
    <s v="Bydgoszcz"/>
    <d v="2014-02-10T00:00:00"/>
    <d v="2014-02-10T00:00:00"/>
    <n v="513.4"/>
    <s v="AndrzejKolarski"/>
    <n v="14"/>
    <x v="4"/>
  </r>
  <r>
    <s v="Andrzej"/>
    <x v="89"/>
    <s v="Siedlce"/>
    <d v="2014-02-19T00:00:00"/>
    <d v="2014-02-21T00:00:00"/>
    <n v="434.4"/>
    <s v="AndrzejKolarski"/>
    <n v="14"/>
    <x v="0"/>
  </r>
  <r>
    <s v="Grzegorz"/>
    <x v="90"/>
    <s v="Siedlce"/>
    <d v="2014-03-03T00:00:00"/>
    <d v="2014-03-03T00:00:00"/>
    <n v="156.4"/>
    <s v="GrzegorzPodolski"/>
    <n v="14"/>
    <x v="4"/>
  </r>
  <r>
    <s v="Grzegorz"/>
    <x v="90"/>
    <s v="Zgierz"/>
    <d v="2014-03-06T00:00:00"/>
    <d v="2014-03-06T00:00:00"/>
    <n v="212.5"/>
    <s v="GrzegorzPodolski"/>
    <n v="14"/>
    <x v="4"/>
  </r>
  <r>
    <s v="Albert"/>
    <x v="91"/>
    <s v="Radom"/>
    <d v="2014-03-10T00:00:00"/>
    <d v="2014-03-12T00:00:00"/>
    <n v="426.5"/>
    <s v="AlbertMarakasz"/>
    <n v="14"/>
    <x v="0"/>
  </r>
  <r>
    <s v="Andrzej"/>
    <x v="89"/>
    <s v="Katowice"/>
    <d v="2014-03-15T00:00:00"/>
    <d v="2014-03-19T00:00:00"/>
    <n v="1290.7"/>
    <s v="AndrzejKolarski"/>
    <n v="14"/>
    <x v="3"/>
  </r>
  <r>
    <s v="Andrzej"/>
    <x v="89"/>
    <s v="Malbork"/>
    <d v="2014-04-14T00:00:00"/>
    <d v="2014-04-15T00:00:00"/>
    <n v="891"/>
    <s v="AndrzejKolarski"/>
    <n v="14"/>
    <x v="1"/>
  </r>
  <r>
    <s v="Grzegorz"/>
    <x v="90"/>
    <s v="Krakow"/>
    <d v="2014-04-14T00:00:00"/>
    <d v="2014-04-15T00:00:00"/>
    <n v="706.5"/>
    <s v="GrzegorzPodolski"/>
    <n v="14"/>
    <x v="1"/>
  </r>
  <r>
    <s v="Andrzej"/>
    <x v="89"/>
    <s v="Katowice"/>
    <d v="2014-05-20T00:00:00"/>
    <d v="2014-05-21T00:00:00"/>
    <n v="693.7"/>
    <s v="AndrzejKolarski"/>
    <n v="14"/>
    <x v="1"/>
  </r>
  <r>
    <s v="Albert"/>
    <x v="91"/>
    <s v="Mielec"/>
    <d v="2014-06-04T00:00:00"/>
    <d v="2014-06-05T00:00:00"/>
    <n v="570"/>
    <s v="AlbertMarakasz"/>
    <n v="14"/>
    <x v="1"/>
  </r>
  <r>
    <s v="Andrzej"/>
    <x v="89"/>
    <s v="Katowice"/>
    <d v="2014-06-13T00:00:00"/>
    <d v="2014-06-16T00:00:00"/>
    <n v="1091.7"/>
    <s v="AndrzejKolarski"/>
    <n v="14"/>
    <x v="2"/>
  </r>
  <r>
    <s v="Albert"/>
    <x v="91"/>
    <s v="Kalisz"/>
    <d v="2014-06-16T00:00:00"/>
    <d v="2014-06-17T00:00:00"/>
    <n v="601"/>
    <s v="AlbertMarakasz"/>
    <n v="14"/>
    <x v="1"/>
  </r>
  <r>
    <s v="Andrzej"/>
    <x v="89"/>
    <s v="Bydgoszcz"/>
    <d v="2014-07-01T00:00:00"/>
    <d v="2014-07-05T00:00:00"/>
    <n v="1077.4000000000001"/>
    <s v="AndrzejKolarski"/>
    <n v="14"/>
    <x v="3"/>
  </r>
  <r>
    <s v="Andrzej"/>
    <x v="89"/>
    <s v="Bydgoszcz"/>
    <d v="2014-07-07T00:00:00"/>
    <d v="2014-07-09T00:00:00"/>
    <n v="795.4"/>
    <s v="AndrzejKolarski"/>
    <n v="14"/>
    <x v="0"/>
  </r>
  <r>
    <s v="Albert"/>
    <x v="91"/>
    <s v="Olsztyn"/>
    <d v="2014-07-07T00:00:00"/>
    <d v="2014-07-07T00:00:00"/>
    <n v="363.8"/>
    <s v="AlbertMarakasz"/>
    <n v="14"/>
    <x v="4"/>
  </r>
  <r>
    <s v="Albert"/>
    <x v="91"/>
    <s v="Kalisz"/>
    <d v="2014-07-10T00:00:00"/>
    <d v="2014-07-10T00:00:00"/>
    <n v="442"/>
    <s v="AlbertMarakasz"/>
    <n v="14"/>
    <x v="4"/>
  </r>
  <r>
    <s v="Grzegorz"/>
    <x v="90"/>
    <s v="Krakow"/>
    <d v="2014-07-25T00:00:00"/>
    <d v="2014-07-26T00:00:00"/>
    <n v="706.5"/>
    <s v="GrzegorzPodolski"/>
    <n v="14"/>
    <x v="1"/>
  </r>
  <r>
    <s v="Andrzej"/>
    <x v="89"/>
    <s v="Zgierz"/>
    <d v="2014-07-31T00:00:00"/>
    <d v="2014-08-04T00:00:00"/>
    <n v="688.5"/>
    <s v="AndrzejKolarski"/>
    <n v="14"/>
    <x v="3"/>
  </r>
  <r>
    <s v="Albert"/>
    <x v="91"/>
    <s v="Olsztyn"/>
    <d v="2014-07-31T00:00:00"/>
    <d v="2014-08-01T00:00:00"/>
    <n v="526.79999999999995"/>
    <s v="AlbertMarakasz"/>
    <n v="14"/>
    <x v="1"/>
  </r>
  <r>
    <s v="Grzegorz"/>
    <x v="90"/>
    <s v="Katowice"/>
    <d v="2014-07-31T00:00:00"/>
    <d v="2014-08-01T00:00:00"/>
    <n v="693.7"/>
    <s v="GrzegorzPodolski"/>
    <n v="14"/>
    <x v="1"/>
  </r>
  <r>
    <s v="Andrzej"/>
    <x v="89"/>
    <s v="Krakow"/>
    <d v="2014-09-16T00:00:00"/>
    <d v="2014-09-16T00:00:00"/>
    <n v="501.5"/>
    <s v="AndrzejKolarski"/>
    <n v="14"/>
    <x v="4"/>
  </r>
  <r>
    <s v="Grzegorz"/>
    <x v="90"/>
    <s v="Zgierz"/>
    <d v="2014-09-17T00:00:00"/>
    <d v="2014-09-20T00:00:00"/>
    <n v="569.5"/>
    <s v="GrzegorzPodolski"/>
    <n v="14"/>
    <x v="2"/>
  </r>
  <r>
    <s v="Andrzej"/>
    <x v="89"/>
    <s v="Siedlce"/>
    <d v="2014-09-18T00:00:00"/>
    <d v="2014-09-20T00:00:00"/>
    <n v="434.4"/>
    <s v="AndrzejKolarski"/>
    <n v="14"/>
    <x v="0"/>
  </r>
  <r>
    <s v="Grzegorz"/>
    <x v="90"/>
    <s v="Olsztyn"/>
    <d v="2014-09-29T00:00:00"/>
    <d v="2014-10-02T00:00:00"/>
    <n v="852.8"/>
    <s v="GrzegorzPodolski"/>
    <n v="14"/>
    <x v="2"/>
  </r>
  <r>
    <s v="Andrzej"/>
    <x v="89"/>
    <s v="Siedlce"/>
    <d v="2014-10-10T00:00:00"/>
    <d v="2014-10-13T00:00:00"/>
    <n v="573.4"/>
    <s v="AndrzejKolarski"/>
    <n v="14"/>
    <x v="2"/>
  </r>
  <r>
    <s v="Grzegorz"/>
    <x v="90"/>
    <s v="Siedlce"/>
    <d v="2014-10-29T00:00:00"/>
    <d v="2014-10-30T00:00:00"/>
    <n v="295.39999999999998"/>
    <s v="GrzegorzPodolski"/>
    <n v="14"/>
    <x v="1"/>
  </r>
  <r>
    <s v="Albert"/>
    <x v="91"/>
    <s v="Katowice"/>
    <d v="2014-11-03T00:00:00"/>
    <d v="2014-11-03T00:00:00"/>
    <n v="494.7"/>
    <s v="AlbertMarakasz"/>
    <n v="14"/>
    <x v="4"/>
  </r>
  <r>
    <s v="Grzegorz"/>
    <x v="90"/>
    <s v="Kielce"/>
    <d v="2014-11-04T00:00:00"/>
    <d v="2014-11-05T00:00:00"/>
    <n v="485.7"/>
    <s v="GrzegorzPodolski"/>
    <n v="14"/>
    <x v="1"/>
  </r>
  <r>
    <s v="Albert"/>
    <x v="91"/>
    <s v="Kielce"/>
    <d v="2014-11-07T00:00:00"/>
    <d v="2014-11-07T00:00:00"/>
    <n v="307.7"/>
    <s v="AlbertMarakasz"/>
    <n v="14"/>
    <x v="4"/>
  </r>
  <r>
    <s v="Grzegorz"/>
    <x v="90"/>
    <s v="Kutno"/>
    <d v="2014-11-15T00:00:00"/>
    <d v="2014-11-16T00:00:00"/>
    <n v="407.8"/>
    <s v="GrzegorzPodolski"/>
    <n v="14"/>
    <x v="1"/>
  </r>
  <r>
    <s v="Albert"/>
    <x v="91"/>
    <s v="Kutno"/>
    <d v="2014-11-17T00:00:00"/>
    <d v="2014-11-17T00:00:00"/>
    <n v="278.8"/>
    <s v="AlbertMarakasz"/>
    <n v="14"/>
    <x v="4"/>
  </r>
  <r>
    <s v="Albert"/>
    <x v="91"/>
    <s v="Krakow"/>
    <d v="2014-11-19T00:00:00"/>
    <d v="2014-11-19T00:00:00"/>
    <n v="501.5"/>
    <s v="AlbertMarakasz"/>
    <n v="14"/>
    <x v="4"/>
  </r>
  <r>
    <s v="Albert"/>
    <x v="91"/>
    <s v="Katowice"/>
    <d v="2014-11-22T00:00:00"/>
    <d v="2014-11-22T00:00:00"/>
    <n v="494.7"/>
    <s v="AlbertMarakasz"/>
    <n v="14"/>
    <x v="4"/>
  </r>
  <r>
    <s v="Albert"/>
    <x v="91"/>
    <s v="Radom"/>
    <d v="2014-11-25T00:00:00"/>
    <d v="2014-11-25T00:00:00"/>
    <n v="178.5"/>
    <s v="AlbertMarakasz"/>
    <n v="14"/>
    <x v="4"/>
  </r>
  <r>
    <s v="Albert"/>
    <x v="91"/>
    <s v="Krakow"/>
    <d v="2014-11-27T00:00:00"/>
    <d v="2014-11-30T00:00:00"/>
    <n v="1116.5"/>
    <s v="AlbertMarakasz"/>
    <n v="14"/>
    <x v="2"/>
  </r>
  <r>
    <s v="Grzegorz"/>
    <x v="90"/>
    <s v="Kalisz"/>
    <d v="2014-12-09T00:00:00"/>
    <d v="2014-12-11T00:00:00"/>
    <n v="760"/>
    <s v="GrzegorzPodolski"/>
    <n v="14"/>
    <x v="0"/>
  </r>
  <r>
    <s v="Albert"/>
    <x v="91"/>
    <s v="Krakow"/>
    <d v="2014-12-22T00:00:00"/>
    <d v="2014-12-22T00:00:00"/>
    <n v="501.5"/>
    <s v="AlbertMarakasz"/>
    <n v="14"/>
    <x v="4"/>
  </r>
  <r>
    <s v="Zofia"/>
    <x v="92"/>
    <s v="Olsztyn"/>
    <d v="2014-01-14T00:00:00"/>
    <d v="2014-01-15T00:00:00"/>
    <n v="526.79999999999995"/>
    <s v="ZofiaSeredycka"/>
    <n v="15"/>
    <x v="1"/>
  </r>
  <r>
    <s v="Justyna"/>
    <x v="93"/>
    <s v="Olsztyn"/>
    <d v="2014-01-15T00:00:00"/>
    <d v="2014-01-19T00:00:00"/>
    <n v="1015.8"/>
    <s v="JustynaLaska"/>
    <n v="15"/>
    <x v="3"/>
  </r>
  <r>
    <s v="Zofia"/>
    <x v="92"/>
    <s v="Malbork"/>
    <d v="2014-01-18T00:00:00"/>
    <d v="2014-01-18T00:00:00"/>
    <n v="680"/>
    <s v="ZofiaSeredycka"/>
    <n v="15"/>
    <x v="4"/>
  </r>
  <r>
    <s v="Zofia"/>
    <x v="92"/>
    <s v="Olsztyn"/>
    <d v="2014-01-25T00:00:00"/>
    <d v="2014-01-25T00:00:00"/>
    <n v="363.8"/>
    <s v="ZofiaSeredycka"/>
    <n v="15"/>
    <x v="4"/>
  </r>
  <r>
    <s v="Zofia"/>
    <x v="92"/>
    <s v="Malbork"/>
    <d v="2014-01-27T00:00:00"/>
    <d v="2014-01-27T00:00:00"/>
    <n v="680"/>
    <s v="ZofiaSeredycka"/>
    <n v="15"/>
    <x v="4"/>
  </r>
  <r>
    <s v="Anna"/>
    <x v="94"/>
    <s v="Kielce"/>
    <d v="2014-02-03T00:00:00"/>
    <d v="2014-02-03T00:00:00"/>
    <n v="307.7"/>
    <s v="AnnaKaliska"/>
    <n v="15"/>
    <x v="4"/>
  </r>
  <r>
    <s v="Anna"/>
    <x v="94"/>
    <s v="Kalisz"/>
    <d v="2014-02-07T00:00:00"/>
    <d v="2014-02-07T00:00:00"/>
    <n v="442"/>
    <s v="AnnaKaliska"/>
    <n v="15"/>
    <x v="4"/>
  </r>
  <r>
    <s v="Zuzanna"/>
    <x v="95"/>
    <s v="Zgierz"/>
    <d v="2014-02-07T00:00:00"/>
    <d v="2014-02-11T00:00:00"/>
    <n v="688.5"/>
    <s v="ZuzannaPiotrkowska"/>
    <n v="15"/>
    <x v="3"/>
  </r>
  <r>
    <s v="Zofia"/>
    <x v="92"/>
    <s v="Siedlce"/>
    <d v="2014-03-10T00:00:00"/>
    <d v="2014-03-12T00:00:00"/>
    <n v="434.4"/>
    <s v="ZofiaSeredycka"/>
    <n v="15"/>
    <x v="0"/>
  </r>
  <r>
    <s v="Justyna"/>
    <x v="93"/>
    <s v="Mielec"/>
    <d v="2014-03-15T00:00:00"/>
    <d v="2014-03-19T00:00:00"/>
    <n v="954"/>
    <s v="JustynaLaska"/>
    <n v="15"/>
    <x v="3"/>
  </r>
  <r>
    <s v="Zofia"/>
    <x v="92"/>
    <s v="Bydgoszcz"/>
    <d v="2014-03-27T00:00:00"/>
    <d v="2014-03-28T00:00:00"/>
    <n v="654.4"/>
    <s v="ZofiaSeredycka"/>
    <n v="15"/>
    <x v="1"/>
  </r>
  <r>
    <s v="Anna"/>
    <x v="94"/>
    <s v="Kutno"/>
    <d v="2014-04-02T00:00:00"/>
    <d v="2014-04-04T00:00:00"/>
    <n v="536.79999999999995"/>
    <s v="AnnaKaliska"/>
    <n v="15"/>
    <x v="0"/>
  </r>
  <r>
    <s v="Justyna"/>
    <x v="93"/>
    <s v="Olsztyn"/>
    <d v="2014-04-02T00:00:00"/>
    <d v="2014-04-06T00:00:00"/>
    <n v="1015.8"/>
    <s v="JustynaLaska"/>
    <n v="15"/>
    <x v="3"/>
  </r>
  <r>
    <s v="Justyna"/>
    <x v="93"/>
    <s v="Bydgoszcz"/>
    <d v="2014-04-18T00:00:00"/>
    <d v="2014-04-18T00:00:00"/>
    <n v="513.4"/>
    <s v="JustynaLaska"/>
    <n v="15"/>
    <x v="4"/>
  </r>
  <r>
    <s v="Justyna"/>
    <x v="93"/>
    <s v="Kalisz"/>
    <d v="2014-04-23T00:00:00"/>
    <d v="2014-04-24T00:00:00"/>
    <n v="601"/>
    <s v="JustynaLaska"/>
    <n v="15"/>
    <x v="1"/>
  </r>
  <r>
    <s v="Zuzanna"/>
    <x v="95"/>
    <s v="Lublin"/>
    <d v="2014-06-01T00:00:00"/>
    <d v="2014-06-03T00:00:00"/>
    <n v="588.70000000000005"/>
    <s v="ZuzannaPiotrkowska"/>
    <n v="15"/>
    <x v="0"/>
  </r>
  <r>
    <s v="Patrycja"/>
    <x v="96"/>
    <s v="Katowice"/>
    <d v="2014-06-13T00:00:00"/>
    <d v="2014-06-13T00:00:00"/>
    <n v="494.7"/>
    <s v="PatrycjaCzarnoleska"/>
    <n v="15"/>
    <x v="4"/>
  </r>
  <r>
    <s v="Justyna"/>
    <x v="93"/>
    <s v="Bydgoszcz"/>
    <d v="2014-06-25T00:00:00"/>
    <d v="2014-06-26T00:00:00"/>
    <n v="654.4"/>
    <s v="JustynaLaska"/>
    <n v="15"/>
    <x v="1"/>
  </r>
  <r>
    <s v="Justyna"/>
    <x v="93"/>
    <s v="Olsztyn"/>
    <d v="2014-06-28T00:00:00"/>
    <d v="2014-06-28T00:00:00"/>
    <n v="363.8"/>
    <s v="JustynaLaska"/>
    <n v="15"/>
    <x v="4"/>
  </r>
  <r>
    <s v="Patrycja"/>
    <x v="96"/>
    <s v="Kielce"/>
    <d v="2014-07-15T00:00:00"/>
    <d v="2014-07-15T00:00:00"/>
    <n v="307.7"/>
    <s v="PatrycjaCzarnoleska"/>
    <n v="15"/>
    <x v="4"/>
  </r>
  <r>
    <s v="Patrycja"/>
    <x v="96"/>
    <s v="Zgierz"/>
    <d v="2014-07-19T00:00:00"/>
    <d v="2014-07-23T00:00:00"/>
    <n v="688.5"/>
    <s v="PatrycjaCzarnoleska"/>
    <n v="15"/>
    <x v="3"/>
  </r>
  <r>
    <s v="Justyna"/>
    <x v="93"/>
    <s v="Lublin"/>
    <d v="2014-07-19T00:00:00"/>
    <d v="2014-07-20T00:00:00"/>
    <n v="439.7"/>
    <s v="JustynaLaska"/>
    <n v="15"/>
    <x v="1"/>
  </r>
  <r>
    <s v="Zuzanna"/>
    <x v="95"/>
    <s v="Siedlce"/>
    <d v="2014-07-31T00:00:00"/>
    <d v="2014-08-01T00:00:00"/>
    <n v="295.39999999999998"/>
    <s v="ZuzannaPiotrkowska"/>
    <n v="15"/>
    <x v="1"/>
  </r>
  <r>
    <s v="Zofia"/>
    <x v="92"/>
    <s v="Mielec"/>
    <d v="2014-07-31T00:00:00"/>
    <d v="2014-08-04T00:00:00"/>
    <n v="954"/>
    <s v="ZofiaSeredycka"/>
    <n v="15"/>
    <x v="3"/>
  </r>
  <r>
    <s v="Zofia"/>
    <x v="92"/>
    <s v="Olsztyn"/>
    <d v="2014-08-06T00:00:00"/>
    <d v="2014-08-09T00:00:00"/>
    <n v="852.8"/>
    <s v="ZofiaSeredycka"/>
    <n v="15"/>
    <x v="2"/>
  </r>
  <r>
    <s v="Zofia"/>
    <x v="92"/>
    <s v="Kielce"/>
    <d v="2014-08-12T00:00:00"/>
    <d v="2014-08-14T00:00:00"/>
    <n v="663.7"/>
    <s v="ZofiaSeredycka"/>
    <n v="15"/>
    <x v="0"/>
  </r>
  <r>
    <s v="Justyna"/>
    <x v="93"/>
    <s v="Zgierz"/>
    <d v="2014-08-24T00:00:00"/>
    <d v="2014-08-28T00:00:00"/>
    <n v="688.5"/>
    <s v="JustynaLaska"/>
    <n v="15"/>
    <x v="3"/>
  </r>
  <r>
    <s v="Zuzanna"/>
    <x v="95"/>
    <s v="Lublin"/>
    <d v="2014-08-24T00:00:00"/>
    <d v="2014-08-28T00:00:00"/>
    <n v="886.7"/>
    <s v="ZuzannaPiotrkowska"/>
    <n v="15"/>
    <x v="3"/>
  </r>
  <r>
    <s v="Zuzanna"/>
    <x v="95"/>
    <s v="Malbork"/>
    <d v="2014-08-30T00:00:00"/>
    <d v="2014-08-31T00:00:00"/>
    <n v="891"/>
    <s v="ZuzannaPiotrkowska"/>
    <n v="15"/>
    <x v="1"/>
  </r>
  <r>
    <s v="Patrycja"/>
    <x v="96"/>
    <s v="Lublin"/>
    <d v="2014-09-04T00:00:00"/>
    <d v="2014-09-04T00:00:00"/>
    <n v="290.7"/>
    <s v="PatrycjaCzarnoleska"/>
    <n v="15"/>
    <x v="4"/>
  </r>
  <r>
    <s v="Anna"/>
    <x v="94"/>
    <s v="Mielec"/>
    <d v="2014-09-05T00:00:00"/>
    <d v="2014-09-05T00:00:00"/>
    <n v="442"/>
    <s v="AnnaKaliska"/>
    <n v="15"/>
    <x v="4"/>
  </r>
  <r>
    <s v="Zofia"/>
    <x v="92"/>
    <s v="Radom"/>
    <d v="2014-09-05T00:00:00"/>
    <d v="2014-09-07T00:00:00"/>
    <n v="426.5"/>
    <s v="ZofiaSeredycka"/>
    <n v="15"/>
    <x v="0"/>
  </r>
  <r>
    <s v="Patrycja"/>
    <x v="96"/>
    <s v="Mielec"/>
    <d v="2014-09-08T00:00:00"/>
    <d v="2014-09-08T00:00:00"/>
    <n v="442"/>
    <s v="PatrycjaCzarnoleska"/>
    <n v="15"/>
    <x v="4"/>
  </r>
  <r>
    <s v="Anna"/>
    <x v="94"/>
    <s v="Malbork"/>
    <d v="2014-09-11T00:00:00"/>
    <d v="2014-09-14T00:00:00"/>
    <n v="1313"/>
    <s v="AnnaKaliska"/>
    <n v="15"/>
    <x v="2"/>
  </r>
  <r>
    <s v="Patrycja"/>
    <x v="96"/>
    <s v="Bydgoszcz"/>
    <d v="2014-09-16T00:00:00"/>
    <d v="2014-09-18T00:00:00"/>
    <n v="795.4"/>
    <s v="PatrycjaCzarnoleska"/>
    <n v="15"/>
    <x v="0"/>
  </r>
  <r>
    <s v="Anna"/>
    <x v="94"/>
    <s v="Katowice"/>
    <d v="2014-09-16T00:00:00"/>
    <d v="2014-09-17T00:00:00"/>
    <n v="693.7"/>
    <s v="AnnaKaliska"/>
    <n v="15"/>
    <x v="1"/>
  </r>
  <r>
    <s v="Patrycja"/>
    <x v="96"/>
    <s v="Siedlce"/>
    <d v="2014-09-29T00:00:00"/>
    <d v="2014-10-03T00:00:00"/>
    <n v="712.4"/>
    <s v="PatrycjaCzarnoleska"/>
    <n v="15"/>
    <x v="3"/>
  </r>
  <r>
    <s v="Justyna"/>
    <x v="93"/>
    <s v="Kutno"/>
    <d v="2014-09-29T00:00:00"/>
    <d v="2014-09-29T00:00:00"/>
    <n v="278.8"/>
    <s v="JustynaLaska"/>
    <n v="15"/>
    <x v="4"/>
  </r>
  <r>
    <s v="Zuzanna"/>
    <x v="95"/>
    <s v="Mielec"/>
    <d v="2014-09-29T00:00:00"/>
    <d v="2014-10-01T00:00:00"/>
    <n v="698"/>
    <s v="ZuzannaPiotrkowska"/>
    <n v="15"/>
    <x v="0"/>
  </r>
  <r>
    <s v="Justyna"/>
    <x v="93"/>
    <s v="Lublin"/>
    <d v="2014-10-03T00:00:00"/>
    <d v="2014-10-03T00:00:00"/>
    <n v="290.7"/>
    <s v="JustynaLaska"/>
    <n v="15"/>
    <x v="4"/>
  </r>
  <r>
    <s v="Anna"/>
    <x v="94"/>
    <s v="Siedlce"/>
    <d v="2014-10-10T00:00:00"/>
    <d v="2014-10-10T00:00:00"/>
    <n v="156.4"/>
    <s v="AnnaKaliska"/>
    <n v="15"/>
    <x v="4"/>
  </r>
  <r>
    <s v="Patrycja"/>
    <x v="96"/>
    <s v="Lublin"/>
    <d v="2014-10-17T00:00:00"/>
    <d v="2014-10-18T00:00:00"/>
    <n v="439.7"/>
    <s v="PatrycjaCzarnoleska"/>
    <n v="15"/>
    <x v="1"/>
  </r>
  <r>
    <s v="Justyna"/>
    <x v="93"/>
    <s v="Lublin"/>
    <d v="2014-10-17T00:00:00"/>
    <d v="2014-10-20T00:00:00"/>
    <n v="737.7"/>
    <s v="JustynaLaska"/>
    <n v="15"/>
    <x v="2"/>
  </r>
  <r>
    <s v="Patrycja"/>
    <x v="96"/>
    <s v="Kielce"/>
    <d v="2014-10-22T00:00:00"/>
    <d v="2014-10-23T00:00:00"/>
    <n v="485.7"/>
    <s v="PatrycjaCzarnoleska"/>
    <n v="15"/>
    <x v="1"/>
  </r>
  <r>
    <s v="Anna"/>
    <x v="94"/>
    <s v="Lublin"/>
    <d v="2014-10-23T00:00:00"/>
    <d v="2014-10-23T00:00:00"/>
    <n v="290.7"/>
    <s v="AnnaKaliska"/>
    <n v="15"/>
    <x v="4"/>
  </r>
  <r>
    <s v="Anna"/>
    <x v="94"/>
    <s v="Olsztyn"/>
    <d v="2014-11-03T00:00:00"/>
    <d v="2014-11-07T00:00:00"/>
    <n v="1015.8"/>
    <s v="AnnaKaliska"/>
    <n v="15"/>
    <x v="3"/>
  </r>
  <r>
    <s v="Patrycja"/>
    <x v="96"/>
    <s v="Krakow"/>
    <d v="2014-11-04T00:00:00"/>
    <d v="2014-11-06T00:00:00"/>
    <n v="911.5"/>
    <s v="PatrycjaCzarnoleska"/>
    <n v="15"/>
    <x v="0"/>
  </r>
  <r>
    <s v="Zuzanna"/>
    <x v="95"/>
    <s v="Krakow"/>
    <d v="2014-11-04T00:00:00"/>
    <d v="2014-11-04T00:00:00"/>
    <n v="501.5"/>
    <s v="ZuzannaPiotrkowska"/>
    <n v="15"/>
    <x v="4"/>
  </r>
  <r>
    <s v="Zuzanna"/>
    <x v="95"/>
    <s v="Katowice"/>
    <d v="2014-11-06T00:00:00"/>
    <d v="2014-11-08T00:00:00"/>
    <n v="892.7"/>
    <s v="ZuzannaPiotrkowska"/>
    <n v="15"/>
    <x v="0"/>
  </r>
  <r>
    <s v="Zuzanna"/>
    <x v="95"/>
    <s v="Kutno"/>
    <d v="2014-11-13T00:00:00"/>
    <d v="2014-11-14T00:00:00"/>
    <n v="407.8"/>
    <s v="ZuzannaPiotrkowska"/>
    <n v="15"/>
    <x v="1"/>
  </r>
  <r>
    <s v="Patrycja"/>
    <x v="96"/>
    <s v="Katowice"/>
    <d v="2014-11-16T00:00:00"/>
    <d v="2014-11-20T00:00:00"/>
    <n v="1290.7"/>
    <s v="PatrycjaCzarnoleska"/>
    <n v="15"/>
    <x v="3"/>
  </r>
  <r>
    <s v="Justyna"/>
    <x v="93"/>
    <s v="Krakow"/>
    <d v="2014-11-16T00:00:00"/>
    <d v="2014-11-18T00:00:00"/>
    <n v="911.5"/>
    <s v="JustynaLaska"/>
    <n v="15"/>
    <x v="0"/>
  </r>
  <r>
    <s v="Anna"/>
    <x v="94"/>
    <s v="Kielce"/>
    <d v="2014-11-17T00:00:00"/>
    <d v="2014-11-17T00:00:00"/>
    <n v="307.7"/>
    <s v="AnnaKaliska"/>
    <n v="15"/>
    <x v="4"/>
  </r>
  <r>
    <s v="Zofia"/>
    <x v="92"/>
    <s v="Siedlce"/>
    <d v="2014-11-17T00:00:00"/>
    <d v="2014-11-19T00:00:00"/>
    <n v="434.4"/>
    <s v="ZofiaSeredycka"/>
    <n v="15"/>
    <x v="0"/>
  </r>
  <r>
    <s v="Justyna"/>
    <x v="93"/>
    <s v="Siedlce"/>
    <d v="2014-11-22T00:00:00"/>
    <d v="2014-11-22T00:00:00"/>
    <n v="156.4"/>
    <s v="JustynaLaska"/>
    <n v="15"/>
    <x v="4"/>
  </r>
  <r>
    <s v="Zofia"/>
    <x v="92"/>
    <s v="Zgierz"/>
    <d v="2014-11-27T00:00:00"/>
    <d v="2014-11-27T00:00:00"/>
    <n v="212.5"/>
    <s v="ZofiaSeredycka"/>
    <n v="15"/>
    <x v="4"/>
  </r>
  <r>
    <s v="Patrycja"/>
    <x v="96"/>
    <s v="Katowice"/>
    <d v="2014-11-28T00:00:00"/>
    <d v="2014-11-30T00:00:00"/>
    <n v="892.7"/>
    <s v="PatrycjaCzarnoleska"/>
    <n v="15"/>
    <x v="0"/>
  </r>
  <r>
    <s v="Anna"/>
    <x v="94"/>
    <s v="Olsztyn"/>
    <d v="2014-11-28T00:00:00"/>
    <d v="2014-11-28T00:00:00"/>
    <n v="363.8"/>
    <s v="AnnaKaliska"/>
    <n v="15"/>
    <x v="4"/>
  </r>
  <r>
    <s v="Anna"/>
    <x v="94"/>
    <s v="Malbork"/>
    <d v="2014-12-01T00:00:00"/>
    <d v="2014-12-01T00:00:00"/>
    <n v="680"/>
    <s v="AnnaKaliska"/>
    <n v="15"/>
    <x v="4"/>
  </r>
  <r>
    <s v="Zofia"/>
    <x v="92"/>
    <s v="Bydgoszcz"/>
    <d v="2014-12-01T00:00:00"/>
    <d v="2014-12-01T00:00:00"/>
    <n v="513.4"/>
    <s v="ZofiaSeredycka"/>
    <n v="15"/>
    <x v="4"/>
  </r>
  <r>
    <s v="Patrycja"/>
    <x v="96"/>
    <s v="Zgierz"/>
    <d v="2014-12-02T00:00:00"/>
    <d v="2014-12-03T00:00:00"/>
    <n v="331.5"/>
    <s v="PatrycjaCzarnoleska"/>
    <n v="15"/>
    <x v="1"/>
  </r>
  <r>
    <s v="Zuzanna"/>
    <x v="95"/>
    <s v="Malbork"/>
    <d v="2014-12-09T00:00:00"/>
    <d v="2014-12-10T00:00:00"/>
    <n v="891"/>
    <s v="ZuzannaPiotrkowska"/>
    <n v="15"/>
    <x v="1"/>
  </r>
  <r>
    <s v="Zofia"/>
    <x v="92"/>
    <s v="Kielce"/>
    <d v="2014-12-09T00:00:00"/>
    <d v="2014-12-13T00:00:00"/>
    <n v="1019.7"/>
    <s v="ZofiaSeredycka"/>
    <n v="15"/>
    <x v="3"/>
  </r>
  <r>
    <s v="Anna"/>
    <x v="94"/>
    <s v="Krakow"/>
    <d v="2014-12-11T00:00:00"/>
    <d v="2014-12-12T00:00:00"/>
    <n v="706.5"/>
    <s v="AnnaKaliska"/>
    <n v="15"/>
    <x v="1"/>
  </r>
  <r>
    <s v="Zuzanna"/>
    <x v="95"/>
    <s v="Kielce"/>
    <d v="2014-12-12T00:00:00"/>
    <d v="2014-12-12T00:00:00"/>
    <n v="307.7"/>
    <s v="ZuzannaPiotrkowska"/>
    <n v="15"/>
    <x v="4"/>
  </r>
  <r>
    <s v="Patrycja"/>
    <x v="96"/>
    <s v="Olsztyn"/>
    <d v="2014-12-16T00:00:00"/>
    <d v="2014-12-19T00:00:00"/>
    <n v="852.8"/>
    <s v="PatrycjaCzarnoleska"/>
    <n v="15"/>
    <x v="2"/>
  </r>
  <r>
    <s v="Zuzanna"/>
    <x v="95"/>
    <s v="Lublin"/>
    <d v="2014-12-18T00:00:00"/>
    <d v="2014-12-18T00:00:00"/>
    <n v="290.7"/>
    <s v="ZuzannaPiotrkowska"/>
    <n v="15"/>
    <x v="4"/>
  </r>
  <r>
    <s v="Patrycja"/>
    <x v="96"/>
    <s v="Krakow"/>
    <d v="2014-12-21T00:00:00"/>
    <d v="2014-12-21T00:00:00"/>
    <n v="501.5"/>
    <s v="PatrycjaCzarnoleska"/>
    <n v="15"/>
    <x v="4"/>
  </r>
  <r>
    <s v="Anna"/>
    <x v="94"/>
    <s v="Siedlce"/>
    <d v="2014-12-22T00:00:00"/>
    <d v="2014-12-23T00:00:00"/>
    <n v="295.39999999999998"/>
    <s v="AnnaKaliska"/>
    <n v="15"/>
    <x v="1"/>
  </r>
  <r>
    <s v="Zuzanna"/>
    <x v="95"/>
    <s v="Krakow"/>
    <d v="2014-12-22T00:00:00"/>
    <d v="2014-12-23T00:00:00"/>
    <n v="706.5"/>
    <s v="ZuzannaPiotrkowska"/>
    <n v="15"/>
    <x v="1"/>
  </r>
  <r>
    <s v="Zuzanna"/>
    <x v="95"/>
    <s v="Mielec"/>
    <d v="2014-12-22T00:00:00"/>
    <d v="2014-12-22T00:00:00"/>
    <n v="442"/>
    <s v="ZuzannaPiotrkowska"/>
    <n v="15"/>
    <x v="4"/>
  </r>
  <r>
    <s v="Zofia"/>
    <x v="92"/>
    <s v="Kutno"/>
    <d v="2014-12-22T00:00:00"/>
    <d v="2014-12-22T00:00:00"/>
    <n v="278.8"/>
    <s v="ZofiaSeredycka"/>
    <n v="15"/>
    <x v="4"/>
  </r>
  <r>
    <s v="Justyna"/>
    <x v="93"/>
    <s v="Lublin"/>
    <d v="2014-12-28T00:00:00"/>
    <d v="2014-12-30T00:00:00"/>
    <n v="588.70000000000005"/>
    <s v="JustynaLaska"/>
    <n v="15"/>
    <x v="0"/>
  </r>
  <r>
    <s v="Anna"/>
    <x v="94"/>
    <s v="Bydgoszcz"/>
    <d v="2014-12-29T00:00:00"/>
    <d v="2014-12-29T00:00:00"/>
    <n v="513.4"/>
    <s v="AnnaKaliska"/>
    <n v="15"/>
    <x v="4"/>
  </r>
  <r>
    <s v="Zuzanna"/>
    <x v="95"/>
    <s v="Katowice"/>
    <d v="2014-12-29T00:00:00"/>
    <d v="2014-12-29T00:00:00"/>
    <n v="494.7"/>
    <s v="ZuzannaPiotrkowska"/>
    <n v="15"/>
    <x v="4"/>
  </r>
  <r>
    <s v="Olivia"/>
    <x v="97"/>
    <s v="Kutno"/>
    <d v="2014-01-07T00:00:00"/>
    <d v="2014-01-07T00:00:00"/>
    <n v="278.8"/>
    <s v="OliviaGabor"/>
    <n v="16"/>
    <x v="4"/>
  </r>
  <r>
    <s v="Olivia"/>
    <x v="97"/>
    <s v="Kalisz"/>
    <d v="2014-01-15T00:00:00"/>
    <d v="2014-01-17T00:00:00"/>
    <n v="760"/>
    <s v="OliviaGabor"/>
    <n v="16"/>
    <x v="0"/>
  </r>
  <r>
    <s v="Zofia"/>
    <x v="98"/>
    <s v="Kalisz"/>
    <d v="2014-01-22T00:00:00"/>
    <d v="2014-01-22T00:00:00"/>
    <n v="442"/>
    <s v="ZofiaBudzianowska"/>
    <n v="16"/>
    <x v="4"/>
  </r>
  <r>
    <s v="Zofia"/>
    <x v="98"/>
    <s v="Katowice"/>
    <d v="2014-02-02T00:00:00"/>
    <d v="2014-02-05T00:00:00"/>
    <n v="1091.7"/>
    <s v="ZofiaBudzianowska"/>
    <n v="16"/>
    <x v="2"/>
  </r>
  <r>
    <s v="Olivia"/>
    <x v="97"/>
    <s v="Malbork"/>
    <d v="2014-02-19T00:00:00"/>
    <d v="2014-02-20T00:00:00"/>
    <n v="891"/>
    <s v="OliviaGabor"/>
    <n v="16"/>
    <x v="1"/>
  </r>
  <r>
    <s v="Zofia"/>
    <x v="98"/>
    <s v="Lublin"/>
    <d v="2014-06-01T00:00:00"/>
    <d v="2014-06-05T00:00:00"/>
    <n v="886.7"/>
    <s v="ZofiaBudzianowska"/>
    <n v="16"/>
    <x v="3"/>
  </r>
  <r>
    <s v="Zofia"/>
    <x v="98"/>
    <s v="Kielce"/>
    <d v="2014-06-07T00:00:00"/>
    <d v="2014-06-09T00:00:00"/>
    <n v="663.7"/>
    <s v="ZofiaBudzianowska"/>
    <n v="16"/>
    <x v="0"/>
  </r>
  <r>
    <s v="Olivia"/>
    <x v="97"/>
    <s v="Malbork"/>
    <d v="2014-06-25T00:00:00"/>
    <d v="2014-06-26T00:00:00"/>
    <n v="891"/>
    <s v="OliviaGabor"/>
    <n v="16"/>
    <x v="1"/>
  </r>
  <r>
    <s v="Zofia"/>
    <x v="98"/>
    <s v="Olsztyn"/>
    <d v="2014-07-19T00:00:00"/>
    <d v="2014-07-20T00:00:00"/>
    <n v="526.79999999999995"/>
    <s v="ZofiaBudzianowska"/>
    <n v="16"/>
    <x v="1"/>
  </r>
  <r>
    <s v="Zofia"/>
    <x v="98"/>
    <s v="Katowice"/>
    <d v="2014-07-31T00:00:00"/>
    <d v="2014-08-02T00:00:00"/>
    <n v="892.7"/>
    <s v="ZofiaBudzianowska"/>
    <n v="16"/>
    <x v="0"/>
  </r>
  <r>
    <s v="Zofia"/>
    <x v="98"/>
    <s v="Lublin"/>
    <d v="2014-08-12T00:00:00"/>
    <d v="2014-08-14T00:00:00"/>
    <n v="588.70000000000005"/>
    <s v="ZofiaBudzianowska"/>
    <n v="16"/>
    <x v="0"/>
  </r>
  <r>
    <s v="Zofia"/>
    <x v="98"/>
    <s v="Malbork"/>
    <d v="2014-08-18T00:00:00"/>
    <d v="2014-08-20T00:00:00"/>
    <n v="1102"/>
    <s v="ZofiaBudzianowska"/>
    <n v="16"/>
    <x v="0"/>
  </r>
  <r>
    <s v="Olivia"/>
    <x v="97"/>
    <s v="Malbork"/>
    <d v="2014-08-25T00:00:00"/>
    <d v="2014-08-26T00:00:00"/>
    <n v="891"/>
    <s v="OliviaGabor"/>
    <n v="16"/>
    <x v="1"/>
  </r>
  <r>
    <s v="Olivia"/>
    <x v="97"/>
    <s v="Katowice"/>
    <d v="2014-08-30T00:00:00"/>
    <d v="2014-08-31T00:00:00"/>
    <n v="693.7"/>
    <s v="OliviaGabor"/>
    <n v="16"/>
    <x v="1"/>
  </r>
  <r>
    <s v="Zofia"/>
    <x v="98"/>
    <s v="Lublin"/>
    <d v="2014-09-04T00:00:00"/>
    <d v="2014-09-05T00:00:00"/>
    <n v="439.7"/>
    <s v="ZofiaBudzianowska"/>
    <n v="16"/>
    <x v="1"/>
  </r>
  <r>
    <s v="Zofia"/>
    <x v="98"/>
    <s v="Krakow"/>
    <d v="2014-09-07T00:00:00"/>
    <d v="2014-09-07T00:00:00"/>
    <n v="501.5"/>
    <s v="ZofiaBudzianowska"/>
    <n v="16"/>
    <x v="4"/>
  </r>
  <r>
    <s v="Olivia"/>
    <x v="97"/>
    <s v="Krakow"/>
    <d v="2014-09-16T00:00:00"/>
    <d v="2014-09-19T00:00:00"/>
    <n v="1116.5"/>
    <s v="OliviaGabor"/>
    <n v="16"/>
    <x v="2"/>
  </r>
  <r>
    <s v="Olivia"/>
    <x v="97"/>
    <s v="Katowice"/>
    <d v="2014-09-17T00:00:00"/>
    <d v="2014-09-20T00:00:00"/>
    <n v="1091.7"/>
    <s v="OliviaGabor"/>
    <n v="16"/>
    <x v="2"/>
  </r>
  <r>
    <s v="Zofia"/>
    <x v="98"/>
    <s v="Lublin"/>
    <d v="2014-09-23T00:00:00"/>
    <d v="2014-09-27T00:00:00"/>
    <n v="886.7"/>
    <s v="ZofiaBudzianowska"/>
    <n v="16"/>
    <x v="3"/>
  </r>
  <r>
    <s v="Olivia"/>
    <x v="97"/>
    <s v="Zgierz"/>
    <d v="2014-09-30T00:00:00"/>
    <d v="2014-09-30T00:00:00"/>
    <n v="212.5"/>
    <s v="OliviaGabor"/>
    <n v="16"/>
    <x v="4"/>
  </r>
  <r>
    <s v="Olivia"/>
    <x v="97"/>
    <s v="Mielec"/>
    <d v="2014-10-10T00:00:00"/>
    <d v="2014-10-10T00:00:00"/>
    <n v="442"/>
    <s v="OliviaGabor"/>
    <n v="16"/>
    <x v="4"/>
  </r>
  <r>
    <s v="Zofia"/>
    <x v="98"/>
    <s v="Olsztyn"/>
    <d v="2014-10-11T00:00:00"/>
    <d v="2014-10-13T00:00:00"/>
    <n v="689.8"/>
    <s v="ZofiaBudzianowska"/>
    <n v="16"/>
    <x v="0"/>
  </r>
  <r>
    <s v="Olivia"/>
    <x v="97"/>
    <s v="Krakow"/>
    <d v="2014-10-14T00:00:00"/>
    <d v="2014-10-14T00:00:00"/>
    <n v="501.5"/>
    <s v="OliviaGabor"/>
    <n v="16"/>
    <x v="4"/>
  </r>
  <r>
    <s v="Zofia"/>
    <x v="98"/>
    <s v="Katowice"/>
    <d v="2014-10-22T00:00:00"/>
    <d v="2014-10-23T00:00:00"/>
    <n v="693.7"/>
    <s v="ZofiaBudzianowska"/>
    <n v="16"/>
    <x v="1"/>
  </r>
  <r>
    <s v="Olivia"/>
    <x v="97"/>
    <s v="Olsztyn"/>
    <d v="2014-10-22T00:00:00"/>
    <d v="2014-10-24T00:00:00"/>
    <n v="689.8"/>
    <s v="OliviaGabor"/>
    <n v="16"/>
    <x v="0"/>
  </r>
  <r>
    <s v="Zofia"/>
    <x v="98"/>
    <s v="Siedlce"/>
    <d v="2014-11-03T00:00:00"/>
    <d v="2014-11-04T00:00:00"/>
    <n v="295.39999999999998"/>
    <s v="ZofiaBudzianowska"/>
    <n v="16"/>
    <x v="1"/>
  </r>
  <r>
    <s v="Olivia"/>
    <x v="97"/>
    <s v="Krakow"/>
    <d v="2014-11-28T00:00:00"/>
    <d v="2014-11-28T00:00:00"/>
    <n v="501.5"/>
    <s v="OliviaGabor"/>
    <n v="16"/>
    <x v="4"/>
  </r>
  <r>
    <s v="Olivia"/>
    <x v="97"/>
    <s v="Kutno"/>
    <d v="2014-12-02T00:00:00"/>
    <d v="2014-12-02T00:00:00"/>
    <n v="278.8"/>
    <s v="OliviaGabor"/>
    <n v="16"/>
    <x v="4"/>
  </r>
  <r>
    <s v="Zofia"/>
    <x v="98"/>
    <s v="Katowice"/>
    <d v="2014-12-09T00:00:00"/>
    <d v="2014-12-09T00:00:00"/>
    <n v="494.7"/>
    <s v="ZofiaBudzianowska"/>
    <n v="16"/>
    <x v="4"/>
  </r>
  <r>
    <s v="Zofia"/>
    <x v="98"/>
    <s v="Kutno"/>
    <d v="2014-12-12T00:00:00"/>
    <d v="2014-12-12T00:00:00"/>
    <n v="278.8"/>
    <s v="ZofiaBudzianowska"/>
    <n v="16"/>
    <x v="4"/>
  </r>
  <r>
    <s v="Olivia"/>
    <x v="97"/>
    <s v="Krakow"/>
    <d v="2014-12-16T00:00:00"/>
    <d v="2014-12-17T00:00:00"/>
    <n v="706.5"/>
    <s v="OliviaGabor"/>
    <n v="16"/>
    <x v="1"/>
  </r>
  <r>
    <s v="Olivia"/>
    <x v="97"/>
    <s v="Lublin"/>
    <d v="2014-12-21T00:00:00"/>
    <d v="2014-12-21T00:00:00"/>
    <n v="290.7"/>
    <s v="OliviaGabor"/>
    <n v="16"/>
    <x v="4"/>
  </r>
  <r>
    <s v="Tomasz"/>
    <x v="99"/>
    <s v="Siedlce"/>
    <d v="2014-01-15T00:00:00"/>
    <d v="2014-01-19T00:00:00"/>
    <n v="712.4"/>
    <s v="TomaszRzepka"/>
    <n v="17"/>
    <x v="3"/>
  </r>
  <r>
    <s v="Tomasz"/>
    <x v="99"/>
    <s v="Siedlce"/>
    <d v="2014-02-14T00:00:00"/>
    <d v="2014-02-17T00:00:00"/>
    <n v="573.4"/>
    <s v="TomaszRzepka"/>
    <n v="17"/>
    <x v="2"/>
  </r>
  <r>
    <s v="Tomasz"/>
    <x v="99"/>
    <s v="Kalisz"/>
    <d v="2014-03-21T00:00:00"/>
    <d v="2014-03-22T00:00:00"/>
    <n v="601"/>
    <s v="TomaszRzepka"/>
    <n v="17"/>
    <x v="1"/>
  </r>
  <r>
    <s v="Tomasz"/>
    <x v="99"/>
    <s v="Bydgoszcz"/>
    <d v="2014-04-26T00:00:00"/>
    <d v="2014-04-29T00:00:00"/>
    <n v="936.4"/>
    <s v="TomaszRzepka"/>
    <n v="17"/>
    <x v="2"/>
  </r>
  <r>
    <s v="Tomasz"/>
    <x v="99"/>
    <s v="Kalisz"/>
    <d v="2014-06-25T00:00:00"/>
    <d v="2014-06-27T00:00:00"/>
    <n v="760"/>
    <s v="TomaszRzepka"/>
    <n v="17"/>
    <x v="0"/>
  </r>
  <r>
    <s v="Tomasz"/>
    <x v="99"/>
    <s v="Kutno"/>
    <d v="2014-07-31T00:00:00"/>
    <d v="2014-08-01T00:00:00"/>
    <n v="407.8"/>
    <s v="TomaszRzepka"/>
    <n v="17"/>
    <x v="1"/>
  </r>
  <r>
    <s v="Tomasz"/>
    <x v="99"/>
    <s v="Krakow"/>
    <d v="2014-08-18T00:00:00"/>
    <d v="2014-08-20T00:00:00"/>
    <n v="911.5"/>
    <s v="TomaszRzepka"/>
    <n v="17"/>
    <x v="0"/>
  </r>
  <r>
    <s v="Tomasz"/>
    <x v="99"/>
    <s v="Katowice"/>
    <d v="2014-08-24T00:00:00"/>
    <d v="2014-08-26T00:00:00"/>
    <n v="892.7"/>
    <s v="TomaszRzepka"/>
    <n v="17"/>
    <x v="0"/>
  </r>
  <r>
    <s v="Tomasz"/>
    <x v="99"/>
    <s v="Malbork"/>
    <d v="2014-09-17T00:00:00"/>
    <d v="2014-09-19T00:00:00"/>
    <n v="1102"/>
    <s v="TomaszRzepka"/>
    <n v="17"/>
    <x v="0"/>
  </r>
  <r>
    <s v="Tomasz"/>
    <x v="99"/>
    <s v="Lublin"/>
    <d v="2014-10-02T00:00:00"/>
    <d v="2014-10-03T00:00:00"/>
    <n v="439.7"/>
    <s v="TomaszRzepka"/>
    <n v="17"/>
    <x v="1"/>
  </r>
  <r>
    <s v="Tomasz"/>
    <x v="99"/>
    <s v="Bydgoszcz"/>
    <d v="2014-10-13T00:00:00"/>
    <d v="2014-10-13T00:00:00"/>
    <n v="513.4"/>
    <s v="TomaszRzepka"/>
    <n v="17"/>
    <x v="4"/>
  </r>
  <r>
    <s v="Tomasz"/>
    <x v="99"/>
    <s v="Lublin"/>
    <d v="2014-10-16T00:00:00"/>
    <d v="2014-10-16T00:00:00"/>
    <n v="290.7"/>
    <s v="TomaszRzepka"/>
    <n v="17"/>
    <x v="4"/>
  </r>
  <r>
    <s v="Tomasz"/>
    <x v="99"/>
    <s v="Lublin"/>
    <d v="2014-10-29T00:00:00"/>
    <d v="2014-10-30T00:00:00"/>
    <n v="439.7"/>
    <s v="TomaszRzepka"/>
    <n v="17"/>
    <x v="1"/>
  </r>
  <r>
    <s v="Tomasz"/>
    <x v="99"/>
    <s v="Siedlce"/>
    <d v="2014-11-03T00:00:00"/>
    <d v="2014-11-04T00:00:00"/>
    <n v="295.39999999999998"/>
    <s v="TomaszRzepka"/>
    <n v="17"/>
    <x v="1"/>
  </r>
  <r>
    <s v="Tomasz"/>
    <x v="99"/>
    <s v="Kalisz"/>
    <d v="2014-11-07T00:00:00"/>
    <d v="2014-11-07T00:00:00"/>
    <n v="442"/>
    <s v="TomaszRzepka"/>
    <n v="17"/>
    <x v="4"/>
  </r>
  <r>
    <s v="Tomasz"/>
    <x v="99"/>
    <s v="Malbork"/>
    <d v="2014-11-17T00:00:00"/>
    <d v="2014-11-19T00:00:00"/>
    <n v="1102"/>
    <s v="TomaszRzepka"/>
    <n v="17"/>
    <x v="0"/>
  </r>
  <r>
    <s v="Tomasz"/>
    <x v="99"/>
    <s v="Kielce"/>
    <d v="2014-12-12T00:00:00"/>
    <d v="2014-12-12T00:00:00"/>
    <n v="307.7"/>
    <s v="TomaszRzepka"/>
    <n v="17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Tomasz"/>
    <x v="0"/>
    <s v="Siedlce"/>
    <d v="2014-01-15T00:00:00"/>
    <d v="2014-01-19T00:00:00"/>
    <n v="712.4"/>
    <s v="TomaszRzepka"/>
    <n v="17"/>
    <n v="5"/>
    <x v="0"/>
  </r>
  <r>
    <s v="Tomasz"/>
    <x v="0"/>
    <s v="Siedlce"/>
    <d v="2014-02-14T00:00:00"/>
    <d v="2014-02-17T00:00:00"/>
    <n v="573.4"/>
    <s v="TomaszRzepka"/>
    <n v="17"/>
    <n v="4"/>
    <x v="0"/>
  </r>
  <r>
    <s v="Tomasz"/>
    <x v="0"/>
    <s v="Bydgoszcz"/>
    <d v="2014-04-26T00:00:00"/>
    <d v="2014-04-29T00:00:00"/>
    <n v="936.4"/>
    <s v="TomaszRzepka"/>
    <n v="17"/>
    <n v="4"/>
    <x v="0"/>
  </r>
  <r>
    <s v="Jan"/>
    <x v="1"/>
    <s v="Radom"/>
    <d v="2014-08-12T00:00:00"/>
    <d v="2014-08-16T00:00:00"/>
    <n v="674.5"/>
    <s v="JanRzymski"/>
    <n v="13"/>
    <n v="5"/>
    <x v="0"/>
  </r>
  <r>
    <s v="Jan"/>
    <x v="1"/>
    <s v="Kielce"/>
    <d v="2014-09-29T00:00:00"/>
    <d v="2014-10-03T00:00:00"/>
    <n v="1019.7"/>
    <s v="JanRzymski"/>
    <n v="13"/>
    <n v="5"/>
    <x v="0"/>
  </r>
  <r>
    <s v="Jan"/>
    <x v="1"/>
    <s v="Lublin"/>
    <d v="2014-10-29T00:00:00"/>
    <d v="2014-11-02T00:00:00"/>
    <n v="886.7"/>
    <s v="JanRzymski"/>
    <n v="13"/>
    <n v="5"/>
    <x v="0"/>
  </r>
  <r>
    <s v="Jan"/>
    <x v="1"/>
    <s v="Kielce"/>
    <d v="2014-05-20T00:00:00"/>
    <d v="2014-05-23T00:00:00"/>
    <n v="841.7"/>
    <s v="JanRzymski"/>
    <n v="13"/>
    <n v="4"/>
    <x v="0"/>
  </r>
  <r>
    <s v="Jan"/>
    <x v="1"/>
    <s v="Kielce"/>
    <d v="2014-07-07T00:00:00"/>
    <d v="2014-07-10T00:00:00"/>
    <n v="841.7"/>
    <s v="JanRzymski"/>
    <n v="13"/>
    <n v="4"/>
    <x v="0"/>
  </r>
  <r>
    <s v="Jan"/>
    <x v="1"/>
    <s v="Kielce"/>
    <d v="2014-07-31T00:00:00"/>
    <d v="2014-08-03T00:00:00"/>
    <n v="841.7"/>
    <s v="JanRzymski"/>
    <n v="13"/>
    <n v="4"/>
    <x v="0"/>
  </r>
  <r>
    <s v="Tomasz"/>
    <x v="0"/>
    <s v="Kalisz"/>
    <d v="2014-06-25T00:00:00"/>
    <d v="2014-06-27T00:00:00"/>
    <n v="760"/>
    <s v="TomaszRzepka"/>
    <n v="17"/>
    <n v="3"/>
    <x v="0"/>
  </r>
  <r>
    <s v="Tomasz"/>
    <x v="0"/>
    <s v="Krakow"/>
    <d v="2014-08-18T00:00:00"/>
    <d v="2014-08-20T00:00:00"/>
    <n v="911.5"/>
    <s v="TomaszRzepka"/>
    <n v="17"/>
    <n v="3"/>
    <x v="0"/>
  </r>
  <r>
    <s v="Tomasz"/>
    <x v="0"/>
    <s v="Katowice"/>
    <d v="2014-08-24T00:00:00"/>
    <d v="2014-08-26T00:00:00"/>
    <n v="892.7"/>
    <s v="TomaszRzepka"/>
    <n v="17"/>
    <n v="3"/>
    <x v="0"/>
  </r>
  <r>
    <s v="Tomasz"/>
    <x v="0"/>
    <s v="Malbork"/>
    <d v="2014-09-17T00:00:00"/>
    <d v="2014-09-19T00:00:00"/>
    <n v="1102"/>
    <s v="TomaszRzepka"/>
    <n v="17"/>
    <n v="3"/>
    <x v="0"/>
  </r>
  <r>
    <s v="Tomasz"/>
    <x v="0"/>
    <s v="Malbork"/>
    <d v="2014-11-17T00:00:00"/>
    <d v="2014-11-19T00:00:00"/>
    <n v="1102"/>
    <s v="TomaszRzepka"/>
    <n v="17"/>
    <n v="3"/>
    <x v="0"/>
  </r>
  <r>
    <s v="Jan"/>
    <x v="1"/>
    <s v="Kalisz"/>
    <d v="2014-01-14T00:00:00"/>
    <d v="2014-01-16T00:00:00"/>
    <n v="760"/>
    <s v="JanRzymski"/>
    <n v="13"/>
    <n v="3"/>
    <x v="0"/>
  </r>
  <r>
    <s v="Jan"/>
    <x v="1"/>
    <s v="Krakow"/>
    <d v="2014-01-28T00:00:00"/>
    <d v="2014-01-30T00:00:00"/>
    <n v="911.5"/>
    <s v="JanRzymski"/>
    <n v="13"/>
    <n v="3"/>
    <x v="0"/>
  </r>
  <r>
    <s v="Jan"/>
    <x v="1"/>
    <s v="Malbork"/>
    <d v="2014-09-16T00:00:00"/>
    <d v="2014-09-18T00:00:00"/>
    <n v="1102"/>
    <s v="JanRzymski"/>
    <n v="13"/>
    <n v="3"/>
    <x v="0"/>
  </r>
  <r>
    <s v="Tomasz"/>
    <x v="0"/>
    <s v="Kalisz"/>
    <d v="2014-03-21T00:00:00"/>
    <d v="2014-03-22T00:00:00"/>
    <n v="601"/>
    <s v="TomaszRzepka"/>
    <n v="17"/>
    <n v="2"/>
    <x v="0"/>
  </r>
  <r>
    <s v="Tomasz"/>
    <x v="0"/>
    <s v="Kutno"/>
    <d v="2014-07-31T00:00:00"/>
    <d v="2014-08-01T00:00:00"/>
    <n v="407.8"/>
    <s v="TomaszRzepka"/>
    <n v="17"/>
    <n v="2"/>
    <x v="0"/>
  </r>
  <r>
    <s v="Tomasz"/>
    <x v="0"/>
    <s v="Lublin"/>
    <d v="2014-10-02T00:00:00"/>
    <d v="2014-10-03T00:00:00"/>
    <n v="439.7"/>
    <s v="TomaszRzepka"/>
    <n v="17"/>
    <n v="2"/>
    <x v="0"/>
  </r>
  <r>
    <s v="Tomasz"/>
    <x v="0"/>
    <s v="Lublin"/>
    <d v="2014-10-29T00:00:00"/>
    <d v="2014-10-30T00:00:00"/>
    <n v="439.7"/>
    <s v="TomaszRzepka"/>
    <n v="17"/>
    <n v="2"/>
    <x v="0"/>
  </r>
  <r>
    <s v="Tomasz"/>
    <x v="0"/>
    <s v="Siedlce"/>
    <d v="2014-11-03T00:00:00"/>
    <d v="2014-11-04T00:00:00"/>
    <n v="295.39999999999998"/>
    <s v="TomaszRzepka"/>
    <n v="17"/>
    <n v="2"/>
    <x v="0"/>
  </r>
  <r>
    <s v="Jan"/>
    <x v="1"/>
    <s v="Krakow"/>
    <d v="2014-06-04T00:00:00"/>
    <d v="2014-06-05T00:00:00"/>
    <n v="706.5"/>
    <s v="JanRzymski"/>
    <n v="13"/>
    <n v="2"/>
    <x v="0"/>
  </r>
  <r>
    <s v="Jan"/>
    <x v="1"/>
    <s v="Kutno"/>
    <d v="2014-09-04T00:00:00"/>
    <d v="2014-09-05T00:00:00"/>
    <n v="407.8"/>
    <s v="JanRzymski"/>
    <n v="13"/>
    <n v="2"/>
    <x v="0"/>
  </r>
  <r>
    <s v="Tomasz"/>
    <x v="0"/>
    <s v="Bydgoszcz"/>
    <d v="2014-10-13T00:00:00"/>
    <d v="2014-10-13T00:00:00"/>
    <n v="513.4"/>
    <s v="TomaszRzepka"/>
    <n v="17"/>
    <n v="1"/>
    <x v="0"/>
  </r>
  <r>
    <s v="Tomasz"/>
    <x v="0"/>
    <s v="Lublin"/>
    <d v="2014-10-16T00:00:00"/>
    <d v="2014-10-16T00:00:00"/>
    <n v="290.7"/>
    <s v="TomaszRzepka"/>
    <n v="17"/>
    <n v="1"/>
    <x v="0"/>
  </r>
  <r>
    <s v="Tomasz"/>
    <x v="0"/>
    <s v="Kalisz"/>
    <d v="2014-11-07T00:00:00"/>
    <d v="2014-11-07T00:00:00"/>
    <n v="442"/>
    <s v="TomaszRzepka"/>
    <n v="17"/>
    <n v="1"/>
    <x v="0"/>
  </r>
  <r>
    <s v="Tomasz"/>
    <x v="0"/>
    <s v="Kielce"/>
    <d v="2014-12-12T00:00:00"/>
    <d v="2014-12-12T00:00:00"/>
    <n v="307.7"/>
    <s v="TomaszRzepka"/>
    <n v="17"/>
    <n v="1"/>
    <x v="0"/>
  </r>
  <r>
    <s v="Jan"/>
    <x v="1"/>
    <s v="Siedlce"/>
    <d v="2014-04-26T00:00:00"/>
    <d v="2014-04-26T00:00:00"/>
    <n v="156.4"/>
    <s v="JanRzymski"/>
    <n v="13"/>
    <n v="1"/>
    <x v="0"/>
  </r>
  <r>
    <s v="Jan"/>
    <x v="1"/>
    <s v="Kutno"/>
    <d v="2014-06-02T00:00:00"/>
    <d v="2014-06-02T00:00:00"/>
    <n v="278.8"/>
    <s v="JanRzymski"/>
    <n v="13"/>
    <n v="1"/>
    <x v="0"/>
  </r>
  <r>
    <s v="Zofia"/>
    <x v="2"/>
    <s v="Lublin"/>
    <d v="2014-06-01T00:00:00"/>
    <d v="2014-06-05T00:00:00"/>
    <n v="886.7"/>
    <s v="ZofiaBudzianowska"/>
    <n v="16"/>
    <n v="5"/>
    <x v="1"/>
  </r>
  <r>
    <s v="Zofia"/>
    <x v="2"/>
    <s v="Lublin"/>
    <d v="2014-09-23T00:00:00"/>
    <d v="2014-09-27T00:00:00"/>
    <n v="886.7"/>
    <s v="ZofiaBudzianowska"/>
    <n v="16"/>
    <n v="5"/>
    <x v="1"/>
  </r>
  <r>
    <s v="Justyna"/>
    <x v="3"/>
    <s v="Olsztyn"/>
    <d v="2014-01-15T00:00:00"/>
    <d v="2014-01-19T00:00:00"/>
    <n v="1015.8"/>
    <s v="JustynaLaska"/>
    <n v="15"/>
    <n v="5"/>
    <x v="1"/>
  </r>
  <r>
    <s v="Justyna"/>
    <x v="3"/>
    <s v="Mielec"/>
    <d v="2014-03-15T00:00:00"/>
    <d v="2014-03-19T00:00:00"/>
    <n v="954"/>
    <s v="JustynaLaska"/>
    <n v="15"/>
    <n v="5"/>
    <x v="1"/>
  </r>
  <r>
    <s v="Justyna"/>
    <x v="3"/>
    <s v="Olsztyn"/>
    <d v="2014-04-02T00:00:00"/>
    <d v="2014-04-06T00:00:00"/>
    <n v="1015.8"/>
    <s v="JustynaLaska"/>
    <n v="15"/>
    <n v="5"/>
    <x v="1"/>
  </r>
  <r>
    <s v="Justyna"/>
    <x v="3"/>
    <s v="Zgierz"/>
    <d v="2014-08-24T00:00:00"/>
    <d v="2014-08-28T00:00:00"/>
    <n v="688.5"/>
    <s v="JustynaLaska"/>
    <n v="15"/>
    <n v="5"/>
    <x v="1"/>
  </r>
  <r>
    <s v="Andrzej"/>
    <x v="4"/>
    <s v="Katowice"/>
    <d v="2014-03-15T00:00:00"/>
    <d v="2014-03-19T00:00:00"/>
    <n v="1290.7"/>
    <s v="AndrzejKolarski"/>
    <n v="14"/>
    <n v="5"/>
    <x v="1"/>
  </r>
  <r>
    <s v="Andrzej"/>
    <x v="4"/>
    <s v="Bydgoszcz"/>
    <d v="2014-07-01T00:00:00"/>
    <d v="2014-07-05T00:00:00"/>
    <n v="1077.4000000000001"/>
    <s v="AndrzejKolarski"/>
    <n v="14"/>
    <n v="5"/>
    <x v="1"/>
  </r>
  <r>
    <s v="Andrzej"/>
    <x v="4"/>
    <s v="Zgierz"/>
    <d v="2014-07-31T00:00:00"/>
    <d v="2014-08-04T00:00:00"/>
    <n v="688.5"/>
    <s v="AndrzejKolarski"/>
    <n v="14"/>
    <n v="5"/>
    <x v="1"/>
  </r>
  <r>
    <s v="Paulina"/>
    <x v="5"/>
    <s v="Siedlce"/>
    <d v="2014-07-25T00:00:00"/>
    <d v="2014-07-29T00:00:00"/>
    <n v="712.4"/>
    <s v="PaulinaMaskor"/>
    <n v="13"/>
    <n v="5"/>
    <x v="1"/>
  </r>
  <r>
    <s v="Paulina"/>
    <x v="5"/>
    <s v="Lublin"/>
    <d v="2014-11-03T00:00:00"/>
    <d v="2014-11-07T00:00:00"/>
    <n v="886.7"/>
    <s v="PaulinaMaskor"/>
    <n v="13"/>
    <n v="5"/>
    <x v="1"/>
  </r>
  <r>
    <s v="Paulina"/>
    <x v="5"/>
    <s v="Katowice"/>
    <d v="2014-11-27T00:00:00"/>
    <d v="2014-12-01T00:00:00"/>
    <n v="1290.7"/>
    <s v="PaulinaMaskor"/>
    <n v="13"/>
    <n v="5"/>
    <x v="1"/>
  </r>
  <r>
    <s v="Zofia"/>
    <x v="2"/>
    <s v="Katowice"/>
    <d v="2014-02-02T00:00:00"/>
    <d v="2014-02-05T00:00:00"/>
    <n v="1091.7"/>
    <s v="ZofiaBudzianowska"/>
    <n v="16"/>
    <n v="4"/>
    <x v="1"/>
  </r>
  <r>
    <s v="Justyna"/>
    <x v="3"/>
    <s v="Lublin"/>
    <d v="2014-10-17T00:00:00"/>
    <d v="2014-10-20T00:00:00"/>
    <n v="737.7"/>
    <s v="JustynaLaska"/>
    <n v="15"/>
    <n v="4"/>
    <x v="1"/>
  </r>
  <r>
    <s v="Andrzej"/>
    <x v="4"/>
    <s v="Katowice"/>
    <d v="2014-06-13T00:00:00"/>
    <d v="2014-06-16T00:00:00"/>
    <n v="1091.7"/>
    <s v="AndrzejKolarski"/>
    <n v="14"/>
    <n v="4"/>
    <x v="1"/>
  </r>
  <r>
    <s v="Andrzej"/>
    <x v="4"/>
    <s v="Siedlce"/>
    <d v="2014-10-10T00:00:00"/>
    <d v="2014-10-13T00:00:00"/>
    <n v="573.4"/>
    <s v="AndrzejKolarski"/>
    <n v="14"/>
    <n v="4"/>
    <x v="1"/>
  </r>
  <r>
    <s v="Paulina"/>
    <x v="5"/>
    <s v="Malbork"/>
    <d v="2014-04-14T00:00:00"/>
    <d v="2014-04-17T00:00:00"/>
    <n v="1313"/>
    <s v="PaulinaMaskor"/>
    <n v="13"/>
    <n v="4"/>
    <x v="1"/>
  </r>
  <r>
    <s v="Paulina"/>
    <x v="5"/>
    <s v="Mielec"/>
    <d v="2014-10-10T00:00:00"/>
    <d v="2014-10-13T00:00:00"/>
    <n v="826"/>
    <s v="PaulinaMaskor"/>
    <n v="13"/>
    <n v="4"/>
    <x v="1"/>
  </r>
  <r>
    <s v="Paulina"/>
    <x v="5"/>
    <s v="Krakow"/>
    <d v="2014-11-15T00:00:00"/>
    <d v="2014-11-18T00:00:00"/>
    <n v="1116.5"/>
    <s v="PaulinaMaskor"/>
    <n v="13"/>
    <n v="4"/>
    <x v="1"/>
  </r>
  <r>
    <s v="Paulina"/>
    <x v="5"/>
    <s v="Kutno"/>
    <d v="2014-12-10T00:00:00"/>
    <d v="2014-12-13T00:00:00"/>
    <n v="665.8"/>
    <s v="PaulinaMaskor"/>
    <n v="13"/>
    <n v="4"/>
    <x v="1"/>
  </r>
  <r>
    <s v="Zofia"/>
    <x v="2"/>
    <s v="Kielce"/>
    <d v="2014-06-07T00:00:00"/>
    <d v="2014-06-09T00:00:00"/>
    <n v="663.7"/>
    <s v="ZofiaBudzianowska"/>
    <n v="16"/>
    <n v="3"/>
    <x v="1"/>
  </r>
  <r>
    <s v="Zofia"/>
    <x v="2"/>
    <s v="Katowice"/>
    <d v="2014-07-31T00:00:00"/>
    <d v="2014-08-02T00:00:00"/>
    <n v="892.7"/>
    <s v="ZofiaBudzianowska"/>
    <n v="16"/>
    <n v="3"/>
    <x v="1"/>
  </r>
  <r>
    <s v="Zofia"/>
    <x v="2"/>
    <s v="Lublin"/>
    <d v="2014-08-12T00:00:00"/>
    <d v="2014-08-14T00:00:00"/>
    <n v="588.70000000000005"/>
    <s v="ZofiaBudzianowska"/>
    <n v="16"/>
    <n v="3"/>
    <x v="1"/>
  </r>
  <r>
    <s v="Zofia"/>
    <x v="2"/>
    <s v="Malbork"/>
    <d v="2014-08-18T00:00:00"/>
    <d v="2014-08-20T00:00:00"/>
    <n v="1102"/>
    <s v="ZofiaBudzianowska"/>
    <n v="16"/>
    <n v="3"/>
    <x v="1"/>
  </r>
  <r>
    <s v="Zofia"/>
    <x v="2"/>
    <s v="Olsztyn"/>
    <d v="2014-10-11T00:00:00"/>
    <d v="2014-10-13T00:00:00"/>
    <n v="689.8"/>
    <s v="ZofiaBudzianowska"/>
    <n v="16"/>
    <n v="3"/>
    <x v="1"/>
  </r>
  <r>
    <s v="Justyna"/>
    <x v="3"/>
    <s v="Krakow"/>
    <d v="2014-11-16T00:00:00"/>
    <d v="2014-11-18T00:00:00"/>
    <n v="911.5"/>
    <s v="JustynaLaska"/>
    <n v="15"/>
    <n v="3"/>
    <x v="1"/>
  </r>
  <r>
    <s v="Justyna"/>
    <x v="3"/>
    <s v="Lublin"/>
    <d v="2014-12-28T00:00:00"/>
    <d v="2014-12-30T00:00:00"/>
    <n v="588.70000000000005"/>
    <s v="JustynaLaska"/>
    <n v="15"/>
    <n v="3"/>
    <x v="1"/>
  </r>
  <r>
    <s v="Andrzej"/>
    <x v="4"/>
    <s v="Siedlce"/>
    <d v="2014-02-19T00:00:00"/>
    <d v="2014-02-21T00:00:00"/>
    <n v="434.4"/>
    <s v="AndrzejKolarski"/>
    <n v="14"/>
    <n v="3"/>
    <x v="1"/>
  </r>
  <r>
    <s v="Andrzej"/>
    <x v="4"/>
    <s v="Bydgoszcz"/>
    <d v="2014-07-07T00:00:00"/>
    <d v="2014-07-09T00:00:00"/>
    <n v="795.4"/>
    <s v="AndrzejKolarski"/>
    <n v="14"/>
    <n v="3"/>
    <x v="1"/>
  </r>
  <r>
    <s v="Andrzej"/>
    <x v="4"/>
    <s v="Siedlce"/>
    <d v="2014-09-18T00:00:00"/>
    <d v="2014-09-20T00:00:00"/>
    <n v="434.4"/>
    <s v="AndrzejKolarski"/>
    <n v="14"/>
    <n v="3"/>
    <x v="1"/>
  </r>
  <r>
    <s v="Paulina"/>
    <x v="5"/>
    <s v="Bydgoszcz"/>
    <d v="2014-01-21T00:00:00"/>
    <d v="2014-01-23T00:00:00"/>
    <n v="795.4"/>
    <s v="PaulinaMaskor"/>
    <n v="13"/>
    <n v="3"/>
    <x v="1"/>
  </r>
  <r>
    <s v="Paulina"/>
    <x v="5"/>
    <s v="Zgierz"/>
    <d v="2014-03-03T00:00:00"/>
    <d v="2014-03-05T00:00:00"/>
    <n v="450.5"/>
    <s v="PaulinaMaskor"/>
    <n v="13"/>
    <n v="3"/>
    <x v="1"/>
  </r>
  <r>
    <s v="Zofia"/>
    <x v="2"/>
    <s v="Olsztyn"/>
    <d v="2014-07-19T00:00:00"/>
    <d v="2014-07-20T00:00:00"/>
    <n v="526.79999999999995"/>
    <s v="ZofiaBudzianowska"/>
    <n v="16"/>
    <n v="2"/>
    <x v="1"/>
  </r>
  <r>
    <s v="Zofia"/>
    <x v="2"/>
    <s v="Lublin"/>
    <d v="2014-09-04T00:00:00"/>
    <d v="2014-09-05T00:00:00"/>
    <n v="439.7"/>
    <s v="ZofiaBudzianowska"/>
    <n v="16"/>
    <n v="2"/>
    <x v="1"/>
  </r>
  <r>
    <s v="Zofia"/>
    <x v="2"/>
    <s v="Katowice"/>
    <d v="2014-10-22T00:00:00"/>
    <d v="2014-10-23T00:00:00"/>
    <n v="693.7"/>
    <s v="ZofiaBudzianowska"/>
    <n v="16"/>
    <n v="2"/>
    <x v="1"/>
  </r>
  <r>
    <s v="Zofia"/>
    <x v="2"/>
    <s v="Siedlce"/>
    <d v="2014-11-03T00:00:00"/>
    <d v="2014-11-04T00:00:00"/>
    <n v="295.39999999999998"/>
    <s v="ZofiaBudzianowska"/>
    <n v="16"/>
    <n v="2"/>
    <x v="1"/>
  </r>
  <r>
    <s v="Justyna"/>
    <x v="3"/>
    <s v="Kalisz"/>
    <d v="2014-04-23T00:00:00"/>
    <d v="2014-04-24T00:00:00"/>
    <n v="601"/>
    <s v="JustynaLaska"/>
    <n v="15"/>
    <n v="2"/>
    <x v="1"/>
  </r>
  <r>
    <s v="Justyna"/>
    <x v="3"/>
    <s v="Bydgoszcz"/>
    <d v="2014-06-25T00:00:00"/>
    <d v="2014-06-26T00:00:00"/>
    <n v="654.4"/>
    <s v="JustynaLaska"/>
    <n v="15"/>
    <n v="2"/>
    <x v="1"/>
  </r>
  <r>
    <s v="Justyna"/>
    <x v="3"/>
    <s v="Lublin"/>
    <d v="2014-07-19T00:00:00"/>
    <d v="2014-07-20T00:00:00"/>
    <n v="439.7"/>
    <s v="JustynaLaska"/>
    <n v="15"/>
    <n v="2"/>
    <x v="1"/>
  </r>
  <r>
    <s v="Andrzej"/>
    <x v="4"/>
    <s v="Zgierz"/>
    <d v="2014-01-04T00:00:00"/>
    <d v="2014-01-05T00:00:00"/>
    <n v="331.5"/>
    <s v="AndrzejKolarski"/>
    <n v="14"/>
    <n v="2"/>
    <x v="1"/>
  </r>
  <r>
    <s v="Andrzej"/>
    <x v="4"/>
    <s v="Malbork"/>
    <d v="2014-04-14T00:00:00"/>
    <d v="2014-04-15T00:00:00"/>
    <n v="891"/>
    <s v="AndrzejKolarski"/>
    <n v="14"/>
    <n v="2"/>
    <x v="1"/>
  </r>
  <r>
    <s v="Andrzej"/>
    <x v="4"/>
    <s v="Katowice"/>
    <d v="2014-05-20T00:00:00"/>
    <d v="2014-05-21T00:00:00"/>
    <n v="693.7"/>
    <s v="AndrzejKolarski"/>
    <n v="14"/>
    <n v="2"/>
    <x v="1"/>
  </r>
  <r>
    <s v="Zofia"/>
    <x v="2"/>
    <s v="Kalisz"/>
    <d v="2014-01-22T00:00:00"/>
    <d v="2014-01-22T00:00:00"/>
    <n v="442"/>
    <s v="ZofiaBudzianowska"/>
    <n v="16"/>
    <n v="1"/>
    <x v="1"/>
  </r>
  <r>
    <s v="Zofia"/>
    <x v="2"/>
    <s v="Krakow"/>
    <d v="2014-09-07T00:00:00"/>
    <d v="2014-09-07T00:00:00"/>
    <n v="501.5"/>
    <s v="ZofiaBudzianowska"/>
    <n v="16"/>
    <n v="1"/>
    <x v="1"/>
  </r>
  <r>
    <s v="Zofia"/>
    <x v="2"/>
    <s v="Katowice"/>
    <d v="2014-12-09T00:00:00"/>
    <d v="2014-12-09T00:00:00"/>
    <n v="494.7"/>
    <s v="ZofiaBudzianowska"/>
    <n v="16"/>
    <n v="1"/>
    <x v="1"/>
  </r>
  <r>
    <s v="Zofia"/>
    <x v="2"/>
    <s v="Kutno"/>
    <d v="2014-12-12T00:00:00"/>
    <d v="2014-12-12T00:00:00"/>
    <n v="278.8"/>
    <s v="ZofiaBudzianowska"/>
    <n v="16"/>
    <n v="1"/>
    <x v="1"/>
  </r>
  <r>
    <s v="Justyna"/>
    <x v="3"/>
    <s v="Bydgoszcz"/>
    <d v="2014-04-18T00:00:00"/>
    <d v="2014-04-18T00:00:00"/>
    <n v="513.4"/>
    <s v="JustynaLaska"/>
    <n v="15"/>
    <n v="1"/>
    <x v="1"/>
  </r>
  <r>
    <s v="Justyna"/>
    <x v="3"/>
    <s v="Olsztyn"/>
    <d v="2014-06-28T00:00:00"/>
    <d v="2014-06-28T00:00:00"/>
    <n v="363.8"/>
    <s v="JustynaLaska"/>
    <n v="15"/>
    <n v="1"/>
    <x v="1"/>
  </r>
  <r>
    <s v="Justyna"/>
    <x v="3"/>
    <s v="Kutno"/>
    <d v="2014-09-29T00:00:00"/>
    <d v="2014-09-29T00:00:00"/>
    <n v="278.8"/>
    <s v="JustynaLaska"/>
    <n v="15"/>
    <n v="1"/>
    <x v="1"/>
  </r>
  <r>
    <s v="Justyna"/>
    <x v="3"/>
    <s v="Lublin"/>
    <d v="2014-10-03T00:00:00"/>
    <d v="2014-10-03T00:00:00"/>
    <n v="290.7"/>
    <s v="JustynaLaska"/>
    <n v="15"/>
    <n v="1"/>
    <x v="1"/>
  </r>
  <r>
    <s v="Justyna"/>
    <x v="3"/>
    <s v="Siedlce"/>
    <d v="2014-11-22T00:00:00"/>
    <d v="2014-11-22T00:00:00"/>
    <n v="156.4"/>
    <s v="JustynaLaska"/>
    <n v="15"/>
    <n v="1"/>
    <x v="1"/>
  </r>
  <r>
    <s v="Andrzej"/>
    <x v="4"/>
    <s v="Radom"/>
    <d v="2014-01-07T00:00:00"/>
    <d v="2014-01-07T00:00:00"/>
    <n v="178.5"/>
    <s v="AndrzejKolarski"/>
    <n v="14"/>
    <n v="1"/>
    <x v="1"/>
  </r>
  <r>
    <s v="Andrzej"/>
    <x v="4"/>
    <s v="Bydgoszcz"/>
    <d v="2014-02-10T00:00:00"/>
    <d v="2014-02-10T00:00:00"/>
    <n v="513.4"/>
    <s v="AndrzejKolarski"/>
    <n v="14"/>
    <n v="1"/>
    <x v="1"/>
  </r>
  <r>
    <s v="Andrzej"/>
    <x v="4"/>
    <s v="Krakow"/>
    <d v="2014-09-16T00:00:00"/>
    <d v="2014-09-16T00:00:00"/>
    <n v="501.5"/>
    <s v="AndrzejKolarski"/>
    <n v="14"/>
    <n v="1"/>
    <x v="1"/>
  </r>
  <r>
    <s v="Paulina"/>
    <x v="5"/>
    <s v="Olsztyn"/>
    <d v="2014-03-11T00:00:00"/>
    <d v="2014-03-11T00:00:00"/>
    <n v="363.8"/>
    <s v="PaulinaMaskor"/>
    <n v="13"/>
    <n v="1"/>
    <x v="1"/>
  </r>
  <r>
    <s v="Paulina"/>
    <x v="5"/>
    <s v="Kutno"/>
    <d v="2014-10-22T00:00:00"/>
    <d v="2014-10-22T00:00:00"/>
    <n v="278.8"/>
    <s v="PaulinaMaskor"/>
    <n v="13"/>
    <n v="1"/>
    <x v="1"/>
  </r>
  <r>
    <s v="Paulina"/>
    <x v="5"/>
    <s v="Kutno"/>
    <d v="2014-10-25T00:00:00"/>
    <d v="2014-10-25T00:00:00"/>
    <n v="278.8"/>
    <s v="PaulinaMaskor"/>
    <n v="13"/>
    <n v="1"/>
    <x v="1"/>
  </r>
  <r>
    <s v="Paulina"/>
    <x v="5"/>
    <s v="Krakow"/>
    <d v="2014-12-17T00:00:00"/>
    <d v="2014-12-17T00:00:00"/>
    <n v="501.5"/>
    <s v="PaulinaMaskor"/>
    <n v="13"/>
    <n v="1"/>
    <x v="1"/>
  </r>
  <r>
    <s v="Patrycja"/>
    <x v="6"/>
    <s v="Katowice"/>
    <d v="2014-02-19T00:00:00"/>
    <d v="2014-02-23T00:00:00"/>
    <n v="1290.7"/>
    <s v="PatrycjaAndrycz"/>
    <n v="12"/>
    <n v="5"/>
    <x v="2"/>
  </r>
  <r>
    <s v="Patrycja"/>
    <x v="6"/>
    <s v="Malbork"/>
    <d v="2014-08-12T00:00:00"/>
    <d v="2014-08-16T00:00:00"/>
    <n v="1524"/>
    <s v="PatrycjaAndrycz"/>
    <n v="12"/>
    <n v="5"/>
    <x v="2"/>
  </r>
  <r>
    <s v="Patrycja"/>
    <x v="6"/>
    <s v="Kalisz"/>
    <d v="2014-09-23T00:00:00"/>
    <d v="2014-09-27T00:00:00"/>
    <n v="1078"/>
    <s v="PatrycjaAndrycz"/>
    <n v="12"/>
    <n v="5"/>
    <x v="2"/>
  </r>
  <r>
    <s v="Patrycja"/>
    <x v="6"/>
    <s v="Lublin"/>
    <d v="2014-09-29T00:00:00"/>
    <d v="2014-10-03T00:00:00"/>
    <n v="886.7"/>
    <s v="PatrycjaAndrycz"/>
    <n v="12"/>
    <n v="5"/>
    <x v="2"/>
  </r>
  <r>
    <s v="Edwina"/>
    <x v="7"/>
    <s v="Kutno"/>
    <d v="2014-06-13T00:00:00"/>
    <d v="2014-06-17T00:00:00"/>
    <n v="794.8"/>
    <s v="EdwinaElawa"/>
    <n v="12"/>
    <n v="5"/>
    <x v="2"/>
  </r>
  <r>
    <s v="Edwina"/>
    <x v="7"/>
    <s v="Bydgoszcz"/>
    <d v="2014-09-04T00:00:00"/>
    <d v="2014-09-08T00:00:00"/>
    <n v="1077.4000000000001"/>
    <s v="EdwinaElawa"/>
    <n v="12"/>
    <n v="5"/>
    <x v="2"/>
  </r>
  <r>
    <s v="Edwina"/>
    <x v="7"/>
    <s v="Malbork"/>
    <d v="2014-11-15T00:00:00"/>
    <d v="2014-11-19T00:00:00"/>
    <n v="1524"/>
    <s v="EdwinaElawa"/>
    <n v="12"/>
    <n v="5"/>
    <x v="2"/>
  </r>
  <r>
    <s v="Patrycja"/>
    <x v="6"/>
    <s v="Kutno"/>
    <d v="2014-01-14T00:00:00"/>
    <d v="2014-01-17T00:00:00"/>
    <n v="665.8"/>
    <s v="PatrycjaAndrycz"/>
    <n v="12"/>
    <n v="4"/>
    <x v="2"/>
  </r>
  <r>
    <s v="Patrycja"/>
    <x v="6"/>
    <s v="Lublin"/>
    <d v="2014-09-16T00:00:00"/>
    <d v="2014-09-19T00:00:00"/>
    <n v="737.7"/>
    <s v="PatrycjaAndrycz"/>
    <n v="12"/>
    <n v="4"/>
    <x v="2"/>
  </r>
  <r>
    <s v="Edwina"/>
    <x v="7"/>
    <s v="Bydgoszcz"/>
    <d v="2014-06-01T00:00:00"/>
    <d v="2014-06-04T00:00:00"/>
    <n v="936.4"/>
    <s v="EdwinaElawa"/>
    <n v="12"/>
    <n v="4"/>
    <x v="2"/>
  </r>
  <r>
    <s v="Edwina"/>
    <x v="7"/>
    <s v="Lublin"/>
    <d v="2014-10-10T00:00:00"/>
    <d v="2014-10-13T00:00:00"/>
    <n v="737.7"/>
    <s v="EdwinaElawa"/>
    <n v="12"/>
    <n v="4"/>
    <x v="2"/>
  </r>
  <r>
    <s v="Patrycja"/>
    <x v="6"/>
    <s v="Mielec"/>
    <d v="2014-09-16T00:00:00"/>
    <d v="2014-09-18T00:00:00"/>
    <n v="698"/>
    <s v="PatrycjaAndrycz"/>
    <n v="12"/>
    <n v="3"/>
    <x v="2"/>
  </r>
  <r>
    <s v="Patrycja"/>
    <x v="6"/>
    <s v="Katowice"/>
    <d v="2014-10-23T00:00:00"/>
    <d v="2014-10-25T00:00:00"/>
    <n v="892.7"/>
    <s v="PatrycjaAndrycz"/>
    <n v="12"/>
    <n v="3"/>
    <x v="2"/>
  </r>
  <r>
    <s v="Edwina"/>
    <x v="7"/>
    <s v="Lublin"/>
    <d v="2014-01-14T00:00:00"/>
    <d v="2014-01-16T00:00:00"/>
    <n v="588.70000000000005"/>
    <s v="EdwinaElawa"/>
    <n v="12"/>
    <n v="3"/>
    <x v="2"/>
  </r>
  <r>
    <s v="Edwina"/>
    <x v="7"/>
    <s v="Malbork"/>
    <d v="2014-05-08T00:00:00"/>
    <d v="2014-05-10T00:00:00"/>
    <n v="1102"/>
    <s v="EdwinaElawa"/>
    <n v="12"/>
    <n v="3"/>
    <x v="2"/>
  </r>
  <r>
    <s v="Edwina"/>
    <x v="7"/>
    <s v="Kielce"/>
    <d v="2014-08-12T00:00:00"/>
    <d v="2014-08-14T00:00:00"/>
    <n v="663.7"/>
    <s v="EdwinaElawa"/>
    <n v="12"/>
    <n v="3"/>
    <x v="2"/>
  </r>
  <r>
    <s v="Edwina"/>
    <x v="7"/>
    <s v="Mielec"/>
    <d v="2014-11-28T00:00:00"/>
    <d v="2014-11-30T00:00:00"/>
    <n v="698"/>
    <s v="EdwinaElawa"/>
    <n v="12"/>
    <n v="3"/>
    <x v="2"/>
  </r>
  <r>
    <s v="Patrycja"/>
    <x v="6"/>
    <s v="Lublin"/>
    <d v="2014-01-03T00:00:00"/>
    <d v="2014-01-04T00:00:00"/>
    <n v="439.7"/>
    <s v="PatrycjaAndrycz"/>
    <n v="12"/>
    <n v="2"/>
    <x v="2"/>
  </r>
  <r>
    <s v="Patrycja"/>
    <x v="6"/>
    <s v="Bydgoszcz"/>
    <d v="2014-05-05T00:00:00"/>
    <d v="2014-05-06T00:00:00"/>
    <n v="654.4"/>
    <s v="PatrycjaAndrycz"/>
    <n v="12"/>
    <n v="2"/>
    <x v="2"/>
  </r>
  <r>
    <s v="Edwina"/>
    <x v="7"/>
    <s v="Siedlce"/>
    <d v="2014-07-19T00:00:00"/>
    <d v="2014-07-20T00:00:00"/>
    <n v="295.39999999999998"/>
    <s v="EdwinaElawa"/>
    <n v="12"/>
    <n v="2"/>
    <x v="2"/>
  </r>
  <r>
    <s v="Edwina"/>
    <x v="7"/>
    <s v="Zgierz"/>
    <d v="2014-09-28T00:00:00"/>
    <d v="2014-09-29T00:00:00"/>
    <n v="331.5"/>
    <s v="EdwinaElawa"/>
    <n v="12"/>
    <n v="2"/>
    <x v="2"/>
  </r>
  <r>
    <s v="Patrycja"/>
    <x v="6"/>
    <s v="Kalisz"/>
    <d v="2014-01-12T00:00:00"/>
    <d v="2014-01-12T00:00:00"/>
    <n v="442"/>
    <s v="PatrycjaAndrycz"/>
    <n v="12"/>
    <n v="1"/>
    <x v="2"/>
  </r>
  <r>
    <s v="Patrycja"/>
    <x v="6"/>
    <s v="Siedlce"/>
    <d v="2014-06-07T00:00:00"/>
    <d v="2014-06-07T00:00:00"/>
    <n v="156.4"/>
    <s v="PatrycjaAndrycz"/>
    <n v="12"/>
    <n v="1"/>
    <x v="2"/>
  </r>
  <r>
    <s v="Edwina"/>
    <x v="7"/>
    <s v="Kalisz"/>
    <d v="2014-10-01T00:00:00"/>
    <d v="2014-10-01T00:00:00"/>
    <n v="442"/>
    <s v="EdwinaElawa"/>
    <n v="12"/>
    <n v="1"/>
    <x v="2"/>
  </r>
  <r>
    <s v="Patrycja"/>
    <x v="8"/>
    <s v="Zgierz"/>
    <d v="2014-07-19T00:00:00"/>
    <d v="2014-07-23T00:00:00"/>
    <n v="688.5"/>
    <s v="PatrycjaCzarnoleska"/>
    <n v="15"/>
    <n v="5"/>
    <x v="3"/>
  </r>
  <r>
    <s v="Patrycja"/>
    <x v="8"/>
    <s v="Siedlce"/>
    <d v="2014-09-29T00:00:00"/>
    <d v="2014-10-03T00:00:00"/>
    <n v="712.4"/>
    <s v="PatrycjaCzarnoleska"/>
    <n v="15"/>
    <n v="5"/>
    <x v="3"/>
  </r>
  <r>
    <s v="Patrycja"/>
    <x v="8"/>
    <s v="Katowice"/>
    <d v="2014-11-16T00:00:00"/>
    <d v="2014-11-20T00:00:00"/>
    <n v="1290.7"/>
    <s v="PatrycjaCzarnoleska"/>
    <n v="15"/>
    <n v="5"/>
    <x v="3"/>
  </r>
  <r>
    <s v="Piotr"/>
    <x v="9"/>
    <s v="Lublin"/>
    <d v="2014-09-16T00:00:00"/>
    <d v="2014-09-20T00:00:00"/>
    <n v="886.7"/>
    <s v="PiotrRoman"/>
    <n v="13"/>
    <n v="5"/>
    <x v="3"/>
  </r>
  <r>
    <s v="Piotr"/>
    <x v="9"/>
    <s v="Kutno"/>
    <d v="2014-10-10T00:00:00"/>
    <d v="2014-10-14T00:00:00"/>
    <n v="794.8"/>
    <s v="PiotrRoman"/>
    <n v="13"/>
    <n v="5"/>
    <x v="3"/>
  </r>
  <r>
    <s v="Piotr"/>
    <x v="9"/>
    <s v="Malbork"/>
    <d v="2014-12-10T00:00:00"/>
    <d v="2014-12-14T00:00:00"/>
    <n v="1524"/>
    <s v="PiotrRoman"/>
    <n v="13"/>
    <n v="5"/>
    <x v="3"/>
  </r>
  <r>
    <s v="Patrycja"/>
    <x v="8"/>
    <s v="Olsztyn"/>
    <d v="2014-12-16T00:00:00"/>
    <d v="2014-12-19T00:00:00"/>
    <n v="852.8"/>
    <s v="PatrycjaCzarnoleska"/>
    <n v="15"/>
    <n v="4"/>
    <x v="3"/>
  </r>
  <r>
    <s v="Piotr"/>
    <x v="9"/>
    <s v="Zgierz"/>
    <d v="2014-02-07T00:00:00"/>
    <d v="2014-02-10T00:00:00"/>
    <n v="569.5"/>
    <s v="PiotrRoman"/>
    <n v="13"/>
    <n v="4"/>
    <x v="3"/>
  </r>
  <r>
    <s v="Piotr"/>
    <x v="9"/>
    <s v="Malbork"/>
    <d v="2014-07-31T00:00:00"/>
    <d v="2014-08-03T00:00:00"/>
    <n v="1313"/>
    <s v="PiotrRoman"/>
    <n v="13"/>
    <n v="4"/>
    <x v="3"/>
  </r>
  <r>
    <s v="Patrycja"/>
    <x v="8"/>
    <s v="Bydgoszcz"/>
    <d v="2014-09-16T00:00:00"/>
    <d v="2014-09-18T00:00:00"/>
    <n v="795.4"/>
    <s v="PatrycjaCzarnoleska"/>
    <n v="15"/>
    <n v="3"/>
    <x v="3"/>
  </r>
  <r>
    <s v="Patrycja"/>
    <x v="8"/>
    <s v="Krakow"/>
    <d v="2014-11-04T00:00:00"/>
    <d v="2014-11-06T00:00:00"/>
    <n v="911.5"/>
    <s v="PatrycjaCzarnoleska"/>
    <n v="15"/>
    <n v="3"/>
    <x v="3"/>
  </r>
  <r>
    <s v="Patrycja"/>
    <x v="8"/>
    <s v="Katowice"/>
    <d v="2014-11-28T00:00:00"/>
    <d v="2014-11-30T00:00:00"/>
    <n v="892.7"/>
    <s v="PatrycjaCzarnoleska"/>
    <n v="15"/>
    <n v="3"/>
    <x v="3"/>
  </r>
  <r>
    <s v="Piotr"/>
    <x v="9"/>
    <s v="Malbork"/>
    <d v="2014-09-24T00:00:00"/>
    <d v="2014-09-26T00:00:00"/>
    <n v="1102"/>
    <s v="PiotrRoman"/>
    <n v="13"/>
    <n v="3"/>
    <x v="3"/>
  </r>
  <r>
    <s v="Piotr"/>
    <x v="9"/>
    <s v="Kutno"/>
    <d v="2014-12-04T00:00:00"/>
    <d v="2014-12-06T00:00:00"/>
    <n v="536.79999999999995"/>
    <s v="PiotrRoman"/>
    <n v="13"/>
    <n v="3"/>
    <x v="3"/>
  </r>
  <r>
    <s v="Patrycja"/>
    <x v="8"/>
    <s v="Lublin"/>
    <d v="2014-10-17T00:00:00"/>
    <d v="2014-10-18T00:00:00"/>
    <n v="439.7"/>
    <s v="PatrycjaCzarnoleska"/>
    <n v="15"/>
    <n v="2"/>
    <x v="3"/>
  </r>
  <r>
    <s v="Patrycja"/>
    <x v="8"/>
    <s v="Kielce"/>
    <d v="2014-10-22T00:00:00"/>
    <d v="2014-10-23T00:00:00"/>
    <n v="485.7"/>
    <s v="PatrycjaCzarnoleska"/>
    <n v="15"/>
    <n v="2"/>
    <x v="3"/>
  </r>
  <r>
    <s v="Patrycja"/>
    <x v="8"/>
    <s v="Zgierz"/>
    <d v="2014-12-02T00:00:00"/>
    <d v="2014-12-03T00:00:00"/>
    <n v="331.5"/>
    <s v="PatrycjaCzarnoleska"/>
    <n v="15"/>
    <n v="2"/>
    <x v="3"/>
  </r>
  <r>
    <s v="Piotr"/>
    <x v="9"/>
    <s v="Krakow"/>
    <d v="2014-02-26T00:00:00"/>
    <d v="2014-02-27T00:00:00"/>
    <n v="706.5"/>
    <s v="PiotrRoman"/>
    <n v="13"/>
    <n v="2"/>
    <x v="3"/>
  </r>
  <r>
    <s v="Piotr"/>
    <x v="9"/>
    <s v="Siedlce"/>
    <d v="2014-06-25T00:00:00"/>
    <d v="2014-06-26T00:00:00"/>
    <n v="295.39999999999998"/>
    <s v="PiotrRoman"/>
    <n v="13"/>
    <n v="2"/>
    <x v="3"/>
  </r>
  <r>
    <s v="Piotr"/>
    <x v="9"/>
    <s v="Kutno"/>
    <d v="2014-08-25T00:00:00"/>
    <d v="2014-08-26T00:00:00"/>
    <n v="407.8"/>
    <s v="PiotrRoman"/>
    <n v="13"/>
    <n v="2"/>
    <x v="3"/>
  </r>
  <r>
    <s v="Piotr"/>
    <x v="9"/>
    <s v="Zgierz"/>
    <d v="2014-12-18T00:00:00"/>
    <d v="2014-12-19T00:00:00"/>
    <n v="331.5"/>
    <s v="PiotrRoman"/>
    <n v="13"/>
    <n v="2"/>
    <x v="3"/>
  </r>
  <r>
    <s v="Patrycja"/>
    <x v="8"/>
    <s v="Katowice"/>
    <d v="2014-06-13T00:00:00"/>
    <d v="2014-06-13T00:00:00"/>
    <n v="494.7"/>
    <s v="PatrycjaCzarnoleska"/>
    <n v="15"/>
    <n v="1"/>
    <x v="3"/>
  </r>
  <r>
    <s v="Patrycja"/>
    <x v="8"/>
    <s v="Kielce"/>
    <d v="2014-07-15T00:00:00"/>
    <d v="2014-07-15T00:00:00"/>
    <n v="307.7"/>
    <s v="PatrycjaCzarnoleska"/>
    <n v="15"/>
    <n v="1"/>
    <x v="3"/>
  </r>
  <r>
    <s v="Patrycja"/>
    <x v="8"/>
    <s v="Lublin"/>
    <d v="2014-09-04T00:00:00"/>
    <d v="2014-09-04T00:00:00"/>
    <n v="290.7"/>
    <s v="PatrycjaCzarnoleska"/>
    <n v="15"/>
    <n v="1"/>
    <x v="3"/>
  </r>
  <r>
    <s v="Patrycja"/>
    <x v="8"/>
    <s v="Mielec"/>
    <d v="2014-09-08T00:00:00"/>
    <d v="2014-09-08T00:00:00"/>
    <n v="442"/>
    <s v="PatrycjaCzarnoleska"/>
    <n v="15"/>
    <n v="1"/>
    <x v="3"/>
  </r>
  <r>
    <s v="Patrycja"/>
    <x v="8"/>
    <s v="Krakow"/>
    <d v="2014-12-21T00:00:00"/>
    <d v="2014-12-21T00:00:00"/>
    <n v="501.5"/>
    <s v="PatrycjaCzarnoleska"/>
    <n v="15"/>
    <n v="1"/>
    <x v="3"/>
  </r>
  <r>
    <s v="Piotr"/>
    <x v="9"/>
    <s v="Krakow"/>
    <d v="2014-01-02T00:00:00"/>
    <d v="2014-01-02T00:00:00"/>
    <n v="501.5"/>
    <s v="PiotrRoman"/>
    <n v="13"/>
    <n v="1"/>
    <x v="3"/>
  </r>
  <r>
    <s v="Piotr"/>
    <x v="9"/>
    <s v="Kalisz"/>
    <d v="2014-12-29T00:00:00"/>
    <d v="2014-12-29T00:00:00"/>
    <n v="442"/>
    <s v="PiotrRoman"/>
    <n v="13"/>
    <n v="1"/>
    <x v="3"/>
  </r>
  <r>
    <s v="Jerzy"/>
    <x v="10"/>
    <s v="Katowice"/>
    <d v="2014-03-21T00:00:00"/>
    <d v="2014-03-25T00:00:00"/>
    <n v="1290.7"/>
    <s v="JerzyDusznicki"/>
    <n v="13"/>
    <n v="5"/>
    <x v="4"/>
  </r>
  <r>
    <s v="Jerzy"/>
    <x v="10"/>
    <s v="Bydgoszcz"/>
    <d v="2014-05-14T00:00:00"/>
    <d v="2014-05-18T00:00:00"/>
    <n v="1077.4000000000001"/>
    <s v="JerzyDusznicki"/>
    <n v="13"/>
    <n v="5"/>
    <x v="4"/>
  </r>
  <r>
    <s v="Jerzy"/>
    <x v="10"/>
    <s v="Zgierz"/>
    <d v="2014-11-22T00:00:00"/>
    <d v="2014-11-26T00:00:00"/>
    <n v="688.5"/>
    <s v="JerzyDusznicki"/>
    <n v="13"/>
    <n v="5"/>
    <x v="4"/>
  </r>
  <r>
    <s v="Jerzy"/>
    <x v="10"/>
    <s v="Krakow"/>
    <d v="2014-02-19T00:00:00"/>
    <d v="2014-02-22T00:00:00"/>
    <n v="1116.5"/>
    <s v="JerzyDusznicki"/>
    <n v="13"/>
    <n v="4"/>
    <x v="4"/>
  </r>
  <r>
    <s v="Jerzy"/>
    <x v="10"/>
    <s v="Lublin"/>
    <d v="2014-07-07T00:00:00"/>
    <d v="2014-07-10T00:00:00"/>
    <n v="737.7"/>
    <s v="JerzyDusznicki"/>
    <n v="13"/>
    <n v="4"/>
    <x v="4"/>
  </r>
  <r>
    <s v="Jerzy"/>
    <x v="10"/>
    <s v="Malbork"/>
    <d v="2014-04-14T00:00:00"/>
    <d v="2014-04-16T00:00:00"/>
    <n v="1102"/>
    <s v="JerzyDusznicki"/>
    <n v="13"/>
    <n v="3"/>
    <x v="4"/>
  </r>
  <r>
    <s v="Jerzy"/>
    <x v="10"/>
    <s v="Zgierz"/>
    <d v="2014-06-01T00:00:00"/>
    <d v="2014-06-03T00:00:00"/>
    <n v="450.5"/>
    <s v="JerzyDusznicki"/>
    <n v="13"/>
    <n v="3"/>
    <x v="4"/>
  </r>
  <r>
    <s v="Jerzy"/>
    <x v="10"/>
    <s v="Kielce"/>
    <d v="2014-07-19T00:00:00"/>
    <d v="2014-07-20T00:00:00"/>
    <n v="485.7"/>
    <s v="JerzyDusznicki"/>
    <n v="13"/>
    <n v="2"/>
    <x v="4"/>
  </r>
  <r>
    <s v="Jerzy"/>
    <x v="10"/>
    <s v="Kielce"/>
    <d v="2014-09-29T00:00:00"/>
    <d v="2014-09-30T00:00:00"/>
    <n v="485.7"/>
    <s v="JerzyDusznicki"/>
    <n v="13"/>
    <n v="2"/>
    <x v="4"/>
  </r>
  <r>
    <s v="Jerzy"/>
    <x v="10"/>
    <s v="Lublin"/>
    <d v="2014-12-10T00:00:00"/>
    <d v="2014-12-11T00:00:00"/>
    <n v="439.7"/>
    <s v="JerzyDusznicki"/>
    <n v="13"/>
    <n v="2"/>
    <x v="4"/>
  </r>
  <r>
    <s v="Jerzy"/>
    <x v="10"/>
    <s v="Kutno"/>
    <d v="2014-01-10T00:00:00"/>
    <d v="2014-01-10T00:00:00"/>
    <n v="278.8"/>
    <s v="JerzyDusznicki"/>
    <n v="13"/>
    <n v="1"/>
    <x v="4"/>
  </r>
  <r>
    <s v="Jerzy"/>
    <x v="10"/>
    <s v="Krakow"/>
    <d v="2014-06-05T00:00:00"/>
    <d v="2014-06-05T00:00:00"/>
    <n v="501.5"/>
    <s v="JerzyDusznicki"/>
    <n v="13"/>
    <n v="1"/>
    <x v="4"/>
  </r>
  <r>
    <s v="Jerzy"/>
    <x v="10"/>
    <s v="Olsztyn"/>
    <d v="2014-12-18T00:00:00"/>
    <d v="2014-12-18T00:00:00"/>
    <n v="363.8"/>
    <s v="JerzyDusznicki"/>
    <n v="13"/>
    <n v="1"/>
    <x v="4"/>
  </r>
  <r>
    <s v="Zofia"/>
    <x v="11"/>
    <s v="Mielec"/>
    <d v="2014-07-31T00:00:00"/>
    <d v="2014-08-04T00:00:00"/>
    <n v="954"/>
    <s v="ZofiaSeredycka"/>
    <n v="15"/>
    <n v="5"/>
    <x v="5"/>
  </r>
  <r>
    <s v="Zofia"/>
    <x v="11"/>
    <s v="Kielce"/>
    <d v="2014-12-09T00:00:00"/>
    <d v="2014-12-13T00:00:00"/>
    <n v="1019.7"/>
    <s v="ZofiaSeredycka"/>
    <n v="15"/>
    <n v="5"/>
    <x v="5"/>
  </r>
  <r>
    <s v="Karolina"/>
    <x v="12"/>
    <s v="Kielce"/>
    <d v="2014-01-26T00:00:00"/>
    <d v="2014-01-30T00:00:00"/>
    <n v="1019.7"/>
    <s v="KarolinaArska"/>
    <n v="12"/>
    <n v="5"/>
    <x v="5"/>
  </r>
  <r>
    <s v="Karolina"/>
    <x v="12"/>
    <s v="Kutno"/>
    <d v="2014-02-07T00:00:00"/>
    <d v="2014-02-11T00:00:00"/>
    <n v="794.8"/>
    <s v="KarolinaArska"/>
    <n v="12"/>
    <n v="5"/>
    <x v="5"/>
  </r>
  <r>
    <s v="Karolina"/>
    <x v="12"/>
    <s v="Malbork"/>
    <d v="2014-08-24T00:00:00"/>
    <d v="2014-08-28T00:00:00"/>
    <n v="1524"/>
    <s v="KarolinaArska"/>
    <n v="12"/>
    <n v="5"/>
    <x v="5"/>
  </r>
  <r>
    <s v="Zofia"/>
    <x v="11"/>
    <s v="Olsztyn"/>
    <d v="2014-08-06T00:00:00"/>
    <d v="2014-08-09T00:00:00"/>
    <n v="852.8"/>
    <s v="ZofiaSeredycka"/>
    <n v="15"/>
    <n v="4"/>
    <x v="5"/>
  </r>
  <r>
    <s v="Justyna"/>
    <x v="13"/>
    <s v="Katowice"/>
    <d v="2014-03-15T00:00:00"/>
    <d v="2014-03-18T00:00:00"/>
    <n v="1091.7"/>
    <s v="JustynaTracz"/>
    <n v="13"/>
    <n v="4"/>
    <x v="5"/>
  </r>
  <r>
    <s v="Justyna"/>
    <x v="13"/>
    <s v="Siedlce"/>
    <d v="2014-03-27T00:00:00"/>
    <d v="2014-03-30T00:00:00"/>
    <n v="573.4"/>
    <s v="JustynaTracz"/>
    <n v="13"/>
    <n v="4"/>
    <x v="5"/>
  </r>
  <r>
    <s v="Justyna"/>
    <x v="13"/>
    <s v="Bydgoszcz"/>
    <d v="2014-09-23T00:00:00"/>
    <d v="2014-09-26T00:00:00"/>
    <n v="936.4"/>
    <s v="JustynaTracz"/>
    <n v="13"/>
    <n v="4"/>
    <x v="5"/>
  </r>
  <r>
    <s v="Justyna"/>
    <x v="13"/>
    <s v="Kielce"/>
    <d v="2014-09-28T00:00:00"/>
    <d v="2014-10-01T00:00:00"/>
    <n v="841.7"/>
    <s v="JustynaTracz"/>
    <n v="13"/>
    <n v="4"/>
    <x v="5"/>
  </r>
  <r>
    <s v="Justyna"/>
    <x v="13"/>
    <s v="Lublin"/>
    <d v="2014-10-11T00:00:00"/>
    <d v="2014-10-14T00:00:00"/>
    <n v="737.7"/>
    <s v="JustynaTracz"/>
    <n v="13"/>
    <n v="4"/>
    <x v="5"/>
  </r>
  <r>
    <s v="Justyna"/>
    <x v="13"/>
    <s v="Kutno"/>
    <d v="2014-10-17T00:00:00"/>
    <d v="2014-10-20T00:00:00"/>
    <n v="665.8"/>
    <s v="JustynaTracz"/>
    <n v="13"/>
    <n v="4"/>
    <x v="5"/>
  </r>
  <r>
    <s v="Wiktor"/>
    <x v="14"/>
    <s v="Mielec"/>
    <d v="2014-02-07T00:00:00"/>
    <d v="2014-02-11T00:00:00"/>
    <n v="954"/>
    <s v="WiktorCzekan"/>
    <n v="10"/>
    <n v="5"/>
    <x v="5"/>
  </r>
  <r>
    <s v="Wiktor"/>
    <x v="14"/>
    <s v="Katowice"/>
    <d v="2014-03-21T00:00:00"/>
    <d v="2014-03-25T00:00:00"/>
    <n v="1290.7"/>
    <s v="WiktorCzekan"/>
    <n v="10"/>
    <n v="5"/>
    <x v="5"/>
  </r>
  <r>
    <s v="Wiktor"/>
    <x v="14"/>
    <s v="Krakow"/>
    <d v="2014-09-28T00:00:00"/>
    <d v="2014-10-02T00:00:00"/>
    <n v="1321.5"/>
    <s v="WiktorCzekan"/>
    <n v="10"/>
    <n v="5"/>
    <x v="5"/>
  </r>
  <r>
    <s v="Karolina"/>
    <x v="12"/>
    <s v="Zgierz"/>
    <d v="2014-09-04T00:00:00"/>
    <d v="2014-09-07T00:00:00"/>
    <n v="569.5"/>
    <s v="KarolinaArska"/>
    <n v="12"/>
    <n v="4"/>
    <x v="5"/>
  </r>
  <r>
    <s v="Zofia"/>
    <x v="11"/>
    <s v="Siedlce"/>
    <d v="2014-03-10T00:00:00"/>
    <d v="2014-03-12T00:00:00"/>
    <n v="434.4"/>
    <s v="ZofiaSeredycka"/>
    <n v="15"/>
    <n v="3"/>
    <x v="5"/>
  </r>
  <r>
    <s v="Zofia"/>
    <x v="11"/>
    <s v="Kielce"/>
    <d v="2014-08-12T00:00:00"/>
    <d v="2014-08-14T00:00:00"/>
    <n v="663.7"/>
    <s v="ZofiaSeredycka"/>
    <n v="15"/>
    <n v="3"/>
    <x v="5"/>
  </r>
  <r>
    <s v="Zofia"/>
    <x v="11"/>
    <s v="Radom"/>
    <d v="2014-09-05T00:00:00"/>
    <d v="2014-09-07T00:00:00"/>
    <n v="426.5"/>
    <s v="ZofiaSeredycka"/>
    <n v="15"/>
    <n v="3"/>
    <x v="5"/>
  </r>
  <r>
    <s v="Zofia"/>
    <x v="11"/>
    <s v="Siedlce"/>
    <d v="2014-11-17T00:00:00"/>
    <d v="2014-11-19T00:00:00"/>
    <n v="434.4"/>
    <s v="ZofiaSeredycka"/>
    <n v="15"/>
    <n v="3"/>
    <x v="5"/>
  </r>
  <r>
    <s v="Wiktor"/>
    <x v="14"/>
    <s v="Malbork"/>
    <d v="2014-03-15T00:00:00"/>
    <d v="2014-03-18T00:00:00"/>
    <n v="1313"/>
    <s v="WiktorCzekan"/>
    <n v="10"/>
    <n v="4"/>
    <x v="5"/>
  </r>
  <r>
    <s v="Wiktor"/>
    <x v="14"/>
    <s v="Lublin"/>
    <d v="2014-10-22T00:00:00"/>
    <d v="2014-10-25T00:00:00"/>
    <n v="737.7"/>
    <s v="WiktorCzekan"/>
    <n v="10"/>
    <n v="4"/>
    <x v="5"/>
  </r>
  <r>
    <s v="Wiktor"/>
    <x v="14"/>
    <s v="Kutno"/>
    <d v="2014-11-03T00:00:00"/>
    <d v="2014-11-06T00:00:00"/>
    <n v="665.8"/>
    <s v="WiktorCzekan"/>
    <n v="10"/>
    <n v="4"/>
    <x v="5"/>
  </r>
  <r>
    <s v="Justyna"/>
    <x v="13"/>
    <s v="Mielec"/>
    <d v="2014-02-19T00:00:00"/>
    <d v="2014-02-21T00:00:00"/>
    <n v="698"/>
    <s v="JustynaTracz"/>
    <n v="13"/>
    <n v="3"/>
    <x v="5"/>
  </r>
  <r>
    <s v="Karolina"/>
    <x v="12"/>
    <s v="Kalisz"/>
    <d v="2014-02-02T00:00:00"/>
    <d v="2014-02-04T00:00:00"/>
    <n v="760"/>
    <s v="KarolinaArska"/>
    <n v="12"/>
    <n v="3"/>
    <x v="5"/>
  </r>
  <r>
    <s v="Karolina"/>
    <x v="12"/>
    <s v="Bydgoszcz"/>
    <d v="2014-09-29T00:00:00"/>
    <d v="2014-10-01T00:00:00"/>
    <n v="795.4"/>
    <s v="KarolinaArska"/>
    <n v="12"/>
    <n v="3"/>
    <x v="5"/>
  </r>
  <r>
    <s v="Karolina"/>
    <x v="12"/>
    <s v="Radom"/>
    <d v="2014-11-04T00:00:00"/>
    <d v="2014-11-06T00:00:00"/>
    <n v="426.5"/>
    <s v="KarolinaArska"/>
    <n v="12"/>
    <n v="3"/>
    <x v="5"/>
  </r>
  <r>
    <s v="Wiktor"/>
    <x v="14"/>
    <s v="Mielec"/>
    <d v="2014-07-07T00:00:00"/>
    <d v="2014-07-09T00:00:00"/>
    <n v="698"/>
    <s v="WiktorCzekan"/>
    <n v="10"/>
    <n v="3"/>
    <x v="5"/>
  </r>
  <r>
    <s v="Wiktor"/>
    <x v="14"/>
    <s v="Malbork"/>
    <d v="2014-11-28T00:00:00"/>
    <d v="2014-11-30T00:00:00"/>
    <n v="1102"/>
    <s v="WiktorCzekan"/>
    <n v="10"/>
    <n v="3"/>
    <x v="5"/>
  </r>
  <r>
    <s v="Zofia"/>
    <x v="11"/>
    <s v="Olsztyn"/>
    <d v="2014-01-14T00:00:00"/>
    <d v="2014-01-15T00:00:00"/>
    <n v="526.79999999999995"/>
    <s v="ZofiaSeredycka"/>
    <n v="15"/>
    <n v="2"/>
    <x v="5"/>
  </r>
  <r>
    <s v="Zofia"/>
    <x v="11"/>
    <s v="Bydgoszcz"/>
    <d v="2014-03-27T00:00:00"/>
    <d v="2014-03-28T00:00:00"/>
    <n v="654.4"/>
    <s v="ZofiaSeredycka"/>
    <n v="15"/>
    <n v="2"/>
    <x v="5"/>
  </r>
  <r>
    <s v="Justyna"/>
    <x v="13"/>
    <s v="Bydgoszcz"/>
    <d v="2014-01-02T00:00:00"/>
    <d v="2014-01-03T00:00:00"/>
    <n v="654.4"/>
    <s v="JustynaTracz"/>
    <n v="13"/>
    <n v="2"/>
    <x v="5"/>
  </r>
  <r>
    <s v="Justyna"/>
    <x v="13"/>
    <s v="Mielec"/>
    <d v="2014-10-11T00:00:00"/>
    <d v="2014-10-12T00:00:00"/>
    <n v="570"/>
    <s v="JustynaTracz"/>
    <n v="13"/>
    <n v="2"/>
    <x v="5"/>
  </r>
  <r>
    <s v="Justyna"/>
    <x v="13"/>
    <s v="Olsztyn"/>
    <d v="2014-11-16T00:00:00"/>
    <d v="2014-11-17T00:00:00"/>
    <n v="526.79999999999995"/>
    <s v="JustynaTracz"/>
    <n v="13"/>
    <n v="2"/>
    <x v="5"/>
  </r>
  <r>
    <s v="Karolina"/>
    <x v="12"/>
    <s v="Malbork"/>
    <d v="2014-01-02T00:00:00"/>
    <d v="2014-01-03T00:00:00"/>
    <n v="891"/>
    <s v="KarolinaArska"/>
    <n v="12"/>
    <n v="2"/>
    <x v="5"/>
  </r>
  <r>
    <s v="Karolina"/>
    <x v="12"/>
    <s v="Lublin"/>
    <d v="2014-01-04T00:00:00"/>
    <d v="2014-01-05T00:00:00"/>
    <n v="439.7"/>
    <s v="KarolinaArska"/>
    <n v="12"/>
    <n v="2"/>
    <x v="5"/>
  </r>
  <r>
    <s v="Karolina"/>
    <x v="12"/>
    <s v="Zgierz"/>
    <d v="2014-12-10T00:00:00"/>
    <d v="2014-12-11T00:00:00"/>
    <n v="331.5"/>
    <s v="KarolinaArska"/>
    <n v="12"/>
    <n v="2"/>
    <x v="5"/>
  </r>
  <r>
    <s v="Wiktor"/>
    <x v="14"/>
    <s v="Zgierz"/>
    <d v="2014-10-11T00:00:00"/>
    <d v="2014-10-12T00:00:00"/>
    <n v="331.5"/>
    <s v="WiktorCzekan"/>
    <n v="10"/>
    <n v="2"/>
    <x v="5"/>
  </r>
  <r>
    <s v="Zofia"/>
    <x v="11"/>
    <s v="Malbork"/>
    <d v="2014-01-18T00:00:00"/>
    <d v="2014-01-18T00:00:00"/>
    <n v="680"/>
    <s v="ZofiaSeredycka"/>
    <n v="15"/>
    <n v="1"/>
    <x v="5"/>
  </r>
  <r>
    <s v="Zofia"/>
    <x v="11"/>
    <s v="Olsztyn"/>
    <d v="2014-01-25T00:00:00"/>
    <d v="2014-01-25T00:00:00"/>
    <n v="363.8"/>
    <s v="ZofiaSeredycka"/>
    <n v="15"/>
    <n v="1"/>
    <x v="5"/>
  </r>
  <r>
    <s v="Zofia"/>
    <x v="11"/>
    <s v="Malbork"/>
    <d v="2014-01-27T00:00:00"/>
    <d v="2014-01-27T00:00:00"/>
    <n v="680"/>
    <s v="ZofiaSeredycka"/>
    <n v="15"/>
    <n v="1"/>
    <x v="5"/>
  </r>
  <r>
    <s v="Zofia"/>
    <x v="11"/>
    <s v="Zgierz"/>
    <d v="2014-11-27T00:00:00"/>
    <d v="2014-11-27T00:00:00"/>
    <n v="212.5"/>
    <s v="ZofiaSeredycka"/>
    <n v="15"/>
    <n v="1"/>
    <x v="5"/>
  </r>
  <r>
    <s v="Zofia"/>
    <x v="11"/>
    <s v="Bydgoszcz"/>
    <d v="2014-12-01T00:00:00"/>
    <d v="2014-12-01T00:00:00"/>
    <n v="513.4"/>
    <s v="ZofiaSeredycka"/>
    <n v="15"/>
    <n v="1"/>
    <x v="5"/>
  </r>
  <r>
    <s v="Zofia"/>
    <x v="11"/>
    <s v="Kutno"/>
    <d v="2014-12-22T00:00:00"/>
    <d v="2014-12-22T00:00:00"/>
    <n v="278.8"/>
    <s v="ZofiaSeredycka"/>
    <n v="15"/>
    <n v="1"/>
    <x v="5"/>
  </r>
  <r>
    <s v="Justyna"/>
    <x v="13"/>
    <s v="Siedlce"/>
    <d v="2014-01-17T00:00:00"/>
    <d v="2014-01-17T00:00:00"/>
    <n v="156.4"/>
    <s v="JustynaTracz"/>
    <n v="13"/>
    <n v="1"/>
    <x v="5"/>
  </r>
  <r>
    <s v="Justyna"/>
    <x v="13"/>
    <s v="Kutno"/>
    <d v="2014-10-22T00:00:00"/>
    <d v="2014-10-22T00:00:00"/>
    <n v="278.8"/>
    <s v="JustynaTracz"/>
    <n v="13"/>
    <n v="1"/>
    <x v="5"/>
  </r>
  <r>
    <s v="Justyna"/>
    <x v="13"/>
    <s v="Lublin"/>
    <d v="2014-10-24T00:00:00"/>
    <d v="2014-10-24T00:00:00"/>
    <n v="290.7"/>
    <s v="JustynaTracz"/>
    <n v="13"/>
    <n v="1"/>
    <x v="5"/>
  </r>
  <r>
    <s v="Karolina"/>
    <x v="12"/>
    <s v="Kutno"/>
    <d v="2014-09-15T00:00:00"/>
    <d v="2014-09-15T00:00:00"/>
    <n v="278.8"/>
    <s v="KarolinaArska"/>
    <n v="12"/>
    <n v="1"/>
    <x v="5"/>
  </r>
  <r>
    <s v="Karolina"/>
    <x v="12"/>
    <s v="Kielce"/>
    <d v="2014-12-20T00:00:00"/>
    <d v="2014-12-20T00:00:00"/>
    <n v="307.7"/>
    <s v="KarolinaArska"/>
    <n v="12"/>
    <n v="1"/>
    <x v="5"/>
  </r>
  <r>
    <s v="Wiktor"/>
    <x v="14"/>
    <s v="Radom"/>
    <d v="2014-07-11T00:00:00"/>
    <d v="2014-07-11T00:00:00"/>
    <n v="178.5"/>
    <s v="WiktorCzekan"/>
    <n v="10"/>
    <n v="1"/>
    <x v="5"/>
  </r>
  <r>
    <s v="Dominika"/>
    <x v="15"/>
    <s v="Siedlce"/>
    <d v="2014-09-16T00:00:00"/>
    <d v="2014-09-20T00:00:00"/>
    <n v="712.4"/>
    <s v="DominikaBodera"/>
    <n v="13"/>
    <n v="5"/>
    <x v="6"/>
  </r>
  <r>
    <s v="Sebastian"/>
    <x v="16"/>
    <s v="Kielce"/>
    <d v="2014-02-14T00:00:00"/>
    <d v="2014-02-18T00:00:00"/>
    <n v="1019.7"/>
    <s v="SebastianPuchacz"/>
    <n v="12"/>
    <n v="5"/>
    <x v="6"/>
  </r>
  <r>
    <s v="Sebastian"/>
    <x v="16"/>
    <s v="Malbork"/>
    <d v="2014-06-25T00:00:00"/>
    <d v="2014-06-29T00:00:00"/>
    <n v="1524"/>
    <s v="SebastianPuchacz"/>
    <n v="12"/>
    <n v="5"/>
    <x v="6"/>
  </r>
  <r>
    <s v="Sebastian"/>
    <x v="16"/>
    <s v="Bydgoszcz"/>
    <d v="2014-11-15T00:00:00"/>
    <d v="2014-11-19T00:00:00"/>
    <n v="1077.4000000000001"/>
    <s v="SebastianPuchacz"/>
    <n v="12"/>
    <n v="5"/>
    <x v="6"/>
  </r>
  <r>
    <s v="Dominika"/>
    <x v="15"/>
    <s v="Siedlce"/>
    <d v="2014-05-14T00:00:00"/>
    <d v="2014-05-17T00:00:00"/>
    <n v="573.4"/>
    <s v="DominikaBodera"/>
    <n v="13"/>
    <n v="4"/>
    <x v="6"/>
  </r>
  <r>
    <s v="Dominika"/>
    <x v="15"/>
    <s v="Radom"/>
    <d v="2014-09-04T00:00:00"/>
    <d v="2014-09-07T00:00:00"/>
    <n v="550.5"/>
    <s v="DominikaBodera"/>
    <n v="13"/>
    <n v="4"/>
    <x v="6"/>
  </r>
  <r>
    <s v="Dominika"/>
    <x v="15"/>
    <s v="Kalisz"/>
    <d v="2014-10-22T00:00:00"/>
    <d v="2014-10-25T00:00:00"/>
    <n v="919"/>
    <s v="DominikaBodera"/>
    <n v="13"/>
    <n v="4"/>
    <x v="6"/>
  </r>
  <r>
    <s v="Dominika"/>
    <x v="15"/>
    <s v="Malbork"/>
    <d v="2014-11-10T00:00:00"/>
    <d v="2014-11-13T00:00:00"/>
    <n v="1313"/>
    <s v="DominikaBodera"/>
    <n v="13"/>
    <n v="4"/>
    <x v="6"/>
  </r>
  <r>
    <s v="Sebastian"/>
    <x v="16"/>
    <s v="Olsztyn"/>
    <d v="2014-01-21T00:00:00"/>
    <d v="2014-01-24T00:00:00"/>
    <n v="852.8"/>
    <s v="SebastianPuchacz"/>
    <n v="12"/>
    <n v="4"/>
    <x v="6"/>
  </r>
  <r>
    <s v="Dominika"/>
    <x v="15"/>
    <s v="Katowice"/>
    <d v="2014-04-20T00:00:00"/>
    <d v="2014-04-22T00:00:00"/>
    <n v="892.7"/>
    <s v="DominikaBodera"/>
    <n v="13"/>
    <n v="3"/>
    <x v="6"/>
  </r>
  <r>
    <s v="Dominika"/>
    <x v="15"/>
    <s v="Krakow"/>
    <d v="2014-07-25T00:00:00"/>
    <d v="2014-07-27T00:00:00"/>
    <n v="911.5"/>
    <s v="DominikaBodera"/>
    <n v="13"/>
    <n v="3"/>
    <x v="6"/>
  </r>
  <r>
    <s v="Sebastian"/>
    <x v="16"/>
    <s v="Katowice"/>
    <d v="2014-01-27T00:00:00"/>
    <d v="2014-01-29T00:00:00"/>
    <n v="892.7"/>
    <s v="SebastianPuchacz"/>
    <n v="12"/>
    <n v="3"/>
    <x v="6"/>
  </r>
  <r>
    <s v="Sebastian"/>
    <x v="16"/>
    <s v="Lublin"/>
    <d v="2014-05-14T00:00:00"/>
    <d v="2014-05-16T00:00:00"/>
    <n v="588.70000000000005"/>
    <s v="SebastianPuchacz"/>
    <n v="12"/>
    <n v="3"/>
    <x v="6"/>
  </r>
  <r>
    <s v="Dominika"/>
    <x v="15"/>
    <s v="Kielce"/>
    <d v="2014-02-07T00:00:00"/>
    <d v="2014-02-08T00:00:00"/>
    <n v="485.7"/>
    <s v="DominikaBodera"/>
    <n v="13"/>
    <n v="2"/>
    <x v="6"/>
  </r>
  <r>
    <s v="Dominika"/>
    <x v="15"/>
    <s v="Zgierz"/>
    <d v="2014-11-16T00:00:00"/>
    <d v="2014-11-17T00:00:00"/>
    <n v="331.5"/>
    <s v="DominikaBodera"/>
    <n v="13"/>
    <n v="2"/>
    <x v="6"/>
  </r>
  <r>
    <s v="Sebastian"/>
    <x v="16"/>
    <s v="Krakow"/>
    <d v="2014-06-03T00:00:00"/>
    <d v="2014-06-04T00:00:00"/>
    <n v="706.5"/>
    <s v="SebastianPuchacz"/>
    <n v="12"/>
    <n v="2"/>
    <x v="6"/>
  </r>
  <r>
    <s v="Sebastian"/>
    <x v="16"/>
    <s v="Kalisz"/>
    <d v="2014-07-31T00:00:00"/>
    <d v="2014-08-01T00:00:00"/>
    <n v="601"/>
    <s v="SebastianPuchacz"/>
    <n v="12"/>
    <n v="2"/>
    <x v="6"/>
  </r>
  <r>
    <s v="Sebastian"/>
    <x v="16"/>
    <s v="Olsztyn"/>
    <d v="2014-11-04T00:00:00"/>
    <d v="2014-11-05T00:00:00"/>
    <n v="526.79999999999995"/>
    <s v="SebastianPuchacz"/>
    <n v="12"/>
    <n v="2"/>
    <x v="6"/>
  </r>
  <r>
    <s v="Sebastian"/>
    <x v="16"/>
    <s v="Katowice"/>
    <d v="2014-11-28T00:00:00"/>
    <d v="2014-11-29T00:00:00"/>
    <n v="693.7"/>
    <s v="SebastianPuchacz"/>
    <n v="12"/>
    <n v="2"/>
    <x v="6"/>
  </r>
  <r>
    <s v="Dominika"/>
    <x v="15"/>
    <s v="Krakow"/>
    <d v="2014-01-22T00:00:00"/>
    <d v="2014-01-22T00:00:00"/>
    <n v="501.5"/>
    <s v="DominikaBodera"/>
    <n v="13"/>
    <n v="1"/>
    <x v="6"/>
  </r>
  <r>
    <s v="Dominika"/>
    <x v="15"/>
    <s v="Kalisz"/>
    <d v="2014-12-09T00:00:00"/>
    <d v="2014-12-09T00:00:00"/>
    <n v="442"/>
    <s v="DominikaBodera"/>
    <n v="13"/>
    <n v="1"/>
    <x v="6"/>
  </r>
  <r>
    <s v="Dominika"/>
    <x v="15"/>
    <s v="Kutno"/>
    <d v="2014-12-12T00:00:00"/>
    <d v="2014-12-12T00:00:00"/>
    <n v="278.8"/>
    <s v="DominikaBodera"/>
    <n v="13"/>
    <n v="1"/>
    <x v="6"/>
  </r>
  <r>
    <s v="Dominika"/>
    <x v="15"/>
    <s v="Mielec"/>
    <d v="2014-12-21T00:00:00"/>
    <d v="2014-12-21T00:00:00"/>
    <n v="442"/>
    <s v="DominikaBodera"/>
    <n v="13"/>
    <n v="1"/>
    <x v="6"/>
  </r>
  <r>
    <s v="Sebastian"/>
    <x v="16"/>
    <s v="Kutno"/>
    <d v="2014-01-13T00:00:00"/>
    <d v="2014-01-13T00:00:00"/>
    <n v="278.8"/>
    <s v="SebastianPuchacz"/>
    <n v="12"/>
    <n v="1"/>
    <x v="6"/>
  </r>
  <r>
    <s v="Sebastian"/>
    <x v="16"/>
    <s v="Siedlce"/>
    <d v="2014-01-17T00:00:00"/>
    <d v="2014-01-17T00:00:00"/>
    <n v="156.4"/>
    <s v="SebastianPuchacz"/>
    <n v="12"/>
    <n v="1"/>
    <x v="6"/>
  </r>
  <r>
    <s v="Zuzanna"/>
    <x v="17"/>
    <s v="Zgierz"/>
    <d v="2014-02-07T00:00:00"/>
    <d v="2014-02-11T00:00:00"/>
    <n v="688.5"/>
    <s v="ZuzannaPiotrkowska"/>
    <n v="15"/>
    <n v="5"/>
    <x v="7"/>
  </r>
  <r>
    <s v="Zuzanna"/>
    <x v="17"/>
    <s v="Lublin"/>
    <d v="2014-08-24T00:00:00"/>
    <d v="2014-08-28T00:00:00"/>
    <n v="886.7"/>
    <s v="ZuzannaPiotrkowska"/>
    <n v="15"/>
    <n v="5"/>
    <x v="7"/>
  </r>
  <r>
    <s v="Kamil"/>
    <x v="18"/>
    <s v="Olsztyn"/>
    <d v="2014-08-12T00:00:00"/>
    <d v="2014-08-16T00:00:00"/>
    <n v="1015.8"/>
    <s v="KamilZabrzeski"/>
    <n v="13"/>
    <n v="5"/>
    <x v="7"/>
  </r>
  <r>
    <s v="Kamil"/>
    <x v="18"/>
    <s v="Olsztyn"/>
    <d v="2014-10-22T00:00:00"/>
    <d v="2014-10-26T00:00:00"/>
    <n v="1015.8"/>
    <s v="KamilZabrzeski"/>
    <n v="13"/>
    <n v="5"/>
    <x v="7"/>
  </r>
  <r>
    <s v="Marzena"/>
    <x v="19"/>
    <s v="Siedlce"/>
    <d v="2014-01-09T00:00:00"/>
    <d v="2014-01-13T00:00:00"/>
    <n v="712.4"/>
    <s v="MarzenaGrab"/>
    <n v="12"/>
    <n v="5"/>
    <x v="7"/>
  </r>
  <r>
    <s v="Marzena"/>
    <x v="19"/>
    <s v="Kutno"/>
    <d v="2014-04-26T00:00:00"/>
    <d v="2014-04-30T00:00:00"/>
    <n v="794.8"/>
    <s v="MarzenaGrab"/>
    <n v="12"/>
    <n v="5"/>
    <x v="7"/>
  </r>
  <r>
    <s v="Marzena"/>
    <x v="19"/>
    <s v="Zgierz"/>
    <d v="2014-07-25T00:00:00"/>
    <d v="2014-07-29T00:00:00"/>
    <n v="688.5"/>
    <s v="MarzenaGrab"/>
    <n v="12"/>
    <n v="5"/>
    <x v="7"/>
  </r>
  <r>
    <s v="Kamil"/>
    <x v="18"/>
    <s v="Radom"/>
    <d v="2014-03-03T00:00:00"/>
    <d v="2014-03-06T00:00:00"/>
    <n v="550.5"/>
    <s v="KamilZabrzeski"/>
    <n v="13"/>
    <n v="4"/>
    <x v="7"/>
  </r>
  <r>
    <s v="Marzena"/>
    <x v="19"/>
    <s v="Krakow"/>
    <d v="2014-01-15T00:00:00"/>
    <d v="2014-01-18T00:00:00"/>
    <n v="1116.5"/>
    <s v="MarzenaGrab"/>
    <n v="12"/>
    <n v="4"/>
    <x v="7"/>
  </r>
  <r>
    <s v="Marzena"/>
    <x v="19"/>
    <s v="Katowice"/>
    <d v="2014-03-15T00:00:00"/>
    <d v="2014-03-18T00:00:00"/>
    <n v="1091.7"/>
    <s v="MarzenaGrab"/>
    <n v="12"/>
    <n v="4"/>
    <x v="7"/>
  </r>
  <r>
    <s v="Irma"/>
    <x v="20"/>
    <s v="Krakow"/>
    <d v="2014-02-19T00:00:00"/>
    <d v="2014-02-23T00:00:00"/>
    <n v="1321.5"/>
    <s v="IrmaOpoczna"/>
    <n v="9"/>
    <n v="5"/>
    <x v="7"/>
  </r>
  <r>
    <s v="Irma"/>
    <x v="20"/>
    <s v="Malbork"/>
    <d v="2014-11-28T00:00:00"/>
    <d v="2014-12-02T00:00:00"/>
    <n v="1524"/>
    <s v="IrmaOpoczna"/>
    <n v="9"/>
    <n v="5"/>
    <x v="7"/>
  </r>
  <r>
    <s v="Zuzanna"/>
    <x v="17"/>
    <s v="Lublin"/>
    <d v="2014-06-01T00:00:00"/>
    <d v="2014-06-03T00:00:00"/>
    <n v="588.70000000000005"/>
    <s v="ZuzannaPiotrkowska"/>
    <n v="15"/>
    <n v="3"/>
    <x v="7"/>
  </r>
  <r>
    <s v="Zuzanna"/>
    <x v="17"/>
    <s v="Mielec"/>
    <d v="2014-09-29T00:00:00"/>
    <d v="2014-10-01T00:00:00"/>
    <n v="698"/>
    <s v="ZuzannaPiotrkowska"/>
    <n v="15"/>
    <n v="3"/>
    <x v="7"/>
  </r>
  <r>
    <s v="Zuzanna"/>
    <x v="17"/>
    <s v="Katowice"/>
    <d v="2014-11-06T00:00:00"/>
    <d v="2014-11-08T00:00:00"/>
    <n v="892.7"/>
    <s v="ZuzannaPiotrkowska"/>
    <n v="15"/>
    <n v="3"/>
    <x v="7"/>
  </r>
  <r>
    <s v="Kamil"/>
    <x v="18"/>
    <s v="Mielec"/>
    <d v="2014-06-19T00:00:00"/>
    <d v="2014-06-21T00:00:00"/>
    <n v="698"/>
    <s v="KamilZabrzeski"/>
    <n v="13"/>
    <n v="3"/>
    <x v="7"/>
  </r>
  <r>
    <s v="Kamil"/>
    <x v="18"/>
    <s v="Siedlce"/>
    <d v="2014-09-17T00:00:00"/>
    <d v="2014-09-19T00:00:00"/>
    <n v="434.4"/>
    <s v="KamilZabrzeski"/>
    <n v="13"/>
    <n v="3"/>
    <x v="7"/>
  </r>
  <r>
    <s v="Kamil"/>
    <x v="18"/>
    <s v="Radom"/>
    <d v="2014-11-27T00:00:00"/>
    <d v="2014-11-29T00:00:00"/>
    <n v="426.5"/>
    <s v="KamilZabrzeski"/>
    <n v="13"/>
    <n v="3"/>
    <x v="7"/>
  </r>
  <r>
    <s v="Marzena"/>
    <x v="19"/>
    <s v="Kutno"/>
    <d v="2014-08-12T00:00:00"/>
    <d v="2014-08-14T00:00:00"/>
    <n v="536.79999999999995"/>
    <s v="MarzenaGrab"/>
    <n v="12"/>
    <n v="3"/>
    <x v="7"/>
  </r>
  <r>
    <s v="Irma"/>
    <x v="20"/>
    <s v="Radom"/>
    <d v="2014-02-26T00:00:00"/>
    <d v="2014-03-01T00:00:00"/>
    <n v="550.5"/>
    <s v="IrmaOpoczna"/>
    <n v="9"/>
    <n v="4"/>
    <x v="7"/>
  </r>
  <r>
    <s v="Irma"/>
    <x v="20"/>
    <s v="Lublin"/>
    <d v="2014-06-25T00:00:00"/>
    <d v="2014-06-28T00:00:00"/>
    <n v="737.7"/>
    <s v="IrmaOpoczna"/>
    <n v="9"/>
    <n v="4"/>
    <x v="7"/>
  </r>
  <r>
    <s v="Irma"/>
    <x v="20"/>
    <s v="Krakow"/>
    <d v="2014-08-24T00:00:00"/>
    <d v="2014-08-27T00:00:00"/>
    <n v="1116.5"/>
    <s v="IrmaOpoczna"/>
    <n v="9"/>
    <n v="4"/>
    <x v="7"/>
  </r>
  <r>
    <s v="Irma"/>
    <x v="20"/>
    <s v="Kalisz"/>
    <d v="2014-11-16T00:00:00"/>
    <d v="2014-11-19T00:00:00"/>
    <n v="919"/>
    <s v="IrmaOpoczna"/>
    <n v="9"/>
    <n v="4"/>
    <x v="7"/>
  </r>
  <r>
    <s v="Zuzanna"/>
    <x v="17"/>
    <s v="Siedlce"/>
    <d v="2014-07-31T00:00:00"/>
    <d v="2014-08-01T00:00:00"/>
    <n v="295.39999999999998"/>
    <s v="ZuzannaPiotrkowska"/>
    <n v="15"/>
    <n v="2"/>
    <x v="7"/>
  </r>
  <r>
    <s v="Zuzanna"/>
    <x v="17"/>
    <s v="Malbork"/>
    <d v="2014-08-30T00:00:00"/>
    <d v="2014-08-31T00:00:00"/>
    <n v="891"/>
    <s v="ZuzannaPiotrkowska"/>
    <n v="15"/>
    <n v="2"/>
    <x v="7"/>
  </r>
  <r>
    <s v="Zuzanna"/>
    <x v="17"/>
    <s v="Kutno"/>
    <d v="2014-11-13T00:00:00"/>
    <d v="2014-11-14T00:00:00"/>
    <n v="407.8"/>
    <s v="ZuzannaPiotrkowska"/>
    <n v="15"/>
    <n v="2"/>
    <x v="7"/>
  </r>
  <r>
    <s v="Zuzanna"/>
    <x v="17"/>
    <s v="Malbork"/>
    <d v="2014-12-09T00:00:00"/>
    <d v="2014-12-10T00:00:00"/>
    <n v="891"/>
    <s v="ZuzannaPiotrkowska"/>
    <n v="15"/>
    <n v="2"/>
    <x v="7"/>
  </r>
  <r>
    <s v="Zuzanna"/>
    <x v="17"/>
    <s v="Krakow"/>
    <d v="2014-12-22T00:00:00"/>
    <d v="2014-12-23T00:00:00"/>
    <n v="706.5"/>
    <s v="ZuzannaPiotrkowska"/>
    <n v="15"/>
    <n v="2"/>
    <x v="7"/>
  </r>
  <r>
    <s v="Irma"/>
    <x v="20"/>
    <s v="Bydgoszcz"/>
    <d v="2014-07-19T00:00:00"/>
    <d v="2014-07-21T00:00:00"/>
    <n v="795.4"/>
    <s v="IrmaOpoczna"/>
    <n v="9"/>
    <n v="3"/>
    <x v="7"/>
  </r>
  <r>
    <s v="Irma"/>
    <x v="20"/>
    <s v="Olsztyn"/>
    <d v="2014-08-18T00:00:00"/>
    <d v="2014-08-20T00:00:00"/>
    <n v="689.8"/>
    <s v="IrmaOpoczna"/>
    <n v="9"/>
    <n v="3"/>
    <x v="7"/>
  </r>
  <r>
    <s v="Kamil"/>
    <x v="18"/>
    <s v="Malbork"/>
    <d v="2014-01-02T00:00:00"/>
    <d v="2014-01-03T00:00:00"/>
    <n v="891"/>
    <s v="KamilZabrzeski"/>
    <n v="13"/>
    <n v="2"/>
    <x v="7"/>
  </r>
  <r>
    <s v="Kamil"/>
    <x v="18"/>
    <s v="Kutno"/>
    <d v="2014-01-26T00:00:00"/>
    <d v="2014-01-27T00:00:00"/>
    <n v="407.8"/>
    <s v="KamilZabrzeski"/>
    <n v="13"/>
    <n v="2"/>
    <x v="7"/>
  </r>
  <r>
    <s v="Kamil"/>
    <x v="18"/>
    <s v="Bydgoszcz"/>
    <d v="2014-08-25T00:00:00"/>
    <d v="2014-08-26T00:00:00"/>
    <n v="654.4"/>
    <s v="KamilZabrzeski"/>
    <n v="13"/>
    <n v="2"/>
    <x v="7"/>
  </r>
  <r>
    <s v="Kamil"/>
    <x v="18"/>
    <s v="Kutno"/>
    <d v="2014-12-10T00:00:00"/>
    <d v="2014-12-11T00:00:00"/>
    <n v="407.8"/>
    <s v="KamilZabrzeski"/>
    <n v="13"/>
    <n v="2"/>
    <x v="7"/>
  </r>
  <r>
    <s v="Marzena"/>
    <x v="19"/>
    <s v="Lublin"/>
    <d v="2014-05-14T00:00:00"/>
    <d v="2014-05-15T00:00:00"/>
    <n v="439.7"/>
    <s v="MarzenaGrab"/>
    <n v="12"/>
    <n v="2"/>
    <x v="7"/>
  </r>
  <r>
    <s v="Marzena"/>
    <x v="19"/>
    <s v="Kalisz"/>
    <d v="2014-12-29T00:00:00"/>
    <d v="2014-12-30T00:00:00"/>
    <n v="601"/>
    <s v="MarzenaGrab"/>
    <n v="12"/>
    <n v="2"/>
    <x v="7"/>
  </r>
  <r>
    <s v="Irma"/>
    <x v="20"/>
    <s v="Krakow"/>
    <d v="2014-11-04T00:00:00"/>
    <d v="2014-11-05T00:00:00"/>
    <n v="706.5"/>
    <s v="IrmaOpoczna"/>
    <n v="9"/>
    <n v="2"/>
    <x v="7"/>
  </r>
  <r>
    <s v="Zuzanna"/>
    <x v="17"/>
    <s v="Krakow"/>
    <d v="2014-11-04T00:00:00"/>
    <d v="2014-11-04T00:00:00"/>
    <n v="501.5"/>
    <s v="ZuzannaPiotrkowska"/>
    <n v="15"/>
    <n v="1"/>
    <x v="7"/>
  </r>
  <r>
    <s v="Zuzanna"/>
    <x v="17"/>
    <s v="Kielce"/>
    <d v="2014-12-12T00:00:00"/>
    <d v="2014-12-12T00:00:00"/>
    <n v="307.7"/>
    <s v="ZuzannaPiotrkowska"/>
    <n v="15"/>
    <n v="1"/>
    <x v="7"/>
  </r>
  <r>
    <s v="Zuzanna"/>
    <x v="17"/>
    <s v="Lublin"/>
    <d v="2014-12-18T00:00:00"/>
    <d v="2014-12-18T00:00:00"/>
    <n v="290.7"/>
    <s v="ZuzannaPiotrkowska"/>
    <n v="15"/>
    <n v="1"/>
    <x v="7"/>
  </r>
  <r>
    <s v="Zuzanna"/>
    <x v="17"/>
    <s v="Mielec"/>
    <d v="2014-12-22T00:00:00"/>
    <d v="2014-12-22T00:00:00"/>
    <n v="442"/>
    <s v="ZuzannaPiotrkowska"/>
    <n v="15"/>
    <n v="1"/>
    <x v="7"/>
  </r>
  <r>
    <s v="Zuzanna"/>
    <x v="17"/>
    <s v="Katowice"/>
    <d v="2014-12-29T00:00:00"/>
    <d v="2014-12-29T00:00:00"/>
    <n v="494.7"/>
    <s v="ZuzannaPiotrkowska"/>
    <n v="15"/>
    <n v="1"/>
    <x v="7"/>
  </r>
  <r>
    <s v="Kamil"/>
    <x v="18"/>
    <s v="Krakow"/>
    <d v="2014-09-23T00:00:00"/>
    <d v="2014-09-23T00:00:00"/>
    <n v="501.5"/>
    <s v="KamilZabrzeski"/>
    <n v="13"/>
    <n v="1"/>
    <x v="7"/>
  </r>
  <r>
    <s v="Kamil"/>
    <x v="18"/>
    <s v="Kielce"/>
    <d v="2014-10-29T00:00:00"/>
    <d v="2014-10-29T00:00:00"/>
    <n v="307.7"/>
    <s v="KamilZabrzeski"/>
    <n v="13"/>
    <n v="1"/>
    <x v="7"/>
  </r>
  <r>
    <s v="Kamil"/>
    <x v="18"/>
    <s v="Katowice"/>
    <d v="2014-12-18T00:00:00"/>
    <d v="2014-12-18T00:00:00"/>
    <n v="494.7"/>
    <s v="KamilZabrzeski"/>
    <n v="13"/>
    <n v="1"/>
    <x v="7"/>
  </r>
  <r>
    <s v="Marzena"/>
    <x v="19"/>
    <s v="Zgierz"/>
    <d v="2014-06-02T00:00:00"/>
    <d v="2014-06-02T00:00:00"/>
    <n v="212.5"/>
    <s v="MarzenaGrab"/>
    <n v="12"/>
    <n v="1"/>
    <x v="7"/>
  </r>
  <r>
    <s v="Marzena"/>
    <x v="19"/>
    <s v="Kielce"/>
    <d v="2014-11-18T00:00:00"/>
    <d v="2014-11-18T00:00:00"/>
    <n v="307.7"/>
    <s v="MarzenaGrab"/>
    <n v="12"/>
    <n v="1"/>
    <x v="7"/>
  </r>
  <r>
    <s v="Marzena"/>
    <x v="19"/>
    <s v="Malbork"/>
    <d v="2014-11-25T00:00:00"/>
    <d v="2014-11-25T00:00:00"/>
    <n v="680"/>
    <s v="MarzenaGrab"/>
    <n v="12"/>
    <n v="1"/>
    <x v="7"/>
  </r>
  <r>
    <s v="Marzena"/>
    <x v="19"/>
    <s v="Kalisz"/>
    <d v="2014-12-10T00:00:00"/>
    <d v="2014-12-10T00:00:00"/>
    <n v="442"/>
    <s v="MarzenaGrab"/>
    <n v="12"/>
    <n v="1"/>
    <x v="7"/>
  </r>
  <r>
    <s v="Karolina"/>
    <x v="21"/>
    <s v="Zgierz"/>
    <d v="2014-01-14T00:00:00"/>
    <d v="2014-01-18T00:00:00"/>
    <n v="688.5"/>
    <s v="KarolinaJanes"/>
    <n v="12"/>
    <n v="5"/>
    <x v="8"/>
  </r>
  <r>
    <s v="Karolina"/>
    <x v="21"/>
    <s v="Mielec"/>
    <d v="2014-12-10T00:00:00"/>
    <d v="2014-12-14T00:00:00"/>
    <n v="954"/>
    <s v="KarolinaJanes"/>
    <n v="12"/>
    <n v="5"/>
    <x v="8"/>
  </r>
  <r>
    <s v="Piotr"/>
    <x v="22"/>
    <s v="Krakow"/>
    <d v="2014-03-15T00:00:00"/>
    <d v="2014-03-19T00:00:00"/>
    <n v="1321.5"/>
    <s v="PiotrSworacz"/>
    <n v="10"/>
    <n v="5"/>
    <x v="8"/>
  </r>
  <r>
    <s v="Karolina"/>
    <x v="21"/>
    <s v="Bydgoszcz"/>
    <d v="2014-02-07T00:00:00"/>
    <d v="2014-02-10T00:00:00"/>
    <n v="936.4"/>
    <s v="KarolinaJanes"/>
    <n v="12"/>
    <n v="4"/>
    <x v="8"/>
  </r>
  <r>
    <s v="Karolina"/>
    <x v="21"/>
    <s v="Katowice"/>
    <d v="2014-06-13T00:00:00"/>
    <d v="2014-06-16T00:00:00"/>
    <n v="1091.7"/>
    <s v="KarolinaJanes"/>
    <n v="12"/>
    <n v="4"/>
    <x v="8"/>
  </r>
  <r>
    <s v="Karolina"/>
    <x v="21"/>
    <s v="Lublin"/>
    <d v="2014-07-31T00:00:00"/>
    <d v="2014-08-03T00:00:00"/>
    <n v="737.7"/>
    <s v="KarolinaJanes"/>
    <n v="12"/>
    <n v="4"/>
    <x v="8"/>
  </r>
  <r>
    <s v="Piotr"/>
    <x v="22"/>
    <s v="Kielce"/>
    <d v="2014-01-14T00:00:00"/>
    <d v="2014-01-17T00:00:00"/>
    <n v="841.7"/>
    <s v="PiotrSworacz"/>
    <n v="10"/>
    <n v="4"/>
    <x v="8"/>
  </r>
  <r>
    <s v="Piotr"/>
    <x v="22"/>
    <s v="Siedlce"/>
    <d v="2014-01-26T00:00:00"/>
    <d v="2014-01-29T00:00:00"/>
    <n v="573.4"/>
    <s v="PiotrSworacz"/>
    <n v="10"/>
    <n v="4"/>
    <x v="8"/>
  </r>
  <r>
    <s v="Piotr"/>
    <x v="22"/>
    <s v="Mielec"/>
    <d v="2014-02-19T00:00:00"/>
    <d v="2014-02-22T00:00:00"/>
    <n v="826"/>
    <s v="PiotrSworacz"/>
    <n v="10"/>
    <n v="4"/>
    <x v="8"/>
  </r>
  <r>
    <s v="Piotr"/>
    <x v="22"/>
    <s v="Kielce"/>
    <d v="2014-11-04T00:00:00"/>
    <d v="2014-11-07T00:00:00"/>
    <n v="841.7"/>
    <s v="PiotrSworacz"/>
    <n v="10"/>
    <n v="4"/>
    <x v="8"/>
  </r>
  <r>
    <s v="Karolina"/>
    <x v="21"/>
    <s v="Katowice"/>
    <d v="2014-01-21T00:00:00"/>
    <d v="2014-01-23T00:00:00"/>
    <n v="892.7"/>
    <s v="KarolinaJanes"/>
    <n v="12"/>
    <n v="3"/>
    <x v="8"/>
  </r>
  <r>
    <s v="Piotr"/>
    <x v="22"/>
    <s v="Kalisz"/>
    <d v="2014-06-01T00:00:00"/>
    <d v="2014-06-03T00:00:00"/>
    <n v="760"/>
    <s v="PiotrSworacz"/>
    <n v="10"/>
    <n v="3"/>
    <x v="8"/>
  </r>
  <r>
    <s v="Piotr"/>
    <x v="22"/>
    <s v="Zgierz"/>
    <d v="2014-07-31T00:00:00"/>
    <d v="2014-08-02T00:00:00"/>
    <n v="450.5"/>
    <s v="PiotrSworacz"/>
    <n v="10"/>
    <n v="3"/>
    <x v="8"/>
  </r>
  <r>
    <s v="Piotr"/>
    <x v="22"/>
    <s v="Kalisz"/>
    <d v="2014-10-11T00:00:00"/>
    <d v="2014-10-13T00:00:00"/>
    <n v="760"/>
    <s v="PiotrSworacz"/>
    <n v="10"/>
    <n v="3"/>
    <x v="8"/>
  </r>
  <r>
    <s v="Karolina"/>
    <x v="21"/>
    <s v="Siedlce"/>
    <d v="2014-03-27T00:00:00"/>
    <d v="2014-03-28T00:00:00"/>
    <n v="295.39999999999998"/>
    <s v="KarolinaJanes"/>
    <n v="12"/>
    <n v="2"/>
    <x v="8"/>
  </r>
  <r>
    <s v="Karolina"/>
    <x v="21"/>
    <s v="Kalisz"/>
    <d v="2014-12-21T00:00:00"/>
    <d v="2014-12-22T00:00:00"/>
    <n v="601"/>
    <s v="KarolinaJanes"/>
    <n v="12"/>
    <n v="2"/>
    <x v="8"/>
  </r>
  <r>
    <s v="Piotr"/>
    <x v="22"/>
    <s v="Kutno"/>
    <d v="2014-11-15T00:00:00"/>
    <d v="2014-11-16T00:00:00"/>
    <n v="407.8"/>
    <s v="PiotrSworacz"/>
    <n v="10"/>
    <n v="2"/>
    <x v="8"/>
  </r>
  <r>
    <s v="Karolina"/>
    <x v="21"/>
    <s v="Bydgoszcz"/>
    <d v="2014-01-08T00:00:00"/>
    <d v="2014-01-08T00:00:00"/>
    <n v="513.4"/>
    <s v="KarolinaJanes"/>
    <n v="12"/>
    <n v="1"/>
    <x v="8"/>
  </r>
  <r>
    <s v="Karolina"/>
    <x v="21"/>
    <s v="Radom"/>
    <d v="2014-11-15T00:00:00"/>
    <d v="2014-11-15T00:00:00"/>
    <n v="178.5"/>
    <s v="KarolinaJanes"/>
    <n v="12"/>
    <n v="1"/>
    <x v="8"/>
  </r>
  <r>
    <s v="Karolina"/>
    <x v="21"/>
    <s v="Kalisz"/>
    <d v="2014-11-20T00:00:00"/>
    <d v="2014-11-20T00:00:00"/>
    <n v="442"/>
    <s v="KarolinaJanes"/>
    <n v="12"/>
    <n v="1"/>
    <x v="8"/>
  </r>
  <r>
    <s v="Karolina"/>
    <x v="21"/>
    <s v="Katowice"/>
    <d v="2014-12-29T00:00:00"/>
    <d v="2014-12-29T00:00:00"/>
    <n v="494.7"/>
    <s v="KarolinaJanes"/>
    <n v="12"/>
    <n v="1"/>
    <x v="8"/>
  </r>
  <r>
    <s v="Piotr"/>
    <x v="22"/>
    <s v="Zgierz"/>
    <d v="2014-11-20T00:00:00"/>
    <d v="2014-11-20T00:00:00"/>
    <n v="212.5"/>
    <s v="PiotrSworacz"/>
    <n v="10"/>
    <n v="1"/>
    <x v="8"/>
  </r>
  <r>
    <s v="Grzegorz"/>
    <x v="23"/>
    <s v="Zgierz"/>
    <d v="2014-09-17T00:00:00"/>
    <d v="2014-09-20T00:00:00"/>
    <n v="569.5"/>
    <s v="GrzegorzPodolski"/>
    <n v="14"/>
    <n v="4"/>
    <x v="9"/>
  </r>
  <r>
    <s v="Grzegorz"/>
    <x v="23"/>
    <s v="Olsztyn"/>
    <d v="2014-09-29T00:00:00"/>
    <d v="2014-10-02T00:00:00"/>
    <n v="852.8"/>
    <s v="GrzegorzPodolski"/>
    <n v="14"/>
    <n v="4"/>
    <x v="9"/>
  </r>
  <r>
    <s v="Piotr"/>
    <x v="24"/>
    <s v="Lublin"/>
    <d v="2014-05-14T00:00:00"/>
    <d v="2014-05-18T00:00:00"/>
    <n v="886.7"/>
    <s v="PiotrBojarun"/>
    <n v="10"/>
    <n v="5"/>
    <x v="9"/>
  </r>
  <r>
    <s v="Piotr"/>
    <x v="24"/>
    <s v="Katowice"/>
    <d v="2014-07-01T00:00:00"/>
    <d v="2014-07-05T00:00:00"/>
    <n v="1290.7"/>
    <s v="PiotrBojarun"/>
    <n v="10"/>
    <n v="5"/>
    <x v="9"/>
  </r>
  <r>
    <s v="Grzegorz"/>
    <x v="23"/>
    <s v="Kielce"/>
    <d v="2014-01-15T00:00:00"/>
    <d v="2014-01-17T00:00:00"/>
    <n v="663.7"/>
    <s v="GrzegorzPodolski"/>
    <n v="14"/>
    <n v="3"/>
    <x v="9"/>
  </r>
  <r>
    <s v="Grzegorz"/>
    <x v="23"/>
    <s v="Kielce"/>
    <d v="2014-02-07T00:00:00"/>
    <d v="2014-02-09T00:00:00"/>
    <n v="663.7"/>
    <s v="GrzegorzPodolski"/>
    <n v="14"/>
    <n v="3"/>
    <x v="9"/>
  </r>
  <r>
    <s v="Grzegorz"/>
    <x v="23"/>
    <s v="Kalisz"/>
    <d v="2014-12-09T00:00:00"/>
    <d v="2014-12-11T00:00:00"/>
    <n v="760"/>
    <s v="GrzegorzPodolski"/>
    <n v="14"/>
    <n v="3"/>
    <x v="9"/>
  </r>
  <r>
    <s v="Piotr"/>
    <x v="24"/>
    <s v="Radom"/>
    <d v="2014-01-13T00:00:00"/>
    <d v="2014-01-16T00:00:00"/>
    <n v="550.5"/>
    <s v="PiotrBojarun"/>
    <n v="10"/>
    <n v="4"/>
    <x v="9"/>
  </r>
  <r>
    <s v="Piotr"/>
    <x v="24"/>
    <s v="Bydgoszcz"/>
    <d v="2014-02-07T00:00:00"/>
    <d v="2014-02-10T00:00:00"/>
    <n v="936.4"/>
    <s v="PiotrBojarun"/>
    <n v="10"/>
    <n v="4"/>
    <x v="9"/>
  </r>
  <r>
    <s v="Piotr"/>
    <x v="24"/>
    <s v="Katowice"/>
    <d v="2014-07-31T00:00:00"/>
    <d v="2014-08-03T00:00:00"/>
    <n v="1091.7"/>
    <s v="PiotrBojarun"/>
    <n v="10"/>
    <n v="4"/>
    <x v="9"/>
  </r>
  <r>
    <s v="Piotr"/>
    <x v="24"/>
    <s v="Kalisz"/>
    <d v="2014-04-08T00:00:00"/>
    <d v="2014-04-10T00:00:00"/>
    <n v="760"/>
    <s v="PiotrBojarun"/>
    <n v="10"/>
    <n v="3"/>
    <x v="9"/>
  </r>
  <r>
    <s v="Piotr"/>
    <x v="24"/>
    <s v="Lublin"/>
    <d v="2014-09-05T00:00:00"/>
    <d v="2014-09-07T00:00:00"/>
    <n v="588.70000000000005"/>
    <s v="PiotrBojarun"/>
    <n v="10"/>
    <n v="3"/>
    <x v="9"/>
  </r>
  <r>
    <s v="Grzegorz"/>
    <x v="23"/>
    <s v="Krakow"/>
    <d v="2014-04-14T00:00:00"/>
    <d v="2014-04-15T00:00:00"/>
    <n v="706.5"/>
    <s v="GrzegorzPodolski"/>
    <n v="14"/>
    <n v="2"/>
    <x v="9"/>
  </r>
  <r>
    <s v="Grzegorz"/>
    <x v="23"/>
    <s v="Krakow"/>
    <d v="2014-07-25T00:00:00"/>
    <d v="2014-07-26T00:00:00"/>
    <n v="706.5"/>
    <s v="GrzegorzPodolski"/>
    <n v="14"/>
    <n v="2"/>
    <x v="9"/>
  </r>
  <r>
    <s v="Grzegorz"/>
    <x v="23"/>
    <s v="Katowice"/>
    <d v="2014-07-31T00:00:00"/>
    <d v="2014-08-01T00:00:00"/>
    <n v="693.7"/>
    <s v="GrzegorzPodolski"/>
    <n v="14"/>
    <n v="2"/>
    <x v="9"/>
  </r>
  <r>
    <s v="Grzegorz"/>
    <x v="23"/>
    <s v="Siedlce"/>
    <d v="2014-10-29T00:00:00"/>
    <d v="2014-10-30T00:00:00"/>
    <n v="295.39999999999998"/>
    <s v="GrzegorzPodolski"/>
    <n v="14"/>
    <n v="2"/>
    <x v="9"/>
  </r>
  <r>
    <s v="Grzegorz"/>
    <x v="23"/>
    <s v="Kielce"/>
    <d v="2014-11-04T00:00:00"/>
    <d v="2014-11-05T00:00:00"/>
    <n v="485.7"/>
    <s v="GrzegorzPodolski"/>
    <n v="14"/>
    <n v="2"/>
    <x v="9"/>
  </r>
  <r>
    <s v="Grzegorz"/>
    <x v="23"/>
    <s v="Kutno"/>
    <d v="2014-11-15T00:00:00"/>
    <d v="2014-11-16T00:00:00"/>
    <n v="407.8"/>
    <s v="GrzegorzPodolski"/>
    <n v="14"/>
    <n v="2"/>
    <x v="9"/>
  </r>
  <r>
    <s v="Piotr"/>
    <x v="24"/>
    <s v="Kutno"/>
    <d v="2014-03-15T00:00:00"/>
    <d v="2014-03-16T00:00:00"/>
    <n v="407.8"/>
    <s v="PiotrBojarun"/>
    <n v="10"/>
    <n v="2"/>
    <x v="9"/>
  </r>
  <r>
    <s v="Grzegorz"/>
    <x v="23"/>
    <s v="Krakow"/>
    <d v="2014-01-19T00:00:00"/>
    <d v="2014-01-19T00:00:00"/>
    <n v="501.5"/>
    <s v="GrzegorzPodolski"/>
    <n v="14"/>
    <n v="1"/>
    <x v="9"/>
  </r>
  <r>
    <s v="Grzegorz"/>
    <x v="23"/>
    <s v="Siedlce"/>
    <d v="2014-03-03T00:00:00"/>
    <d v="2014-03-03T00:00:00"/>
    <n v="156.4"/>
    <s v="GrzegorzPodolski"/>
    <n v="14"/>
    <n v="1"/>
    <x v="9"/>
  </r>
  <r>
    <s v="Grzegorz"/>
    <x v="23"/>
    <s v="Zgierz"/>
    <d v="2014-03-06T00:00:00"/>
    <d v="2014-03-06T00:00:00"/>
    <n v="212.5"/>
    <s v="GrzegorzPodolski"/>
    <n v="14"/>
    <n v="1"/>
    <x v="9"/>
  </r>
  <r>
    <s v="Piotr"/>
    <x v="24"/>
    <s v="Olsztyn"/>
    <d v="2014-01-06T00:00:00"/>
    <d v="2014-01-06T00:00:00"/>
    <n v="363.8"/>
    <s v="PiotrBojarun"/>
    <n v="10"/>
    <n v="1"/>
    <x v="9"/>
  </r>
  <r>
    <s v="Piotr"/>
    <x v="24"/>
    <s v="Bydgoszcz"/>
    <d v="2014-12-21T00:00:00"/>
    <d v="2014-12-21T00:00:00"/>
    <n v="513.4"/>
    <s v="PiotrBojarun"/>
    <n v="10"/>
    <n v="1"/>
    <x v="9"/>
  </r>
  <r>
    <s v="Olivia"/>
    <x v="25"/>
    <s v="Krakow"/>
    <d v="2014-09-16T00:00:00"/>
    <d v="2014-09-19T00:00:00"/>
    <n v="1116.5"/>
    <s v="OliviaGabor"/>
    <n v="16"/>
    <n v="4"/>
    <x v="10"/>
  </r>
  <r>
    <s v="Olivia"/>
    <x v="25"/>
    <s v="Katowice"/>
    <d v="2014-09-17T00:00:00"/>
    <d v="2014-09-20T00:00:00"/>
    <n v="1091.7"/>
    <s v="OliviaGabor"/>
    <n v="16"/>
    <n v="4"/>
    <x v="10"/>
  </r>
  <r>
    <s v="Olivia"/>
    <x v="25"/>
    <s v="Kalisz"/>
    <d v="2014-01-15T00:00:00"/>
    <d v="2014-01-17T00:00:00"/>
    <n v="760"/>
    <s v="OliviaGabor"/>
    <n v="16"/>
    <n v="3"/>
    <x v="10"/>
  </r>
  <r>
    <s v="Olivia"/>
    <x v="25"/>
    <s v="Olsztyn"/>
    <d v="2014-10-22T00:00:00"/>
    <d v="2014-10-24T00:00:00"/>
    <n v="689.8"/>
    <s v="OliviaGabor"/>
    <n v="16"/>
    <n v="3"/>
    <x v="10"/>
  </r>
  <r>
    <s v="Sebastian"/>
    <x v="26"/>
    <s v="Mielec"/>
    <d v="2014-02-07T00:00:00"/>
    <d v="2014-02-11T00:00:00"/>
    <n v="954"/>
    <s v="SebastianArgonski"/>
    <n v="9"/>
    <n v="5"/>
    <x v="10"/>
  </r>
  <r>
    <s v="Sebastian"/>
    <x v="26"/>
    <s v="Katowice"/>
    <d v="2014-04-14T00:00:00"/>
    <d v="2014-04-18T00:00:00"/>
    <n v="1290.7"/>
    <s v="SebastianArgonski"/>
    <n v="9"/>
    <n v="5"/>
    <x v="10"/>
  </r>
  <r>
    <s v="Sebastian"/>
    <x v="26"/>
    <s v="Olsztyn"/>
    <d v="2014-07-13T00:00:00"/>
    <d v="2014-07-16T00:00:00"/>
    <n v="852.8"/>
    <s v="SebastianArgonski"/>
    <n v="9"/>
    <n v="4"/>
    <x v="10"/>
  </r>
  <r>
    <s v="Sebastian"/>
    <x v="26"/>
    <s v="Kalisz"/>
    <d v="2014-10-23T00:00:00"/>
    <d v="2014-10-26T00:00:00"/>
    <n v="919"/>
    <s v="SebastianArgonski"/>
    <n v="9"/>
    <n v="4"/>
    <x v="10"/>
  </r>
  <r>
    <s v="Sebastian"/>
    <x v="26"/>
    <s v="Siedlce"/>
    <d v="2014-11-27T00:00:00"/>
    <d v="2014-11-30T00:00:00"/>
    <n v="573.4"/>
    <s v="SebastianArgonski"/>
    <n v="9"/>
    <n v="4"/>
    <x v="10"/>
  </r>
  <r>
    <s v="Olivia"/>
    <x v="25"/>
    <s v="Malbork"/>
    <d v="2014-02-19T00:00:00"/>
    <d v="2014-02-20T00:00:00"/>
    <n v="891"/>
    <s v="OliviaGabor"/>
    <n v="16"/>
    <n v="2"/>
    <x v="10"/>
  </r>
  <r>
    <s v="Olivia"/>
    <x v="25"/>
    <s v="Malbork"/>
    <d v="2014-06-25T00:00:00"/>
    <d v="2014-06-26T00:00:00"/>
    <n v="891"/>
    <s v="OliviaGabor"/>
    <n v="16"/>
    <n v="2"/>
    <x v="10"/>
  </r>
  <r>
    <s v="Olivia"/>
    <x v="25"/>
    <s v="Malbork"/>
    <d v="2014-08-25T00:00:00"/>
    <d v="2014-08-26T00:00:00"/>
    <n v="891"/>
    <s v="OliviaGabor"/>
    <n v="16"/>
    <n v="2"/>
    <x v="10"/>
  </r>
  <r>
    <s v="Olivia"/>
    <x v="25"/>
    <s v="Katowice"/>
    <d v="2014-08-30T00:00:00"/>
    <d v="2014-08-31T00:00:00"/>
    <n v="693.7"/>
    <s v="OliviaGabor"/>
    <n v="16"/>
    <n v="2"/>
    <x v="10"/>
  </r>
  <r>
    <s v="Olivia"/>
    <x v="25"/>
    <s v="Krakow"/>
    <d v="2014-12-16T00:00:00"/>
    <d v="2014-12-17T00:00:00"/>
    <n v="706.5"/>
    <s v="OliviaGabor"/>
    <n v="16"/>
    <n v="2"/>
    <x v="10"/>
  </r>
  <r>
    <s v="Sebastian"/>
    <x v="26"/>
    <s v="Mielec"/>
    <d v="2014-01-14T00:00:00"/>
    <d v="2014-01-16T00:00:00"/>
    <n v="698"/>
    <s v="SebastianArgonski"/>
    <n v="9"/>
    <n v="3"/>
    <x v="10"/>
  </r>
  <r>
    <s v="Sebastian"/>
    <x v="26"/>
    <s v="Lublin"/>
    <d v="2014-09-04T00:00:00"/>
    <d v="2014-09-05T00:00:00"/>
    <n v="439.7"/>
    <s v="SebastianArgonski"/>
    <n v="9"/>
    <n v="2"/>
    <x v="10"/>
  </r>
  <r>
    <s v="Sebastian"/>
    <x v="26"/>
    <s v="Krakow"/>
    <d v="2014-09-16T00:00:00"/>
    <d v="2014-09-17T00:00:00"/>
    <n v="706.5"/>
    <s v="SebastianArgonski"/>
    <n v="9"/>
    <n v="2"/>
    <x v="10"/>
  </r>
  <r>
    <s v="Sebastian"/>
    <x v="26"/>
    <s v="Lublin"/>
    <d v="2014-12-09T00:00:00"/>
    <d v="2014-12-10T00:00:00"/>
    <n v="439.7"/>
    <s v="SebastianArgonski"/>
    <n v="9"/>
    <n v="2"/>
    <x v="10"/>
  </r>
  <r>
    <s v="Olivia"/>
    <x v="25"/>
    <s v="Kutno"/>
    <d v="2014-01-07T00:00:00"/>
    <d v="2014-01-07T00:00:00"/>
    <n v="278.8"/>
    <s v="OliviaGabor"/>
    <n v="16"/>
    <n v="1"/>
    <x v="10"/>
  </r>
  <r>
    <s v="Olivia"/>
    <x v="25"/>
    <s v="Zgierz"/>
    <d v="2014-09-30T00:00:00"/>
    <d v="2014-09-30T00:00:00"/>
    <n v="212.5"/>
    <s v="OliviaGabor"/>
    <n v="16"/>
    <n v="1"/>
    <x v="10"/>
  </r>
  <r>
    <s v="Olivia"/>
    <x v="25"/>
    <s v="Mielec"/>
    <d v="2014-10-10T00:00:00"/>
    <d v="2014-10-10T00:00:00"/>
    <n v="442"/>
    <s v="OliviaGabor"/>
    <n v="16"/>
    <n v="1"/>
    <x v="10"/>
  </r>
  <r>
    <s v="Olivia"/>
    <x v="25"/>
    <s v="Krakow"/>
    <d v="2014-10-14T00:00:00"/>
    <d v="2014-10-14T00:00:00"/>
    <n v="501.5"/>
    <s v="OliviaGabor"/>
    <n v="16"/>
    <n v="1"/>
    <x v="10"/>
  </r>
  <r>
    <s v="Olivia"/>
    <x v="25"/>
    <s v="Krakow"/>
    <d v="2014-11-28T00:00:00"/>
    <d v="2014-11-28T00:00:00"/>
    <n v="501.5"/>
    <s v="OliviaGabor"/>
    <n v="16"/>
    <n v="1"/>
    <x v="10"/>
  </r>
  <r>
    <s v="Olivia"/>
    <x v="25"/>
    <s v="Kutno"/>
    <d v="2014-12-02T00:00:00"/>
    <d v="2014-12-02T00:00:00"/>
    <n v="278.8"/>
    <s v="OliviaGabor"/>
    <n v="16"/>
    <n v="1"/>
    <x v="10"/>
  </r>
  <r>
    <s v="Olivia"/>
    <x v="25"/>
    <s v="Lublin"/>
    <d v="2014-12-21T00:00:00"/>
    <d v="2014-12-21T00:00:00"/>
    <n v="290.7"/>
    <s v="OliviaGabor"/>
    <n v="16"/>
    <n v="1"/>
    <x v="10"/>
  </r>
  <r>
    <s v="Andrzej"/>
    <x v="27"/>
    <s v="Katowice"/>
    <d v="2014-03-27T00:00:00"/>
    <d v="2014-03-31T00:00:00"/>
    <n v="1290.7"/>
    <s v="AndrzejKlajn"/>
    <n v="13"/>
    <n v="5"/>
    <x v="11"/>
  </r>
  <r>
    <s v="Andrzej"/>
    <x v="27"/>
    <s v="Radom"/>
    <d v="2014-11-04T00:00:00"/>
    <d v="2014-11-08T00:00:00"/>
    <n v="674.5"/>
    <s v="AndrzejKlajn"/>
    <n v="13"/>
    <n v="5"/>
    <x v="11"/>
  </r>
  <r>
    <s v="Wiktor"/>
    <x v="28"/>
    <s v="Kielce"/>
    <d v="2014-05-26T00:00:00"/>
    <d v="2014-05-30T00:00:00"/>
    <n v="1019.7"/>
    <s v="WiktorBudzis"/>
    <n v="12"/>
    <n v="5"/>
    <x v="11"/>
  </r>
  <r>
    <s v="Wiktor"/>
    <x v="28"/>
    <s v="Kalisz"/>
    <d v="2014-06-13T00:00:00"/>
    <d v="2014-06-17T00:00:00"/>
    <n v="1078"/>
    <s v="WiktorBudzis"/>
    <n v="12"/>
    <n v="5"/>
    <x v="11"/>
  </r>
  <r>
    <s v="Wiktor"/>
    <x v="28"/>
    <s v="Bydgoszcz"/>
    <d v="2014-08-24T00:00:00"/>
    <d v="2014-08-28T00:00:00"/>
    <n v="1077.4000000000001"/>
    <s v="WiktorBudzis"/>
    <n v="12"/>
    <n v="5"/>
    <x v="11"/>
  </r>
  <r>
    <s v="Bogumi"/>
    <x v="29"/>
    <s v="Radom"/>
    <d v="2014-07-01T00:00:00"/>
    <d v="2014-07-05T00:00:00"/>
    <n v="674.5"/>
    <s v="BogumiLubelski"/>
    <n v="12"/>
    <n v="5"/>
    <x v="11"/>
  </r>
  <r>
    <s v="Bogumi"/>
    <x v="29"/>
    <s v="Zgierz"/>
    <d v="2014-09-05T00:00:00"/>
    <d v="2014-09-09T00:00:00"/>
    <n v="688.5"/>
    <s v="BogumiLubelski"/>
    <n v="12"/>
    <n v="5"/>
    <x v="11"/>
  </r>
  <r>
    <s v="Dorota"/>
    <x v="30"/>
    <s v="Siedlce"/>
    <d v="2014-06-07T00:00:00"/>
    <d v="2014-06-11T00:00:00"/>
    <n v="712.4"/>
    <s v="DorotaMorska"/>
    <n v="12"/>
    <n v="5"/>
    <x v="11"/>
  </r>
  <r>
    <s v="Dorota"/>
    <x v="30"/>
    <s v="Olsztyn"/>
    <d v="2014-12-10T00:00:00"/>
    <d v="2014-12-14T00:00:00"/>
    <n v="1015.8"/>
    <s v="DorotaMorska"/>
    <n v="12"/>
    <n v="5"/>
    <x v="11"/>
  </r>
  <r>
    <s v="Rozalia"/>
    <x v="31"/>
    <s v="Bydgoszcz"/>
    <d v="2014-10-11T00:00:00"/>
    <d v="2014-10-15T00:00:00"/>
    <n v="1077.4000000000001"/>
    <s v="RozaliaSiedlecka"/>
    <n v="11"/>
    <n v="5"/>
    <x v="11"/>
  </r>
  <r>
    <s v="Adam"/>
    <x v="32"/>
    <s v="Mielec"/>
    <d v="2014-01-26T00:00:00"/>
    <d v="2014-01-30T00:00:00"/>
    <n v="954"/>
    <s v="AdamWradoch"/>
    <n v="11"/>
    <n v="5"/>
    <x v="11"/>
  </r>
  <r>
    <s v="Adam"/>
    <x v="32"/>
    <s v="Radom"/>
    <d v="2014-08-24T00:00:00"/>
    <d v="2014-08-28T00:00:00"/>
    <n v="674.5"/>
    <s v="AdamWradoch"/>
    <n v="11"/>
    <n v="5"/>
    <x v="11"/>
  </r>
  <r>
    <s v="Adam"/>
    <x v="32"/>
    <s v="Kalisz"/>
    <d v="2014-10-11T00:00:00"/>
    <d v="2014-10-15T00:00:00"/>
    <n v="1078"/>
    <s v="AdamWradoch"/>
    <n v="11"/>
    <n v="5"/>
    <x v="11"/>
  </r>
  <r>
    <s v="Andrzej"/>
    <x v="27"/>
    <s v="Kalisz"/>
    <d v="2014-10-17T00:00:00"/>
    <d v="2014-10-20T00:00:00"/>
    <n v="919"/>
    <s v="AndrzejKlajn"/>
    <n v="13"/>
    <n v="4"/>
    <x v="11"/>
  </r>
  <r>
    <s v="Bogumi"/>
    <x v="29"/>
    <s v="Mielec"/>
    <d v="2014-04-02T00:00:00"/>
    <d v="2014-04-05T00:00:00"/>
    <n v="826"/>
    <s v="BogumiLubelski"/>
    <n v="12"/>
    <n v="4"/>
    <x v="11"/>
  </r>
  <r>
    <s v="Dorota"/>
    <x v="30"/>
    <s v="Radom"/>
    <d v="2014-04-08T00:00:00"/>
    <d v="2014-04-11T00:00:00"/>
    <n v="550.5"/>
    <s v="DorotaMorska"/>
    <n v="12"/>
    <n v="4"/>
    <x v="11"/>
  </r>
  <r>
    <s v="Amadeusz"/>
    <x v="33"/>
    <s v="Radom"/>
    <d v="2014-04-08T00:00:00"/>
    <d v="2014-04-12T00:00:00"/>
    <n v="674.5"/>
    <s v="AmadeuszHelski"/>
    <n v="9"/>
    <n v="5"/>
    <x v="11"/>
  </r>
  <r>
    <s v="Amadeusz"/>
    <x v="33"/>
    <s v="Zgierz"/>
    <d v="2014-12-09T00:00:00"/>
    <d v="2014-12-13T00:00:00"/>
    <n v="688.5"/>
    <s v="AmadeuszHelski"/>
    <n v="9"/>
    <n v="5"/>
    <x v="11"/>
  </r>
  <r>
    <s v="Andrzej"/>
    <x v="27"/>
    <s v="Zgierz"/>
    <d v="2014-01-03T00:00:00"/>
    <d v="2014-01-05T00:00:00"/>
    <n v="450.5"/>
    <s v="AndrzejKlajn"/>
    <n v="13"/>
    <n v="3"/>
    <x v="11"/>
  </r>
  <r>
    <s v="Andrzej"/>
    <x v="27"/>
    <s v="Katowice"/>
    <d v="2014-09-16T00:00:00"/>
    <d v="2014-09-18T00:00:00"/>
    <n v="892.7"/>
    <s v="AndrzejKlajn"/>
    <n v="13"/>
    <n v="3"/>
    <x v="11"/>
  </r>
  <r>
    <s v="Wiktor"/>
    <x v="28"/>
    <s v="Mielec"/>
    <d v="2014-03-15T00:00:00"/>
    <d v="2014-03-17T00:00:00"/>
    <n v="698"/>
    <s v="WiktorBudzis"/>
    <n v="12"/>
    <n v="3"/>
    <x v="11"/>
  </r>
  <r>
    <s v="Amadeusz"/>
    <x v="33"/>
    <s v="Krakow"/>
    <d v="2014-01-09T00:00:00"/>
    <d v="2014-01-12T00:00:00"/>
    <n v="1116.5"/>
    <s v="AmadeuszHelski"/>
    <n v="9"/>
    <n v="4"/>
    <x v="11"/>
  </r>
  <r>
    <s v="Amadeusz"/>
    <x v="33"/>
    <s v="Kutno"/>
    <d v="2014-06-25T00:00:00"/>
    <d v="2014-06-28T00:00:00"/>
    <n v="665.8"/>
    <s v="AmadeuszHelski"/>
    <n v="9"/>
    <n v="4"/>
    <x v="11"/>
  </r>
  <r>
    <s v="Amadeusz"/>
    <x v="33"/>
    <s v="Kalisz"/>
    <d v="2014-07-07T00:00:00"/>
    <d v="2014-07-10T00:00:00"/>
    <n v="919"/>
    <s v="AmadeuszHelski"/>
    <n v="9"/>
    <n v="4"/>
    <x v="11"/>
  </r>
  <r>
    <s v="Dorota"/>
    <x v="30"/>
    <s v="Kutno"/>
    <d v="2014-10-22T00:00:00"/>
    <d v="2014-10-24T00:00:00"/>
    <n v="536.79999999999995"/>
    <s v="DorotaMorska"/>
    <n v="12"/>
    <n v="3"/>
    <x v="11"/>
  </r>
  <r>
    <s v="Rozalia"/>
    <x v="31"/>
    <s v="Bydgoszcz"/>
    <d v="2014-01-27T00:00:00"/>
    <d v="2014-01-29T00:00:00"/>
    <n v="795.4"/>
    <s v="RozaliaSiedlecka"/>
    <n v="11"/>
    <n v="3"/>
    <x v="11"/>
  </r>
  <r>
    <s v="Rozalia"/>
    <x v="31"/>
    <s v="Krakow"/>
    <d v="2014-03-03T00:00:00"/>
    <d v="2014-03-05T00:00:00"/>
    <n v="911.5"/>
    <s v="RozaliaSiedlecka"/>
    <n v="11"/>
    <n v="3"/>
    <x v="11"/>
  </r>
  <r>
    <s v="Rozalia"/>
    <x v="31"/>
    <s v="Mielec"/>
    <d v="2014-03-11T00:00:00"/>
    <d v="2014-03-13T00:00:00"/>
    <n v="698"/>
    <s v="RozaliaSiedlecka"/>
    <n v="11"/>
    <n v="3"/>
    <x v="11"/>
  </r>
  <r>
    <s v="Rozalia"/>
    <x v="31"/>
    <s v="Mielec"/>
    <d v="2014-09-05T00:00:00"/>
    <d v="2014-09-07T00:00:00"/>
    <n v="698"/>
    <s v="RozaliaSiedlecka"/>
    <n v="11"/>
    <n v="3"/>
    <x v="11"/>
  </r>
  <r>
    <s v="Rozalia"/>
    <x v="31"/>
    <s v="Olsztyn"/>
    <d v="2014-09-11T00:00:00"/>
    <d v="2014-09-13T00:00:00"/>
    <n v="689.8"/>
    <s v="RozaliaSiedlecka"/>
    <n v="11"/>
    <n v="3"/>
    <x v="11"/>
  </r>
  <r>
    <s v="Rozalia"/>
    <x v="31"/>
    <s v="Katowice"/>
    <d v="2014-09-16T00:00:00"/>
    <d v="2014-09-18T00:00:00"/>
    <n v="892.7"/>
    <s v="RozaliaSiedlecka"/>
    <n v="11"/>
    <n v="3"/>
    <x v="11"/>
  </r>
  <r>
    <s v="Adam"/>
    <x v="32"/>
    <s v="Kutno"/>
    <d v="2014-02-19T00:00:00"/>
    <d v="2014-02-21T00:00:00"/>
    <n v="536.79999999999995"/>
    <s v="AdamWradoch"/>
    <n v="11"/>
    <n v="3"/>
    <x v="11"/>
  </r>
  <r>
    <s v="Amadeusz"/>
    <x v="33"/>
    <s v="Olsztyn"/>
    <d v="2014-09-29T00:00:00"/>
    <d v="2014-10-01T00:00:00"/>
    <n v="689.8"/>
    <s v="AmadeuszHelski"/>
    <n v="9"/>
    <n v="3"/>
    <x v="11"/>
  </r>
  <r>
    <s v="Andrzej"/>
    <x v="27"/>
    <s v="Mielec"/>
    <d v="2014-09-04T00:00:00"/>
    <d v="2014-09-05T00:00:00"/>
    <n v="570"/>
    <s v="AndrzejKlajn"/>
    <n v="13"/>
    <n v="2"/>
    <x v="11"/>
  </r>
  <r>
    <s v="Andrzej"/>
    <x v="27"/>
    <s v="Malbork"/>
    <d v="2014-12-09T00:00:00"/>
    <d v="2014-12-10T00:00:00"/>
    <n v="891"/>
    <s v="AndrzejKlajn"/>
    <n v="13"/>
    <n v="2"/>
    <x v="11"/>
  </r>
  <r>
    <s v="Wiktor"/>
    <x v="28"/>
    <s v="Mielec"/>
    <d v="2014-02-19T00:00:00"/>
    <d v="2014-02-20T00:00:00"/>
    <n v="570"/>
    <s v="WiktorBudzis"/>
    <n v="12"/>
    <n v="2"/>
    <x v="11"/>
  </r>
  <r>
    <s v="Wiktor"/>
    <x v="28"/>
    <s v="Kutno"/>
    <d v="2014-11-16T00:00:00"/>
    <d v="2014-11-17T00:00:00"/>
    <n v="407.8"/>
    <s v="WiktorBudzis"/>
    <n v="12"/>
    <n v="2"/>
    <x v="11"/>
  </r>
  <r>
    <s v="Wiktor"/>
    <x v="28"/>
    <s v="Kutno"/>
    <d v="2014-11-21T00:00:00"/>
    <d v="2014-11-22T00:00:00"/>
    <n v="407.8"/>
    <s v="WiktorBudzis"/>
    <n v="12"/>
    <n v="2"/>
    <x v="11"/>
  </r>
  <r>
    <s v="Wiktor"/>
    <x v="28"/>
    <s v="Siedlce"/>
    <d v="2014-12-28T00:00:00"/>
    <d v="2014-12-29T00:00:00"/>
    <n v="295.39999999999998"/>
    <s v="WiktorBudzis"/>
    <n v="12"/>
    <n v="2"/>
    <x v="11"/>
  </r>
  <r>
    <s v="Bogumi"/>
    <x v="29"/>
    <s v="Mielec"/>
    <d v="2014-02-07T00:00:00"/>
    <d v="2014-02-08T00:00:00"/>
    <n v="570"/>
    <s v="BogumiLubelski"/>
    <n v="12"/>
    <n v="2"/>
    <x v="11"/>
  </r>
  <r>
    <s v="Bogumi"/>
    <x v="29"/>
    <s v="Radom"/>
    <d v="2014-07-07T00:00:00"/>
    <d v="2014-07-08T00:00:00"/>
    <n v="302.5"/>
    <s v="BogumiLubelski"/>
    <n v="12"/>
    <n v="2"/>
    <x v="11"/>
  </r>
  <r>
    <s v="Bogumi"/>
    <x v="29"/>
    <s v="Krakow"/>
    <d v="2014-08-06T00:00:00"/>
    <d v="2014-08-07T00:00:00"/>
    <n v="706.5"/>
    <s v="BogumiLubelski"/>
    <n v="12"/>
    <n v="2"/>
    <x v="11"/>
  </r>
  <r>
    <s v="Bogumi"/>
    <x v="29"/>
    <s v="Bydgoszcz"/>
    <d v="2014-09-04T00:00:00"/>
    <d v="2014-09-05T00:00:00"/>
    <n v="654.4"/>
    <s v="BogumiLubelski"/>
    <n v="12"/>
    <n v="2"/>
    <x v="11"/>
  </r>
  <r>
    <s v="Bogumi"/>
    <x v="29"/>
    <s v="Kalisz"/>
    <d v="2014-11-03T00:00:00"/>
    <d v="2014-11-04T00:00:00"/>
    <n v="601"/>
    <s v="BogumiLubelski"/>
    <n v="12"/>
    <n v="2"/>
    <x v="11"/>
  </r>
  <r>
    <s v="Bogumi"/>
    <x v="29"/>
    <s v="Katowice"/>
    <d v="2014-11-22T00:00:00"/>
    <d v="2014-11-23T00:00:00"/>
    <n v="693.7"/>
    <s v="BogumiLubelski"/>
    <n v="12"/>
    <n v="2"/>
    <x v="11"/>
  </r>
  <r>
    <s v="Bogumi"/>
    <x v="29"/>
    <s v="Mielec"/>
    <d v="2014-12-21T00:00:00"/>
    <d v="2014-12-22T00:00:00"/>
    <n v="570"/>
    <s v="BogumiLubelski"/>
    <n v="12"/>
    <n v="2"/>
    <x v="11"/>
  </r>
  <r>
    <s v="Dorota"/>
    <x v="30"/>
    <s v="Radom"/>
    <d v="2014-01-02T00:00:00"/>
    <d v="2014-01-03T00:00:00"/>
    <n v="302.5"/>
    <s v="DorotaMorska"/>
    <n v="12"/>
    <n v="2"/>
    <x v="11"/>
  </r>
  <r>
    <s v="Dorota"/>
    <x v="30"/>
    <s v="Zgierz"/>
    <d v="2014-03-18T00:00:00"/>
    <d v="2014-03-19T00:00:00"/>
    <n v="331.5"/>
    <s v="DorotaMorska"/>
    <n v="12"/>
    <n v="2"/>
    <x v="11"/>
  </r>
  <r>
    <s v="Dorota"/>
    <x v="30"/>
    <s v="Krakow"/>
    <d v="2014-09-29T00:00:00"/>
    <d v="2014-09-30T00:00:00"/>
    <n v="706.5"/>
    <s v="DorotaMorska"/>
    <n v="12"/>
    <n v="2"/>
    <x v="11"/>
  </r>
  <r>
    <s v="Dorota"/>
    <x v="30"/>
    <s v="Kalisz"/>
    <d v="2014-10-10T00:00:00"/>
    <d v="2014-10-11T00:00:00"/>
    <n v="601"/>
    <s v="DorotaMorska"/>
    <n v="12"/>
    <n v="2"/>
    <x v="11"/>
  </r>
  <r>
    <s v="Dorota"/>
    <x v="30"/>
    <s v="Krakow"/>
    <d v="2014-11-04T00:00:00"/>
    <d v="2014-11-05T00:00:00"/>
    <n v="706.5"/>
    <s v="DorotaMorska"/>
    <n v="12"/>
    <n v="2"/>
    <x v="11"/>
  </r>
  <r>
    <s v="Rozalia"/>
    <x v="31"/>
    <s v="Zgierz"/>
    <d v="2014-02-19T00:00:00"/>
    <d v="2014-02-20T00:00:00"/>
    <n v="331.5"/>
    <s v="RozaliaSiedlecka"/>
    <n v="11"/>
    <n v="2"/>
    <x v="11"/>
  </r>
  <r>
    <s v="Rozalia"/>
    <x v="31"/>
    <s v="Katowice"/>
    <d v="2014-03-27T00:00:00"/>
    <d v="2014-03-28T00:00:00"/>
    <n v="693.7"/>
    <s v="RozaliaSiedlecka"/>
    <n v="11"/>
    <n v="2"/>
    <x v="11"/>
  </r>
  <r>
    <s v="Rozalia"/>
    <x v="31"/>
    <s v="Malbork"/>
    <d v="2014-10-05T00:00:00"/>
    <d v="2014-10-06T00:00:00"/>
    <n v="891"/>
    <s v="RozaliaSiedlecka"/>
    <n v="11"/>
    <n v="2"/>
    <x v="11"/>
  </r>
  <r>
    <s v="Adam"/>
    <x v="32"/>
    <s v="Radom"/>
    <d v="2014-06-25T00:00:00"/>
    <d v="2014-06-26T00:00:00"/>
    <n v="302.5"/>
    <s v="AdamWradoch"/>
    <n v="11"/>
    <n v="2"/>
    <x v="11"/>
  </r>
  <r>
    <s v="Adam"/>
    <x v="32"/>
    <s v="Katowice"/>
    <d v="2014-09-05T00:00:00"/>
    <d v="2014-09-06T00:00:00"/>
    <n v="693.7"/>
    <s v="AdamWradoch"/>
    <n v="11"/>
    <n v="2"/>
    <x v="11"/>
  </r>
  <r>
    <s v="Adam"/>
    <x v="32"/>
    <s v="Malbork"/>
    <d v="2014-11-28T00:00:00"/>
    <d v="2014-11-29T00:00:00"/>
    <n v="891"/>
    <s v="AdamWradoch"/>
    <n v="11"/>
    <n v="2"/>
    <x v="11"/>
  </r>
  <r>
    <s v="Adam"/>
    <x v="32"/>
    <s v="Olsztyn"/>
    <d v="2014-12-09T00:00:00"/>
    <d v="2014-12-10T00:00:00"/>
    <n v="526.79999999999995"/>
    <s v="AdamWradoch"/>
    <n v="11"/>
    <n v="2"/>
    <x v="11"/>
  </r>
  <r>
    <s v="Adam"/>
    <x v="32"/>
    <s v="Zgierz"/>
    <d v="2014-12-29T00:00:00"/>
    <d v="2014-12-30T00:00:00"/>
    <n v="331.5"/>
    <s v="AdamWradoch"/>
    <n v="11"/>
    <n v="2"/>
    <x v="11"/>
  </r>
  <r>
    <s v="Amadeusz"/>
    <x v="33"/>
    <s v="Bydgoszcz"/>
    <d v="2014-11-20T00:00:00"/>
    <d v="2014-11-21T00:00:00"/>
    <n v="654.4"/>
    <s v="AmadeuszHelski"/>
    <n v="9"/>
    <n v="2"/>
    <x v="11"/>
  </r>
  <r>
    <s v="Amadeusz"/>
    <x v="33"/>
    <s v="Malbork"/>
    <d v="2014-11-24T00:00:00"/>
    <d v="2014-11-25T00:00:00"/>
    <n v="891"/>
    <s v="AmadeuszHelski"/>
    <n v="9"/>
    <n v="2"/>
    <x v="11"/>
  </r>
  <r>
    <s v="Andrzej"/>
    <x v="27"/>
    <s v="Krakow"/>
    <d v="2014-10-10T00:00:00"/>
    <d v="2014-10-10T00:00:00"/>
    <n v="501.5"/>
    <s v="AndrzejKlajn"/>
    <n v="13"/>
    <n v="1"/>
    <x v="11"/>
  </r>
  <r>
    <s v="Andrzej"/>
    <x v="27"/>
    <s v="Katowice"/>
    <d v="2014-10-13T00:00:00"/>
    <d v="2014-10-13T00:00:00"/>
    <n v="494.7"/>
    <s v="AndrzejKlajn"/>
    <n v="13"/>
    <n v="1"/>
    <x v="11"/>
  </r>
  <r>
    <s v="Andrzej"/>
    <x v="27"/>
    <s v="Kalisz"/>
    <d v="2014-11-27T00:00:00"/>
    <d v="2014-11-27T00:00:00"/>
    <n v="442"/>
    <s v="AndrzejKlajn"/>
    <n v="13"/>
    <n v="1"/>
    <x v="11"/>
  </r>
  <r>
    <s v="Andrzej"/>
    <x v="27"/>
    <s v="Kalisz"/>
    <d v="2014-12-01T00:00:00"/>
    <d v="2014-12-01T00:00:00"/>
    <n v="442"/>
    <s v="AndrzejKlajn"/>
    <n v="13"/>
    <n v="1"/>
    <x v="11"/>
  </r>
  <r>
    <s v="Andrzej"/>
    <x v="27"/>
    <s v="Lublin"/>
    <d v="2014-12-11T00:00:00"/>
    <d v="2014-12-11T00:00:00"/>
    <n v="290.7"/>
    <s v="AndrzejKlajn"/>
    <n v="13"/>
    <n v="1"/>
    <x v="11"/>
  </r>
  <r>
    <s v="Andrzej"/>
    <x v="27"/>
    <s v="Krakow"/>
    <d v="2014-12-13T00:00:00"/>
    <d v="2014-12-13T00:00:00"/>
    <n v="501.5"/>
    <s v="AndrzejKlajn"/>
    <n v="13"/>
    <n v="1"/>
    <x v="11"/>
  </r>
  <r>
    <s v="Wiktor"/>
    <x v="28"/>
    <s v="Malbork"/>
    <d v="2014-02-22T00:00:00"/>
    <d v="2014-02-22T00:00:00"/>
    <n v="680"/>
    <s v="WiktorBudzis"/>
    <n v="12"/>
    <n v="1"/>
    <x v="11"/>
  </r>
  <r>
    <s v="Wiktor"/>
    <x v="28"/>
    <s v="Kutno"/>
    <d v="2014-02-28T00:00:00"/>
    <d v="2014-02-28T00:00:00"/>
    <n v="278.8"/>
    <s v="WiktorBudzis"/>
    <n v="12"/>
    <n v="1"/>
    <x v="11"/>
  </r>
  <r>
    <s v="Wiktor"/>
    <x v="28"/>
    <s v="Lublin"/>
    <d v="2014-03-10T00:00:00"/>
    <d v="2014-03-10T00:00:00"/>
    <n v="290.7"/>
    <s v="WiktorBudzis"/>
    <n v="12"/>
    <n v="1"/>
    <x v="11"/>
  </r>
  <r>
    <s v="Wiktor"/>
    <x v="28"/>
    <s v="Kalisz"/>
    <d v="2014-12-02T00:00:00"/>
    <d v="2014-12-02T00:00:00"/>
    <n v="442"/>
    <s v="WiktorBudzis"/>
    <n v="12"/>
    <n v="1"/>
    <x v="11"/>
  </r>
  <r>
    <s v="Bogumi"/>
    <x v="29"/>
    <s v="Kielce"/>
    <d v="2014-08-09T00:00:00"/>
    <d v="2014-08-09T00:00:00"/>
    <n v="307.7"/>
    <s v="BogumiLubelski"/>
    <n v="12"/>
    <n v="1"/>
    <x v="11"/>
  </r>
  <r>
    <s v="Bogumi"/>
    <x v="29"/>
    <s v="Kielce"/>
    <d v="2014-10-02T00:00:00"/>
    <d v="2014-10-02T00:00:00"/>
    <n v="307.7"/>
    <s v="BogumiLubelski"/>
    <n v="12"/>
    <n v="1"/>
    <x v="11"/>
  </r>
  <r>
    <s v="Dorota"/>
    <x v="30"/>
    <s v="Malbork"/>
    <d v="2014-09-19T00:00:00"/>
    <d v="2014-09-19T00:00:00"/>
    <n v="680"/>
    <s v="DorotaMorska"/>
    <n v="12"/>
    <n v="1"/>
    <x v="11"/>
  </r>
  <r>
    <s v="Dorota"/>
    <x v="30"/>
    <s v="Siedlce"/>
    <d v="2014-10-15T00:00:00"/>
    <d v="2014-10-15T00:00:00"/>
    <n v="156.4"/>
    <s v="DorotaMorska"/>
    <n v="12"/>
    <n v="1"/>
    <x v="11"/>
  </r>
  <r>
    <s v="Dorota"/>
    <x v="30"/>
    <s v="Zgierz"/>
    <d v="2014-10-18T00:00:00"/>
    <d v="2014-10-18T00:00:00"/>
    <n v="212.5"/>
    <s v="DorotaMorska"/>
    <n v="12"/>
    <n v="1"/>
    <x v="11"/>
  </r>
  <r>
    <s v="Rozalia"/>
    <x v="31"/>
    <s v="Kielce"/>
    <d v="2014-07-21T00:00:00"/>
    <d v="2014-07-21T00:00:00"/>
    <n v="307.7"/>
    <s v="RozaliaSiedlecka"/>
    <n v="11"/>
    <n v="1"/>
    <x v="11"/>
  </r>
  <r>
    <s v="Adam"/>
    <x v="32"/>
    <s v="Kutno"/>
    <d v="2014-03-03T00:00:00"/>
    <d v="2014-03-03T00:00:00"/>
    <n v="278.8"/>
    <s v="AdamWradoch"/>
    <n v="11"/>
    <n v="1"/>
    <x v="11"/>
  </r>
  <r>
    <s v="Adam"/>
    <x v="32"/>
    <s v="Lublin"/>
    <d v="2014-03-07T00:00:00"/>
    <d v="2014-03-07T00:00:00"/>
    <n v="290.7"/>
    <s v="AdamWradoch"/>
    <n v="11"/>
    <n v="1"/>
    <x v="11"/>
  </r>
  <r>
    <s v="Amadeusz"/>
    <x v="33"/>
    <s v="Katowice"/>
    <d v="2014-03-18T00:00:00"/>
    <d v="2014-03-18T00:00:00"/>
    <n v="494.7"/>
    <s v="AmadeuszHelski"/>
    <n v="9"/>
    <n v="1"/>
    <x v="11"/>
  </r>
  <r>
    <s v="Dorota"/>
    <x v="34"/>
    <s v="Malbork"/>
    <d v="2014-01-14T00:00:00"/>
    <d v="2014-01-17T00:00:00"/>
    <n v="1313"/>
    <s v="DorotaSosnowiecka"/>
    <n v="13"/>
    <n v="4"/>
    <x v="12"/>
  </r>
  <r>
    <s v="Dorota"/>
    <x v="34"/>
    <s v="Kielce"/>
    <d v="2014-09-04T00:00:00"/>
    <d v="2014-09-07T00:00:00"/>
    <n v="841.7"/>
    <s v="DorotaSosnowiecka"/>
    <n v="13"/>
    <n v="4"/>
    <x v="12"/>
  </r>
  <r>
    <s v="Ewa"/>
    <x v="35"/>
    <s v="Kielce"/>
    <d v="2014-01-15T00:00:00"/>
    <d v="2014-01-19T00:00:00"/>
    <n v="1019.7"/>
    <s v="EwaKwiska"/>
    <n v="8"/>
    <n v="5"/>
    <x v="12"/>
  </r>
  <r>
    <s v="Ewa"/>
    <x v="35"/>
    <s v="Siedlce"/>
    <d v="2014-09-17T00:00:00"/>
    <d v="2014-09-21T00:00:00"/>
    <n v="712.4"/>
    <s v="EwaKwiska"/>
    <n v="8"/>
    <n v="5"/>
    <x v="12"/>
  </r>
  <r>
    <s v="Dorota"/>
    <x v="34"/>
    <s v="Siedlce"/>
    <d v="2014-01-26T00:00:00"/>
    <d v="2014-01-28T00:00:00"/>
    <n v="434.4"/>
    <s v="DorotaSosnowiecka"/>
    <n v="13"/>
    <n v="3"/>
    <x v="12"/>
  </r>
  <r>
    <s v="Dorota"/>
    <x v="34"/>
    <s v="Mielec"/>
    <d v="2014-10-29T00:00:00"/>
    <d v="2014-10-31T00:00:00"/>
    <n v="698"/>
    <s v="DorotaSosnowiecka"/>
    <n v="13"/>
    <n v="3"/>
    <x v="12"/>
  </r>
  <r>
    <s v="Ewa"/>
    <x v="35"/>
    <s v="Mielec"/>
    <d v="2014-01-21T00:00:00"/>
    <d v="2014-01-24T00:00:00"/>
    <n v="826"/>
    <s v="EwaKwiska"/>
    <n v="8"/>
    <n v="4"/>
    <x v="12"/>
  </r>
  <r>
    <s v="Ewa"/>
    <x v="35"/>
    <s v="Krakow"/>
    <d v="2014-10-11T00:00:00"/>
    <d v="2014-10-14T00:00:00"/>
    <n v="1116.5"/>
    <s v="EwaKwiska"/>
    <n v="8"/>
    <n v="4"/>
    <x v="12"/>
  </r>
  <r>
    <s v="Ewa"/>
    <x v="35"/>
    <s v="Katowice"/>
    <d v="2014-11-28T00:00:00"/>
    <d v="2014-12-01T00:00:00"/>
    <n v="1091.7"/>
    <s v="EwaKwiska"/>
    <n v="8"/>
    <n v="4"/>
    <x v="12"/>
  </r>
  <r>
    <s v="Dorota"/>
    <x v="34"/>
    <s v="Malbork"/>
    <d v="2014-02-19T00:00:00"/>
    <d v="2014-02-20T00:00:00"/>
    <n v="891"/>
    <s v="DorotaSosnowiecka"/>
    <n v="13"/>
    <n v="2"/>
    <x v="12"/>
  </r>
  <r>
    <s v="Dorota"/>
    <x v="34"/>
    <s v="Siedlce"/>
    <d v="2014-02-19T00:00:00"/>
    <d v="2014-02-20T00:00:00"/>
    <n v="295.39999999999998"/>
    <s v="DorotaSosnowiecka"/>
    <n v="13"/>
    <n v="2"/>
    <x v="12"/>
  </r>
  <r>
    <s v="Dorota"/>
    <x v="34"/>
    <s v="Olsztyn"/>
    <d v="2014-09-11T00:00:00"/>
    <d v="2014-09-12T00:00:00"/>
    <n v="526.79999999999995"/>
    <s v="DorotaSosnowiecka"/>
    <n v="13"/>
    <n v="2"/>
    <x v="12"/>
  </r>
  <r>
    <s v="Dorota"/>
    <x v="34"/>
    <s v="Malbork"/>
    <d v="2014-10-17T00:00:00"/>
    <d v="2014-10-18T00:00:00"/>
    <n v="891"/>
    <s v="DorotaSosnowiecka"/>
    <n v="13"/>
    <n v="2"/>
    <x v="12"/>
  </r>
  <r>
    <s v="Dorota"/>
    <x v="34"/>
    <s v="Mielec"/>
    <d v="2014-10-25T00:00:00"/>
    <d v="2014-10-26T00:00:00"/>
    <n v="570"/>
    <s v="DorotaSosnowiecka"/>
    <n v="13"/>
    <n v="2"/>
    <x v="12"/>
  </r>
  <r>
    <s v="Dorota"/>
    <x v="34"/>
    <s v="Bydgoszcz"/>
    <d v="2014-12-22T00:00:00"/>
    <d v="2014-12-23T00:00:00"/>
    <n v="654.4"/>
    <s v="DorotaSosnowiecka"/>
    <n v="13"/>
    <n v="2"/>
    <x v="12"/>
  </r>
  <r>
    <s v="Ewa"/>
    <x v="35"/>
    <s v="Bydgoszcz"/>
    <d v="2014-02-14T00:00:00"/>
    <d v="2014-02-16T00:00:00"/>
    <n v="795.4"/>
    <s v="EwaKwiska"/>
    <n v="8"/>
    <n v="3"/>
    <x v="12"/>
  </r>
  <r>
    <s v="Ewa"/>
    <x v="35"/>
    <s v="Katowice"/>
    <d v="2014-06-13T00:00:00"/>
    <d v="2014-06-15T00:00:00"/>
    <n v="892.7"/>
    <s v="EwaKwiska"/>
    <n v="8"/>
    <n v="3"/>
    <x v="12"/>
  </r>
  <r>
    <s v="Dorota"/>
    <x v="34"/>
    <s v="Malbork"/>
    <d v="2014-10-23T00:00:00"/>
    <d v="2014-10-23T00:00:00"/>
    <n v="680"/>
    <s v="DorotaSosnowiecka"/>
    <n v="13"/>
    <n v="1"/>
    <x v="12"/>
  </r>
  <r>
    <s v="Dorota"/>
    <x v="34"/>
    <s v="Bydgoszcz"/>
    <d v="2014-11-25T00:00:00"/>
    <d v="2014-11-25T00:00:00"/>
    <n v="513.4"/>
    <s v="DorotaSosnowiecka"/>
    <n v="13"/>
    <n v="1"/>
    <x v="12"/>
  </r>
  <r>
    <s v="Dorota"/>
    <x v="34"/>
    <s v="Bydgoszcz"/>
    <d v="2014-11-27T00:00:00"/>
    <d v="2014-11-27T00:00:00"/>
    <n v="513.4"/>
    <s v="DorotaSosnowiecka"/>
    <n v="13"/>
    <n v="1"/>
    <x v="12"/>
  </r>
  <r>
    <s v="Ewa"/>
    <x v="35"/>
    <s v="Bydgoszcz"/>
    <d v="2014-09-05T00:00:00"/>
    <d v="2014-09-05T00:00:00"/>
    <n v="513.4"/>
    <s v="EwaKwiska"/>
    <n v="8"/>
    <n v="1"/>
    <x v="12"/>
  </r>
  <r>
    <s v="Jerzy"/>
    <x v="36"/>
    <s v="Mielec"/>
    <d v="2014-08-06T00:00:00"/>
    <d v="2014-08-10T00:00:00"/>
    <n v="954"/>
    <s v="JerzyMisiek"/>
    <n v="11"/>
    <n v="5"/>
    <x v="13"/>
  </r>
  <r>
    <s v="Jerzy"/>
    <x v="36"/>
    <s v="Katowice"/>
    <d v="2014-11-04T00:00:00"/>
    <d v="2014-11-08T00:00:00"/>
    <n v="1290.7"/>
    <s v="JerzyMisiek"/>
    <n v="11"/>
    <n v="5"/>
    <x v="13"/>
  </r>
  <r>
    <s v="Kazimiera"/>
    <x v="37"/>
    <s v="Malbork"/>
    <d v="2014-07-31T00:00:00"/>
    <d v="2014-08-04T00:00:00"/>
    <n v="1524"/>
    <s v="KazimieraParczewska"/>
    <n v="11"/>
    <n v="5"/>
    <x v="13"/>
  </r>
  <r>
    <s v="Daria"/>
    <x v="38"/>
    <s v="Olsztyn"/>
    <d v="2014-09-29T00:00:00"/>
    <d v="2014-10-03T00:00:00"/>
    <n v="1015.8"/>
    <s v="DariaParyska"/>
    <n v="10"/>
    <n v="5"/>
    <x v="13"/>
  </r>
  <r>
    <s v="Kornel"/>
    <x v="39"/>
    <s v="Katowice"/>
    <d v="2014-01-14T00:00:00"/>
    <d v="2014-01-18T00:00:00"/>
    <n v="1290.7"/>
    <s v="KornelCzerski"/>
    <n v="9"/>
    <n v="5"/>
    <x v="13"/>
  </r>
  <r>
    <s v="Kornel"/>
    <x v="39"/>
    <s v="Zgierz"/>
    <d v="2014-07-25T00:00:00"/>
    <d v="2014-07-29T00:00:00"/>
    <n v="688.5"/>
    <s v="KornelCzerski"/>
    <n v="9"/>
    <n v="5"/>
    <x v="13"/>
  </r>
  <r>
    <s v="Jerzy"/>
    <x v="36"/>
    <s v="Kutno"/>
    <d v="2014-09-16T00:00:00"/>
    <d v="2014-09-19T00:00:00"/>
    <n v="665.8"/>
    <s v="JerzyMisiek"/>
    <n v="11"/>
    <n v="4"/>
    <x v="13"/>
  </r>
  <r>
    <s v="Jerzy"/>
    <x v="36"/>
    <s v="Katowice"/>
    <d v="2014-12-10T00:00:00"/>
    <d v="2014-12-13T00:00:00"/>
    <n v="1091.7"/>
    <s v="JerzyMisiek"/>
    <n v="11"/>
    <n v="4"/>
    <x v="13"/>
  </r>
  <r>
    <s v="Malwina"/>
    <x v="40"/>
    <s v="Lublin"/>
    <d v="2014-01-26T00:00:00"/>
    <d v="2014-01-29T00:00:00"/>
    <n v="737.7"/>
    <s v="MalwinaPapkin"/>
    <n v="11"/>
    <n v="4"/>
    <x v="13"/>
  </r>
  <r>
    <s v="Malwina"/>
    <x v="40"/>
    <s v="Siedlce"/>
    <d v="2014-09-04T00:00:00"/>
    <d v="2014-09-07T00:00:00"/>
    <n v="573.4"/>
    <s v="MalwinaPapkin"/>
    <n v="11"/>
    <n v="4"/>
    <x v="13"/>
  </r>
  <r>
    <s v="Malwina"/>
    <x v="40"/>
    <s v="Siedlce"/>
    <d v="2014-12-12T00:00:00"/>
    <d v="2014-12-15T00:00:00"/>
    <n v="573.4"/>
    <s v="MalwinaPapkin"/>
    <n v="11"/>
    <n v="4"/>
    <x v="13"/>
  </r>
  <r>
    <s v="Kazimiera"/>
    <x v="37"/>
    <s v="Kielce"/>
    <d v="2014-10-23T00:00:00"/>
    <d v="2014-10-26T00:00:00"/>
    <n v="841.7"/>
    <s v="KazimieraParczewska"/>
    <n v="11"/>
    <n v="4"/>
    <x v="13"/>
  </r>
  <r>
    <s v="Wojciech"/>
    <x v="41"/>
    <s v="Siedlce"/>
    <d v="2014-03-03T00:00:00"/>
    <d v="2014-03-07T00:00:00"/>
    <n v="712.4"/>
    <s v="WojciechMagierowcz"/>
    <n v="8"/>
    <n v="5"/>
    <x v="13"/>
  </r>
  <r>
    <s v="Wojciech"/>
    <x v="41"/>
    <s v="Krakow"/>
    <d v="2014-08-12T00:00:00"/>
    <d v="2014-08-16T00:00:00"/>
    <n v="1321.5"/>
    <s v="WojciechMagierowcz"/>
    <n v="8"/>
    <n v="5"/>
    <x v="13"/>
  </r>
  <r>
    <s v="Wojciech"/>
    <x v="41"/>
    <s v="Katowice"/>
    <d v="2014-10-10T00:00:00"/>
    <d v="2014-10-14T00:00:00"/>
    <n v="1290.7"/>
    <s v="WojciechMagierowcz"/>
    <n v="8"/>
    <n v="5"/>
    <x v="13"/>
  </r>
  <r>
    <s v="Wojciech"/>
    <x v="41"/>
    <s v="Zgierz"/>
    <d v="2014-11-15T00:00:00"/>
    <d v="2014-11-19T00:00:00"/>
    <n v="688.5"/>
    <s v="WojciechMagierowcz"/>
    <n v="8"/>
    <n v="5"/>
    <x v="13"/>
  </r>
  <r>
    <s v="Daria"/>
    <x v="38"/>
    <s v="Mielec"/>
    <d v="2014-05-20T00:00:00"/>
    <d v="2014-05-23T00:00:00"/>
    <n v="826"/>
    <s v="DariaParyska"/>
    <n v="10"/>
    <n v="4"/>
    <x v="13"/>
  </r>
  <r>
    <s v="Daria"/>
    <x v="38"/>
    <s v="Krakow"/>
    <d v="2014-07-31T00:00:00"/>
    <d v="2014-08-03T00:00:00"/>
    <n v="1116.5"/>
    <s v="DariaParyska"/>
    <n v="10"/>
    <n v="4"/>
    <x v="13"/>
  </r>
  <r>
    <s v="Karol"/>
    <x v="42"/>
    <s v="Kutno"/>
    <d v="2014-01-14T00:00:00"/>
    <d v="2014-01-18T00:00:00"/>
    <n v="794.8"/>
    <s v="KarolWitkiewicz"/>
    <n v="8"/>
    <n v="5"/>
    <x v="13"/>
  </r>
  <r>
    <s v="Karol"/>
    <x v="42"/>
    <s v="Olsztyn"/>
    <d v="2014-03-03T00:00:00"/>
    <d v="2014-03-07T00:00:00"/>
    <n v="1015.8"/>
    <s v="KarolWitkiewicz"/>
    <n v="8"/>
    <n v="5"/>
    <x v="13"/>
  </r>
  <r>
    <s v="Karol"/>
    <x v="42"/>
    <s v="Krakow"/>
    <d v="2014-08-30T00:00:00"/>
    <d v="2014-09-03T00:00:00"/>
    <n v="1321.5"/>
    <s v="KarolWitkiewicz"/>
    <n v="8"/>
    <n v="5"/>
    <x v="13"/>
  </r>
  <r>
    <s v="Karol"/>
    <x v="42"/>
    <s v="Siedlce"/>
    <d v="2014-11-03T00:00:00"/>
    <d v="2014-11-07T00:00:00"/>
    <n v="712.4"/>
    <s v="KarolWitkiewicz"/>
    <n v="8"/>
    <n v="5"/>
    <x v="13"/>
  </r>
  <r>
    <s v="Kornel"/>
    <x v="39"/>
    <s v="Krakow"/>
    <d v="2014-05-08T00:00:00"/>
    <d v="2014-05-11T00:00:00"/>
    <n v="1116.5"/>
    <s v="KornelCzerski"/>
    <n v="9"/>
    <n v="4"/>
    <x v="13"/>
  </r>
  <r>
    <s v="Kornel"/>
    <x v="39"/>
    <s v="Krakow"/>
    <d v="2014-12-10T00:00:00"/>
    <d v="2014-12-13T00:00:00"/>
    <n v="1116.5"/>
    <s v="KornelCzerski"/>
    <n v="9"/>
    <n v="4"/>
    <x v="13"/>
  </r>
  <r>
    <s v="Kamil"/>
    <x v="43"/>
    <s v="Olsztyn"/>
    <d v="2014-03-03T00:00:00"/>
    <d v="2014-03-07T00:00:00"/>
    <n v="1015.8"/>
    <s v="KamilPomorski"/>
    <n v="7"/>
    <n v="5"/>
    <x v="13"/>
  </r>
  <r>
    <s v="Kamil"/>
    <x v="43"/>
    <s v="Katowice"/>
    <d v="2014-06-19T00:00:00"/>
    <d v="2014-06-23T00:00:00"/>
    <n v="1290.7"/>
    <s v="KamilPomorski"/>
    <n v="7"/>
    <n v="5"/>
    <x v="13"/>
  </r>
  <r>
    <s v="Kamil"/>
    <x v="43"/>
    <s v="Katowice"/>
    <d v="2014-12-04T00:00:00"/>
    <d v="2014-12-08T00:00:00"/>
    <n v="1290.7"/>
    <s v="KamilPomorski"/>
    <n v="7"/>
    <n v="5"/>
    <x v="13"/>
  </r>
  <r>
    <s v="Jerzy"/>
    <x v="36"/>
    <s v="Katowice"/>
    <d v="2014-11-27T00:00:00"/>
    <d v="2014-11-29T00:00:00"/>
    <n v="892.7"/>
    <s v="JerzyMisiek"/>
    <n v="11"/>
    <n v="3"/>
    <x v="13"/>
  </r>
  <r>
    <s v="Malwina"/>
    <x v="40"/>
    <s v="Olsztyn"/>
    <d v="2014-08-12T00:00:00"/>
    <d v="2014-08-14T00:00:00"/>
    <n v="689.8"/>
    <s v="MalwinaPapkin"/>
    <n v="11"/>
    <n v="3"/>
    <x v="13"/>
  </r>
  <r>
    <s v="Malwina"/>
    <x v="40"/>
    <s v="Krakow"/>
    <d v="2014-10-23T00:00:00"/>
    <d v="2014-10-25T00:00:00"/>
    <n v="911.5"/>
    <s v="MalwinaPapkin"/>
    <n v="11"/>
    <n v="3"/>
    <x v="13"/>
  </r>
  <r>
    <s v="Kazimiera"/>
    <x v="37"/>
    <s v="Bydgoszcz"/>
    <d v="2014-02-03T00:00:00"/>
    <d v="2014-02-05T00:00:00"/>
    <n v="795.4"/>
    <s v="KazimieraParczewska"/>
    <n v="11"/>
    <n v="3"/>
    <x v="13"/>
  </r>
  <r>
    <s v="Kazimiera"/>
    <x v="37"/>
    <s v="Krakow"/>
    <d v="2014-09-23T00:00:00"/>
    <d v="2014-09-25T00:00:00"/>
    <n v="911.5"/>
    <s v="KazimieraParczewska"/>
    <n v="11"/>
    <n v="3"/>
    <x v="13"/>
  </r>
  <r>
    <s v="Kazimiera"/>
    <x v="37"/>
    <s v="Kutno"/>
    <d v="2014-10-06T00:00:00"/>
    <d v="2014-10-08T00:00:00"/>
    <n v="536.79999999999995"/>
    <s v="KazimieraParczewska"/>
    <n v="11"/>
    <n v="3"/>
    <x v="13"/>
  </r>
  <r>
    <s v="Daria"/>
    <x v="38"/>
    <s v="Malbork"/>
    <d v="2014-03-15T00:00:00"/>
    <d v="2014-03-17T00:00:00"/>
    <n v="1102"/>
    <s v="DariaParyska"/>
    <n v="10"/>
    <n v="3"/>
    <x v="13"/>
  </r>
  <r>
    <s v="Daria"/>
    <x v="38"/>
    <s v="Katowice"/>
    <d v="2014-04-02T00:00:00"/>
    <d v="2014-04-04T00:00:00"/>
    <n v="892.7"/>
    <s v="DariaParyska"/>
    <n v="10"/>
    <n v="3"/>
    <x v="13"/>
  </r>
  <r>
    <s v="Kamil"/>
    <x v="43"/>
    <s v="Zgierz"/>
    <d v="2014-09-29T00:00:00"/>
    <d v="2014-10-02T00:00:00"/>
    <n v="569.5"/>
    <s v="KamilPomorski"/>
    <n v="7"/>
    <n v="4"/>
    <x v="13"/>
  </r>
  <r>
    <s v="Kamil"/>
    <x v="43"/>
    <s v="Radom"/>
    <d v="2014-12-10T00:00:00"/>
    <d v="2014-12-13T00:00:00"/>
    <n v="550.5"/>
    <s v="KamilPomorski"/>
    <n v="7"/>
    <n v="4"/>
    <x v="13"/>
  </r>
  <r>
    <s v="Kornel"/>
    <x v="39"/>
    <s v="Katowice"/>
    <d v="2014-10-10T00:00:00"/>
    <d v="2014-10-12T00:00:00"/>
    <n v="892.7"/>
    <s v="KornelCzerski"/>
    <n v="9"/>
    <n v="3"/>
    <x v="13"/>
  </r>
  <r>
    <s v="Wojciech"/>
    <x v="41"/>
    <s v="Olsztyn"/>
    <d v="2014-02-07T00:00:00"/>
    <d v="2014-02-09T00:00:00"/>
    <n v="689.8"/>
    <s v="WojciechMagierowcz"/>
    <n v="8"/>
    <n v="3"/>
    <x v="13"/>
  </r>
  <r>
    <s v="Karol"/>
    <x v="42"/>
    <s v="Kutno"/>
    <d v="2014-09-05T00:00:00"/>
    <d v="2014-09-07T00:00:00"/>
    <n v="536.79999999999995"/>
    <s v="KarolWitkiewicz"/>
    <n v="8"/>
    <n v="3"/>
    <x v="13"/>
  </r>
  <r>
    <s v="Jerzy"/>
    <x v="36"/>
    <s v="Olsztyn"/>
    <d v="2014-04-26T00:00:00"/>
    <d v="2014-04-27T00:00:00"/>
    <n v="526.79999999999995"/>
    <s v="JerzyMisiek"/>
    <n v="11"/>
    <n v="2"/>
    <x v="13"/>
  </r>
  <r>
    <s v="Malwina"/>
    <x v="40"/>
    <s v="Malbork"/>
    <d v="2014-02-07T00:00:00"/>
    <d v="2014-02-08T00:00:00"/>
    <n v="891"/>
    <s v="MalwinaPapkin"/>
    <n v="11"/>
    <n v="2"/>
    <x v="13"/>
  </r>
  <r>
    <s v="Malwina"/>
    <x v="40"/>
    <s v="Zgierz"/>
    <d v="2014-09-16T00:00:00"/>
    <d v="2014-09-17T00:00:00"/>
    <n v="331.5"/>
    <s v="MalwinaPapkin"/>
    <n v="11"/>
    <n v="2"/>
    <x v="13"/>
  </r>
  <r>
    <s v="Malwina"/>
    <x v="40"/>
    <s v="Olsztyn"/>
    <d v="2014-09-17T00:00:00"/>
    <d v="2014-09-18T00:00:00"/>
    <n v="526.79999999999995"/>
    <s v="MalwinaPapkin"/>
    <n v="11"/>
    <n v="2"/>
    <x v="13"/>
  </r>
  <r>
    <s v="Malwina"/>
    <x v="40"/>
    <s v="Zgierz"/>
    <d v="2014-10-05T00:00:00"/>
    <d v="2014-10-06T00:00:00"/>
    <n v="331.5"/>
    <s v="MalwinaPapkin"/>
    <n v="11"/>
    <n v="2"/>
    <x v="13"/>
  </r>
  <r>
    <s v="Kazimiera"/>
    <x v="37"/>
    <s v="Kielce"/>
    <d v="2014-01-15T00:00:00"/>
    <d v="2014-01-16T00:00:00"/>
    <n v="485.7"/>
    <s v="KazimieraParczewska"/>
    <n v="11"/>
    <n v="2"/>
    <x v="13"/>
  </r>
  <r>
    <s v="Kazimiera"/>
    <x v="37"/>
    <s v="Zgierz"/>
    <d v="2014-02-10T00:00:00"/>
    <d v="2014-02-11T00:00:00"/>
    <n v="331.5"/>
    <s v="KazimieraParczewska"/>
    <n v="11"/>
    <n v="2"/>
    <x v="13"/>
  </r>
  <r>
    <s v="Kazimiera"/>
    <x v="37"/>
    <s v="Bydgoszcz"/>
    <d v="2014-08-25T00:00:00"/>
    <d v="2014-08-26T00:00:00"/>
    <n v="654.4"/>
    <s v="KazimieraParczewska"/>
    <n v="11"/>
    <n v="2"/>
    <x v="13"/>
  </r>
  <r>
    <s v="Kazimiera"/>
    <x v="37"/>
    <s v="Bydgoszcz"/>
    <d v="2014-12-09T00:00:00"/>
    <d v="2014-12-10T00:00:00"/>
    <n v="654.4"/>
    <s v="KazimieraParczewska"/>
    <n v="11"/>
    <n v="2"/>
    <x v="13"/>
  </r>
  <r>
    <s v="Kamil"/>
    <x v="43"/>
    <s v="Kalisz"/>
    <d v="2014-08-25T00:00:00"/>
    <d v="2014-08-27T00:00:00"/>
    <n v="760"/>
    <s v="KamilPomorski"/>
    <n v="7"/>
    <n v="3"/>
    <x v="13"/>
  </r>
  <r>
    <s v="Daria"/>
    <x v="38"/>
    <s v="Mielec"/>
    <d v="2014-05-06T00:00:00"/>
    <d v="2014-05-07T00:00:00"/>
    <n v="570"/>
    <s v="DariaParyska"/>
    <n v="10"/>
    <n v="2"/>
    <x v="13"/>
  </r>
  <r>
    <s v="Daria"/>
    <x v="38"/>
    <s v="Lublin"/>
    <d v="2014-11-03T00:00:00"/>
    <d v="2014-11-04T00:00:00"/>
    <n v="439.7"/>
    <s v="DariaParyska"/>
    <n v="10"/>
    <n v="2"/>
    <x v="13"/>
  </r>
  <r>
    <s v="Daria"/>
    <x v="38"/>
    <s v="Olsztyn"/>
    <d v="2014-11-15T00:00:00"/>
    <d v="2014-11-16T00:00:00"/>
    <n v="526.79999999999995"/>
    <s v="DariaParyska"/>
    <n v="10"/>
    <n v="2"/>
    <x v="13"/>
  </r>
  <r>
    <s v="Daria"/>
    <x v="38"/>
    <s v="Kutno"/>
    <d v="2014-12-10T00:00:00"/>
    <d v="2014-12-11T00:00:00"/>
    <n v="407.8"/>
    <s v="DariaParyska"/>
    <n v="10"/>
    <n v="2"/>
    <x v="13"/>
  </r>
  <r>
    <s v="Kornel"/>
    <x v="39"/>
    <s v="Mielec"/>
    <d v="2014-07-31T00:00:00"/>
    <d v="2014-08-01T00:00:00"/>
    <n v="570"/>
    <s v="KornelCzerski"/>
    <n v="9"/>
    <n v="2"/>
    <x v="13"/>
  </r>
  <r>
    <s v="Kornel"/>
    <x v="39"/>
    <s v="Malbork"/>
    <d v="2014-09-28T00:00:00"/>
    <d v="2014-09-29T00:00:00"/>
    <n v="891"/>
    <s v="KornelCzerski"/>
    <n v="9"/>
    <n v="2"/>
    <x v="13"/>
  </r>
  <r>
    <s v="Kornel"/>
    <x v="39"/>
    <s v="Kutno"/>
    <d v="2014-10-29T00:00:00"/>
    <d v="2014-10-30T00:00:00"/>
    <n v="407.8"/>
    <s v="KornelCzerski"/>
    <n v="9"/>
    <n v="2"/>
    <x v="13"/>
  </r>
  <r>
    <s v="Wojciech"/>
    <x v="41"/>
    <s v="Olsztyn"/>
    <d v="2014-01-15T00:00:00"/>
    <d v="2014-01-16T00:00:00"/>
    <n v="526.79999999999995"/>
    <s v="WojciechMagierowcz"/>
    <n v="8"/>
    <n v="2"/>
    <x v="13"/>
  </r>
  <r>
    <s v="Wojciech"/>
    <x v="41"/>
    <s v="Bydgoszcz"/>
    <d v="2014-03-15T00:00:00"/>
    <d v="2014-03-16T00:00:00"/>
    <n v="654.4"/>
    <s v="WojciechMagierowcz"/>
    <n v="8"/>
    <n v="2"/>
    <x v="13"/>
  </r>
  <r>
    <s v="Karol"/>
    <x v="42"/>
    <s v="Kielce"/>
    <d v="2014-01-09T00:00:00"/>
    <d v="2014-01-10T00:00:00"/>
    <n v="485.7"/>
    <s v="KarolWitkiewicz"/>
    <n v="8"/>
    <n v="2"/>
    <x v="13"/>
  </r>
  <r>
    <s v="Karol"/>
    <x v="42"/>
    <s v="Krakow"/>
    <d v="2014-02-15T00:00:00"/>
    <d v="2014-02-16T00:00:00"/>
    <n v="706.5"/>
    <s v="KarolWitkiewicz"/>
    <n v="8"/>
    <n v="2"/>
    <x v="13"/>
  </r>
  <r>
    <s v="Kamil"/>
    <x v="43"/>
    <s v="Zgierz"/>
    <d v="2014-11-03T00:00:00"/>
    <d v="2014-11-04T00:00:00"/>
    <n v="331.5"/>
    <s v="KamilPomorski"/>
    <n v="7"/>
    <n v="2"/>
    <x v="13"/>
  </r>
  <r>
    <s v="Jerzy"/>
    <x v="36"/>
    <s v="Radom"/>
    <d v="2014-01-03T00:00:00"/>
    <d v="2014-01-03T00:00:00"/>
    <n v="178.5"/>
    <s v="JerzyMisiek"/>
    <n v="11"/>
    <n v="1"/>
    <x v="13"/>
  </r>
  <r>
    <s v="Jerzy"/>
    <x v="36"/>
    <s v="Zgierz"/>
    <d v="2014-01-07T00:00:00"/>
    <d v="2014-01-07T00:00:00"/>
    <n v="212.5"/>
    <s v="JerzyMisiek"/>
    <n v="11"/>
    <n v="1"/>
    <x v="13"/>
  </r>
  <r>
    <s v="Jerzy"/>
    <x v="36"/>
    <s v="Katowice"/>
    <d v="2014-08-12T00:00:00"/>
    <d v="2014-08-12T00:00:00"/>
    <n v="494.7"/>
    <s v="JerzyMisiek"/>
    <n v="11"/>
    <n v="1"/>
    <x v="13"/>
  </r>
  <r>
    <s v="Jerzy"/>
    <x v="36"/>
    <s v="Olsztyn"/>
    <d v="2014-08-14T00:00:00"/>
    <d v="2014-08-14T00:00:00"/>
    <n v="363.8"/>
    <s v="JerzyMisiek"/>
    <n v="11"/>
    <n v="1"/>
    <x v="13"/>
  </r>
  <r>
    <s v="Jerzy"/>
    <x v="36"/>
    <s v="Siedlce"/>
    <d v="2014-12-19T00:00:00"/>
    <d v="2014-12-19T00:00:00"/>
    <n v="156.4"/>
    <s v="JerzyMisiek"/>
    <n v="11"/>
    <n v="1"/>
    <x v="13"/>
  </r>
  <r>
    <s v="Malwina"/>
    <x v="40"/>
    <s v="Mielec"/>
    <d v="2014-01-17T00:00:00"/>
    <d v="2014-01-17T00:00:00"/>
    <n v="442"/>
    <s v="MalwinaPapkin"/>
    <n v="11"/>
    <n v="1"/>
    <x v="13"/>
  </r>
  <r>
    <s v="Malwina"/>
    <x v="40"/>
    <s v="Radom"/>
    <d v="2014-11-24T00:00:00"/>
    <d v="2014-11-24T00:00:00"/>
    <n v="178.5"/>
    <s v="MalwinaPapkin"/>
    <n v="11"/>
    <n v="1"/>
    <x v="13"/>
  </r>
  <r>
    <s v="Kazimiera"/>
    <x v="37"/>
    <s v="Mielec"/>
    <d v="2014-11-15T00:00:00"/>
    <d v="2014-11-15T00:00:00"/>
    <n v="442"/>
    <s v="KazimieraParczewska"/>
    <n v="11"/>
    <n v="1"/>
    <x v="13"/>
  </r>
  <r>
    <s v="Kazimiera"/>
    <x v="37"/>
    <s v="Kalisz"/>
    <d v="2014-12-16T00:00:00"/>
    <d v="2014-12-16T00:00:00"/>
    <n v="442"/>
    <s v="KazimieraParczewska"/>
    <n v="11"/>
    <n v="1"/>
    <x v="13"/>
  </r>
  <r>
    <s v="Daria"/>
    <x v="38"/>
    <s v="Kalisz"/>
    <d v="2014-11-06T00:00:00"/>
    <d v="2014-11-06T00:00:00"/>
    <n v="442"/>
    <s v="DariaParyska"/>
    <n v="10"/>
    <n v="1"/>
    <x v="13"/>
  </r>
  <r>
    <s v="Kornel"/>
    <x v="39"/>
    <s v="Mielec"/>
    <d v="2014-10-01T00:00:00"/>
    <d v="2014-10-01T00:00:00"/>
    <n v="442"/>
    <s v="KornelCzerski"/>
    <n v="9"/>
    <n v="1"/>
    <x v="13"/>
  </r>
  <r>
    <s v="Wojciech"/>
    <x v="41"/>
    <s v="Bydgoszcz"/>
    <d v="2014-07-15T00:00:00"/>
    <d v="2014-07-15T00:00:00"/>
    <n v="513.4"/>
    <s v="WojciechMagierowcz"/>
    <n v="8"/>
    <n v="1"/>
    <x v="13"/>
  </r>
  <r>
    <s v="Karol"/>
    <x v="42"/>
    <s v="Olsztyn"/>
    <d v="2014-02-19T00:00:00"/>
    <d v="2014-02-19T00:00:00"/>
    <n v="363.8"/>
    <s v="KarolWitkiewicz"/>
    <n v="8"/>
    <n v="1"/>
    <x v="13"/>
  </r>
  <r>
    <s v="Ewelia"/>
    <x v="44"/>
    <s v="Kalisz"/>
    <d v="2014-10-06T00:00:00"/>
    <d v="2014-10-13T00:00:00"/>
    <n v="1555"/>
    <s v="EweliaNyska"/>
    <n v="10"/>
    <n v="8"/>
    <x v="14"/>
  </r>
  <r>
    <s v="Anna"/>
    <x v="45"/>
    <s v="Olsztyn"/>
    <d v="2014-11-03T00:00:00"/>
    <d v="2014-11-07T00:00:00"/>
    <n v="1015.8"/>
    <s v="AnnaKaliska"/>
    <n v="15"/>
    <n v="5"/>
    <x v="14"/>
  </r>
  <r>
    <s v="Kornel"/>
    <x v="46"/>
    <s v="Olsztyn"/>
    <d v="2014-12-10T00:00:00"/>
    <d v="2014-12-14T00:00:00"/>
    <n v="1015.8"/>
    <s v="KornelHenrykowski"/>
    <n v="13"/>
    <n v="5"/>
    <x v="14"/>
  </r>
  <r>
    <s v="Anna"/>
    <x v="45"/>
    <s v="Malbork"/>
    <d v="2014-09-11T00:00:00"/>
    <d v="2014-09-14T00:00:00"/>
    <n v="1313"/>
    <s v="AnnaKaliska"/>
    <n v="15"/>
    <n v="4"/>
    <x v="14"/>
  </r>
  <r>
    <s v="Ewelia"/>
    <x v="44"/>
    <s v="Kielce"/>
    <d v="2014-09-04T00:00:00"/>
    <d v="2014-09-08T00:00:00"/>
    <n v="1019.7"/>
    <s v="EweliaNyska"/>
    <n v="10"/>
    <n v="5"/>
    <x v="14"/>
  </r>
  <r>
    <s v="Katarzyna"/>
    <x v="47"/>
    <s v="Lublin"/>
    <d v="2014-12-04T00:00:00"/>
    <d v="2014-12-08T00:00:00"/>
    <n v="886.7"/>
    <s v="KatarzynaPiotrowska"/>
    <n v="10"/>
    <n v="5"/>
    <x v="14"/>
  </r>
  <r>
    <s v="Anna"/>
    <x v="45"/>
    <s v="Kutno"/>
    <d v="2014-04-02T00:00:00"/>
    <d v="2014-04-04T00:00:00"/>
    <n v="536.79999999999995"/>
    <s v="AnnaKaliska"/>
    <n v="15"/>
    <n v="3"/>
    <x v="14"/>
  </r>
  <r>
    <s v="Ewelia"/>
    <x v="44"/>
    <s v="Kielce"/>
    <d v="2014-06-19T00:00:00"/>
    <d v="2014-06-22T00:00:00"/>
    <n v="841.7"/>
    <s v="EweliaNyska"/>
    <n v="10"/>
    <n v="4"/>
    <x v="14"/>
  </r>
  <r>
    <s v="Katarzyna"/>
    <x v="47"/>
    <s v="Radom"/>
    <d v="2014-09-03T00:00:00"/>
    <d v="2014-09-06T00:00:00"/>
    <n v="550.5"/>
    <s v="KatarzynaPiotrowska"/>
    <n v="10"/>
    <n v="4"/>
    <x v="14"/>
  </r>
  <r>
    <s v="Ewelia"/>
    <x v="48"/>
    <s v="Malbork"/>
    <d v="2014-01-21T00:00:00"/>
    <d v="2014-01-25T00:00:00"/>
    <n v="1524"/>
    <s v="EweliaPrus"/>
    <n v="8"/>
    <n v="5"/>
    <x v="14"/>
  </r>
  <r>
    <s v="Ewelia"/>
    <x v="48"/>
    <s v="Kielce"/>
    <d v="2014-05-08T00:00:00"/>
    <d v="2014-05-12T00:00:00"/>
    <n v="1019.7"/>
    <s v="EweliaPrus"/>
    <n v="8"/>
    <n v="5"/>
    <x v="14"/>
  </r>
  <r>
    <s v="Ewelia"/>
    <x v="48"/>
    <s v="Olsztyn"/>
    <d v="2014-09-17T00:00:00"/>
    <d v="2014-09-21T00:00:00"/>
    <n v="1015.8"/>
    <s v="EweliaPrus"/>
    <n v="8"/>
    <n v="5"/>
    <x v="14"/>
  </r>
  <r>
    <s v="Kornel"/>
    <x v="46"/>
    <s v="Malbork"/>
    <d v="2014-01-22T00:00:00"/>
    <d v="2014-01-24T00:00:00"/>
    <n v="1102"/>
    <s v="KornelHenrykowski"/>
    <n v="13"/>
    <n v="3"/>
    <x v="14"/>
  </r>
  <r>
    <s v="Kornel"/>
    <x v="46"/>
    <s v="Olsztyn"/>
    <d v="2014-03-17T00:00:00"/>
    <d v="2014-03-19T00:00:00"/>
    <n v="689.8"/>
    <s v="KornelHenrykowski"/>
    <n v="13"/>
    <n v="3"/>
    <x v="14"/>
  </r>
  <r>
    <s v="Kornel"/>
    <x v="46"/>
    <s v="Radom"/>
    <d v="2014-09-04T00:00:00"/>
    <d v="2014-09-06T00:00:00"/>
    <n v="426.5"/>
    <s v="KornelHenrykowski"/>
    <n v="13"/>
    <n v="3"/>
    <x v="14"/>
  </r>
  <r>
    <s v="Kornel"/>
    <x v="46"/>
    <s v="Zgierz"/>
    <d v="2014-09-28T00:00:00"/>
    <d v="2014-09-30T00:00:00"/>
    <n v="450.5"/>
    <s v="KornelHenrykowski"/>
    <n v="13"/>
    <n v="3"/>
    <x v="14"/>
  </r>
  <r>
    <s v="Ewelia"/>
    <x v="48"/>
    <s v="Radom"/>
    <d v="2014-07-01T00:00:00"/>
    <d v="2014-07-04T00:00:00"/>
    <n v="550.5"/>
    <s v="EweliaPrus"/>
    <n v="8"/>
    <n v="4"/>
    <x v="14"/>
  </r>
  <r>
    <s v="Anna"/>
    <x v="45"/>
    <s v="Katowice"/>
    <d v="2014-09-16T00:00:00"/>
    <d v="2014-09-17T00:00:00"/>
    <n v="693.7"/>
    <s v="AnnaKaliska"/>
    <n v="15"/>
    <n v="2"/>
    <x v="14"/>
  </r>
  <r>
    <s v="Anna"/>
    <x v="45"/>
    <s v="Krakow"/>
    <d v="2014-12-11T00:00:00"/>
    <d v="2014-12-12T00:00:00"/>
    <n v="706.5"/>
    <s v="AnnaKaliska"/>
    <n v="15"/>
    <n v="2"/>
    <x v="14"/>
  </r>
  <r>
    <s v="Anna"/>
    <x v="45"/>
    <s v="Siedlce"/>
    <d v="2014-12-22T00:00:00"/>
    <d v="2014-12-23T00:00:00"/>
    <n v="295.39999999999998"/>
    <s v="AnnaKaliska"/>
    <n v="15"/>
    <n v="2"/>
    <x v="14"/>
  </r>
  <r>
    <s v="Katarzyna"/>
    <x v="47"/>
    <s v="Kutno"/>
    <d v="2014-02-15T00:00:00"/>
    <d v="2014-02-17T00:00:00"/>
    <n v="536.79999999999995"/>
    <s v="KatarzynaPiotrowska"/>
    <n v="10"/>
    <n v="3"/>
    <x v="14"/>
  </r>
  <r>
    <s v="Katarzyna"/>
    <x v="47"/>
    <s v="Bydgoszcz"/>
    <d v="2014-06-19T00:00:00"/>
    <d v="2014-06-21T00:00:00"/>
    <n v="795.4"/>
    <s v="KatarzynaPiotrowska"/>
    <n v="10"/>
    <n v="3"/>
    <x v="14"/>
  </r>
  <r>
    <s v="Katarzyna"/>
    <x v="47"/>
    <s v="Katowice"/>
    <d v="2014-07-21T00:00:00"/>
    <d v="2014-07-23T00:00:00"/>
    <n v="892.7"/>
    <s v="KatarzynaPiotrowska"/>
    <n v="10"/>
    <n v="3"/>
    <x v="14"/>
  </r>
  <r>
    <s v="Kornel"/>
    <x v="46"/>
    <s v="Kielce"/>
    <d v="2014-08-30T00:00:00"/>
    <d v="2014-08-31T00:00:00"/>
    <n v="485.7"/>
    <s v="KornelHenrykowski"/>
    <n v="13"/>
    <n v="2"/>
    <x v="14"/>
  </r>
  <r>
    <s v="Kornel"/>
    <x v="46"/>
    <s v="Kielce"/>
    <d v="2014-09-17T00:00:00"/>
    <d v="2014-09-18T00:00:00"/>
    <n v="485.7"/>
    <s v="KornelHenrykowski"/>
    <n v="13"/>
    <n v="2"/>
    <x v="14"/>
  </r>
  <r>
    <s v="Ewelia"/>
    <x v="48"/>
    <s v="Siedlce"/>
    <d v="2014-09-04T00:00:00"/>
    <d v="2014-09-06T00:00:00"/>
    <n v="434.4"/>
    <s v="EweliaPrus"/>
    <n v="8"/>
    <n v="3"/>
    <x v="14"/>
  </r>
  <r>
    <s v="Ewelia"/>
    <x v="44"/>
    <s v="Radom"/>
    <d v="2014-01-18T00:00:00"/>
    <d v="2014-01-19T00:00:00"/>
    <n v="302.5"/>
    <s v="EweliaNyska"/>
    <n v="10"/>
    <n v="2"/>
    <x v="14"/>
  </r>
  <r>
    <s v="Ewelia"/>
    <x v="44"/>
    <s v="Mielec"/>
    <d v="2014-03-03T00:00:00"/>
    <d v="2014-03-04T00:00:00"/>
    <n v="570"/>
    <s v="EweliaNyska"/>
    <n v="10"/>
    <n v="2"/>
    <x v="14"/>
  </r>
  <r>
    <s v="Ewelia"/>
    <x v="44"/>
    <s v="Bydgoszcz"/>
    <d v="2014-12-10T00:00:00"/>
    <d v="2014-12-11T00:00:00"/>
    <n v="654.4"/>
    <s v="EweliaNyska"/>
    <n v="10"/>
    <n v="2"/>
    <x v="14"/>
  </r>
  <r>
    <s v="Katarzyna"/>
    <x v="47"/>
    <s v="Radom"/>
    <d v="2014-01-15T00:00:00"/>
    <d v="2014-01-16T00:00:00"/>
    <n v="302.5"/>
    <s v="KatarzynaPiotrowska"/>
    <n v="10"/>
    <n v="2"/>
    <x v="14"/>
  </r>
  <r>
    <s v="Katarzyna"/>
    <x v="47"/>
    <s v="Malbork"/>
    <d v="2014-09-11T00:00:00"/>
    <d v="2014-09-12T00:00:00"/>
    <n v="891"/>
    <s v="KatarzynaPiotrowska"/>
    <n v="10"/>
    <n v="2"/>
    <x v="14"/>
  </r>
  <r>
    <s v="Katarzyna"/>
    <x v="47"/>
    <s v="Olsztyn"/>
    <d v="2014-11-27T00:00:00"/>
    <d v="2014-11-28T00:00:00"/>
    <n v="526.79999999999995"/>
    <s v="KatarzynaPiotrowska"/>
    <n v="10"/>
    <n v="2"/>
    <x v="14"/>
  </r>
  <r>
    <s v="Katarzyna"/>
    <x v="47"/>
    <s v="Zgierz"/>
    <d v="2014-12-22T00:00:00"/>
    <d v="2014-12-23T00:00:00"/>
    <n v="331.5"/>
    <s v="KatarzynaPiotrowska"/>
    <n v="10"/>
    <n v="2"/>
    <x v="14"/>
  </r>
  <r>
    <s v="Ewelia"/>
    <x v="48"/>
    <s v="Olsztyn"/>
    <d v="2014-01-13T00:00:00"/>
    <d v="2014-01-14T00:00:00"/>
    <n v="526.79999999999995"/>
    <s v="EweliaPrus"/>
    <n v="8"/>
    <n v="2"/>
    <x v="14"/>
  </r>
  <r>
    <s v="Ewelia"/>
    <x v="48"/>
    <s v="Olsztyn"/>
    <d v="2014-04-23T00:00:00"/>
    <d v="2014-04-24T00:00:00"/>
    <n v="526.79999999999995"/>
    <s v="EweliaPrus"/>
    <n v="8"/>
    <n v="2"/>
    <x v="14"/>
  </r>
  <r>
    <s v="Anna"/>
    <x v="45"/>
    <s v="Kielce"/>
    <d v="2014-02-03T00:00:00"/>
    <d v="2014-02-03T00:00:00"/>
    <n v="307.7"/>
    <s v="AnnaKaliska"/>
    <n v="15"/>
    <n v="1"/>
    <x v="14"/>
  </r>
  <r>
    <s v="Anna"/>
    <x v="45"/>
    <s v="Kalisz"/>
    <d v="2014-02-07T00:00:00"/>
    <d v="2014-02-07T00:00:00"/>
    <n v="442"/>
    <s v="AnnaKaliska"/>
    <n v="15"/>
    <n v="1"/>
    <x v="14"/>
  </r>
  <r>
    <s v="Anna"/>
    <x v="45"/>
    <s v="Mielec"/>
    <d v="2014-09-05T00:00:00"/>
    <d v="2014-09-05T00:00:00"/>
    <n v="442"/>
    <s v="AnnaKaliska"/>
    <n v="15"/>
    <n v="1"/>
    <x v="14"/>
  </r>
  <r>
    <s v="Anna"/>
    <x v="45"/>
    <s v="Siedlce"/>
    <d v="2014-10-10T00:00:00"/>
    <d v="2014-10-10T00:00:00"/>
    <n v="156.4"/>
    <s v="AnnaKaliska"/>
    <n v="15"/>
    <n v="1"/>
    <x v="14"/>
  </r>
  <r>
    <s v="Anna"/>
    <x v="45"/>
    <s v="Lublin"/>
    <d v="2014-10-23T00:00:00"/>
    <d v="2014-10-23T00:00:00"/>
    <n v="290.7"/>
    <s v="AnnaKaliska"/>
    <n v="15"/>
    <n v="1"/>
    <x v="14"/>
  </r>
  <r>
    <s v="Anna"/>
    <x v="45"/>
    <s v="Kielce"/>
    <d v="2014-11-17T00:00:00"/>
    <d v="2014-11-17T00:00:00"/>
    <n v="307.7"/>
    <s v="AnnaKaliska"/>
    <n v="15"/>
    <n v="1"/>
    <x v="14"/>
  </r>
  <r>
    <s v="Anna"/>
    <x v="45"/>
    <s v="Olsztyn"/>
    <d v="2014-11-28T00:00:00"/>
    <d v="2014-11-28T00:00:00"/>
    <n v="363.8"/>
    <s v="AnnaKaliska"/>
    <n v="15"/>
    <n v="1"/>
    <x v="14"/>
  </r>
  <r>
    <s v="Anna"/>
    <x v="45"/>
    <s v="Malbork"/>
    <d v="2014-12-01T00:00:00"/>
    <d v="2014-12-01T00:00:00"/>
    <n v="680"/>
    <s v="AnnaKaliska"/>
    <n v="15"/>
    <n v="1"/>
    <x v="14"/>
  </r>
  <r>
    <s v="Anna"/>
    <x v="45"/>
    <s v="Bydgoszcz"/>
    <d v="2014-12-29T00:00:00"/>
    <d v="2014-12-29T00:00:00"/>
    <n v="513.4"/>
    <s v="AnnaKaliska"/>
    <n v="15"/>
    <n v="1"/>
    <x v="14"/>
  </r>
  <r>
    <s v="Kornel"/>
    <x v="46"/>
    <s v="Krakow"/>
    <d v="2014-09-20T00:00:00"/>
    <d v="2014-09-20T00:00:00"/>
    <n v="501.5"/>
    <s v="KornelHenrykowski"/>
    <n v="13"/>
    <n v="1"/>
    <x v="14"/>
  </r>
  <r>
    <s v="Kornel"/>
    <x v="46"/>
    <s v="Siedlce"/>
    <d v="2014-10-03T00:00:00"/>
    <d v="2014-10-03T00:00:00"/>
    <n v="156.4"/>
    <s v="KornelHenrykowski"/>
    <n v="13"/>
    <n v="1"/>
    <x v="14"/>
  </r>
  <r>
    <s v="Kornel"/>
    <x v="46"/>
    <s v="Katowice"/>
    <d v="2014-10-22T00:00:00"/>
    <d v="2014-10-22T00:00:00"/>
    <n v="494.7"/>
    <s v="KornelHenrykowski"/>
    <n v="13"/>
    <n v="1"/>
    <x v="14"/>
  </r>
  <r>
    <s v="Kornel"/>
    <x v="46"/>
    <s v="Kielce"/>
    <d v="2014-10-25T00:00:00"/>
    <d v="2014-10-25T00:00:00"/>
    <n v="307.7"/>
    <s v="KornelHenrykowski"/>
    <n v="13"/>
    <n v="1"/>
    <x v="14"/>
  </r>
  <r>
    <s v="Kornel"/>
    <x v="46"/>
    <s v="Katowice"/>
    <d v="2014-11-19T00:00:00"/>
    <d v="2014-11-19T00:00:00"/>
    <n v="494.7"/>
    <s v="KornelHenrykowski"/>
    <n v="13"/>
    <n v="1"/>
    <x v="14"/>
  </r>
  <r>
    <s v="Kornel"/>
    <x v="46"/>
    <s v="Krakow"/>
    <d v="2014-11-27T00:00:00"/>
    <d v="2014-11-27T00:00:00"/>
    <n v="501.5"/>
    <s v="KornelHenrykowski"/>
    <n v="13"/>
    <n v="1"/>
    <x v="14"/>
  </r>
  <r>
    <s v="Ewelia"/>
    <x v="44"/>
    <s v="Zgierz"/>
    <d v="2014-01-14T00:00:00"/>
    <d v="2014-01-14T00:00:00"/>
    <n v="212.5"/>
    <s v="EweliaNyska"/>
    <n v="10"/>
    <n v="1"/>
    <x v="14"/>
  </r>
  <r>
    <s v="Ewelia"/>
    <x v="44"/>
    <s v="Mielec"/>
    <d v="2014-06-13T00:00:00"/>
    <d v="2014-06-13T00:00:00"/>
    <n v="442"/>
    <s v="EweliaNyska"/>
    <n v="10"/>
    <n v="1"/>
    <x v="14"/>
  </r>
  <r>
    <s v="Ewelia"/>
    <x v="44"/>
    <s v="Kutno"/>
    <d v="2014-11-03T00:00:00"/>
    <d v="2014-11-03T00:00:00"/>
    <n v="278.8"/>
    <s v="EweliaNyska"/>
    <n v="10"/>
    <n v="1"/>
    <x v="14"/>
  </r>
  <r>
    <s v="Ewelia"/>
    <x v="44"/>
    <s v="Mielec"/>
    <d v="2014-11-07T00:00:00"/>
    <d v="2014-11-07T00:00:00"/>
    <n v="442"/>
    <s v="EweliaNyska"/>
    <n v="10"/>
    <n v="1"/>
    <x v="14"/>
  </r>
  <r>
    <s v="Katarzyna"/>
    <x v="47"/>
    <s v="Kutno"/>
    <d v="2014-12-16T00:00:00"/>
    <d v="2014-12-16T00:00:00"/>
    <n v="278.8"/>
    <s v="KatarzynaPiotrowska"/>
    <n v="10"/>
    <n v="1"/>
    <x v="14"/>
  </r>
  <r>
    <s v="Ewelia"/>
    <x v="48"/>
    <s v="Mielec"/>
    <d v="2014-06-16T00:00:00"/>
    <d v="2014-06-16T00:00:00"/>
    <n v="442"/>
    <s v="EweliaPrus"/>
    <n v="8"/>
    <n v="1"/>
    <x v="14"/>
  </r>
  <r>
    <s v="Karolina"/>
    <x v="49"/>
    <s v="Bydgoszcz"/>
    <d v="2014-03-15T00:00:00"/>
    <d v="2014-03-19T00:00:00"/>
    <n v="1077.4000000000001"/>
    <s v="KarolinaBizuta"/>
    <n v="10"/>
    <n v="5"/>
    <x v="15"/>
  </r>
  <r>
    <s v="Wojciech"/>
    <x v="50"/>
    <s v="Kalisz"/>
    <d v="2014-10-22T00:00:00"/>
    <d v="2014-10-26T00:00:00"/>
    <n v="1078"/>
    <s v="WojciechKrokus"/>
    <n v="10"/>
    <n v="5"/>
    <x v="15"/>
  </r>
  <r>
    <s v="Jerzy"/>
    <x v="51"/>
    <s v="Mielec"/>
    <d v="2014-01-03T00:00:00"/>
    <d v="2014-01-06T00:00:00"/>
    <n v="826"/>
    <s v="JerzyGranica"/>
    <n v="11"/>
    <n v="4"/>
    <x v="15"/>
  </r>
  <r>
    <s v="Jerzy"/>
    <x v="51"/>
    <s v="Kalisz"/>
    <d v="2014-04-26T00:00:00"/>
    <d v="2014-04-29T00:00:00"/>
    <n v="919"/>
    <s v="JerzyGranica"/>
    <n v="11"/>
    <n v="4"/>
    <x v="15"/>
  </r>
  <r>
    <s v="Jerzy"/>
    <x v="51"/>
    <s v="Kalisz"/>
    <d v="2014-05-26T00:00:00"/>
    <d v="2014-05-29T00:00:00"/>
    <n v="919"/>
    <s v="JerzyGranica"/>
    <n v="11"/>
    <n v="4"/>
    <x v="15"/>
  </r>
  <r>
    <s v="Karolina"/>
    <x v="49"/>
    <s v="Lublin"/>
    <d v="2014-09-17T00:00:00"/>
    <d v="2014-09-20T00:00:00"/>
    <n v="737.7"/>
    <s v="KarolinaBizuta"/>
    <n v="10"/>
    <n v="4"/>
    <x v="15"/>
  </r>
  <r>
    <s v="Wojciech"/>
    <x v="50"/>
    <s v="Siedlce"/>
    <d v="2014-05-08T00:00:00"/>
    <d v="2014-05-11T00:00:00"/>
    <n v="573.4"/>
    <s v="WojciechKrokus"/>
    <n v="10"/>
    <n v="4"/>
    <x v="15"/>
  </r>
  <r>
    <s v="Wojciech"/>
    <x v="50"/>
    <s v="Olsztyn"/>
    <d v="2014-11-04T00:00:00"/>
    <d v="2014-11-07T00:00:00"/>
    <n v="852.8"/>
    <s v="WojciechKrokus"/>
    <n v="10"/>
    <n v="4"/>
    <x v="15"/>
  </r>
  <r>
    <s v="Wojciech"/>
    <x v="50"/>
    <s v="Siedlce"/>
    <d v="2014-12-09T00:00:00"/>
    <d v="2014-12-12T00:00:00"/>
    <n v="573.4"/>
    <s v="WojciechKrokus"/>
    <n v="10"/>
    <n v="4"/>
    <x v="15"/>
  </r>
  <r>
    <s v="Michalina"/>
    <x v="52"/>
    <s v="Katowice"/>
    <d v="2014-01-15T00:00:00"/>
    <d v="2014-01-18T00:00:00"/>
    <n v="1091.7"/>
    <s v="MichalinaLamda"/>
    <n v="9"/>
    <n v="4"/>
    <x v="15"/>
  </r>
  <r>
    <s v="Michalina"/>
    <x v="52"/>
    <s v="Mielec"/>
    <d v="2014-09-17T00:00:00"/>
    <d v="2014-09-20T00:00:00"/>
    <n v="826"/>
    <s v="MichalinaLamda"/>
    <n v="9"/>
    <n v="4"/>
    <x v="15"/>
  </r>
  <r>
    <s v="Michalina"/>
    <x v="52"/>
    <s v="Zgierz"/>
    <d v="2014-12-09T00:00:00"/>
    <d v="2014-12-12T00:00:00"/>
    <n v="569.5"/>
    <s v="MichalinaLamda"/>
    <n v="9"/>
    <n v="4"/>
    <x v="15"/>
  </r>
  <r>
    <s v="Jerzy"/>
    <x v="51"/>
    <s v="Siedlce"/>
    <d v="2014-08-30T00:00:00"/>
    <d v="2014-09-01T00:00:00"/>
    <n v="434.4"/>
    <s v="JerzyGranica"/>
    <n v="11"/>
    <n v="3"/>
    <x v="15"/>
  </r>
  <r>
    <s v="Karolina"/>
    <x v="49"/>
    <s v="Katowice"/>
    <d v="2014-02-07T00:00:00"/>
    <d v="2014-02-09T00:00:00"/>
    <n v="892.7"/>
    <s v="KarolinaBizuta"/>
    <n v="10"/>
    <n v="3"/>
    <x v="15"/>
  </r>
  <r>
    <s v="Karolina"/>
    <x v="49"/>
    <s v="Kutno"/>
    <d v="2014-09-16T00:00:00"/>
    <d v="2014-09-18T00:00:00"/>
    <n v="536.79999999999995"/>
    <s v="KarolinaBizuta"/>
    <n v="10"/>
    <n v="3"/>
    <x v="15"/>
  </r>
  <r>
    <s v="Karolina"/>
    <x v="49"/>
    <s v="Malbork"/>
    <d v="2014-09-28T00:00:00"/>
    <d v="2014-09-30T00:00:00"/>
    <n v="1102"/>
    <s v="KarolinaBizuta"/>
    <n v="10"/>
    <n v="3"/>
    <x v="15"/>
  </r>
  <r>
    <s v="Michalina"/>
    <x v="52"/>
    <s v="Kalisz"/>
    <d v="2014-02-07T00:00:00"/>
    <d v="2014-02-09T00:00:00"/>
    <n v="760"/>
    <s v="MichalinaLamda"/>
    <n v="9"/>
    <n v="3"/>
    <x v="15"/>
  </r>
  <r>
    <s v="Michalina"/>
    <x v="52"/>
    <s v="Kielce"/>
    <d v="2014-07-01T00:00:00"/>
    <d v="2014-07-03T00:00:00"/>
    <n v="663.7"/>
    <s v="MichalinaLamda"/>
    <n v="9"/>
    <n v="3"/>
    <x v="15"/>
  </r>
  <r>
    <s v="Michalina"/>
    <x v="52"/>
    <s v="Kutno"/>
    <d v="2014-07-31T00:00:00"/>
    <d v="2014-08-02T00:00:00"/>
    <n v="536.79999999999995"/>
    <s v="MichalinaLamda"/>
    <n v="9"/>
    <n v="3"/>
    <x v="15"/>
  </r>
  <r>
    <s v="Jerzy"/>
    <x v="51"/>
    <s v="Siedlce"/>
    <d v="2014-01-23T00:00:00"/>
    <d v="2014-01-24T00:00:00"/>
    <n v="295.39999999999998"/>
    <s v="JerzyGranica"/>
    <n v="11"/>
    <n v="2"/>
    <x v="15"/>
  </r>
  <r>
    <s v="Jerzy"/>
    <x v="51"/>
    <s v="Kutno"/>
    <d v="2014-07-07T00:00:00"/>
    <d v="2014-07-08T00:00:00"/>
    <n v="407.8"/>
    <s v="JerzyGranica"/>
    <n v="11"/>
    <n v="2"/>
    <x v="15"/>
  </r>
  <r>
    <s v="Jerzy"/>
    <x v="51"/>
    <s v="Kutno"/>
    <d v="2014-08-26T00:00:00"/>
    <d v="2014-08-27T00:00:00"/>
    <n v="407.8"/>
    <s v="JerzyGranica"/>
    <n v="11"/>
    <n v="2"/>
    <x v="15"/>
  </r>
  <r>
    <s v="Jerzy"/>
    <x v="51"/>
    <s v="Siedlce"/>
    <d v="2014-10-23T00:00:00"/>
    <d v="2014-10-24T00:00:00"/>
    <n v="295.39999999999998"/>
    <s v="JerzyGranica"/>
    <n v="11"/>
    <n v="2"/>
    <x v="15"/>
  </r>
  <r>
    <s v="Karolina"/>
    <x v="49"/>
    <s v="Krakow"/>
    <d v="2014-02-02T00:00:00"/>
    <d v="2014-02-03T00:00:00"/>
    <n v="706.5"/>
    <s v="KarolinaBizuta"/>
    <n v="10"/>
    <n v="2"/>
    <x v="15"/>
  </r>
  <r>
    <s v="Karolina"/>
    <x v="49"/>
    <s v="Krakow"/>
    <d v="2014-04-28T00:00:00"/>
    <d v="2014-04-29T00:00:00"/>
    <n v="706.5"/>
    <s v="KarolinaBizuta"/>
    <n v="10"/>
    <n v="2"/>
    <x v="15"/>
  </r>
  <r>
    <s v="Karolina"/>
    <x v="49"/>
    <s v="Zgierz"/>
    <d v="2014-12-09T00:00:00"/>
    <d v="2014-12-10T00:00:00"/>
    <n v="331.5"/>
    <s v="KarolinaBizuta"/>
    <n v="10"/>
    <n v="2"/>
    <x v="15"/>
  </r>
  <r>
    <s v="Wojciech"/>
    <x v="50"/>
    <s v="Mielec"/>
    <d v="2014-01-13T00:00:00"/>
    <d v="2014-01-14T00:00:00"/>
    <n v="570"/>
    <s v="WojciechKrokus"/>
    <n v="10"/>
    <n v="2"/>
    <x v="15"/>
  </r>
  <r>
    <s v="Wojciech"/>
    <x v="50"/>
    <s v="Malbork"/>
    <d v="2014-08-12T00:00:00"/>
    <d v="2014-08-13T00:00:00"/>
    <n v="891"/>
    <s v="WojciechKrokus"/>
    <n v="10"/>
    <n v="2"/>
    <x v="15"/>
  </r>
  <r>
    <s v="Wojciech"/>
    <x v="50"/>
    <s v="Krakow"/>
    <d v="2014-10-23T00:00:00"/>
    <d v="2014-10-24T00:00:00"/>
    <n v="706.5"/>
    <s v="WojciechKrokus"/>
    <n v="10"/>
    <n v="2"/>
    <x v="15"/>
  </r>
  <r>
    <s v="Michalina"/>
    <x v="52"/>
    <s v="Siedlce"/>
    <d v="2014-09-05T00:00:00"/>
    <d v="2014-09-06T00:00:00"/>
    <n v="295.39999999999998"/>
    <s v="MichalinaLamda"/>
    <n v="9"/>
    <n v="2"/>
    <x v="15"/>
  </r>
  <r>
    <s v="Michalina"/>
    <x v="52"/>
    <s v="Kalisz"/>
    <d v="2014-11-03T00:00:00"/>
    <d v="2014-11-04T00:00:00"/>
    <n v="601"/>
    <s v="MichalinaLamda"/>
    <n v="9"/>
    <n v="2"/>
    <x v="15"/>
  </r>
  <r>
    <s v="Jerzy"/>
    <x v="51"/>
    <s v="Kutno"/>
    <d v="2014-06-02T00:00:00"/>
    <d v="2014-06-02T00:00:00"/>
    <n v="278.8"/>
    <s v="JerzyGranica"/>
    <n v="11"/>
    <n v="1"/>
    <x v="15"/>
  </r>
  <r>
    <s v="Jerzy"/>
    <x v="51"/>
    <s v="Krakow"/>
    <d v="2014-09-05T00:00:00"/>
    <d v="2014-09-05T00:00:00"/>
    <n v="501.5"/>
    <s v="JerzyGranica"/>
    <n v="11"/>
    <n v="1"/>
    <x v="15"/>
  </r>
  <r>
    <s v="Jerzy"/>
    <x v="51"/>
    <s v="Kielce"/>
    <d v="2014-11-28T00:00:00"/>
    <d v="2014-11-28T00:00:00"/>
    <n v="307.7"/>
    <s v="JerzyGranica"/>
    <n v="11"/>
    <n v="1"/>
    <x v="15"/>
  </r>
  <r>
    <s v="Karolina"/>
    <x v="49"/>
    <s v="Kielce"/>
    <d v="2014-10-13T00:00:00"/>
    <d v="2014-10-13T00:00:00"/>
    <n v="307.7"/>
    <s v="KarolinaBizuta"/>
    <n v="10"/>
    <n v="1"/>
    <x v="15"/>
  </r>
  <r>
    <s v="Karolina"/>
    <x v="49"/>
    <s v="Kalisz"/>
    <d v="2014-12-12T00:00:00"/>
    <d v="2014-12-12T00:00:00"/>
    <n v="442"/>
    <s v="KarolinaBizuta"/>
    <n v="10"/>
    <n v="1"/>
    <x v="15"/>
  </r>
  <r>
    <s v="Wojciech"/>
    <x v="50"/>
    <s v="Zgierz"/>
    <d v="2014-02-07T00:00:00"/>
    <d v="2014-02-07T00:00:00"/>
    <n v="212.5"/>
    <s v="WojciechKrokus"/>
    <n v="10"/>
    <n v="1"/>
    <x v="15"/>
  </r>
  <r>
    <s v="Wojciech"/>
    <x v="50"/>
    <s v="Kalisz"/>
    <d v="2014-11-27T00:00:00"/>
    <d v="2014-11-27T00:00:00"/>
    <n v="442"/>
    <s v="WojciechKrokus"/>
    <n v="10"/>
    <n v="1"/>
    <x v="15"/>
  </r>
  <r>
    <s v="Wojciech"/>
    <x v="50"/>
    <s v="Bydgoszcz"/>
    <d v="2014-12-01T00:00:00"/>
    <d v="2014-12-01T00:00:00"/>
    <n v="513.4"/>
    <s v="WojciechKrokus"/>
    <n v="10"/>
    <n v="1"/>
    <x v="15"/>
  </r>
  <r>
    <s v="Michalina"/>
    <x v="52"/>
    <s v="Siedlce"/>
    <d v="2014-12-22T00:00:00"/>
    <d v="2014-12-22T00:00:00"/>
    <n v="156.4"/>
    <s v="MichalinaLamda"/>
    <n v="9"/>
    <n v="1"/>
    <x v="15"/>
  </r>
  <r>
    <s v="Zofia"/>
    <x v="53"/>
    <s v="Krakow"/>
    <d v="2014-01-26T00:00:00"/>
    <d v="2014-01-30T00:00:00"/>
    <n v="1321.5"/>
    <s v="ZofiaMaselska"/>
    <n v="11"/>
    <n v="5"/>
    <x v="16"/>
  </r>
  <r>
    <s v="Zofia"/>
    <x v="53"/>
    <s v="Kielce"/>
    <d v="2014-02-07T00:00:00"/>
    <d v="2014-02-11T00:00:00"/>
    <n v="1019.7"/>
    <s v="ZofiaMaselska"/>
    <n v="11"/>
    <n v="5"/>
    <x v="16"/>
  </r>
  <r>
    <s v="Justyna"/>
    <x v="54"/>
    <s v="Bydgoszcz"/>
    <d v="2014-01-15T00:00:00"/>
    <d v="2014-01-18T00:00:00"/>
    <n v="936.4"/>
    <s v="JustynaKrynicka"/>
    <n v="13"/>
    <n v="4"/>
    <x v="16"/>
  </r>
  <r>
    <s v="Piotr"/>
    <x v="55"/>
    <s v="Kutno"/>
    <d v="2014-07-31T00:00:00"/>
    <d v="2014-08-04T00:00:00"/>
    <n v="794.8"/>
    <s v="PiotrArmowicz"/>
    <n v="10"/>
    <n v="5"/>
    <x v="16"/>
  </r>
  <r>
    <s v="Zofia"/>
    <x v="53"/>
    <s v="Krakow"/>
    <d v="2014-09-05T00:00:00"/>
    <d v="2014-09-08T00:00:00"/>
    <n v="1116.5"/>
    <s v="ZofiaMaselska"/>
    <n v="11"/>
    <n v="4"/>
    <x v="16"/>
  </r>
  <r>
    <s v="Piotr"/>
    <x v="55"/>
    <s v="Bydgoszcz"/>
    <d v="2014-06-01T00:00:00"/>
    <d v="2014-06-04T00:00:00"/>
    <n v="936.4"/>
    <s v="PiotrArmowicz"/>
    <n v="10"/>
    <n v="4"/>
    <x v="16"/>
  </r>
  <r>
    <s v="Janina"/>
    <x v="56"/>
    <s v="Kutno"/>
    <d v="2014-07-19T00:00:00"/>
    <d v="2014-07-23T00:00:00"/>
    <n v="794.8"/>
    <s v="JaninaBolanowska"/>
    <n v="8"/>
    <n v="5"/>
    <x v="16"/>
  </r>
  <r>
    <s v="Zuzanna"/>
    <x v="57"/>
    <s v="Kutno"/>
    <d v="2014-03-27T00:00:00"/>
    <d v="2014-03-31T00:00:00"/>
    <n v="794.8"/>
    <s v="ZuzannaKowalska"/>
    <n v="8"/>
    <n v="5"/>
    <x v="16"/>
  </r>
  <r>
    <s v="Zuzanna"/>
    <x v="57"/>
    <s v="Kutno"/>
    <d v="2014-06-13T00:00:00"/>
    <d v="2014-06-17T00:00:00"/>
    <n v="794.8"/>
    <s v="ZuzannaKowalska"/>
    <n v="8"/>
    <n v="5"/>
    <x v="16"/>
  </r>
  <r>
    <s v="Kacper"/>
    <x v="58"/>
    <s v="Zgierz"/>
    <d v="2014-06-19T00:00:00"/>
    <d v="2014-06-22T00:00:00"/>
    <n v="569.5"/>
    <s v="KacperKrajewski"/>
    <n v="10"/>
    <n v="4"/>
    <x v="16"/>
  </r>
  <r>
    <s v="Kacper"/>
    <x v="58"/>
    <s v="Krakow"/>
    <d v="2014-08-24T00:00:00"/>
    <d v="2014-08-27T00:00:00"/>
    <n v="1116.5"/>
    <s v="KacperKrajewski"/>
    <n v="10"/>
    <n v="4"/>
    <x v="16"/>
  </r>
  <r>
    <s v="Krystyna"/>
    <x v="59"/>
    <s v="Lublin"/>
    <d v="2014-02-19T00:00:00"/>
    <d v="2014-02-23T00:00:00"/>
    <n v="886.7"/>
    <s v="KrystynaPleszewska"/>
    <n v="8"/>
    <n v="5"/>
    <x v="16"/>
  </r>
  <r>
    <s v="Krystyna"/>
    <x v="59"/>
    <s v="Lublin"/>
    <d v="2014-05-20T00:00:00"/>
    <d v="2014-05-24T00:00:00"/>
    <n v="886.7"/>
    <s v="KrystynaPleszewska"/>
    <n v="8"/>
    <n v="5"/>
    <x v="16"/>
  </r>
  <r>
    <s v="Justyna"/>
    <x v="54"/>
    <s v="Kielce"/>
    <d v="2014-03-21T00:00:00"/>
    <d v="2014-03-23T00:00:00"/>
    <n v="663.7"/>
    <s v="JustynaKrynicka"/>
    <n v="13"/>
    <n v="3"/>
    <x v="16"/>
  </r>
  <r>
    <s v="Justyna"/>
    <x v="54"/>
    <s v="Radom"/>
    <d v="2014-10-11T00:00:00"/>
    <d v="2014-10-13T00:00:00"/>
    <n v="426.5"/>
    <s v="JustynaKrynicka"/>
    <n v="13"/>
    <n v="3"/>
    <x v="16"/>
  </r>
  <r>
    <s v="Justyna"/>
    <x v="54"/>
    <s v="Malbork"/>
    <d v="2014-12-10T00:00:00"/>
    <d v="2014-12-12T00:00:00"/>
    <n v="1102"/>
    <s v="JustynaKrynicka"/>
    <n v="13"/>
    <n v="3"/>
    <x v="16"/>
  </r>
  <r>
    <s v="Janina"/>
    <x v="56"/>
    <s v="Mielec"/>
    <d v="2014-02-03T00:00:00"/>
    <d v="2014-02-06T00:00:00"/>
    <n v="826"/>
    <s v="JaninaBolanowska"/>
    <n v="8"/>
    <n v="4"/>
    <x v="16"/>
  </r>
  <r>
    <s v="Janina"/>
    <x v="56"/>
    <s v="Olsztyn"/>
    <d v="2014-03-15T00:00:00"/>
    <d v="2014-03-18T00:00:00"/>
    <n v="852.8"/>
    <s v="JaninaBolanowska"/>
    <n v="8"/>
    <n v="4"/>
    <x v="16"/>
  </r>
  <r>
    <s v="Janina"/>
    <x v="56"/>
    <s v="Radom"/>
    <d v="2014-07-19T00:00:00"/>
    <d v="2014-07-22T00:00:00"/>
    <n v="550.5"/>
    <s v="JaninaBolanowska"/>
    <n v="8"/>
    <n v="4"/>
    <x v="16"/>
  </r>
  <r>
    <s v="Janina"/>
    <x v="56"/>
    <s v="Radom"/>
    <d v="2014-12-10T00:00:00"/>
    <d v="2014-12-13T00:00:00"/>
    <n v="550.5"/>
    <s v="JaninaBolanowska"/>
    <n v="8"/>
    <n v="4"/>
    <x v="16"/>
  </r>
  <r>
    <s v="Zuzanna"/>
    <x v="57"/>
    <s v="Bydgoszcz"/>
    <d v="2014-09-05T00:00:00"/>
    <d v="2014-09-08T00:00:00"/>
    <n v="936.4"/>
    <s v="ZuzannaKowalska"/>
    <n v="8"/>
    <n v="4"/>
    <x v="16"/>
  </r>
  <r>
    <s v="Krystyna"/>
    <x v="59"/>
    <s v="Malbork"/>
    <d v="2014-06-13T00:00:00"/>
    <d v="2014-06-16T00:00:00"/>
    <n v="1313"/>
    <s v="KrystynaPleszewska"/>
    <n v="8"/>
    <n v="4"/>
    <x v="16"/>
  </r>
  <r>
    <s v="Krystyna"/>
    <x v="59"/>
    <s v="Krakow"/>
    <d v="2014-11-22T00:00:00"/>
    <d v="2014-11-25T00:00:00"/>
    <n v="1116.5"/>
    <s v="KrystynaPleszewska"/>
    <n v="8"/>
    <n v="4"/>
    <x v="16"/>
  </r>
  <r>
    <s v="Piotr"/>
    <x v="55"/>
    <s v="Katowice"/>
    <d v="2014-05-26T00:00:00"/>
    <d v="2014-05-28T00:00:00"/>
    <n v="892.7"/>
    <s v="PiotrArmowicz"/>
    <n v="10"/>
    <n v="3"/>
    <x v="16"/>
  </r>
  <r>
    <s v="Piotr"/>
    <x v="55"/>
    <s v="Zgierz"/>
    <d v="2014-08-24T00:00:00"/>
    <d v="2014-08-26T00:00:00"/>
    <n v="450.5"/>
    <s v="PiotrArmowicz"/>
    <n v="10"/>
    <n v="3"/>
    <x v="16"/>
  </r>
  <r>
    <s v="Piotr"/>
    <x v="55"/>
    <s v="Mielec"/>
    <d v="2014-09-29T00:00:00"/>
    <d v="2014-10-01T00:00:00"/>
    <n v="698"/>
    <s v="PiotrArmowicz"/>
    <n v="10"/>
    <n v="3"/>
    <x v="16"/>
  </r>
  <r>
    <s v="Kacper"/>
    <x v="58"/>
    <s v="Radom"/>
    <d v="2014-01-22T00:00:00"/>
    <d v="2014-01-24T00:00:00"/>
    <n v="426.5"/>
    <s v="KacperKrajewski"/>
    <n v="10"/>
    <n v="3"/>
    <x v="16"/>
  </r>
  <r>
    <s v="Kacper"/>
    <x v="58"/>
    <s v="Kutno"/>
    <d v="2014-02-07T00:00:00"/>
    <d v="2014-02-09T00:00:00"/>
    <n v="536.79999999999995"/>
    <s v="KacperKrajewski"/>
    <n v="10"/>
    <n v="3"/>
    <x v="16"/>
  </r>
  <r>
    <s v="Kacper"/>
    <x v="58"/>
    <s v="Bydgoszcz"/>
    <d v="2014-06-25T00:00:00"/>
    <d v="2014-06-27T00:00:00"/>
    <n v="795.4"/>
    <s v="KacperKrajewski"/>
    <n v="10"/>
    <n v="3"/>
    <x v="16"/>
  </r>
  <r>
    <s v="Kacper"/>
    <x v="58"/>
    <s v="Olsztyn"/>
    <d v="2014-09-29T00:00:00"/>
    <d v="2014-10-01T00:00:00"/>
    <n v="689.8"/>
    <s v="KacperKrajewski"/>
    <n v="10"/>
    <n v="3"/>
    <x v="16"/>
  </r>
  <r>
    <s v="Justyna"/>
    <x v="54"/>
    <s v="Katowice"/>
    <d v="2014-06-13T00:00:00"/>
    <d v="2014-06-14T00:00:00"/>
    <n v="693.7"/>
    <s v="JustynaKrynicka"/>
    <n v="13"/>
    <n v="2"/>
    <x v="16"/>
  </r>
  <r>
    <s v="Justyna"/>
    <x v="54"/>
    <s v="Zgierz"/>
    <d v="2014-11-07T00:00:00"/>
    <d v="2014-11-08T00:00:00"/>
    <n v="331.5"/>
    <s v="JustynaKrynicka"/>
    <n v="13"/>
    <n v="2"/>
    <x v="16"/>
  </r>
  <r>
    <s v="Justyna"/>
    <x v="54"/>
    <s v="Kutno"/>
    <d v="2014-11-28T00:00:00"/>
    <d v="2014-11-29T00:00:00"/>
    <n v="407.8"/>
    <s v="JustynaKrynicka"/>
    <n v="13"/>
    <n v="2"/>
    <x v="16"/>
  </r>
  <r>
    <s v="Zuzanna"/>
    <x v="57"/>
    <s v="Olsztyn"/>
    <d v="2014-01-26T00:00:00"/>
    <d v="2014-01-28T00:00:00"/>
    <n v="689.8"/>
    <s v="ZuzannaKowalska"/>
    <n v="8"/>
    <n v="3"/>
    <x v="16"/>
  </r>
  <r>
    <s v="Zuzanna"/>
    <x v="57"/>
    <s v="Mielec"/>
    <d v="2014-11-15T00:00:00"/>
    <d v="2014-11-17T00:00:00"/>
    <n v="698"/>
    <s v="ZuzannaKowalska"/>
    <n v="8"/>
    <n v="3"/>
    <x v="16"/>
  </r>
  <r>
    <s v="Zofia"/>
    <x v="53"/>
    <s v="Mielec"/>
    <d v="2014-09-16T00:00:00"/>
    <d v="2014-09-17T00:00:00"/>
    <n v="570"/>
    <s v="ZofiaMaselska"/>
    <n v="11"/>
    <n v="2"/>
    <x v="16"/>
  </r>
  <r>
    <s v="Zofia"/>
    <x v="53"/>
    <s v="Krakow"/>
    <d v="2014-10-10T00:00:00"/>
    <d v="2014-10-11T00:00:00"/>
    <n v="706.5"/>
    <s v="ZofiaMaselska"/>
    <n v="11"/>
    <n v="2"/>
    <x v="16"/>
  </r>
  <r>
    <s v="Zofia"/>
    <x v="53"/>
    <s v="Kielce"/>
    <d v="2014-12-10T00:00:00"/>
    <d v="2014-12-11T00:00:00"/>
    <n v="485.7"/>
    <s v="ZofiaMaselska"/>
    <n v="11"/>
    <n v="2"/>
    <x v="16"/>
  </r>
  <r>
    <s v="Piotr"/>
    <x v="55"/>
    <s v="Katowice"/>
    <d v="2014-03-03T00:00:00"/>
    <d v="2014-03-04T00:00:00"/>
    <n v="693.7"/>
    <s v="PiotrArmowicz"/>
    <n v="10"/>
    <n v="2"/>
    <x v="16"/>
  </r>
  <r>
    <s v="Piotr"/>
    <x v="55"/>
    <s v="Krakow"/>
    <d v="2014-12-10T00:00:00"/>
    <d v="2014-12-11T00:00:00"/>
    <n v="706.5"/>
    <s v="PiotrArmowicz"/>
    <n v="10"/>
    <n v="2"/>
    <x v="16"/>
  </r>
  <r>
    <s v="Kacper"/>
    <x v="58"/>
    <s v="Radom"/>
    <d v="2014-12-01T00:00:00"/>
    <d v="2014-12-02T00:00:00"/>
    <n v="302.5"/>
    <s v="KacperKrajewski"/>
    <n v="10"/>
    <n v="2"/>
    <x v="16"/>
  </r>
  <r>
    <s v="Janina"/>
    <x v="56"/>
    <s v="Bydgoszcz"/>
    <d v="2014-01-23T00:00:00"/>
    <d v="2014-01-24T00:00:00"/>
    <n v="654.4"/>
    <s v="JaninaBolanowska"/>
    <n v="8"/>
    <n v="2"/>
    <x v="16"/>
  </r>
  <r>
    <s v="Zuzanna"/>
    <x v="57"/>
    <s v="Kutno"/>
    <d v="2014-09-28T00:00:00"/>
    <d v="2014-09-29T00:00:00"/>
    <n v="407.8"/>
    <s v="ZuzannaKowalska"/>
    <n v="8"/>
    <n v="2"/>
    <x v="16"/>
  </r>
  <r>
    <s v="Zuzanna"/>
    <x v="57"/>
    <s v="Olsztyn"/>
    <d v="2014-11-27T00:00:00"/>
    <d v="2014-11-28T00:00:00"/>
    <n v="526.79999999999995"/>
    <s v="ZuzannaKowalska"/>
    <n v="8"/>
    <n v="2"/>
    <x v="16"/>
  </r>
  <r>
    <s v="Krystyna"/>
    <x v="59"/>
    <s v="Siedlce"/>
    <d v="2014-06-25T00:00:00"/>
    <d v="2014-06-26T00:00:00"/>
    <n v="295.39999999999998"/>
    <s v="KrystynaPleszewska"/>
    <n v="8"/>
    <n v="2"/>
    <x v="16"/>
  </r>
  <r>
    <s v="Krystyna"/>
    <x v="59"/>
    <s v="Bydgoszcz"/>
    <d v="2014-11-16T00:00:00"/>
    <d v="2014-11-17T00:00:00"/>
    <n v="654.4"/>
    <s v="KrystynaPleszewska"/>
    <n v="8"/>
    <n v="2"/>
    <x v="16"/>
  </r>
  <r>
    <s v="Krystyna"/>
    <x v="59"/>
    <s v="Lublin"/>
    <d v="2014-11-28T00:00:00"/>
    <d v="2014-11-29T00:00:00"/>
    <n v="439.7"/>
    <s v="KrystynaPleszewska"/>
    <n v="8"/>
    <n v="2"/>
    <x v="16"/>
  </r>
  <r>
    <s v="Justyna"/>
    <x v="54"/>
    <s v="Malbork"/>
    <d v="2014-01-10T00:00:00"/>
    <d v="2014-01-10T00:00:00"/>
    <n v="680"/>
    <s v="JustynaKrynicka"/>
    <n v="13"/>
    <n v="1"/>
    <x v="16"/>
  </r>
  <r>
    <s v="Justyna"/>
    <x v="54"/>
    <s v="Lublin"/>
    <d v="2014-09-04T00:00:00"/>
    <d v="2014-09-04T00:00:00"/>
    <n v="290.7"/>
    <s v="JustynaKrynicka"/>
    <n v="13"/>
    <n v="1"/>
    <x v="16"/>
  </r>
  <r>
    <s v="Justyna"/>
    <x v="54"/>
    <s v="Kutno"/>
    <d v="2014-09-08T00:00:00"/>
    <d v="2014-09-08T00:00:00"/>
    <n v="278.8"/>
    <s v="JustynaKrynicka"/>
    <n v="13"/>
    <n v="1"/>
    <x v="16"/>
  </r>
  <r>
    <s v="Justyna"/>
    <x v="54"/>
    <s v="Olsztyn"/>
    <d v="2014-11-03T00:00:00"/>
    <d v="2014-11-03T00:00:00"/>
    <n v="363.8"/>
    <s v="JustynaKrynicka"/>
    <n v="13"/>
    <n v="1"/>
    <x v="16"/>
  </r>
  <r>
    <s v="Justyna"/>
    <x v="54"/>
    <s v="Kalisz"/>
    <d v="2014-11-15T00:00:00"/>
    <d v="2014-11-15T00:00:00"/>
    <n v="442"/>
    <s v="JustynaKrynicka"/>
    <n v="13"/>
    <n v="1"/>
    <x v="16"/>
  </r>
  <r>
    <s v="Justyna"/>
    <x v="54"/>
    <s v="Mielec"/>
    <d v="2014-11-18T00:00:00"/>
    <d v="2014-11-18T00:00:00"/>
    <n v="442"/>
    <s v="JustynaKrynicka"/>
    <n v="13"/>
    <n v="1"/>
    <x v="16"/>
  </r>
  <r>
    <s v="Zofia"/>
    <x v="53"/>
    <s v="Olsztyn"/>
    <d v="2014-01-15T00:00:00"/>
    <d v="2014-01-15T00:00:00"/>
    <n v="363.8"/>
    <s v="ZofiaMaselska"/>
    <n v="11"/>
    <n v="1"/>
    <x v="16"/>
  </r>
  <r>
    <s v="Zofia"/>
    <x v="53"/>
    <s v="Radom"/>
    <d v="2014-01-15T00:00:00"/>
    <d v="2014-01-15T00:00:00"/>
    <n v="178.5"/>
    <s v="ZofiaMaselska"/>
    <n v="11"/>
    <n v="1"/>
    <x v="16"/>
  </r>
  <r>
    <s v="Zofia"/>
    <x v="53"/>
    <s v="Katowice"/>
    <d v="2014-08-27T00:00:00"/>
    <d v="2014-08-27T00:00:00"/>
    <n v="494.7"/>
    <s v="ZofiaMaselska"/>
    <n v="11"/>
    <n v="1"/>
    <x v="16"/>
  </r>
  <r>
    <s v="Zofia"/>
    <x v="53"/>
    <s v="Mielec"/>
    <d v="2014-11-15T00:00:00"/>
    <d v="2014-11-15T00:00:00"/>
    <n v="442"/>
    <s v="ZofiaMaselska"/>
    <n v="11"/>
    <n v="1"/>
    <x v="16"/>
  </r>
  <r>
    <s v="Zofia"/>
    <x v="53"/>
    <s v="Zgierz"/>
    <d v="2014-12-22T00:00:00"/>
    <d v="2014-12-22T00:00:00"/>
    <n v="212.5"/>
    <s v="ZofiaMaselska"/>
    <n v="11"/>
    <n v="1"/>
    <x v="16"/>
  </r>
  <r>
    <s v="Piotr"/>
    <x v="55"/>
    <s v="Krakow"/>
    <d v="2014-01-05T00:00:00"/>
    <d v="2014-01-05T00:00:00"/>
    <n v="501.5"/>
    <s v="PiotrArmowicz"/>
    <n v="10"/>
    <n v="1"/>
    <x v="16"/>
  </r>
  <r>
    <s v="Piotr"/>
    <x v="55"/>
    <s v="Lublin"/>
    <d v="2014-05-05T00:00:00"/>
    <d v="2014-05-05T00:00:00"/>
    <n v="290.7"/>
    <s v="PiotrArmowicz"/>
    <n v="10"/>
    <n v="1"/>
    <x v="16"/>
  </r>
  <r>
    <s v="Piotr"/>
    <x v="55"/>
    <s v="Kutno"/>
    <d v="2014-09-22T00:00:00"/>
    <d v="2014-09-22T00:00:00"/>
    <n v="278.8"/>
    <s v="PiotrArmowicz"/>
    <n v="10"/>
    <n v="1"/>
    <x v="16"/>
  </r>
  <r>
    <s v="Kacper"/>
    <x v="58"/>
    <s v="Radom"/>
    <d v="2014-03-18T00:00:00"/>
    <d v="2014-03-18T00:00:00"/>
    <n v="178.5"/>
    <s v="KacperKrajewski"/>
    <n v="10"/>
    <n v="1"/>
    <x v="16"/>
  </r>
  <r>
    <s v="Kacper"/>
    <x v="58"/>
    <s v="Bydgoszcz"/>
    <d v="2014-11-28T00:00:00"/>
    <d v="2014-11-28T00:00:00"/>
    <n v="513.4"/>
    <s v="KacperKrajewski"/>
    <n v="10"/>
    <n v="1"/>
    <x v="16"/>
  </r>
  <r>
    <s v="Kacper"/>
    <x v="58"/>
    <s v="Olsztyn"/>
    <d v="2014-12-18T00:00:00"/>
    <d v="2014-12-18T00:00:00"/>
    <n v="363.8"/>
    <s v="KacperKrajewski"/>
    <n v="10"/>
    <n v="1"/>
    <x v="16"/>
  </r>
  <r>
    <s v="Janina"/>
    <x v="56"/>
    <s v="Malbork"/>
    <d v="2014-11-15T00:00:00"/>
    <d v="2014-11-15T00:00:00"/>
    <n v="680"/>
    <s v="JaninaBolanowska"/>
    <n v="8"/>
    <n v="1"/>
    <x v="16"/>
  </r>
  <r>
    <s v="Janina"/>
    <x v="56"/>
    <s v="Mielec"/>
    <d v="2014-11-18T00:00:00"/>
    <d v="2014-11-18T00:00:00"/>
    <n v="442"/>
    <s v="JaninaBolanowska"/>
    <n v="8"/>
    <n v="1"/>
    <x v="16"/>
  </r>
  <r>
    <s v="Zuzanna"/>
    <x v="57"/>
    <s v="Mielec"/>
    <d v="2014-11-19T00:00:00"/>
    <d v="2014-11-19T00:00:00"/>
    <n v="442"/>
    <s v="ZuzannaKowalska"/>
    <n v="8"/>
    <n v="1"/>
    <x v="16"/>
  </r>
  <r>
    <s v="Krystyna"/>
    <x v="59"/>
    <s v="Siedlce"/>
    <d v="2014-12-02T00:00:00"/>
    <d v="2014-12-02T00:00:00"/>
    <n v="156.4"/>
    <s v="KrystynaPleszewska"/>
    <n v="8"/>
    <n v="1"/>
    <x v="16"/>
  </r>
  <r>
    <s v="Anna"/>
    <x v="60"/>
    <s v="Kielce"/>
    <d v="2014-10-05T00:00:00"/>
    <d v="2014-10-09T00:00:00"/>
    <n v="1019.7"/>
    <s v="AnnaSobecka"/>
    <n v="9"/>
    <n v="5"/>
    <x v="17"/>
  </r>
  <r>
    <s v="Maria"/>
    <x v="61"/>
    <s v="Krakow"/>
    <d v="2014-04-02T00:00:00"/>
    <d v="2014-04-06T00:00:00"/>
    <n v="1321.5"/>
    <s v="MariaOzimek"/>
    <n v="8"/>
    <n v="5"/>
    <x v="17"/>
  </r>
  <r>
    <s v="Maria"/>
    <x v="61"/>
    <s v="Kutno"/>
    <d v="2014-07-07T00:00:00"/>
    <d v="2014-07-11T00:00:00"/>
    <n v="794.8"/>
    <s v="MariaOzimek"/>
    <n v="8"/>
    <n v="5"/>
    <x v="17"/>
  </r>
  <r>
    <s v="Anna"/>
    <x v="60"/>
    <s v="Lublin"/>
    <d v="2014-11-22T00:00:00"/>
    <d v="2014-11-25T00:00:00"/>
    <n v="737.7"/>
    <s v="AnnaSobecka"/>
    <n v="9"/>
    <n v="4"/>
    <x v="17"/>
  </r>
  <r>
    <s v="January"/>
    <x v="62"/>
    <s v="Krakow"/>
    <d v="2014-04-08T00:00:00"/>
    <d v="2014-04-12T00:00:00"/>
    <n v="1321.5"/>
    <s v="JanuaryPluta"/>
    <n v="7"/>
    <n v="5"/>
    <x v="17"/>
  </r>
  <r>
    <s v="Maria"/>
    <x v="61"/>
    <s v="Katowice"/>
    <d v="2014-04-08T00:00:00"/>
    <d v="2014-04-11T00:00:00"/>
    <n v="1091.7"/>
    <s v="MariaOzimek"/>
    <n v="8"/>
    <n v="4"/>
    <x v="17"/>
  </r>
  <r>
    <s v="Maria"/>
    <x v="61"/>
    <s v="Zgierz"/>
    <d v="2014-10-22T00:00:00"/>
    <d v="2014-10-25T00:00:00"/>
    <n v="569.5"/>
    <s v="MariaOzimek"/>
    <n v="8"/>
    <n v="4"/>
    <x v="17"/>
  </r>
  <r>
    <s v="January"/>
    <x v="62"/>
    <s v="Bydgoszcz"/>
    <d v="2014-05-08T00:00:00"/>
    <d v="2014-05-11T00:00:00"/>
    <n v="936.4"/>
    <s v="JanuaryPluta"/>
    <n v="7"/>
    <n v="4"/>
    <x v="17"/>
  </r>
  <r>
    <s v="January"/>
    <x v="62"/>
    <s v="Krakow"/>
    <d v="2014-09-04T00:00:00"/>
    <d v="2014-09-07T00:00:00"/>
    <n v="1116.5"/>
    <s v="JanuaryPluta"/>
    <n v="7"/>
    <n v="4"/>
    <x v="17"/>
  </r>
  <r>
    <s v="January"/>
    <x v="62"/>
    <s v="Bydgoszcz"/>
    <d v="2014-11-15T00:00:00"/>
    <d v="2014-11-18T00:00:00"/>
    <n v="936.4"/>
    <s v="JanuaryPluta"/>
    <n v="7"/>
    <n v="4"/>
    <x v="17"/>
  </r>
  <r>
    <s v="Anna"/>
    <x v="60"/>
    <s v="Krakow"/>
    <d v="2014-06-13T00:00:00"/>
    <d v="2014-06-15T00:00:00"/>
    <n v="911.5"/>
    <s v="AnnaSobecka"/>
    <n v="9"/>
    <n v="3"/>
    <x v="17"/>
  </r>
  <r>
    <s v="Anna"/>
    <x v="60"/>
    <s v="Bydgoszcz"/>
    <d v="2014-06-25T00:00:00"/>
    <d v="2014-06-27T00:00:00"/>
    <n v="795.4"/>
    <s v="AnnaSobecka"/>
    <n v="9"/>
    <n v="3"/>
    <x v="17"/>
  </r>
  <r>
    <s v="January"/>
    <x v="62"/>
    <s v="Kalisz"/>
    <d v="2014-05-26T00:00:00"/>
    <d v="2014-05-28T00:00:00"/>
    <n v="760"/>
    <s v="JanuaryPluta"/>
    <n v="7"/>
    <n v="3"/>
    <x v="17"/>
  </r>
  <r>
    <s v="Anna"/>
    <x v="60"/>
    <s v="Radom"/>
    <d v="2014-01-15T00:00:00"/>
    <d v="2014-01-16T00:00:00"/>
    <n v="302.5"/>
    <s v="AnnaSobecka"/>
    <n v="9"/>
    <n v="2"/>
    <x v="17"/>
  </r>
  <r>
    <s v="Anna"/>
    <x v="60"/>
    <s v="Zgierz"/>
    <d v="2014-09-05T00:00:00"/>
    <d v="2014-09-06T00:00:00"/>
    <n v="331.5"/>
    <s v="AnnaSobecka"/>
    <n v="9"/>
    <n v="2"/>
    <x v="17"/>
  </r>
  <r>
    <s v="Anna"/>
    <x v="60"/>
    <s v="Zgierz"/>
    <d v="2014-10-17T00:00:00"/>
    <d v="2014-10-18T00:00:00"/>
    <n v="331.5"/>
    <s v="AnnaSobecka"/>
    <n v="9"/>
    <n v="2"/>
    <x v="17"/>
  </r>
  <r>
    <s v="Anna"/>
    <x v="60"/>
    <s v="Kalisz"/>
    <d v="2014-11-27T00:00:00"/>
    <d v="2014-11-28T00:00:00"/>
    <n v="601"/>
    <s v="AnnaSobecka"/>
    <n v="9"/>
    <n v="2"/>
    <x v="17"/>
  </r>
  <r>
    <s v="Maria"/>
    <x v="61"/>
    <s v="Siedlce"/>
    <d v="2014-02-07T00:00:00"/>
    <d v="2014-02-08T00:00:00"/>
    <n v="295.39999999999998"/>
    <s v="MariaOzimek"/>
    <n v="8"/>
    <n v="2"/>
    <x v="17"/>
  </r>
  <r>
    <s v="Maria"/>
    <x v="61"/>
    <s v="Mielec"/>
    <d v="2014-11-03T00:00:00"/>
    <d v="2014-11-04T00:00:00"/>
    <n v="570"/>
    <s v="MariaOzimek"/>
    <n v="8"/>
    <n v="2"/>
    <x v="17"/>
  </r>
  <r>
    <s v="January"/>
    <x v="62"/>
    <s v="Kutno"/>
    <d v="2014-01-03T00:00:00"/>
    <d v="2014-01-04T00:00:00"/>
    <n v="407.8"/>
    <s v="JanuaryPluta"/>
    <n v="7"/>
    <n v="2"/>
    <x v="17"/>
  </r>
  <r>
    <s v="January"/>
    <x v="62"/>
    <s v="Kielce"/>
    <d v="2014-06-09T00:00:00"/>
    <d v="2014-06-10T00:00:00"/>
    <n v="485.7"/>
    <s v="JanuaryPluta"/>
    <n v="7"/>
    <n v="2"/>
    <x v="17"/>
  </r>
  <r>
    <s v="Anna"/>
    <x v="60"/>
    <s v="Lublin"/>
    <d v="2014-12-02T00:00:00"/>
    <d v="2014-12-02T00:00:00"/>
    <n v="290.7"/>
    <s v="AnnaSobecka"/>
    <n v="9"/>
    <n v="1"/>
    <x v="17"/>
  </r>
  <r>
    <s v="Maria"/>
    <x v="61"/>
    <s v="Lublin"/>
    <d v="2014-11-27T00:00:00"/>
    <d v="2014-11-27T00:00:00"/>
    <n v="290.7"/>
    <s v="MariaOzimek"/>
    <n v="8"/>
    <n v="1"/>
    <x v="17"/>
  </r>
  <r>
    <s v="Maria"/>
    <x v="61"/>
    <s v="Katowice"/>
    <d v="2014-12-01T00:00:00"/>
    <d v="2014-12-01T00:00:00"/>
    <n v="494.7"/>
    <s v="MariaOzimek"/>
    <n v="8"/>
    <n v="1"/>
    <x v="17"/>
  </r>
  <r>
    <s v="Zyta"/>
    <x v="63"/>
    <s v="Zgierz"/>
    <d v="2014-08-12T00:00:00"/>
    <d v="2014-08-16T00:00:00"/>
    <n v="688.5"/>
    <s v="ZytaMazurkiewicz"/>
    <n v="7"/>
    <n v="5"/>
    <x v="18"/>
  </r>
  <r>
    <s v="Zyta"/>
    <x v="63"/>
    <s v="Radom"/>
    <d v="2014-11-28T00:00:00"/>
    <d v="2014-12-02T00:00:00"/>
    <n v="674.5"/>
    <s v="ZytaMazurkiewicz"/>
    <n v="7"/>
    <n v="5"/>
    <x v="18"/>
  </r>
  <r>
    <s v="Sebastian"/>
    <x v="64"/>
    <s v="Zgierz"/>
    <d v="2014-01-14T00:00:00"/>
    <d v="2014-01-16T00:00:00"/>
    <n v="450.5"/>
    <s v="SebastianHalik"/>
    <n v="11"/>
    <n v="3"/>
    <x v="18"/>
  </r>
  <r>
    <s v="Sebastian"/>
    <x v="64"/>
    <s v="Kalisz"/>
    <d v="2014-01-15T00:00:00"/>
    <d v="2014-01-17T00:00:00"/>
    <n v="760"/>
    <s v="SebastianHalik"/>
    <n v="11"/>
    <n v="3"/>
    <x v="18"/>
  </r>
  <r>
    <s v="Sebastian"/>
    <x v="64"/>
    <s v="Radom"/>
    <d v="2014-05-02T00:00:00"/>
    <d v="2014-05-04T00:00:00"/>
    <n v="426.5"/>
    <s v="SebastianHalik"/>
    <n v="11"/>
    <n v="3"/>
    <x v="18"/>
  </r>
  <r>
    <s v="Sebastian"/>
    <x v="64"/>
    <s v="Lublin"/>
    <d v="2014-05-14T00:00:00"/>
    <d v="2014-05-16T00:00:00"/>
    <n v="588.70000000000005"/>
    <s v="SebastianHalik"/>
    <n v="11"/>
    <n v="3"/>
    <x v="18"/>
  </r>
  <r>
    <s v="Sebastian"/>
    <x v="64"/>
    <s v="Malbork"/>
    <d v="2014-12-09T00:00:00"/>
    <d v="2014-12-11T00:00:00"/>
    <n v="1102"/>
    <s v="SebastianHalik"/>
    <n v="11"/>
    <n v="3"/>
    <x v="18"/>
  </r>
  <r>
    <s v="Justyna"/>
    <x v="65"/>
    <s v="Kielce"/>
    <d v="2014-03-10T00:00:00"/>
    <d v="2014-03-13T00:00:00"/>
    <n v="841.7"/>
    <s v="JustynaKolska"/>
    <n v="8"/>
    <n v="4"/>
    <x v="18"/>
  </r>
  <r>
    <s v="Justyna"/>
    <x v="65"/>
    <s v="Kalisz"/>
    <d v="2014-10-22T00:00:00"/>
    <d v="2014-10-25T00:00:00"/>
    <n v="919"/>
    <s v="JustynaKolska"/>
    <n v="8"/>
    <n v="4"/>
    <x v="18"/>
  </r>
  <r>
    <s v="Amelia"/>
    <x v="66"/>
    <s v="Malbork"/>
    <d v="2014-09-16T00:00:00"/>
    <d v="2014-09-20T00:00:00"/>
    <n v="1524"/>
    <s v="AmeliaCalika"/>
    <n v="6"/>
    <n v="5"/>
    <x v="18"/>
  </r>
  <r>
    <s v="Amelia"/>
    <x v="66"/>
    <s v="Lublin"/>
    <d v="2014-09-28T00:00:00"/>
    <d v="2014-10-02T00:00:00"/>
    <n v="886.7"/>
    <s v="AmeliaCalika"/>
    <n v="6"/>
    <n v="5"/>
    <x v="18"/>
  </r>
  <r>
    <s v="Zyta"/>
    <x v="63"/>
    <s v="Olsztyn"/>
    <d v="2014-06-13T00:00:00"/>
    <d v="2014-06-16T00:00:00"/>
    <n v="852.8"/>
    <s v="ZytaMazurkiewicz"/>
    <n v="7"/>
    <n v="4"/>
    <x v="18"/>
  </r>
  <r>
    <s v="Amelia"/>
    <x v="66"/>
    <s v="Mielec"/>
    <d v="2014-03-09T00:00:00"/>
    <d v="2014-03-12T00:00:00"/>
    <n v="826"/>
    <s v="AmeliaCalika"/>
    <n v="6"/>
    <n v="4"/>
    <x v="18"/>
  </r>
  <r>
    <s v="Amelia"/>
    <x v="66"/>
    <s v="Kalisz"/>
    <d v="2014-05-26T00:00:00"/>
    <d v="2014-05-29T00:00:00"/>
    <n v="919"/>
    <s v="AmeliaCalika"/>
    <n v="6"/>
    <n v="4"/>
    <x v="18"/>
  </r>
  <r>
    <s v="Amelia"/>
    <x v="66"/>
    <s v="Bydgoszcz"/>
    <d v="2014-09-16T00:00:00"/>
    <d v="2014-09-19T00:00:00"/>
    <n v="936.4"/>
    <s v="AmeliaCalika"/>
    <n v="6"/>
    <n v="4"/>
    <x v="18"/>
  </r>
  <r>
    <s v="Justyna"/>
    <x v="65"/>
    <s v="Lublin"/>
    <d v="2014-02-19T00:00:00"/>
    <d v="2014-02-21T00:00:00"/>
    <n v="588.70000000000005"/>
    <s v="JustynaKolska"/>
    <n v="8"/>
    <n v="3"/>
    <x v="18"/>
  </r>
  <r>
    <s v="Justyna"/>
    <x v="65"/>
    <s v="Zgierz"/>
    <d v="2014-11-16T00:00:00"/>
    <d v="2014-11-18T00:00:00"/>
    <n v="450.5"/>
    <s v="JustynaKolska"/>
    <n v="8"/>
    <n v="3"/>
    <x v="18"/>
  </r>
  <r>
    <s v="Justyna"/>
    <x v="65"/>
    <s v="Katowice"/>
    <d v="2014-12-09T00:00:00"/>
    <d v="2014-12-11T00:00:00"/>
    <n v="892.7"/>
    <s v="JustynaKolska"/>
    <n v="8"/>
    <n v="3"/>
    <x v="18"/>
  </r>
  <r>
    <s v="Sebastian"/>
    <x v="64"/>
    <s v="Lublin"/>
    <d v="2014-01-03T00:00:00"/>
    <d v="2014-01-04T00:00:00"/>
    <n v="439.7"/>
    <s v="SebastianHalik"/>
    <n v="11"/>
    <n v="2"/>
    <x v="18"/>
  </r>
  <r>
    <s v="Sebastian"/>
    <x v="64"/>
    <s v="Malbork"/>
    <d v="2014-10-23T00:00:00"/>
    <d v="2014-10-24T00:00:00"/>
    <n v="891"/>
    <s v="SebastianHalik"/>
    <n v="11"/>
    <n v="2"/>
    <x v="18"/>
  </r>
  <r>
    <s v="Zyta"/>
    <x v="63"/>
    <s v="Lublin"/>
    <d v="2014-12-10T00:00:00"/>
    <d v="2014-12-12T00:00:00"/>
    <n v="588.70000000000005"/>
    <s v="ZytaMazurkiewicz"/>
    <n v="7"/>
    <n v="3"/>
    <x v="18"/>
  </r>
  <r>
    <s v="Justyna"/>
    <x v="65"/>
    <s v="Siedlce"/>
    <d v="2014-01-02T00:00:00"/>
    <d v="2014-01-03T00:00:00"/>
    <n v="295.39999999999998"/>
    <s v="JustynaKolska"/>
    <n v="8"/>
    <n v="2"/>
    <x v="18"/>
  </r>
  <r>
    <s v="Justyna"/>
    <x v="65"/>
    <s v="Olsztyn"/>
    <d v="2014-08-12T00:00:00"/>
    <d v="2014-08-13T00:00:00"/>
    <n v="526.79999999999995"/>
    <s v="JustynaKolska"/>
    <n v="8"/>
    <n v="2"/>
    <x v="18"/>
  </r>
  <r>
    <s v="Justyna"/>
    <x v="65"/>
    <s v="Lublin"/>
    <d v="2014-11-03T00:00:00"/>
    <d v="2014-11-04T00:00:00"/>
    <n v="439.7"/>
    <s v="JustynaKolska"/>
    <n v="8"/>
    <n v="2"/>
    <x v="18"/>
  </r>
  <r>
    <s v="Zyta"/>
    <x v="63"/>
    <s v="Malbork"/>
    <d v="2014-02-07T00:00:00"/>
    <d v="2014-02-08T00:00:00"/>
    <n v="891"/>
    <s v="ZytaMazurkiewicz"/>
    <n v="7"/>
    <n v="2"/>
    <x v="18"/>
  </r>
  <r>
    <s v="Zyta"/>
    <x v="63"/>
    <s v="Lublin"/>
    <d v="2014-06-19T00:00:00"/>
    <d v="2014-06-20T00:00:00"/>
    <n v="439.7"/>
    <s v="ZytaMazurkiewicz"/>
    <n v="7"/>
    <n v="2"/>
    <x v="18"/>
  </r>
  <r>
    <s v="Zyta"/>
    <x v="63"/>
    <s v="Kielce"/>
    <d v="2014-10-06T00:00:00"/>
    <d v="2014-10-07T00:00:00"/>
    <n v="485.7"/>
    <s v="ZytaMazurkiewicz"/>
    <n v="7"/>
    <n v="2"/>
    <x v="18"/>
  </r>
  <r>
    <s v="Sebastian"/>
    <x v="64"/>
    <s v="Mielec"/>
    <d v="2014-10-06T00:00:00"/>
    <d v="2014-10-06T00:00:00"/>
    <n v="442"/>
    <s v="SebastianHalik"/>
    <n v="11"/>
    <n v="1"/>
    <x v="18"/>
  </r>
  <r>
    <s v="Sebastian"/>
    <x v="64"/>
    <s v="Bydgoszcz"/>
    <d v="2014-10-26T00:00:00"/>
    <d v="2014-10-26T00:00:00"/>
    <n v="513.4"/>
    <s v="SebastianHalik"/>
    <n v="11"/>
    <n v="1"/>
    <x v="18"/>
  </r>
  <r>
    <s v="Sebastian"/>
    <x v="64"/>
    <s v="Bydgoszcz"/>
    <d v="2014-10-29T00:00:00"/>
    <d v="2014-10-29T00:00:00"/>
    <n v="513.4"/>
    <s v="SebastianHalik"/>
    <n v="11"/>
    <n v="1"/>
    <x v="18"/>
  </r>
  <r>
    <s v="Sebastian"/>
    <x v="64"/>
    <s v="Krakow"/>
    <d v="2014-12-14T00:00:00"/>
    <d v="2014-12-14T00:00:00"/>
    <n v="501.5"/>
    <s v="SebastianHalik"/>
    <n v="11"/>
    <n v="1"/>
    <x v="18"/>
  </r>
  <r>
    <s v="Amelia"/>
    <x v="66"/>
    <s v="Malbork"/>
    <d v="2014-12-21T00:00:00"/>
    <d v="2014-12-21T00:00:00"/>
    <n v="680"/>
    <s v="AmeliaCalika"/>
    <n v="6"/>
    <n v="1"/>
    <x v="18"/>
  </r>
  <r>
    <s v="Albert"/>
    <x v="67"/>
    <s v="Krakow"/>
    <d v="2014-11-27T00:00:00"/>
    <d v="2014-11-30T00:00:00"/>
    <n v="1116.5"/>
    <s v="AlbertMarakasz"/>
    <n v="14"/>
    <n v="4"/>
    <x v="19"/>
  </r>
  <r>
    <s v="Marcin"/>
    <x v="68"/>
    <s v="Kalisz"/>
    <d v="2014-11-28T00:00:00"/>
    <d v="2014-12-02T00:00:00"/>
    <n v="1078"/>
    <s v="MarcinJarskarski"/>
    <n v="11"/>
    <n v="5"/>
    <x v="19"/>
  </r>
  <r>
    <s v="Piotr"/>
    <x v="69"/>
    <s v="Zgierz"/>
    <d v="2014-08-06T00:00:00"/>
    <d v="2014-08-10T00:00:00"/>
    <n v="688.5"/>
    <s v="PiotrRajczakowski"/>
    <n v="11"/>
    <n v="5"/>
    <x v="19"/>
  </r>
  <r>
    <s v="Anna"/>
    <x v="70"/>
    <s v="Zgierz"/>
    <d v="2014-02-19T00:00:00"/>
    <d v="2014-02-23T00:00:00"/>
    <n v="688.5"/>
    <s v="AnnaAugustowska"/>
    <n v="9"/>
    <n v="5"/>
    <x v="19"/>
  </r>
  <r>
    <s v="Albert"/>
    <x v="67"/>
    <s v="Radom"/>
    <d v="2014-03-10T00:00:00"/>
    <d v="2014-03-12T00:00:00"/>
    <n v="426.5"/>
    <s v="AlbertMarakasz"/>
    <n v="14"/>
    <n v="3"/>
    <x v="19"/>
  </r>
  <r>
    <s v="Adam"/>
    <x v="71"/>
    <s v="Katowice"/>
    <d v="2014-06-07T00:00:00"/>
    <d v="2014-06-11T00:00:00"/>
    <n v="1290.7"/>
    <s v="AdamFalski"/>
    <n v="8"/>
    <n v="5"/>
    <x v="19"/>
  </r>
  <r>
    <s v="Adam"/>
    <x v="71"/>
    <s v="Lublin"/>
    <d v="2014-07-19T00:00:00"/>
    <d v="2014-07-23T00:00:00"/>
    <n v="886.7"/>
    <s v="AdamFalski"/>
    <n v="8"/>
    <n v="5"/>
    <x v="19"/>
  </r>
  <r>
    <s v="Lidia"/>
    <x v="72"/>
    <s v="Kalisz"/>
    <d v="2014-01-26T00:00:00"/>
    <d v="2014-01-30T00:00:00"/>
    <n v="1078"/>
    <s v="LidiaOpolska"/>
    <n v="8"/>
    <n v="5"/>
    <x v="19"/>
  </r>
  <r>
    <s v="Lidia"/>
    <x v="72"/>
    <s v="Lublin"/>
    <d v="2014-06-25T00:00:00"/>
    <d v="2014-06-29T00:00:00"/>
    <n v="886.7"/>
    <s v="LidiaOpolska"/>
    <n v="8"/>
    <n v="5"/>
    <x v="19"/>
  </r>
  <r>
    <s v="Lidia"/>
    <x v="72"/>
    <s v="Kutno"/>
    <d v="2014-07-07T00:00:00"/>
    <d v="2014-07-11T00:00:00"/>
    <n v="794.8"/>
    <s v="LidiaOpolska"/>
    <n v="8"/>
    <n v="5"/>
    <x v="19"/>
  </r>
  <r>
    <s v="Anna"/>
    <x v="70"/>
    <s v="Lublin"/>
    <d v="2014-06-01T00:00:00"/>
    <d v="2014-06-04T00:00:00"/>
    <n v="737.7"/>
    <s v="AnnaAugustowska"/>
    <n v="9"/>
    <n v="4"/>
    <x v="19"/>
  </r>
  <r>
    <s v="Anna"/>
    <x v="70"/>
    <s v="Lublin"/>
    <d v="2014-07-25T00:00:00"/>
    <d v="2014-07-28T00:00:00"/>
    <n v="737.7"/>
    <s v="AnnaAugustowska"/>
    <n v="9"/>
    <n v="4"/>
    <x v="19"/>
  </r>
  <r>
    <s v="Marcin"/>
    <x v="68"/>
    <s v="Kalisz"/>
    <d v="2014-12-09T00:00:00"/>
    <d v="2014-12-11T00:00:00"/>
    <n v="760"/>
    <s v="MarcinJarskarski"/>
    <n v="11"/>
    <n v="3"/>
    <x v="19"/>
  </r>
  <r>
    <s v="Piotr"/>
    <x v="69"/>
    <s v="Lublin"/>
    <d v="2014-06-02T00:00:00"/>
    <d v="2014-06-04T00:00:00"/>
    <n v="588.70000000000005"/>
    <s v="PiotrRajczakowski"/>
    <n v="11"/>
    <n v="3"/>
    <x v="19"/>
  </r>
  <r>
    <s v="Albert"/>
    <x v="67"/>
    <s v="Mielec"/>
    <d v="2014-06-04T00:00:00"/>
    <d v="2014-06-05T00:00:00"/>
    <n v="570"/>
    <s v="AlbertMarakasz"/>
    <n v="14"/>
    <n v="2"/>
    <x v="19"/>
  </r>
  <r>
    <s v="Albert"/>
    <x v="67"/>
    <s v="Kalisz"/>
    <d v="2014-06-16T00:00:00"/>
    <d v="2014-06-17T00:00:00"/>
    <n v="601"/>
    <s v="AlbertMarakasz"/>
    <n v="14"/>
    <n v="2"/>
    <x v="19"/>
  </r>
  <r>
    <s v="Albert"/>
    <x v="67"/>
    <s v="Olsztyn"/>
    <d v="2014-07-31T00:00:00"/>
    <d v="2014-08-01T00:00:00"/>
    <n v="526.79999999999995"/>
    <s v="AlbertMarakasz"/>
    <n v="14"/>
    <n v="2"/>
    <x v="19"/>
  </r>
  <r>
    <s v="Anna"/>
    <x v="70"/>
    <s v="Katowice"/>
    <d v="2014-07-07T00:00:00"/>
    <d v="2014-07-09T00:00:00"/>
    <n v="892.7"/>
    <s v="AnnaAugustowska"/>
    <n v="9"/>
    <n v="3"/>
    <x v="19"/>
  </r>
  <r>
    <s v="Adam"/>
    <x v="71"/>
    <s v="Zgierz"/>
    <d v="2014-02-14T00:00:00"/>
    <d v="2014-02-16T00:00:00"/>
    <n v="450.5"/>
    <s v="AdamFalski"/>
    <n v="8"/>
    <n v="3"/>
    <x v="19"/>
  </r>
  <r>
    <s v="Lidia"/>
    <x v="72"/>
    <s v="Katowice"/>
    <d v="2014-02-14T00:00:00"/>
    <d v="2014-02-16T00:00:00"/>
    <n v="892.7"/>
    <s v="LidiaOpolska"/>
    <n v="8"/>
    <n v="3"/>
    <x v="19"/>
  </r>
  <r>
    <s v="Marcin"/>
    <x v="68"/>
    <s v="Siedlce"/>
    <d v="2014-04-26T00:00:00"/>
    <d v="2014-04-27T00:00:00"/>
    <n v="295.39999999999998"/>
    <s v="MarcinJarskarski"/>
    <n v="11"/>
    <n v="2"/>
    <x v="19"/>
  </r>
  <r>
    <s v="Marcin"/>
    <x v="68"/>
    <s v="Lublin"/>
    <d v="2014-07-07T00:00:00"/>
    <d v="2014-07-08T00:00:00"/>
    <n v="439.7"/>
    <s v="MarcinJarskarski"/>
    <n v="11"/>
    <n v="2"/>
    <x v="19"/>
  </r>
  <r>
    <s v="Marcin"/>
    <x v="68"/>
    <s v="Siedlce"/>
    <d v="2014-07-15T00:00:00"/>
    <d v="2014-07-16T00:00:00"/>
    <n v="295.39999999999998"/>
    <s v="MarcinJarskarski"/>
    <n v="11"/>
    <n v="2"/>
    <x v="19"/>
  </r>
  <r>
    <s v="Marcin"/>
    <x v="68"/>
    <s v="Mielec"/>
    <d v="2014-10-23T00:00:00"/>
    <d v="2014-10-24T00:00:00"/>
    <n v="570"/>
    <s v="MarcinJarskarski"/>
    <n v="11"/>
    <n v="2"/>
    <x v="19"/>
  </r>
  <r>
    <s v="Marcin"/>
    <x v="68"/>
    <s v="Kielce"/>
    <d v="2014-12-22T00:00:00"/>
    <d v="2014-12-23T00:00:00"/>
    <n v="485.7"/>
    <s v="MarcinJarskarski"/>
    <n v="11"/>
    <n v="2"/>
    <x v="19"/>
  </r>
  <r>
    <s v="Piotr"/>
    <x v="69"/>
    <s v="Siedlce"/>
    <d v="2014-01-09T00:00:00"/>
    <d v="2014-01-10T00:00:00"/>
    <n v="295.39999999999998"/>
    <s v="PiotrRajczakowski"/>
    <n v="11"/>
    <n v="2"/>
    <x v="19"/>
  </r>
  <r>
    <s v="Piotr"/>
    <x v="69"/>
    <s v="Kielce"/>
    <d v="2014-03-17T00:00:00"/>
    <d v="2014-03-18T00:00:00"/>
    <n v="485.7"/>
    <s v="PiotrRajczakowski"/>
    <n v="11"/>
    <n v="2"/>
    <x v="19"/>
  </r>
  <r>
    <s v="Piotr"/>
    <x v="69"/>
    <s v="Kielce"/>
    <d v="2014-07-07T00:00:00"/>
    <d v="2014-07-08T00:00:00"/>
    <n v="485.7"/>
    <s v="PiotrRajczakowski"/>
    <n v="11"/>
    <n v="2"/>
    <x v="19"/>
  </r>
  <r>
    <s v="Piotr"/>
    <x v="69"/>
    <s v="Mielec"/>
    <d v="2014-09-29T00:00:00"/>
    <d v="2014-09-30T00:00:00"/>
    <n v="570"/>
    <s v="PiotrRajczakowski"/>
    <n v="11"/>
    <n v="2"/>
    <x v="19"/>
  </r>
  <r>
    <s v="Piotr"/>
    <x v="69"/>
    <s v="Siedlce"/>
    <d v="2014-12-16T00:00:00"/>
    <d v="2014-12-17T00:00:00"/>
    <n v="295.39999999999998"/>
    <s v="PiotrRajczakowski"/>
    <n v="11"/>
    <n v="2"/>
    <x v="19"/>
  </r>
  <r>
    <s v="Anna"/>
    <x v="70"/>
    <s v="Olsztyn"/>
    <d v="2014-08-12T00:00:00"/>
    <d v="2014-08-13T00:00:00"/>
    <n v="526.79999999999995"/>
    <s v="AnnaAugustowska"/>
    <n v="9"/>
    <n v="2"/>
    <x v="19"/>
  </r>
  <r>
    <s v="Adam"/>
    <x v="71"/>
    <s v="Zgierz"/>
    <d v="2014-09-17T00:00:00"/>
    <d v="2014-09-18T00:00:00"/>
    <n v="331.5"/>
    <s v="AdamFalski"/>
    <n v="8"/>
    <n v="2"/>
    <x v="19"/>
  </r>
  <r>
    <s v="Adam"/>
    <x v="71"/>
    <s v="Malbork"/>
    <d v="2014-10-22T00:00:00"/>
    <d v="2014-10-23T00:00:00"/>
    <n v="891"/>
    <s v="AdamFalski"/>
    <n v="8"/>
    <n v="2"/>
    <x v="19"/>
  </r>
  <r>
    <s v="Adam"/>
    <x v="71"/>
    <s v="Mielec"/>
    <d v="2014-10-23T00:00:00"/>
    <d v="2014-10-24T00:00:00"/>
    <n v="570"/>
    <s v="AdamFalski"/>
    <n v="8"/>
    <n v="2"/>
    <x v="19"/>
  </r>
  <r>
    <s v="Adam"/>
    <x v="71"/>
    <s v="Katowice"/>
    <d v="2014-11-28T00:00:00"/>
    <d v="2014-11-29T00:00:00"/>
    <n v="693.7"/>
    <s v="AdamFalski"/>
    <n v="8"/>
    <n v="2"/>
    <x v="19"/>
  </r>
  <r>
    <s v="Albert"/>
    <x v="67"/>
    <s v="Olsztyn"/>
    <d v="2014-07-07T00:00:00"/>
    <d v="2014-07-07T00:00:00"/>
    <n v="363.8"/>
    <s v="AlbertMarakasz"/>
    <n v="14"/>
    <n v="1"/>
    <x v="19"/>
  </r>
  <r>
    <s v="Albert"/>
    <x v="67"/>
    <s v="Kalisz"/>
    <d v="2014-07-10T00:00:00"/>
    <d v="2014-07-10T00:00:00"/>
    <n v="442"/>
    <s v="AlbertMarakasz"/>
    <n v="14"/>
    <n v="1"/>
    <x v="19"/>
  </r>
  <r>
    <s v="Albert"/>
    <x v="67"/>
    <s v="Katowice"/>
    <d v="2014-11-03T00:00:00"/>
    <d v="2014-11-03T00:00:00"/>
    <n v="494.7"/>
    <s v="AlbertMarakasz"/>
    <n v="14"/>
    <n v="1"/>
    <x v="19"/>
  </r>
  <r>
    <s v="Albert"/>
    <x v="67"/>
    <s v="Kielce"/>
    <d v="2014-11-07T00:00:00"/>
    <d v="2014-11-07T00:00:00"/>
    <n v="307.7"/>
    <s v="AlbertMarakasz"/>
    <n v="14"/>
    <n v="1"/>
    <x v="19"/>
  </r>
  <r>
    <s v="Albert"/>
    <x v="67"/>
    <s v="Kutno"/>
    <d v="2014-11-17T00:00:00"/>
    <d v="2014-11-17T00:00:00"/>
    <n v="278.8"/>
    <s v="AlbertMarakasz"/>
    <n v="14"/>
    <n v="1"/>
    <x v="19"/>
  </r>
  <r>
    <s v="Albert"/>
    <x v="67"/>
    <s v="Krakow"/>
    <d v="2014-11-19T00:00:00"/>
    <d v="2014-11-19T00:00:00"/>
    <n v="501.5"/>
    <s v="AlbertMarakasz"/>
    <n v="14"/>
    <n v="1"/>
    <x v="19"/>
  </r>
  <r>
    <s v="Albert"/>
    <x v="67"/>
    <s v="Katowice"/>
    <d v="2014-11-22T00:00:00"/>
    <d v="2014-11-22T00:00:00"/>
    <n v="494.7"/>
    <s v="AlbertMarakasz"/>
    <n v="14"/>
    <n v="1"/>
    <x v="19"/>
  </r>
  <r>
    <s v="Albert"/>
    <x v="67"/>
    <s v="Radom"/>
    <d v="2014-11-25T00:00:00"/>
    <d v="2014-11-25T00:00:00"/>
    <n v="178.5"/>
    <s v="AlbertMarakasz"/>
    <n v="14"/>
    <n v="1"/>
    <x v="19"/>
  </r>
  <r>
    <s v="Albert"/>
    <x v="67"/>
    <s v="Krakow"/>
    <d v="2014-12-22T00:00:00"/>
    <d v="2014-12-22T00:00:00"/>
    <n v="501.5"/>
    <s v="AlbertMarakasz"/>
    <n v="14"/>
    <n v="1"/>
    <x v="19"/>
  </r>
  <r>
    <s v="Marcin"/>
    <x v="68"/>
    <s v="Malbork"/>
    <d v="2014-07-21T00:00:00"/>
    <d v="2014-07-21T00:00:00"/>
    <n v="680"/>
    <s v="MarcinJarskarski"/>
    <n v="11"/>
    <n v="1"/>
    <x v="19"/>
  </r>
  <r>
    <s v="Marcin"/>
    <x v="68"/>
    <s v="Krakow"/>
    <d v="2014-10-10T00:00:00"/>
    <d v="2014-10-10T00:00:00"/>
    <n v="501.5"/>
    <s v="MarcinJarskarski"/>
    <n v="11"/>
    <n v="1"/>
    <x v="19"/>
  </r>
  <r>
    <s v="Marcin"/>
    <x v="68"/>
    <s v="Bydgoszcz"/>
    <d v="2014-10-13T00:00:00"/>
    <d v="2014-10-13T00:00:00"/>
    <n v="513.4"/>
    <s v="MarcinJarskarski"/>
    <n v="11"/>
    <n v="1"/>
    <x v="19"/>
  </r>
  <r>
    <s v="Marcin"/>
    <x v="68"/>
    <s v="Siedlce"/>
    <d v="2014-11-19T00:00:00"/>
    <d v="2014-11-19T00:00:00"/>
    <n v="156.4"/>
    <s v="MarcinJarskarski"/>
    <n v="11"/>
    <n v="1"/>
    <x v="19"/>
  </r>
  <r>
    <s v="Piotr"/>
    <x v="69"/>
    <s v="Bydgoszcz"/>
    <d v="2014-01-14T00:00:00"/>
    <d v="2014-01-14T00:00:00"/>
    <n v="513.4"/>
    <s v="PiotrRajczakowski"/>
    <n v="11"/>
    <n v="1"/>
    <x v="19"/>
  </r>
  <r>
    <s v="Piotr"/>
    <x v="69"/>
    <s v="Krakow"/>
    <d v="2014-07-14T00:00:00"/>
    <d v="2014-07-14T00:00:00"/>
    <n v="501.5"/>
    <s v="PiotrRajczakowski"/>
    <n v="11"/>
    <n v="1"/>
    <x v="19"/>
  </r>
  <r>
    <s v="Piotr"/>
    <x v="69"/>
    <s v="Siedlce"/>
    <d v="2014-07-19T00:00:00"/>
    <d v="2014-07-19T00:00:00"/>
    <n v="156.4"/>
    <s v="PiotrRajczakowski"/>
    <n v="11"/>
    <n v="1"/>
    <x v="19"/>
  </r>
  <r>
    <s v="Piotr"/>
    <x v="69"/>
    <s v="Malbork"/>
    <d v="2014-12-20T00:00:00"/>
    <d v="2014-12-20T00:00:00"/>
    <n v="680"/>
    <s v="PiotrRajczakowski"/>
    <n v="11"/>
    <n v="1"/>
    <x v="19"/>
  </r>
  <r>
    <s v="Anna"/>
    <x v="70"/>
    <s v="Bydgoszcz"/>
    <d v="2014-11-23T00:00:00"/>
    <d v="2014-11-23T00:00:00"/>
    <n v="513.4"/>
    <s v="AnnaAugustowska"/>
    <n v="9"/>
    <n v="1"/>
    <x v="19"/>
  </r>
  <r>
    <s v="Anna"/>
    <x v="70"/>
    <s v="Zgierz"/>
    <d v="2014-12-14T00:00:00"/>
    <d v="2014-12-14T00:00:00"/>
    <n v="212.5"/>
    <s v="AnnaAugustowska"/>
    <n v="9"/>
    <n v="1"/>
    <x v="19"/>
  </r>
  <r>
    <s v="Anna"/>
    <x v="70"/>
    <s v="Olsztyn"/>
    <d v="2014-12-17T00:00:00"/>
    <d v="2014-12-17T00:00:00"/>
    <n v="363.8"/>
    <s v="AnnaAugustowska"/>
    <n v="9"/>
    <n v="1"/>
    <x v="19"/>
  </r>
  <r>
    <s v="Anna"/>
    <x v="70"/>
    <s v="Krakow"/>
    <d v="2014-12-22T00:00:00"/>
    <d v="2014-12-22T00:00:00"/>
    <n v="501.5"/>
    <s v="AnnaAugustowska"/>
    <n v="9"/>
    <n v="1"/>
    <x v="19"/>
  </r>
  <r>
    <s v="Adam"/>
    <x v="71"/>
    <s v="Radom"/>
    <d v="2014-12-12T00:00:00"/>
    <d v="2014-12-12T00:00:00"/>
    <n v="178.5"/>
    <s v="AdamFalski"/>
    <n v="8"/>
    <n v="1"/>
    <x v="19"/>
  </r>
  <r>
    <s v="Lidia"/>
    <x v="72"/>
    <s v="Lublin"/>
    <d v="2014-01-07T00:00:00"/>
    <d v="2014-01-07T00:00:00"/>
    <n v="290.7"/>
    <s v="LidiaOpolska"/>
    <n v="8"/>
    <n v="1"/>
    <x v="19"/>
  </r>
  <r>
    <s v="Lidia"/>
    <x v="72"/>
    <s v="Olsztyn"/>
    <d v="2014-01-10T00:00:00"/>
    <d v="2014-01-10T00:00:00"/>
    <n v="363.8"/>
    <s v="LidiaOpolska"/>
    <n v="8"/>
    <n v="1"/>
    <x v="19"/>
  </r>
  <r>
    <s v="Lidia"/>
    <x v="72"/>
    <s v="Bydgoszcz"/>
    <d v="2014-09-23T00:00:00"/>
    <d v="2014-09-23T00:00:00"/>
    <n v="513.4"/>
    <s v="LidiaOpolska"/>
    <n v="8"/>
    <n v="1"/>
    <x v="19"/>
  </r>
  <r>
    <s v="Lidia"/>
    <x v="72"/>
    <s v="Lublin"/>
    <d v="2014-09-26T00:00:00"/>
    <d v="2014-09-26T00:00:00"/>
    <n v="290.7"/>
    <s v="LidiaOpolska"/>
    <n v="8"/>
    <n v="1"/>
    <x v="19"/>
  </r>
  <r>
    <s v="Marek"/>
    <x v="73"/>
    <s v="Katowice"/>
    <d v="2014-07-13T00:00:00"/>
    <d v="2014-07-17T00:00:00"/>
    <n v="1290.7"/>
    <s v="MarekTrzeski"/>
    <n v="9"/>
    <n v="5"/>
    <x v="20"/>
  </r>
  <r>
    <s v="Marek"/>
    <x v="73"/>
    <s v="Mielec"/>
    <d v="2014-09-17T00:00:00"/>
    <d v="2014-09-20T00:00:00"/>
    <n v="826"/>
    <s v="MarekTrzeski"/>
    <n v="9"/>
    <n v="4"/>
    <x v="20"/>
  </r>
  <r>
    <s v="Paulina"/>
    <x v="74"/>
    <s v="Malbork"/>
    <d v="2014-01-15T00:00:00"/>
    <d v="2014-01-18T00:00:00"/>
    <n v="1313"/>
    <s v="PaulinaWatrach"/>
    <n v="9"/>
    <n v="4"/>
    <x v="20"/>
  </r>
  <r>
    <s v="Paulina"/>
    <x v="74"/>
    <s v="Kalisz"/>
    <d v="2014-10-11T00:00:00"/>
    <d v="2014-10-14T00:00:00"/>
    <n v="919"/>
    <s v="PaulinaWatrach"/>
    <n v="9"/>
    <n v="4"/>
    <x v="20"/>
  </r>
  <r>
    <s v="Rozalia"/>
    <x v="75"/>
    <s v="Kutno"/>
    <d v="2014-04-03T00:00:00"/>
    <d v="2014-04-07T00:00:00"/>
    <n v="794.8"/>
    <s v="RozaliaParad"/>
    <n v="7"/>
    <n v="5"/>
    <x v="20"/>
  </r>
  <r>
    <s v="Rozalia"/>
    <x v="75"/>
    <s v="Zgierz"/>
    <d v="2014-11-28T00:00:00"/>
    <d v="2014-12-02T00:00:00"/>
    <n v="688.5"/>
    <s v="RozaliaParad"/>
    <n v="7"/>
    <n v="5"/>
    <x v="20"/>
  </r>
  <r>
    <s v="Amelia"/>
    <x v="76"/>
    <s v="Olsztyn"/>
    <d v="2014-01-14T00:00:00"/>
    <d v="2014-01-17T00:00:00"/>
    <n v="852.8"/>
    <s v="AmeliaWojtecka"/>
    <n v="8"/>
    <n v="4"/>
    <x v="20"/>
  </r>
  <r>
    <s v="Amelia"/>
    <x v="76"/>
    <s v="Siedlce"/>
    <d v="2014-09-11T00:00:00"/>
    <d v="2014-09-14T00:00:00"/>
    <n v="573.4"/>
    <s v="AmeliaWojtecka"/>
    <n v="8"/>
    <n v="4"/>
    <x v="20"/>
  </r>
  <r>
    <s v="Amelia"/>
    <x v="76"/>
    <s v="Malbork"/>
    <d v="2014-11-28T00:00:00"/>
    <d v="2014-12-01T00:00:00"/>
    <n v="1313"/>
    <s v="AmeliaWojtecka"/>
    <n v="8"/>
    <n v="4"/>
    <x v="20"/>
  </r>
  <r>
    <s v="Marek"/>
    <x v="73"/>
    <s v="Kalisz"/>
    <d v="2014-08-12T00:00:00"/>
    <d v="2014-08-14T00:00:00"/>
    <n v="760"/>
    <s v="MarekTrzeski"/>
    <n v="9"/>
    <n v="3"/>
    <x v="20"/>
  </r>
  <r>
    <s v="Paulina"/>
    <x v="74"/>
    <s v="Zgierz"/>
    <d v="2014-09-28T00:00:00"/>
    <d v="2014-09-30T00:00:00"/>
    <n v="450.5"/>
    <s v="PaulinaWatrach"/>
    <n v="9"/>
    <n v="3"/>
    <x v="20"/>
  </r>
  <r>
    <s v="Amelia"/>
    <x v="76"/>
    <s v="Kutno"/>
    <d v="2014-01-28T00:00:00"/>
    <d v="2014-01-30T00:00:00"/>
    <n v="536.79999999999995"/>
    <s v="AmeliaWojtecka"/>
    <n v="8"/>
    <n v="3"/>
    <x v="20"/>
  </r>
  <r>
    <s v="Rozalia"/>
    <x v="75"/>
    <s v="Mielec"/>
    <d v="2014-03-03T00:00:00"/>
    <d v="2014-03-05T00:00:00"/>
    <n v="698"/>
    <s v="RozaliaParad"/>
    <n v="7"/>
    <n v="3"/>
    <x v="20"/>
  </r>
  <r>
    <s v="Rozalia"/>
    <x v="75"/>
    <s v="Kielce"/>
    <d v="2014-06-13T00:00:00"/>
    <d v="2014-06-15T00:00:00"/>
    <n v="663.7"/>
    <s v="RozaliaParad"/>
    <n v="7"/>
    <n v="3"/>
    <x v="20"/>
  </r>
  <r>
    <s v="Marek"/>
    <x v="73"/>
    <s v="Malbork"/>
    <d v="2014-01-15T00:00:00"/>
    <d v="2014-01-16T00:00:00"/>
    <n v="891"/>
    <s v="MarekTrzeski"/>
    <n v="9"/>
    <n v="2"/>
    <x v="20"/>
  </r>
  <r>
    <s v="Marek"/>
    <x v="73"/>
    <s v="Zgierz"/>
    <d v="2014-10-10T00:00:00"/>
    <d v="2014-10-11T00:00:00"/>
    <n v="331.5"/>
    <s v="MarekTrzeski"/>
    <n v="9"/>
    <n v="2"/>
    <x v="20"/>
  </r>
  <r>
    <s v="Marek"/>
    <x v="73"/>
    <s v="Olsztyn"/>
    <d v="2014-12-09T00:00:00"/>
    <d v="2014-12-10T00:00:00"/>
    <n v="526.79999999999995"/>
    <s v="MarekTrzeski"/>
    <n v="9"/>
    <n v="2"/>
    <x v="20"/>
  </r>
  <r>
    <s v="Paulina"/>
    <x v="74"/>
    <s v="Krakow"/>
    <d v="2014-09-15T00:00:00"/>
    <d v="2014-09-16T00:00:00"/>
    <n v="706.5"/>
    <s v="PaulinaWatrach"/>
    <n v="9"/>
    <n v="2"/>
    <x v="20"/>
  </r>
  <r>
    <s v="Paulina"/>
    <x v="74"/>
    <s v="Krakow"/>
    <d v="2014-10-10T00:00:00"/>
    <d v="2014-10-11T00:00:00"/>
    <n v="706.5"/>
    <s v="PaulinaWatrach"/>
    <n v="9"/>
    <n v="2"/>
    <x v="20"/>
  </r>
  <r>
    <s v="Paulina"/>
    <x v="74"/>
    <s v="Katowice"/>
    <d v="2014-11-27T00:00:00"/>
    <d v="2014-11-28T00:00:00"/>
    <n v="693.7"/>
    <s v="PaulinaWatrach"/>
    <n v="9"/>
    <n v="2"/>
    <x v="20"/>
  </r>
  <r>
    <s v="Paulina"/>
    <x v="74"/>
    <s v="Zgierz"/>
    <d v="2014-12-21T00:00:00"/>
    <d v="2014-12-22T00:00:00"/>
    <n v="331.5"/>
    <s v="PaulinaWatrach"/>
    <n v="9"/>
    <n v="2"/>
    <x v="20"/>
  </r>
  <r>
    <s v="Amelia"/>
    <x v="76"/>
    <s v="Bydgoszcz"/>
    <d v="2014-10-06T00:00:00"/>
    <d v="2014-10-07T00:00:00"/>
    <n v="654.4"/>
    <s v="AmeliaWojtecka"/>
    <n v="8"/>
    <n v="2"/>
    <x v="20"/>
  </r>
  <r>
    <s v="Amelia"/>
    <x v="76"/>
    <s v="Zgierz"/>
    <d v="2014-10-22T00:00:00"/>
    <d v="2014-10-23T00:00:00"/>
    <n v="331.5"/>
    <s v="AmeliaWojtecka"/>
    <n v="8"/>
    <n v="2"/>
    <x v="20"/>
  </r>
  <r>
    <s v="Rozalia"/>
    <x v="75"/>
    <s v="Lublin"/>
    <d v="2014-02-26T00:00:00"/>
    <d v="2014-02-27T00:00:00"/>
    <n v="439.7"/>
    <s v="RozaliaParad"/>
    <n v="7"/>
    <n v="2"/>
    <x v="20"/>
  </r>
  <r>
    <s v="Rozalia"/>
    <x v="75"/>
    <s v="Kutno"/>
    <d v="2014-05-14T00:00:00"/>
    <d v="2014-05-15T00:00:00"/>
    <n v="407.8"/>
    <s v="RozaliaParad"/>
    <n v="7"/>
    <n v="2"/>
    <x v="20"/>
  </r>
  <r>
    <s v="Marek"/>
    <x v="73"/>
    <s v="Katowice"/>
    <d v="2014-10-13T00:00:00"/>
    <d v="2014-10-13T00:00:00"/>
    <n v="494.7"/>
    <s v="MarekTrzeski"/>
    <n v="9"/>
    <n v="1"/>
    <x v="20"/>
  </r>
  <r>
    <s v="Marek"/>
    <x v="73"/>
    <s v="Zgierz"/>
    <d v="2014-10-15T00:00:00"/>
    <d v="2014-10-15T00:00:00"/>
    <n v="212.5"/>
    <s v="MarekTrzeski"/>
    <n v="9"/>
    <n v="1"/>
    <x v="20"/>
  </r>
  <r>
    <s v="Marek"/>
    <x v="73"/>
    <s v="Malbork"/>
    <d v="2014-11-17T00:00:00"/>
    <d v="2014-11-17T00:00:00"/>
    <n v="680"/>
    <s v="MarekTrzeski"/>
    <n v="9"/>
    <n v="1"/>
    <x v="20"/>
  </r>
  <r>
    <s v="Paulina"/>
    <x v="74"/>
    <s v="Zgierz"/>
    <d v="2014-09-04T00:00:00"/>
    <d v="2014-09-04T00:00:00"/>
    <n v="212.5"/>
    <s v="PaulinaWatrach"/>
    <n v="9"/>
    <n v="1"/>
    <x v="20"/>
  </r>
  <r>
    <s v="Paulina"/>
    <x v="74"/>
    <s v="Lublin"/>
    <d v="2014-09-08T00:00:00"/>
    <d v="2014-09-08T00:00:00"/>
    <n v="290.7"/>
    <s v="PaulinaWatrach"/>
    <n v="9"/>
    <n v="1"/>
    <x v="20"/>
  </r>
  <r>
    <s v="Amelia"/>
    <x v="76"/>
    <s v="Kalisz"/>
    <d v="2014-01-08T00:00:00"/>
    <d v="2014-01-08T00:00:00"/>
    <n v="442"/>
    <s v="AmeliaWojtecka"/>
    <n v="8"/>
    <n v="1"/>
    <x v="20"/>
  </r>
  <r>
    <s v="Amelia"/>
    <x v="76"/>
    <s v="Malbork"/>
    <d v="2014-03-17T00:00:00"/>
    <d v="2014-03-17T00:00:00"/>
    <n v="680"/>
    <s v="AmeliaWojtecka"/>
    <n v="8"/>
    <n v="1"/>
    <x v="20"/>
  </r>
  <r>
    <s v="Rozalia"/>
    <x v="75"/>
    <s v="Kielce"/>
    <d v="2014-03-12T00:00:00"/>
    <d v="2014-03-12T00:00:00"/>
    <n v="307.7"/>
    <s v="RozaliaParad"/>
    <n v="7"/>
    <n v="1"/>
    <x v="20"/>
  </r>
  <r>
    <s v="Teresa"/>
    <x v="77"/>
    <s v="Zgierz"/>
    <d v="2014-05-20T00:00:00"/>
    <d v="2014-05-23T00:00:00"/>
    <n v="569.5"/>
    <s v="TeresaMoskiewska"/>
    <n v="11"/>
    <n v="4"/>
    <x v="21"/>
  </r>
  <r>
    <s v="Teresa"/>
    <x v="77"/>
    <s v="Radom"/>
    <d v="2014-09-17T00:00:00"/>
    <d v="2014-09-20T00:00:00"/>
    <n v="550.5"/>
    <s v="TeresaMoskiewska"/>
    <n v="11"/>
    <n v="4"/>
    <x v="21"/>
  </r>
  <r>
    <s v="Ewa"/>
    <x v="78"/>
    <s v="Kutno"/>
    <d v="2014-09-11T00:00:00"/>
    <d v="2014-09-14T00:00:00"/>
    <n v="665.8"/>
    <s v="EwaFidyk"/>
    <n v="9"/>
    <n v="4"/>
    <x v="21"/>
  </r>
  <r>
    <s v="Paulina"/>
    <x v="79"/>
    <s v="Lublin"/>
    <d v="2014-08-18T00:00:00"/>
    <d v="2014-08-22T00:00:00"/>
    <n v="886.7"/>
    <s v="PaulinaDok"/>
    <n v="7"/>
    <n v="5"/>
    <x v="21"/>
  </r>
  <r>
    <s v="Marzena"/>
    <x v="80"/>
    <s v="Bydgoszcz"/>
    <d v="2014-05-02T00:00:00"/>
    <d v="2014-05-06T00:00:00"/>
    <n v="1077.4000000000001"/>
    <s v="MarzenaGras"/>
    <n v="7"/>
    <n v="5"/>
    <x v="21"/>
  </r>
  <r>
    <s v="Teresa"/>
    <x v="77"/>
    <s v="Krakow"/>
    <d v="2014-07-01T00:00:00"/>
    <d v="2014-07-03T00:00:00"/>
    <n v="911.5"/>
    <s v="TeresaMoskiewska"/>
    <n v="11"/>
    <n v="3"/>
    <x v="21"/>
  </r>
  <r>
    <s v="Marzena"/>
    <x v="80"/>
    <s v="Siedlce"/>
    <d v="2014-01-15T00:00:00"/>
    <d v="2014-01-18T00:00:00"/>
    <n v="573.4"/>
    <s v="MarzenaGras"/>
    <n v="7"/>
    <n v="4"/>
    <x v="21"/>
  </r>
  <r>
    <s v="Ewa"/>
    <x v="78"/>
    <s v="Krakow"/>
    <d v="2014-03-03T00:00:00"/>
    <d v="2014-03-05T00:00:00"/>
    <n v="911.5"/>
    <s v="EwaFidyk"/>
    <n v="9"/>
    <n v="3"/>
    <x v="21"/>
  </r>
  <r>
    <s v="Ewa"/>
    <x v="78"/>
    <s v="Zgierz"/>
    <d v="2014-03-10T00:00:00"/>
    <d v="2014-03-12T00:00:00"/>
    <n v="450.5"/>
    <s v="EwaFidyk"/>
    <n v="9"/>
    <n v="3"/>
    <x v="21"/>
  </r>
  <r>
    <s v="Teresa"/>
    <x v="77"/>
    <s v="Krakow"/>
    <d v="2014-02-19T00:00:00"/>
    <d v="2014-02-20T00:00:00"/>
    <n v="706.5"/>
    <s v="TeresaMoskiewska"/>
    <n v="11"/>
    <n v="2"/>
    <x v="21"/>
  </r>
  <r>
    <s v="Paulina"/>
    <x v="79"/>
    <s v="Krakow"/>
    <d v="2014-01-26T00:00:00"/>
    <d v="2014-01-28T00:00:00"/>
    <n v="911.5"/>
    <s v="PaulinaDok"/>
    <n v="7"/>
    <n v="3"/>
    <x v="21"/>
  </r>
  <r>
    <s v="Paulina"/>
    <x v="79"/>
    <s v="Lublin"/>
    <d v="2014-03-21T00:00:00"/>
    <d v="2014-03-23T00:00:00"/>
    <n v="588.70000000000005"/>
    <s v="PaulinaDok"/>
    <n v="7"/>
    <n v="3"/>
    <x v="21"/>
  </r>
  <r>
    <s v="Paulina"/>
    <x v="79"/>
    <s v="Krakow"/>
    <d v="2014-06-25T00:00:00"/>
    <d v="2014-06-27T00:00:00"/>
    <n v="911.5"/>
    <s v="PaulinaDok"/>
    <n v="7"/>
    <n v="3"/>
    <x v="21"/>
  </r>
  <r>
    <s v="Paulina"/>
    <x v="79"/>
    <s v="Olsztyn"/>
    <d v="2014-12-02T00:00:00"/>
    <d v="2014-12-04T00:00:00"/>
    <n v="689.8"/>
    <s v="PaulinaDok"/>
    <n v="7"/>
    <n v="3"/>
    <x v="21"/>
  </r>
  <r>
    <s v="Marzena"/>
    <x v="80"/>
    <s v="Krakow"/>
    <d v="2014-12-10T00:00:00"/>
    <d v="2014-12-12T00:00:00"/>
    <n v="911.5"/>
    <s v="MarzenaGras"/>
    <n v="7"/>
    <n v="3"/>
    <x v="21"/>
  </r>
  <r>
    <s v="Ewa"/>
    <x v="78"/>
    <s v="Radom"/>
    <d v="2014-05-08T00:00:00"/>
    <d v="2014-05-09T00:00:00"/>
    <n v="302.5"/>
    <s v="EwaFidyk"/>
    <n v="9"/>
    <n v="2"/>
    <x v="21"/>
  </r>
  <r>
    <s v="Ewa"/>
    <x v="78"/>
    <s v="Zgierz"/>
    <d v="2014-06-04T00:00:00"/>
    <d v="2014-06-05T00:00:00"/>
    <n v="331.5"/>
    <s v="EwaFidyk"/>
    <n v="9"/>
    <n v="2"/>
    <x v="21"/>
  </r>
  <r>
    <s v="Ewa"/>
    <x v="78"/>
    <s v="Mielec"/>
    <d v="2014-09-17T00:00:00"/>
    <d v="2014-09-18T00:00:00"/>
    <n v="570"/>
    <s v="EwaFidyk"/>
    <n v="9"/>
    <n v="2"/>
    <x v="21"/>
  </r>
  <r>
    <s v="Ewa"/>
    <x v="78"/>
    <s v="Lublin"/>
    <d v="2014-12-04T00:00:00"/>
    <d v="2014-12-05T00:00:00"/>
    <n v="439.7"/>
    <s v="EwaFidyk"/>
    <n v="9"/>
    <n v="2"/>
    <x v="21"/>
  </r>
  <r>
    <s v="Paulina"/>
    <x v="79"/>
    <s v="Bydgoszcz"/>
    <d v="2014-07-19T00:00:00"/>
    <d v="2014-07-20T00:00:00"/>
    <n v="654.4"/>
    <s v="PaulinaDok"/>
    <n v="7"/>
    <n v="2"/>
    <x v="21"/>
  </r>
  <r>
    <s v="Marzena"/>
    <x v="80"/>
    <s v="Zgierz"/>
    <d v="2014-01-03T00:00:00"/>
    <d v="2014-01-04T00:00:00"/>
    <n v="331.5"/>
    <s v="MarzenaGras"/>
    <n v="7"/>
    <n v="2"/>
    <x v="21"/>
  </r>
  <r>
    <s v="Marzena"/>
    <x v="80"/>
    <s v="Siedlce"/>
    <d v="2014-03-03T00:00:00"/>
    <d v="2014-03-04T00:00:00"/>
    <n v="295.39999999999998"/>
    <s v="MarzenaGras"/>
    <n v="7"/>
    <n v="2"/>
    <x v="21"/>
  </r>
  <r>
    <s v="Marzena"/>
    <x v="80"/>
    <s v="Olsztyn"/>
    <d v="2014-11-04T00:00:00"/>
    <d v="2014-11-05T00:00:00"/>
    <n v="526.79999999999995"/>
    <s v="MarzenaGras"/>
    <n v="7"/>
    <n v="2"/>
    <x v="21"/>
  </r>
  <r>
    <s v="Marzena"/>
    <x v="80"/>
    <s v="Kielce"/>
    <d v="2014-11-28T00:00:00"/>
    <d v="2014-11-29T00:00:00"/>
    <n v="485.7"/>
    <s v="MarzenaGras"/>
    <n v="7"/>
    <n v="2"/>
    <x v="21"/>
  </r>
  <r>
    <s v="Teresa"/>
    <x v="77"/>
    <s v="Zgierz"/>
    <d v="2014-02-14T00:00:00"/>
    <d v="2014-02-14T00:00:00"/>
    <n v="212.5"/>
    <s v="TeresaMoskiewska"/>
    <n v="11"/>
    <n v="1"/>
    <x v="21"/>
  </r>
  <r>
    <s v="Teresa"/>
    <x v="77"/>
    <s v="Katowice"/>
    <d v="2014-06-13T00:00:00"/>
    <d v="2014-06-13T00:00:00"/>
    <n v="494.7"/>
    <s v="TeresaMoskiewska"/>
    <n v="11"/>
    <n v="1"/>
    <x v="21"/>
  </r>
  <r>
    <s v="Teresa"/>
    <x v="77"/>
    <s v="Katowice"/>
    <d v="2014-11-03T00:00:00"/>
    <d v="2014-11-03T00:00:00"/>
    <n v="494.7"/>
    <s v="TeresaMoskiewska"/>
    <n v="11"/>
    <n v="1"/>
    <x v="21"/>
  </r>
  <r>
    <s v="Teresa"/>
    <x v="77"/>
    <s v="Kutno"/>
    <d v="2014-11-07T00:00:00"/>
    <d v="2014-11-07T00:00:00"/>
    <n v="278.8"/>
    <s v="TeresaMoskiewska"/>
    <n v="11"/>
    <n v="1"/>
    <x v="21"/>
  </r>
  <r>
    <s v="Teresa"/>
    <x v="77"/>
    <s v="Olsztyn"/>
    <d v="2014-11-27T00:00:00"/>
    <d v="2014-11-27T00:00:00"/>
    <n v="363.8"/>
    <s v="TeresaMoskiewska"/>
    <n v="11"/>
    <n v="1"/>
    <x v="21"/>
  </r>
  <r>
    <s v="Teresa"/>
    <x v="77"/>
    <s v="Kalisz"/>
    <d v="2014-12-01T00:00:00"/>
    <d v="2014-12-01T00:00:00"/>
    <n v="442"/>
    <s v="TeresaMoskiewska"/>
    <n v="11"/>
    <n v="1"/>
    <x v="21"/>
  </r>
  <r>
    <s v="Teresa"/>
    <x v="77"/>
    <s v="Katowice"/>
    <d v="2014-12-19T00:00:00"/>
    <d v="2014-12-19T00:00:00"/>
    <n v="494.7"/>
    <s v="TeresaMoskiewska"/>
    <n v="11"/>
    <n v="1"/>
    <x v="21"/>
  </r>
  <r>
    <s v="Ewa"/>
    <x v="78"/>
    <s v="Katowice"/>
    <d v="2014-01-24T00:00:00"/>
    <d v="2014-01-24T00:00:00"/>
    <n v="494.7"/>
    <s v="EwaFidyk"/>
    <n v="9"/>
    <n v="1"/>
    <x v="21"/>
  </r>
  <r>
    <s v="Ewa"/>
    <x v="78"/>
    <s v="Olsztyn"/>
    <d v="2014-01-28T00:00:00"/>
    <d v="2014-01-28T00:00:00"/>
    <n v="363.8"/>
    <s v="EwaFidyk"/>
    <n v="9"/>
    <n v="1"/>
    <x v="21"/>
  </r>
  <r>
    <s v="Paulina"/>
    <x v="79"/>
    <s v="Katowice"/>
    <d v="2014-06-25T00:00:00"/>
    <d v="2014-06-25T00:00:00"/>
    <n v="494.7"/>
    <s v="PaulinaDok"/>
    <n v="7"/>
    <n v="1"/>
    <x v="21"/>
  </r>
  <r>
    <s v="Eustachy"/>
    <x v="81"/>
    <s v="Mielec"/>
    <d v="2014-01-14T00:00:00"/>
    <d v="2014-01-18T00:00:00"/>
    <n v="954"/>
    <s v="EustachyBydgoski"/>
    <n v="6"/>
    <n v="5"/>
    <x v="22"/>
  </r>
  <r>
    <s v="Eustachy"/>
    <x v="81"/>
    <s v="Bydgoszcz"/>
    <d v="2014-01-26T00:00:00"/>
    <d v="2014-01-30T00:00:00"/>
    <n v="1077.4000000000001"/>
    <s v="EustachyBydgoski"/>
    <n v="6"/>
    <n v="5"/>
    <x v="22"/>
  </r>
  <r>
    <s v="Eustachy"/>
    <x v="81"/>
    <s v="Olsztyn"/>
    <d v="2014-08-30T00:00:00"/>
    <d v="2014-09-02T00:00:00"/>
    <n v="852.8"/>
    <s v="EustachyBydgoski"/>
    <n v="6"/>
    <n v="4"/>
    <x v="22"/>
  </r>
  <r>
    <s v="Eustachy"/>
    <x v="81"/>
    <s v="Siedlce"/>
    <d v="2014-05-26T00:00:00"/>
    <d v="2014-05-28T00:00:00"/>
    <n v="434.4"/>
    <s v="EustachyBydgoski"/>
    <n v="6"/>
    <n v="3"/>
    <x v="22"/>
  </r>
  <r>
    <s v="Eustachy"/>
    <x v="81"/>
    <s v="Lublin"/>
    <d v="2014-08-12T00:00:00"/>
    <d v="2014-08-12T00:00:00"/>
    <n v="290.7"/>
    <s v="EustachyBydgoski"/>
    <n v="6"/>
    <n v="1"/>
    <x v="22"/>
  </r>
  <r>
    <s v="Eustachy"/>
    <x v="81"/>
    <s v="Olsztyn"/>
    <d v="2014-12-22T00:00:00"/>
    <d v="2014-12-22T00:00:00"/>
    <n v="363.8"/>
    <s v="EustachyBydgoski"/>
    <n v="6"/>
    <n v="1"/>
    <x v="22"/>
  </r>
  <r>
    <s v="Natalia"/>
    <x v="82"/>
    <s v="Kalisz"/>
    <d v="2014-10-10T00:00:00"/>
    <d v="2014-10-14T00:00:00"/>
    <n v="1078"/>
    <s v="NataliaIdar"/>
    <n v="10"/>
    <n v="5"/>
    <x v="23"/>
  </r>
  <r>
    <s v="Andrzej"/>
    <x v="83"/>
    <s v="Radom"/>
    <d v="2014-10-11T00:00:00"/>
    <d v="2014-10-15T00:00:00"/>
    <n v="674.5"/>
    <s v="AndrzejBarcz"/>
    <n v="7"/>
    <n v="5"/>
    <x v="23"/>
  </r>
  <r>
    <s v="Marek"/>
    <x v="84"/>
    <s v="Radom"/>
    <d v="2014-11-27T00:00:00"/>
    <d v="2014-12-01T00:00:00"/>
    <n v="674.5"/>
    <s v="MarekHolski"/>
    <n v="7"/>
    <n v="5"/>
    <x v="23"/>
  </r>
  <r>
    <s v="Natalia"/>
    <x v="82"/>
    <s v="Kutno"/>
    <d v="2014-09-29T00:00:00"/>
    <d v="2014-10-01T00:00:00"/>
    <n v="536.79999999999995"/>
    <s v="NataliaIdar"/>
    <n v="10"/>
    <n v="3"/>
    <x v="23"/>
  </r>
  <r>
    <s v="Andrzej"/>
    <x v="83"/>
    <s v="Bydgoszcz"/>
    <d v="2014-02-07T00:00:00"/>
    <d v="2014-02-10T00:00:00"/>
    <n v="936.4"/>
    <s v="AndrzejBarcz"/>
    <n v="7"/>
    <n v="4"/>
    <x v="23"/>
  </r>
  <r>
    <s v="Marek"/>
    <x v="84"/>
    <s v="Kutno"/>
    <d v="2014-02-19T00:00:00"/>
    <d v="2014-02-22T00:00:00"/>
    <n v="665.8"/>
    <s v="MarekHolski"/>
    <n v="7"/>
    <n v="4"/>
    <x v="23"/>
  </r>
  <r>
    <s v="Andrzej"/>
    <x v="83"/>
    <s v="Zgierz"/>
    <d v="2014-03-15T00:00:00"/>
    <d v="2014-03-17T00:00:00"/>
    <n v="450.5"/>
    <s v="AndrzejBarcz"/>
    <n v="7"/>
    <n v="3"/>
    <x v="23"/>
  </r>
  <r>
    <s v="Natalia"/>
    <x v="82"/>
    <s v="Lublin"/>
    <d v="2014-11-29T00:00:00"/>
    <d v="2014-11-30T00:00:00"/>
    <n v="439.7"/>
    <s v="NataliaIdar"/>
    <n v="10"/>
    <n v="2"/>
    <x v="23"/>
  </r>
  <r>
    <s v="Natalia"/>
    <x v="82"/>
    <s v="Mielec"/>
    <d v="2014-12-09T00:00:00"/>
    <d v="2014-12-10T00:00:00"/>
    <n v="570"/>
    <s v="NataliaIdar"/>
    <n v="10"/>
    <n v="2"/>
    <x v="23"/>
  </r>
  <r>
    <s v="Andrzej"/>
    <x v="83"/>
    <s v="Krakow"/>
    <d v="2014-08-24T00:00:00"/>
    <d v="2014-08-25T00:00:00"/>
    <n v="706.5"/>
    <s v="AndrzejBarcz"/>
    <n v="7"/>
    <n v="2"/>
    <x v="23"/>
  </r>
  <r>
    <s v="Andrzej"/>
    <x v="83"/>
    <s v="Malbork"/>
    <d v="2014-12-16T00:00:00"/>
    <d v="2014-12-17T00:00:00"/>
    <n v="891"/>
    <s v="AndrzejBarcz"/>
    <n v="7"/>
    <n v="2"/>
    <x v="23"/>
  </r>
  <r>
    <s v="Marek"/>
    <x v="84"/>
    <s v="Siedlce"/>
    <d v="2014-03-21T00:00:00"/>
    <d v="2014-03-22T00:00:00"/>
    <n v="295.39999999999998"/>
    <s v="MarekHolski"/>
    <n v="7"/>
    <n v="2"/>
    <x v="23"/>
  </r>
  <r>
    <s v="Marek"/>
    <x v="84"/>
    <s v="Siedlce"/>
    <d v="2014-08-18T00:00:00"/>
    <d v="2014-08-19T00:00:00"/>
    <n v="295.39999999999998"/>
    <s v="MarekHolski"/>
    <n v="7"/>
    <n v="2"/>
    <x v="23"/>
  </r>
  <r>
    <s v="Marek"/>
    <x v="84"/>
    <s v="Radom"/>
    <d v="2014-09-05T00:00:00"/>
    <d v="2014-09-06T00:00:00"/>
    <n v="302.5"/>
    <s v="MarekHolski"/>
    <n v="7"/>
    <n v="2"/>
    <x v="23"/>
  </r>
  <r>
    <s v="Marek"/>
    <x v="84"/>
    <s v="Zgierz"/>
    <d v="2014-12-10T00:00:00"/>
    <d v="2014-12-11T00:00:00"/>
    <n v="331.5"/>
    <s v="MarekHolski"/>
    <n v="7"/>
    <n v="2"/>
    <x v="23"/>
  </r>
  <r>
    <s v="Natalia"/>
    <x v="82"/>
    <s v="Radom"/>
    <d v="2014-06-03T00:00:00"/>
    <d v="2014-06-03T00:00:00"/>
    <n v="178.5"/>
    <s v="NataliaIdar"/>
    <n v="10"/>
    <n v="1"/>
    <x v="23"/>
  </r>
  <r>
    <s v="Natalia"/>
    <x v="82"/>
    <s v="Mielec"/>
    <d v="2014-10-22T00:00:00"/>
    <d v="2014-10-22T00:00:00"/>
    <n v="442"/>
    <s v="NataliaIdar"/>
    <n v="10"/>
    <n v="1"/>
    <x v="23"/>
  </r>
  <r>
    <s v="Natalia"/>
    <x v="82"/>
    <s v="Kielce"/>
    <d v="2014-10-24T00:00:00"/>
    <d v="2014-10-24T00:00:00"/>
    <n v="307.7"/>
    <s v="NataliaIdar"/>
    <n v="10"/>
    <n v="1"/>
    <x v="23"/>
  </r>
  <r>
    <s v="Natalia"/>
    <x v="82"/>
    <s v="Kielce"/>
    <d v="2014-10-27T00:00:00"/>
    <d v="2014-10-27T00:00:00"/>
    <n v="307.7"/>
    <s v="NataliaIdar"/>
    <n v="10"/>
    <n v="1"/>
    <x v="23"/>
  </r>
  <r>
    <s v="Natalia"/>
    <x v="82"/>
    <s v="Kutno"/>
    <d v="2014-12-03T00:00:00"/>
    <d v="2014-12-03T00:00:00"/>
    <n v="278.8"/>
    <s v="NataliaIdar"/>
    <n v="10"/>
    <n v="1"/>
    <x v="23"/>
  </r>
  <r>
    <s v="Natalia"/>
    <x v="82"/>
    <s v="Siedlce"/>
    <d v="2014-12-15T00:00:00"/>
    <d v="2014-12-15T00:00:00"/>
    <n v="156.4"/>
    <s v="NataliaIdar"/>
    <n v="10"/>
    <n v="1"/>
    <x v="23"/>
  </r>
  <r>
    <s v="Andrzej"/>
    <x v="83"/>
    <s v="Kutno"/>
    <d v="2014-12-09T00:00:00"/>
    <d v="2014-12-09T00:00:00"/>
    <n v="278.8"/>
    <s v="AndrzejBarcz"/>
    <n v="7"/>
    <n v="1"/>
    <x v="23"/>
  </r>
  <r>
    <s v="Andrzej"/>
    <x v="83"/>
    <s v="Mielec"/>
    <d v="2014-12-12T00:00:00"/>
    <d v="2014-12-12T00:00:00"/>
    <n v="442"/>
    <s v="AndrzejBarcz"/>
    <n v="7"/>
    <n v="1"/>
    <x v="23"/>
  </r>
  <r>
    <s v="Marek"/>
    <x v="84"/>
    <s v="Mielec"/>
    <d v="2014-01-13T00:00:00"/>
    <d v="2014-01-13T00:00:00"/>
    <n v="442"/>
    <s v="MarekHolski"/>
    <n v="7"/>
    <n v="1"/>
    <x v="23"/>
  </r>
  <r>
    <s v="Adam"/>
    <x v="85"/>
    <s v="Radom"/>
    <d v="2014-12-09T00:00:00"/>
    <d v="2014-12-13T00:00:00"/>
    <n v="674.5"/>
    <s v="AdamMarkowski"/>
    <n v="8"/>
    <n v="5"/>
    <x v="24"/>
  </r>
  <r>
    <s v="Bonifacy"/>
    <x v="86"/>
    <s v="Siedlce"/>
    <d v="2014-04-08T00:00:00"/>
    <d v="2014-04-11T00:00:00"/>
    <n v="573.4"/>
    <s v="BonifacyBarczewski"/>
    <n v="8"/>
    <n v="4"/>
    <x v="24"/>
  </r>
  <r>
    <s v="Bonifacy"/>
    <x v="86"/>
    <s v="Lublin"/>
    <d v="2014-12-09T00:00:00"/>
    <d v="2014-12-12T00:00:00"/>
    <n v="737.7"/>
    <s v="BonifacyBarczewski"/>
    <n v="8"/>
    <n v="4"/>
    <x v="24"/>
  </r>
  <r>
    <s v="Karolina"/>
    <x v="87"/>
    <s v="Zgierz"/>
    <d v="2014-09-16T00:00:00"/>
    <d v="2014-09-19T00:00:00"/>
    <n v="569.5"/>
    <s v="KarolinaPodkalicka"/>
    <n v="8"/>
    <n v="4"/>
    <x v="24"/>
  </r>
  <r>
    <s v="Piotr"/>
    <x v="88"/>
    <s v="Radom"/>
    <d v="2014-05-20T00:00:00"/>
    <d v="2014-05-24T00:00:00"/>
    <n v="674.5"/>
    <s v="PiotrMalski"/>
    <n v="5"/>
    <n v="5"/>
    <x v="24"/>
  </r>
  <r>
    <s v="Jan"/>
    <x v="89"/>
    <s v="Radom"/>
    <d v="2014-10-22T00:00:00"/>
    <d v="2014-10-26T00:00:00"/>
    <n v="674.5"/>
    <s v="JanSuwski"/>
    <n v="5"/>
    <n v="5"/>
    <x v="24"/>
  </r>
  <r>
    <s v="Jan"/>
    <x v="89"/>
    <s v="Kielce"/>
    <d v="2014-12-12T00:00:00"/>
    <d v="2014-12-16T00:00:00"/>
    <n v="1019.7"/>
    <s v="JanSuwski"/>
    <n v="5"/>
    <n v="5"/>
    <x v="24"/>
  </r>
  <r>
    <s v="Bonifacy"/>
    <x v="86"/>
    <s v="Malbork"/>
    <d v="2014-11-04T00:00:00"/>
    <d v="2014-11-06T00:00:00"/>
    <n v="1102"/>
    <s v="BonifacyBarczewski"/>
    <n v="8"/>
    <n v="3"/>
    <x v="24"/>
  </r>
  <r>
    <s v="Adam"/>
    <x v="85"/>
    <s v="Katowice"/>
    <d v="2014-01-21T00:00:00"/>
    <d v="2014-01-23T00:00:00"/>
    <n v="892.7"/>
    <s v="AdamMarkowski"/>
    <n v="8"/>
    <n v="3"/>
    <x v="24"/>
  </r>
  <r>
    <s v="Karolina"/>
    <x v="87"/>
    <s v="Kielce"/>
    <d v="2014-01-15T00:00:00"/>
    <d v="2014-01-17T00:00:00"/>
    <n v="663.7"/>
    <s v="KarolinaPodkalicka"/>
    <n v="8"/>
    <n v="3"/>
    <x v="24"/>
  </r>
  <r>
    <s v="Karolina"/>
    <x v="87"/>
    <s v="Krakow"/>
    <d v="2014-03-15T00:00:00"/>
    <d v="2014-03-17T00:00:00"/>
    <n v="911.5"/>
    <s v="KarolinaPodkalicka"/>
    <n v="8"/>
    <n v="3"/>
    <x v="24"/>
  </r>
  <r>
    <s v="Karolina"/>
    <x v="87"/>
    <s v="Olsztyn"/>
    <d v="2014-06-25T00:00:00"/>
    <d v="2014-06-27T00:00:00"/>
    <n v="689.8"/>
    <s v="KarolinaPodkalicka"/>
    <n v="8"/>
    <n v="3"/>
    <x v="24"/>
  </r>
  <r>
    <s v="Piotr"/>
    <x v="88"/>
    <s v="Kielce"/>
    <d v="2014-02-19T00:00:00"/>
    <d v="2014-02-22T00:00:00"/>
    <n v="841.7"/>
    <s v="PiotrMalski"/>
    <n v="5"/>
    <n v="4"/>
    <x v="24"/>
  </r>
  <r>
    <s v="Piotr"/>
    <x v="88"/>
    <s v="Kielce"/>
    <d v="2014-11-15T00:00:00"/>
    <d v="2014-11-18T00:00:00"/>
    <n v="841.7"/>
    <s v="PiotrMalski"/>
    <n v="5"/>
    <n v="4"/>
    <x v="24"/>
  </r>
  <r>
    <s v="Bonifacy"/>
    <x v="86"/>
    <s v="Lublin"/>
    <d v="2014-06-25T00:00:00"/>
    <d v="2014-06-26T00:00:00"/>
    <n v="439.7"/>
    <s v="BonifacyBarczewski"/>
    <n v="8"/>
    <n v="2"/>
    <x v="24"/>
  </r>
  <r>
    <s v="Adam"/>
    <x v="85"/>
    <s v="Katowice"/>
    <d v="2014-01-14T00:00:00"/>
    <d v="2014-01-15T00:00:00"/>
    <n v="693.7"/>
    <s v="AdamMarkowski"/>
    <n v="8"/>
    <n v="2"/>
    <x v="24"/>
  </r>
  <r>
    <s v="Adam"/>
    <x v="85"/>
    <s v="Malbork"/>
    <d v="2014-08-18T00:00:00"/>
    <d v="2014-08-19T00:00:00"/>
    <n v="891"/>
    <s v="AdamMarkowski"/>
    <n v="8"/>
    <n v="2"/>
    <x v="24"/>
  </r>
  <r>
    <s v="Adam"/>
    <x v="85"/>
    <s v="Lublin"/>
    <d v="2014-09-29T00:00:00"/>
    <d v="2014-09-30T00:00:00"/>
    <n v="439.7"/>
    <s v="AdamMarkowski"/>
    <n v="8"/>
    <n v="2"/>
    <x v="24"/>
  </r>
  <r>
    <s v="Jan"/>
    <x v="89"/>
    <s v="Bydgoszcz"/>
    <d v="2014-06-07T00:00:00"/>
    <d v="2014-06-09T00:00:00"/>
    <n v="795.4"/>
    <s v="JanSuwski"/>
    <n v="5"/>
    <n v="3"/>
    <x v="24"/>
  </r>
  <r>
    <s v="Piotr"/>
    <x v="88"/>
    <s v="Radom"/>
    <d v="2014-01-15T00:00:00"/>
    <d v="2014-01-16T00:00:00"/>
    <n v="302.5"/>
    <s v="PiotrMalski"/>
    <n v="5"/>
    <n v="2"/>
    <x v="24"/>
  </r>
  <r>
    <s v="Piotr"/>
    <x v="88"/>
    <s v="Olsztyn"/>
    <d v="2014-04-20T00:00:00"/>
    <d v="2014-04-21T00:00:00"/>
    <n v="526.79999999999995"/>
    <s v="PiotrMalski"/>
    <n v="5"/>
    <n v="2"/>
    <x v="24"/>
  </r>
  <r>
    <s v="Jan"/>
    <x v="89"/>
    <s v="Kielce"/>
    <d v="2014-02-26T00:00:00"/>
    <d v="2014-02-27T00:00:00"/>
    <n v="485.7"/>
    <s v="JanSuwski"/>
    <n v="5"/>
    <n v="2"/>
    <x v="24"/>
  </r>
  <r>
    <s v="Jan"/>
    <x v="89"/>
    <s v="Siedlce"/>
    <d v="2014-04-02T00:00:00"/>
    <d v="2014-04-03T00:00:00"/>
    <n v="295.39999999999998"/>
    <s v="JanSuwski"/>
    <n v="5"/>
    <n v="2"/>
    <x v="24"/>
  </r>
  <r>
    <s v="Bonifacy"/>
    <x v="86"/>
    <s v="Siedlce"/>
    <d v="2014-01-07T00:00:00"/>
    <d v="2014-01-07T00:00:00"/>
    <n v="156.4"/>
    <s v="BonifacyBarczewski"/>
    <n v="8"/>
    <n v="1"/>
    <x v="24"/>
  </r>
  <r>
    <s v="Bonifacy"/>
    <x v="86"/>
    <s v="Katowice"/>
    <d v="2014-01-14T00:00:00"/>
    <d v="2014-01-14T00:00:00"/>
    <n v="494.7"/>
    <s v="BonifacyBarczewski"/>
    <n v="8"/>
    <n v="1"/>
    <x v="24"/>
  </r>
  <r>
    <s v="Bonifacy"/>
    <x v="86"/>
    <s v="Bydgoszcz"/>
    <d v="2014-01-19T00:00:00"/>
    <d v="2014-01-19T00:00:00"/>
    <n v="513.4"/>
    <s v="BonifacyBarczewski"/>
    <n v="8"/>
    <n v="1"/>
    <x v="24"/>
  </r>
  <r>
    <s v="Bonifacy"/>
    <x v="86"/>
    <s v="Radom"/>
    <d v="2014-09-28T00:00:00"/>
    <d v="2014-09-28T00:00:00"/>
    <n v="178.5"/>
    <s v="BonifacyBarczewski"/>
    <n v="8"/>
    <n v="1"/>
    <x v="24"/>
  </r>
  <r>
    <s v="Adam"/>
    <x v="85"/>
    <s v="Krakow"/>
    <d v="2014-01-18T00:00:00"/>
    <d v="2014-01-18T00:00:00"/>
    <n v="501.5"/>
    <s v="AdamMarkowski"/>
    <n v="8"/>
    <n v="1"/>
    <x v="24"/>
  </r>
  <r>
    <s v="Adam"/>
    <x v="85"/>
    <s v="Katowice"/>
    <d v="2014-08-12T00:00:00"/>
    <d v="2014-08-12T00:00:00"/>
    <n v="494.7"/>
    <s v="AdamMarkowski"/>
    <n v="8"/>
    <n v="1"/>
    <x v="24"/>
  </r>
  <r>
    <s v="Adam"/>
    <x v="85"/>
    <s v="Zgierz"/>
    <d v="2014-12-15T00:00:00"/>
    <d v="2014-12-15T00:00:00"/>
    <n v="212.5"/>
    <s v="AdamMarkowski"/>
    <n v="8"/>
    <n v="1"/>
    <x v="24"/>
  </r>
  <r>
    <s v="Karolina"/>
    <x v="87"/>
    <s v="Mielec"/>
    <d v="2014-01-05T00:00:00"/>
    <d v="2014-01-05T00:00:00"/>
    <n v="442"/>
    <s v="KarolinaPodkalicka"/>
    <n v="8"/>
    <n v="1"/>
    <x v="24"/>
  </r>
  <r>
    <s v="Karolina"/>
    <x v="87"/>
    <s v="Siedlce"/>
    <d v="2014-12-10T00:00:00"/>
    <d v="2014-12-10T00:00:00"/>
    <n v="156.4"/>
    <s v="KarolinaPodkalicka"/>
    <n v="8"/>
    <n v="1"/>
    <x v="24"/>
  </r>
  <r>
    <s v="Karolina"/>
    <x v="87"/>
    <s v="Krakow"/>
    <d v="2014-12-13T00:00:00"/>
    <d v="2014-12-13T00:00:00"/>
    <n v="501.5"/>
    <s v="KarolinaPodkalicka"/>
    <n v="8"/>
    <n v="1"/>
    <x v="24"/>
  </r>
  <r>
    <s v="Karolina"/>
    <x v="87"/>
    <s v="Bydgoszcz"/>
    <d v="2014-12-17T00:00:00"/>
    <d v="2014-12-17T00:00:00"/>
    <n v="513.4"/>
    <s v="KarolinaPodkalicka"/>
    <n v="8"/>
    <n v="1"/>
    <x v="24"/>
  </r>
  <r>
    <s v="Wiktor"/>
    <x v="90"/>
    <s v="Bydgoszcz"/>
    <d v="2014-07-19T00:00:00"/>
    <d v="2014-07-23T00:00:00"/>
    <n v="1077.4000000000001"/>
    <s v="WiktorWroblewski"/>
    <n v="8"/>
    <n v="5"/>
    <x v="25"/>
  </r>
  <r>
    <s v="Gustaw"/>
    <x v="91"/>
    <s v="Siedlce"/>
    <d v="2014-11-03T00:00:00"/>
    <d v="2014-11-07T00:00:00"/>
    <n v="712.4"/>
    <s v="GustawPoznanski"/>
    <n v="7"/>
    <n v="5"/>
    <x v="25"/>
  </r>
  <r>
    <s v="Jerzy"/>
    <x v="92"/>
    <s v="Mielec"/>
    <d v="2014-02-26T00:00:00"/>
    <d v="2014-03-02T00:00:00"/>
    <n v="954"/>
    <s v="JerzyJurajski"/>
    <n v="6"/>
    <n v="5"/>
    <x v="25"/>
  </r>
  <r>
    <s v="Jerzy"/>
    <x v="92"/>
    <s v="Kalisz"/>
    <d v="2014-11-27T00:00:00"/>
    <d v="2014-12-01T00:00:00"/>
    <n v="1078"/>
    <s v="JerzyJurajski"/>
    <n v="6"/>
    <n v="5"/>
    <x v="25"/>
  </r>
  <r>
    <s v="Narcyz"/>
    <x v="93"/>
    <s v="Malbork"/>
    <d v="2014-03-03T00:00:00"/>
    <d v="2014-03-07T00:00:00"/>
    <n v="1524"/>
    <s v="NarcyzPolanicki"/>
    <n v="6"/>
    <n v="5"/>
    <x v="25"/>
  </r>
  <r>
    <s v="Wiktor"/>
    <x v="90"/>
    <s v="Bydgoszcz"/>
    <d v="2014-01-27T00:00:00"/>
    <d v="2014-01-29T00:00:00"/>
    <n v="795.4"/>
    <s v="WiktorWroblewski"/>
    <n v="8"/>
    <n v="3"/>
    <x v="25"/>
  </r>
  <r>
    <s v="Wiktor"/>
    <x v="90"/>
    <s v="Krakow"/>
    <d v="2014-04-14T00:00:00"/>
    <d v="2014-04-16T00:00:00"/>
    <n v="911.5"/>
    <s v="WiktorWroblewski"/>
    <n v="8"/>
    <n v="3"/>
    <x v="25"/>
  </r>
  <r>
    <s v="Gustaw"/>
    <x v="91"/>
    <s v="Malbork"/>
    <d v="2014-10-23T00:00:00"/>
    <d v="2014-10-25T00:00:00"/>
    <n v="1102"/>
    <s v="GustawPoznanski"/>
    <n v="7"/>
    <n v="3"/>
    <x v="25"/>
  </r>
  <r>
    <s v="Narcyz"/>
    <x v="93"/>
    <s v="Kalisz"/>
    <d v="2014-10-22T00:00:00"/>
    <d v="2014-10-24T00:00:00"/>
    <n v="760"/>
    <s v="NarcyzPolanicki"/>
    <n v="6"/>
    <n v="3"/>
    <x v="25"/>
  </r>
  <r>
    <s v="Gustaw"/>
    <x v="91"/>
    <s v="Kutno"/>
    <d v="2014-01-14T00:00:00"/>
    <d v="2014-01-15T00:00:00"/>
    <n v="407.8"/>
    <s v="GustawPoznanski"/>
    <n v="7"/>
    <n v="2"/>
    <x v="25"/>
  </r>
  <r>
    <s v="Gustaw"/>
    <x v="91"/>
    <s v="Olsztyn"/>
    <d v="2014-03-17T00:00:00"/>
    <d v="2014-03-18T00:00:00"/>
    <n v="526.79999999999995"/>
    <s v="GustawPoznanski"/>
    <n v="7"/>
    <n v="2"/>
    <x v="25"/>
  </r>
  <r>
    <s v="Gustaw"/>
    <x v="91"/>
    <s v="Krakow"/>
    <d v="2014-07-07T00:00:00"/>
    <d v="2014-07-08T00:00:00"/>
    <n v="706.5"/>
    <s v="GustawPoznanski"/>
    <n v="7"/>
    <n v="2"/>
    <x v="25"/>
  </r>
  <r>
    <s v="Jerzy"/>
    <x v="92"/>
    <s v="Kielce"/>
    <d v="2014-01-23T00:00:00"/>
    <d v="2014-01-24T00:00:00"/>
    <n v="485.7"/>
    <s v="JerzyJurajski"/>
    <n v="6"/>
    <n v="2"/>
    <x v="25"/>
  </r>
  <r>
    <s v="Jerzy"/>
    <x v="92"/>
    <s v="Kutno"/>
    <d v="2014-03-15T00:00:00"/>
    <d v="2014-03-16T00:00:00"/>
    <n v="407.8"/>
    <s v="JerzyJurajski"/>
    <n v="6"/>
    <n v="2"/>
    <x v="25"/>
  </r>
  <r>
    <s v="Narcyz"/>
    <x v="93"/>
    <s v="Malbork"/>
    <d v="2014-01-14T00:00:00"/>
    <d v="2014-01-15T00:00:00"/>
    <n v="891"/>
    <s v="NarcyzPolanicki"/>
    <n v="6"/>
    <n v="2"/>
    <x v="25"/>
  </r>
  <r>
    <s v="Narcyz"/>
    <x v="93"/>
    <s v="Katowice"/>
    <d v="2014-01-26T00:00:00"/>
    <d v="2014-01-27T00:00:00"/>
    <n v="693.7"/>
    <s v="NarcyzPolanicki"/>
    <n v="6"/>
    <n v="2"/>
    <x v="25"/>
  </r>
  <r>
    <s v="Narcyz"/>
    <x v="93"/>
    <s v="Siedlce"/>
    <d v="2014-07-07T00:00:00"/>
    <d v="2014-07-08T00:00:00"/>
    <n v="295.39999999999998"/>
    <s v="NarcyzPolanicki"/>
    <n v="6"/>
    <n v="2"/>
    <x v="25"/>
  </r>
  <r>
    <s v="Narcyz"/>
    <x v="93"/>
    <s v="Malbork"/>
    <d v="2014-11-22T00:00:00"/>
    <d v="2014-11-23T00:00:00"/>
    <n v="891"/>
    <s v="NarcyzPolanicki"/>
    <n v="6"/>
    <n v="2"/>
    <x v="25"/>
  </r>
  <r>
    <s v="Wiktor"/>
    <x v="90"/>
    <s v="Kutno"/>
    <d v="2014-01-24T00:00:00"/>
    <d v="2014-01-24T00:00:00"/>
    <n v="278.8"/>
    <s v="WiktorWroblewski"/>
    <n v="8"/>
    <n v="1"/>
    <x v="25"/>
  </r>
  <r>
    <s v="Wiktor"/>
    <x v="90"/>
    <s v="Kutno"/>
    <d v="2014-04-24T00:00:00"/>
    <d v="2014-04-24T00:00:00"/>
    <n v="278.8"/>
    <s v="WiktorWroblewski"/>
    <n v="8"/>
    <n v="1"/>
    <x v="25"/>
  </r>
  <r>
    <s v="Wiktor"/>
    <x v="90"/>
    <s v="Kalisz"/>
    <d v="2014-09-29T00:00:00"/>
    <d v="2014-09-29T00:00:00"/>
    <n v="442"/>
    <s v="WiktorWroblewski"/>
    <n v="8"/>
    <n v="1"/>
    <x v="25"/>
  </r>
  <r>
    <s v="Wiktor"/>
    <x v="90"/>
    <s v="Lublin"/>
    <d v="2014-10-03T00:00:00"/>
    <d v="2014-10-03T00:00:00"/>
    <n v="290.7"/>
    <s v="WiktorWroblewski"/>
    <n v="8"/>
    <n v="1"/>
    <x v="25"/>
  </r>
  <r>
    <s v="Wiktor"/>
    <x v="90"/>
    <s v="Radom"/>
    <d v="2014-12-22T00:00:00"/>
    <d v="2014-12-22T00:00:00"/>
    <n v="178.5"/>
    <s v="WiktorWroblewski"/>
    <n v="8"/>
    <n v="1"/>
    <x v="25"/>
  </r>
  <r>
    <s v="Gustaw"/>
    <x v="91"/>
    <s v="Mielec"/>
    <d v="2014-01-03T00:00:00"/>
    <d v="2014-01-03T00:00:00"/>
    <n v="442"/>
    <s v="GustawPoznanski"/>
    <n v="7"/>
    <n v="1"/>
    <x v="25"/>
  </r>
  <r>
    <s v="Gustaw"/>
    <x v="91"/>
    <s v="Lublin"/>
    <d v="2014-11-14T00:00:00"/>
    <d v="2014-11-14T00:00:00"/>
    <n v="290.7"/>
    <s v="GustawPoznanski"/>
    <n v="7"/>
    <n v="1"/>
    <x v="25"/>
  </r>
  <r>
    <s v="Jerzy"/>
    <x v="92"/>
    <s v="Kalisz"/>
    <d v="2014-01-10T00:00:00"/>
    <d v="2014-01-10T00:00:00"/>
    <n v="442"/>
    <s v="JerzyJurajski"/>
    <n v="6"/>
    <n v="1"/>
    <x v="25"/>
  </r>
  <r>
    <s v="Jerzy"/>
    <x v="92"/>
    <s v="Katowice"/>
    <d v="2014-01-13T00:00:00"/>
    <d v="2014-01-13T00:00:00"/>
    <n v="494.7"/>
    <s v="JerzyJurajski"/>
    <n v="6"/>
    <n v="1"/>
    <x v="25"/>
  </r>
  <r>
    <s v="Wojciech"/>
    <x v="94"/>
    <s v="Radom"/>
    <d v="2014-03-03T00:00:00"/>
    <d v="2014-03-06T00:00:00"/>
    <n v="550.5"/>
    <s v="WojciechMazowiecki"/>
    <n v="7"/>
    <n v="4"/>
    <x v="26"/>
  </r>
  <r>
    <s v="Wojciech"/>
    <x v="94"/>
    <s v="Bydgoszcz"/>
    <d v="2014-02-26T00:00:00"/>
    <d v="2014-02-28T00:00:00"/>
    <n v="795.4"/>
    <s v="WojciechMazowiecki"/>
    <n v="7"/>
    <n v="3"/>
    <x v="26"/>
  </r>
  <r>
    <s v="Wojciech"/>
    <x v="94"/>
    <s v="Bydgoszcz"/>
    <d v="2014-02-19T00:00:00"/>
    <d v="2014-02-20T00:00:00"/>
    <n v="654.4"/>
    <s v="WojciechMazowiecki"/>
    <n v="7"/>
    <n v="2"/>
    <x v="26"/>
  </r>
  <r>
    <s v="Wojciech"/>
    <x v="94"/>
    <s v="Krakow"/>
    <d v="2014-09-17T00:00:00"/>
    <d v="2014-09-18T00:00:00"/>
    <n v="706.5"/>
    <s v="WojciechMazowiecki"/>
    <n v="7"/>
    <n v="2"/>
    <x v="26"/>
  </r>
  <r>
    <s v="Wojciech"/>
    <x v="94"/>
    <s v="Siedlce"/>
    <d v="2014-12-04T00:00:00"/>
    <d v="2014-12-05T00:00:00"/>
    <n v="295.39999999999998"/>
    <s v="WojciechMazowiecki"/>
    <n v="7"/>
    <n v="2"/>
    <x v="26"/>
  </r>
  <r>
    <s v="Wojciech"/>
    <x v="94"/>
    <s v="Mielec"/>
    <d v="2014-03-15T00:00:00"/>
    <d v="2014-03-15T00:00:00"/>
    <n v="442"/>
    <s v="WojciechMazowiecki"/>
    <n v="7"/>
    <n v="1"/>
    <x v="26"/>
  </r>
  <r>
    <s v="Wojciech"/>
    <x v="94"/>
    <s v="Siedlce"/>
    <d v="2014-12-15T00:00:00"/>
    <d v="2014-12-15T00:00:00"/>
    <n v="156.4"/>
    <s v="WojciechMazowiecki"/>
    <n v="7"/>
    <n v="1"/>
    <x v="26"/>
  </r>
  <r>
    <s v="Paulina"/>
    <x v="95"/>
    <s v="Bydgoszcz"/>
    <d v="2014-11-28T00:00:00"/>
    <d v="2014-12-01T00:00:00"/>
    <n v="936.4"/>
    <s v="PaulinaChorzowska"/>
    <n v="10"/>
    <n v="4"/>
    <x v="27"/>
  </r>
  <r>
    <s v="Paulina"/>
    <x v="96"/>
    <s v="Kielce"/>
    <d v="2014-06-13T00:00:00"/>
    <d v="2014-06-15T00:00:00"/>
    <n v="663.7"/>
    <s v="PaulinaBasala"/>
    <n v="8"/>
    <n v="3"/>
    <x v="27"/>
  </r>
  <r>
    <s v="Paulina"/>
    <x v="96"/>
    <s v="Radom"/>
    <d v="2014-10-28T00:00:00"/>
    <d v="2014-10-30T00:00:00"/>
    <n v="426.5"/>
    <s v="PaulinaBasala"/>
    <n v="8"/>
    <n v="3"/>
    <x v="27"/>
  </r>
  <r>
    <s v="Paulina"/>
    <x v="95"/>
    <s v="Kielce"/>
    <d v="2014-11-16T00:00:00"/>
    <d v="2014-11-17T00:00:00"/>
    <n v="485.7"/>
    <s v="PaulinaChorzowska"/>
    <n v="10"/>
    <n v="2"/>
    <x v="27"/>
  </r>
  <r>
    <s v="Paulina"/>
    <x v="96"/>
    <s v="Kutno"/>
    <d v="2014-08-06T00:00:00"/>
    <d v="2014-08-07T00:00:00"/>
    <n v="407.8"/>
    <s v="PaulinaBasala"/>
    <n v="8"/>
    <n v="2"/>
    <x v="27"/>
  </r>
  <r>
    <s v="Paulina"/>
    <x v="96"/>
    <s v="Mielec"/>
    <d v="2014-11-21T00:00:00"/>
    <d v="2014-11-22T00:00:00"/>
    <n v="570"/>
    <s v="PaulinaBasala"/>
    <n v="8"/>
    <n v="2"/>
    <x v="27"/>
  </r>
  <r>
    <s v="Paulina"/>
    <x v="95"/>
    <s v="Malbork"/>
    <d v="2014-01-14T00:00:00"/>
    <d v="2014-01-14T00:00:00"/>
    <n v="680"/>
    <s v="PaulinaChorzowska"/>
    <n v="10"/>
    <n v="1"/>
    <x v="27"/>
  </r>
  <r>
    <s v="Paulina"/>
    <x v="95"/>
    <s v="Mielec"/>
    <d v="2014-01-17T00:00:00"/>
    <d v="2014-01-17T00:00:00"/>
    <n v="442"/>
    <s v="PaulinaChorzowska"/>
    <n v="10"/>
    <n v="1"/>
    <x v="27"/>
  </r>
  <r>
    <s v="Paulina"/>
    <x v="95"/>
    <s v="Krakow"/>
    <d v="2014-01-27T00:00:00"/>
    <d v="2014-01-27T00:00:00"/>
    <n v="501.5"/>
    <s v="PaulinaChorzowska"/>
    <n v="10"/>
    <n v="1"/>
    <x v="27"/>
  </r>
  <r>
    <s v="Paulina"/>
    <x v="95"/>
    <s v="Bydgoszcz"/>
    <d v="2014-02-12T00:00:00"/>
    <d v="2014-02-12T00:00:00"/>
    <n v="513.4"/>
    <s v="PaulinaChorzowska"/>
    <n v="10"/>
    <n v="1"/>
    <x v="27"/>
  </r>
  <r>
    <s v="Paulina"/>
    <x v="95"/>
    <s v="Mielec"/>
    <d v="2014-07-17T00:00:00"/>
    <d v="2014-07-17T00:00:00"/>
    <n v="442"/>
    <s v="PaulinaChorzowska"/>
    <n v="10"/>
    <n v="1"/>
    <x v="27"/>
  </r>
  <r>
    <s v="Paulina"/>
    <x v="95"/>
    <s v="Kielce"/>
    <d v="2014-10-22T00:00:00"/>
    <d v="2014-10-22T00:00:00"/>
    <n v="307.7"/>
    <s v="PaulinaChorzowska"/>
    <n v="10"/>
    <n v="1"/>
    <x v="27"/>
  </r>
  <r>
    <s v="Paulina"/>
    <x v="95"/>
    <s v="Krakow"/>
    <d v="2014-11-03T00:00:00"/>
    <d v="2014-11-03T00:00:00"/>
    <n v="501.5"/>
    <s v="PaulinaChorzowska"/>
    <n v="10"/>
    <n v="1"/>
    <x v="27"/>
  </r>
  <r>
    <s v="Paulina"/>
    <x v="95"/>
    <s v="Bydgoszcz"/>
    <d v="2014-12-04T00:00:00"/>
    <d v="2014-12-04T00:00:00"/>
    <n v="513.4"/>
    <s v="PaulinaChorzowska"/>
    <n v="10"/>
    <n v="1"/>
    <x v="27"/>
  </r>
  <r>
    <s v="Paulina"/>
    <x v="96"/>
    <s v="Bydgoszcz"/>
    <d v="2014-01-08T00:00:00"/>
    <d v="2014-01-08T00:00:00"/>
    <n v="513.4"/>
    <s v="PaulinaBasala"/>
    <n v="8"/>
    <n v="1"/>
    <x v="27"/>
  </r>
  <r>
    <s v="Paulina"/>
    <x v="96"/>
    <s v="Mielec"/>
    <d v="2014-02-10T00:00:00"/>
    <d v="2014-02-10T00:00:00"/>
    <n v="442"/>
    <s v="PaulinaBasala"/>
    <n v="8"/>
    <n v="1"/>
    <x v="27"/>
  </r>
  <r>
    <s v="Paulina"/>
    <x v="96"/>
    <s v="Katowice"/>
    <d v="2014-03-03T00:00:00"/>
    <d v="2014-03-03T00:00:00"/>
    <n v="494.7"/>
    <s v="PaulinaBasala"/>
    <n v="8"/>
    <n v="1"/>
    <x v="27"/>
  </r>
  <r>
    <s v="Paulina"/>
    <x v="96"/>
    <s v="Bydgoszcz"/>
    <d v="2014-09-08T00:00:00"/>
    <d v="2014-09-08T00:00:00"/>
    <n v="513.4"/>
    <s v="PaulinaBasala"/>
    <n v="8"/>
    <n v="1"/>
    <x v="27"/>
  </r>
  <r>
    <s v="Marta"/>
    <x v="97"/>
    <s v="Lublin"/>
    <d v="2014-07-19T00:00:00"/>
    <d v="2014-07-21T00:00:00"/>
    <n v="588.70000000000005"/>
    <s v="MartaNowowiejska"/>
    <n v="6"/>
    <n v="3"/>
    <x v="28"/>
  </r>
  <r>
    <s v="Marta"/>
    <x v="97"/>
    <s v="Lublin"/>
    <d v="2014-09-29T00:00:00"/>
    <d v="2014-10-01T00:00:00"/>
    <n v="588.70000000000005"/>
    <s v="MartaNowowiejska"/>
    <n v="6"/>
    <n v="3"/>
    <x v="28"/>
  </r>
  <r>
    <s v="Marta"/>
    <x v="97"/>
    <s v="Mielec"/>
    <d v="2014-01-15T00:00:00"/>
    <d v="2014-01-16T00:00:00"/>
    <n v="570"/>
    <s v="MartaNowowiejska"/>
    <n v="6"/>
    <n v="2"/>
    <x v="28"/>
  </r>
  <r>
    <s v="Marta"/>
    <x v="97"/>
    <s v="Bydgoszcz"/>
    <d v="2014-01-04T00:00:00"/>
    <d v="2014-01-04T00:00:00"/>
    <n v="513.4"/>
    <s v="MartaNowowiejska"/>
    <n v="6"/>
    <n v="1"/>
    <x v="28"/>
  </r>
  <r>
    <s v="Marta"/>
    <x v="97"/>
    <s v="Olsztyn"/>
    <d v="2014-02-03T00:00:00"/>
    <d v="2014-02-03T00:00:00"/>
    <n v="363.8"/>
    <s v="MartaNowowiejska"/>
    <n v="6"/>
    <n v="1"/>
    <x v="28"/>
  </r>
  <r>
    <s v="Marta"/>
    <x v="97"/>
    <s v="Katowice"/>
    <d v="2014-03-06T00:00:00"/>
    <d v="2014-03-06T00:00:00"/>
    <n v="494.7"/>
    <s v="MartaNowowiejska"/>
    <n v="6"/>
    <n v="1"/>
    <x v="28"/>
  </r>
  <r>
    <s v="Janusz"/>
    <x v="98"/>
    <s v="Malbork"/>
    <d v="2014-01-15T00:00:00"/>
    <d v="2014-01-17T00:00:00"/>
    <n v="1102"/>
    <s v="JanuszJurkicz"/>
    <n v="5"/>
    <n v="3"/>
    <x v="29"/>
  </r>
  <r>
    <s v="Janusz"/>
    <x v="98"/>
    <s v="Krakow"/>
    <d v="2014-05-02T00:00:00"/>
    <d v="2014-05-03T00:00:00"/>
    <n v="706.5"/>
    <s v="JanuszJurkicz"/>
    <n v="5"/>
    <n v="2"/>
    <x v="29"/>
  </r>
  <r>
    <s v="Janusz"/>
    <x v="98"/>
    <s v="Malbork"/>
    <d v="2014-08-24T00:00:00"/>
    <d v="2014-08-25T00:00:00"/>
    <n v="891"/>
    <s v="JanuszJurkicz"/>
    <n v="5"/>
    <n v="2"/>
    <x v="29"/>
  </r>
  <r>
    <s v="Janusz"/>
    <x v="98"/>
    <s v="Radom"/>
    <d v="2014-12-04T00:00:00"/>
    <d v="2014-12-05T00:00:00"/>
    <n v="302.5"/>
    <s v="JanuszJurkicz"/>
    <n v="5"/>
    <n v="2"/>
    <x v="29"/>
  </r>
  <r>
    <s v="Janusz"/>
    <x v="98"/>
    <s v="Lublin"/>
    <d v="2014-12-22T00:00:00"/>
    <d v="2014-12-22T00:00:00"/>
    <n v="290.7"/>
    <s v="JanuszJurkicz"/>
    <n v="5"/>
    <n v="1"/>
    <x v="29"/>
  </r>
  <r>
    <s v="Ewelina"/>
    <x v="99"/>
    <s v="Katowice"/>
    <d v="2014-11-04T00:00:00"/>
    <d v="2014-11-06T00:00:00"/>
    <n v="892.7"/>
    <s v="EwelinaAdamska"/>
    <n v="1"/>
    <n v="3"/>
    <x v="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Tomasz"/>
    <s v="Rzepka"/>
    <x v="0"/>
    <d v="2014-01-15T00:00:00"/>
    <d v="2014-01-19T00:00:00"/>
    <n v="712.4"/>
    <s v="TomaszRzepka"/>
    <n v="17"/>
    <n v="5"/>
    <n v="42"/>
    <n v="126"/>
  </r>
  <r>
    <s v="Tomasz"/>
    <s v="Rzepka"/>
    <x v="0"/>
    <d v="2014-02-14T00:00:00"/>
    <d v="2014-02-17T00:00:00"/>
    <n v="573.4"/>
    <s v="TomaszRzepka"/>
    <n v="17"/>
    <n v="4"/>
    <n v="42"/>
    <n v="102"/>
  </r>
  <r>
    <s v="Tomasz"/>
    <s v="Rzepka"/>
    <x v="1"/>
    <d v="2014-04-26T00:00:00"/>
    <d v="2014-04-29T00:00:00"/>
    <n v="936.4"/>
    <s v="TomaszRzepka"/>
    <n v="17"/>
    <n v="4"/>
    <n v="42"/>
    <n v="102"/>
  </r>
  <r>
    <s v="Jan"/>
    <s v="Rzymski"/>
    <x v="2"/>
    <d v="2014-08-12T00:00:00"/>
    <d v="2014-08-16T00:00:00"/>
    <n v="674.5"/>
    <s v="JanRzymski"/>
    <n v="13"/>
    <n v="5"/>
    <n v="42"/>
    <n v="126"/>
  </r>
  <r>
    <s v="Jan"/>
    <s v="Rzymski"/>
    <x v="3"/>
    <d v="2014-09-29T00:00:00"/>
    <d v="2014-10-03T00:00:00"/>
    <n v="1019.7"/>
    <s v="JanRzymski"/>
    <n v="13"/>
    <n v="5"/>
    <n v="42"/>
    <n v="126"/>
  </r>
  <r>
    <s v="Jan"/>
    <s v="Rzymski"/>
    <x v="4"/>
    <d v="2014-10-29T00:00:00"/>
    <d v="2014-11-02T00:00:00"/>
    <n v="886.7"/>
    <s v="JanRzymski"/>
    <n v="13"/>
    <n v="5"/>
    <n v="42"/>
    <n v="126"/>
  </r>
  <r>
    <s v="Jan"/>
    <s v="Rzymski"/>
    <x v="3"/>
    <d v="2014-05-20T00:00:00"/>
    <d v="2014-05-23T00:00:00"/>
    <n v="841.7"/>
    <s v="JanRzymski"/>
    <n v="13"/>
    <n v="4"/>
    <n v="42"/>
    <n v="102"/>
  </r>
  <r>
    <s v="Jan"/>
    <s v="Rzymski"/>
    <x v="3"/>
    <d v="2014-07-07T00:00:00"/>
    <d v="2014-07-10T00:00:00"/>
    <n v="841.7"/>
    <s v="JanRzymski"/>
    <n v="13"/>
    <n v="4"/>
    <n v="42"/>
    <n v="102"/>
  </r>
  <r>
    <s v="Jan"/>
    <s v="Rzymski"/>
    <x v="3"/>
    <d v="2014-07-31T00:00:00"/>
    <d v="2014-08-03T00:00:00"/>
    <n v="841.7"/>
    <s v="JanRzymski"/>
    <n v="13"/>
    <n v="4"/>
    <n v="42"/>
    <n v="102"/>
  </r>
  <r>
    <s v="Tomasz"/>
    <s v="Rzepka"/>
    <x v="5"/>
    <d v="2014-06-25T00:00:00"/>
    <d v="2014-06-27T00:00:00"/>
    <n v="760"/>
    <s v="TomaszRzepka"/>
    <n v="17"/>
    <n v="3"/>
    <n v="42"/>
    <n v="78"/>
  </r>
  <r>
    <s v="Tomasz"/>
    <s v="Rzepka"/>
    <x v="6"/>
    <d v="2014-08-18T00:00:00"/>
    <d v="2014-08-20T00:00:00"/>
    <n v="911.5"/>
    <s v="TomaszRzepka"/>
    <n v="17"/>
    <n v="3"/>
    <n v="42"/>
    <n v="78"/>
  </r>
  <r>
    <s v="Tomasz"/>
    <s v="Rzepka"/>
    <x v="7"/>
    <d v="2014-08-24T00:00:00"/>
    <d v="2014-08-26T00:00:00"/>
    <n v="892.7"/>
    <s v="TomaszRzepka"/>
    <n v="17"/>
    <n v="3"/>
    <n v="42"/>
    <n v="78"/>
  </r>
  <r>
    <s v="Tomasz"/>
    <s v="Rzepka"/>
    <x v="8"/>
    <d v="2014-09-17T00:00:00"/>
    <d v="2014-09-19T00:00:00"/>
    <n v="1102"/>
    <s v="TomaszRzepka"/>
    <n v="17"/>
    <n v="3"/>
    <n v="42"/>
    <n v="78"/>
  </r>
  <r>
    <s v="Tomasz"/>
    <s v="Rzepka"/>
    <x v="8"/>
    <d v="2014-11-17T00:00:00"/>
    <d v="2014-11-19T00:00:00"/>
    <n v="1102"/>
    <s v="TomaszRzepka"/>
    <n v="17"/>
    <n v="3"/>
    <n v="42"/>
    <n v="78"/>
  </r>
  <r>
    <s v="Jan"/>
    <s v="Rzymski"/>
    <x v="5"/>
    <d v="2014-01-14T00:00:00"/>
    <d v="2014-01-16T00:00:00"/>
    <n v="760"/>
    <s v="JanRzymski"/>
    <n v="13"/>
    <n v="3"/>
    <n v="42"/>
    <n v="78"/>
  </r>
  <r>
    <s v="Jan"/>
    <s v="Rzymski"/>
    <x v="6"/>
    <d v="2014-01-28T00:00:00"/>
    <d v="2014-01-30T00:00:00"/>
    <n v="911.5"/>
    <s v="JanRzymski"/>
    <n v="13"/>
    <n v="3"/>
    <n v="42"/>
    <n v="78"/>
  </r>
  <r>
    <s v="Jan"/>
    <s v="Rzymski"/>
    <x v="8"/>
    <d v="2014-09-16T00:00:00"/>
    <d v="2014-09-18T00:00:00"/>
    <n v="1102"/>
    <s v="JanRzymski"/>
    <n v="13"/>
    <n v="3"/>
    <n v="42"/>
    <n v="78"/>
  </r>
  <r>
    <s v="Tomasz"/>
    <s v="Rzepka"/>
    <x v="5"/>
    <d v="2014-03-21T00:00:00"/>
    <d v="2014-03-22T00:00:00"/>
    <n v="601"/>
    <s v="TomaszRzepka"/>
    <n v="17"/>
    <n v="2"/>
    <n v="42"/>
    <n v="54"/>
  </r>
  <r>
    <s v="Tomasz"/>
    <s v="Rzepka"/>
    <x v="9"/>
    <d v="2014-07-31T00:00:00"/>
    <d v="2014-08-01T00:00:00"/>
    <n v="407.8"/>
    <s v="TomaszRzepka"/>
    <n v="17"/>
    <n v="2"/>
    <n v="42"/>
    <n v="54"/>
  </r>
  <r>
    <s v="Tomasz"/>
    <s v="Rzepka"/>
    <x v="4"/>
    <d v="2014-10-02T00:00:00"/>
    <d v="2014-10-03T00:00:00"/>
    <n v="439.7"/>
    <s v="TomaszRzepka"/>
    <n v="17"/>
    <n v="2"/>
    <n v="42"/>
    <n v="54"/>
  </r>
  <r>
    <s v="Tomasz"/>
    <s v="Rzepka"/>
    <x v="4"/>
    <d v="2014-10-29T00:00:00"/>
    <d v="2014-10-30T00:00:00"/>
    <n v="439.7"/>
    <s v="TomaszRzepka"/>
    <n v="17"/>
    <n v="2"/>
    <n v="42"/>
    <n v="54"/>
  </r>
  <r>
    <s v="Tomasz"/>
    <s v="Rzepka"/>
    <x v="0"/>
    <d v="2014-11-03T00:00:00"/>
    <d v="2014-11-04T00:00:00"/>
    <n v="295.39999999999998"/>
    <s v="TomaszRzepka"/>
    <n v="17"/>
    <n v="2"/>
    <n v="42"/>
    <n v="54"/>
  </r>
  <r>
    <s v="Jan"/>
    <s v="Rzymski"/>
    <x v="6"/>
    <d v="2014-06-04T00:00:00"/>
    <d v="2014-06-05T00:00:00"/>
    <n v="706.5"/>
    <s v="JanRzymski"/>
    <n v="13"/>
    <n v="2"/>
    <n v="42"/>
    <n v="54"/>
  </r>
  <r>
    <s v="Jan"/>
    <s v="Rzymski"/>
    <x v="9"/>
    <d v="2014-09-04T00:00:00"/>
    <d v="2014-09-05T00:00:00"/>
    <n v="407.8"/>
    <s v="JanRzymski"/>
    <n v="13"/>
    <n v="2"/>
    <n v="42"/>
    <n v="54"/>
  </r>
  <r>
    <s v="Tomasz"/>
    <s v="Rzepka"/>
    <x v="1"/>
    <d v="2014-10-13T00:00:00"/>
    <d v="2014-10-13T00:00:00"/>
    <n v="513.4"/>
    <s v="TomaszRzepka"/>
    <n v="17"/>
    <n v="1"/>
    <n v="42"/>
    <n v="30"/>
  </r>
  <r>
    <s v="Tomasz"/>
    <s v="Rzepka"/>
    <x v="4"/>
    <d v="2014-10-16T00:00:00"/>
    <d v="2014-10-16T00:00:00"/>
    <n v="290.7"/>
    <s v="TomaszRzepka"/>
    <n v="17"/>
    <n v="1"/>
    <n v="42"/>
    <n v="30"/>
  </r>
  <r>
    <s v="Tomasz"/>
    <s v="Rzepka"/>
    <x v="5"/>
    <d v="2014-11-07T00:00:00"/>
    <d v="2014-11-07T00:00:00"/>
    <n v="442"/>
    <s v="TomaszRzepka"/>
    <n v="17"/>
    <n v="1"/>
    <n v="42"/>
    <n v="30"/>
  </r>
  <r>
    <s v="Tomasz"/>
    <s v="Rzepka"/>
    <x v="3"/>
    <d v="2014-12-12T00:00:00"/>
    <d v="2014-12-12T00:00:00"/>
    <n v="307.7"/>
    <s v="TomaszRzepka"/>
    <n v="17"/>
    <n v="1"/>
    <n v="42"/>
    <n v="30"/>
  </r>
  <r>
    <s v="Jan"/>
    <s v="Rzymski"/>
    <x v="0"/>
    <d v="2014-04-26T00:00:00"/>
    <d v="2014-04-26T00:00:00"/>
    <n v="156.4"/>
    <s v="JanRzymski"/>
    <n v="13"/>
    <n v="1"/>
    <n v="42"/>
    <n v="30"/>
  </r>
  <r>
    <s v="Jan"/>
    <s v="Rzymski"/>
    <x v="9"/>
    <d v="2014-06-02T00:00:00"/>
    <d v="2014-06-02T00:00:00"/>
    <n v="278.8"/>
    <s v="JanRzymski"/>
    <n v="13"/>
    <n v="1"/>
    <n v="42"/>
    <n v="30"/>
  </r>
  <r>
    <s v="Zofia"/>
    <s v="Budzianowska"/>
    <x v="4"/>
    <d v="2014-06-01T00:00:00"/>
    <d v="2014-06-05T00:00:00"/>
    <n v="886.7"/>
    <s v="ZofiaBudzianowska"/>
    <n v="16"/>
    <n v="5"/>
    <n v="41"/>
    <n v="126"/>
  </r>
  <r>
    <s v="Zofia"/>
    <s v="Budzianowska"/>
    <x v="4"/>
    <d v="2014-09-23T00:00:00"/>
    <d v="2014-09-27T00:00:00"/>
    <n v="886.7"/>
    <s v="ZofiaBudzianowska"/>
    <n v="16"/>
    <n v="5"/>
    <n v="41"/>
    <n v="126"/>
  </r>
  <r>
    <s v="Justyna"/>
    <s v="Laska"/>
    <x v="10"/>
    <d v="2014-01-15T00:00:00"/>
    <d v="2014-01-19T00:00:00"/>
    <n v="1015.8"/>
    <s v="JustynaLaska"/>
    <n v="15"/>
    <n v="5"/>
    <n v="41"/>
    <n v="126"/>
  </r>
  <r>
    <s v="Justyna"/>
    <s v="Laska"/>
    <x v="11"/>
    <d v="2014-03-15T00:00:00"/>
    <d v="2014-03-19T00:00:00"/>
    <n v="954"/>
    <s v="JustynaLaska"/>
    <n v="15"/>
    <n v="5"/>
    <n v="41"/>
    <n v="126"/>
  </r>
  <r>
    <s v="Justyna"/>
    <s v="Laska"/>
    <x v="10"/>
    <d v="2014-04-02T00:00:00"/>
    <d v="2014-04-06T00:00:00"/>
    <n v="1015.8"/>
    <s v="JustynaLaska"/>
    <n v="15"/>
    <n v="5"/>
    <n v="41"/>
    <n v="126"/>
  </r>
  <r>
    <s v="Justyna"/>
    <s v="Laska"/>
    <x v="12"/>
    <d v="2014-08-24T00:00:00"/>
    <d v="2014-08-28T00:00:00"/>
    <n v="688.5"/>
    <s v="JustynaLaska"/>
    <n v="15"/>
    <n v="5"/>
    <n v="41"/>
    <n v="126"/>
  </r>
  <r>
    <s v="Andrzej"/>
    <s v="Kolarski"/>
    <x v="7"/>
    <d v="2014-03-15T00:00:00"/>
    <d v="2014-03-19T00:00:00"/>
    <n v="1290.7"/>
    <s v="AndrzejKolarski"/>
    <n v="14"/>
    <n v="5"/>
    <n v="41"/>
    <n v="126"/>
  </r>
  <r>
    <s v="Andrzej"/>
    <s v="Kolarski"/>
    <x v="1"/>
    <d v="2014-07-01T00:00:00"/>
    <d v="2014-07-05T00:00:00"/>
    <n v="1077.4000000000001"/>
    <s v="AndrzejKolarski"/>
    <n v="14"/>
    <n v="5"/>
    <n v="41"/>
    <n v="126"/>
  </r>
  <r>
    <s v="Andrzej"/>
    <s v="Kolarski"/>
    <x v="12"/>
    <d v="2014-07-31T00:00:00"/>
    <d v="2014-08-04T00:00:00"/>
    <n v="688.5"/>
    <s v="AndrzejKolarski"/>
    <n v="14"/>
    <n v="5"/>
    <n v="41"/>
    <n v="126"/>
  </r>
  <r>
    <s v="Paulina"/>
    <s v="Maskor"/>
    <x v="0"/>
    <d v="2014-07-25T00:00:00"/>
    <d v="2014-07-29T00:00:00"/>
    <n v="712.4"/>
    <s v="PaulinaMaskor"/>
    <n v="13"/>
    <n v="5"/>
    <n v="41"/>
    <n v="126"/>
  </r>
  <r>
    <s v="Paulina"/>
    <s v="Maskor"/>
    <x v="4"/>
    <d v="2014-11-03T00:00:00"/>
    <d v="2014-11-07T00:00:00"/>
    <n v="886.7"/>
    <s v="PaulinaMaskor"/>
    <n v="13"/>
    <n v="5"/>
    <n v="41"/>
    <n v="126"/>
  </r>
  <r>
    <s v="Paulina"/>
    <s v="Maskor"/>
    <x v="7"/>
    <d v="2014-11-27T00:00:00"/>
    <d v="2014-12-01T00:00:00"/>
    <n v="1290.7"/>
    <s v="PaulinaMaskor"/>
    <n v="13"/>
    <n v="5"/>
    <n v="41"/>
    <n v="126"/>
  </r>
  <r>
    <s v="Zofia"/>
    <s v="Budzianowska"/>
    <x v="7"/>
    <d v="2014-02-02T00:00:00"/>
    <d v="2014-02-05T00:00:00"/>
    <n v="1091.7"/>
    <s v="ZofiaBudzianowska"/>
    <n v="16"/>
    <n v="4"/>
    <n v="41"/>
    <n v="102"/>
  </r>
  <r>
    <s v="Justyna"/>
    <s v="Laska"/>
    <x v="4"/>
    <d v="2014-10-17T00:00:00"/>
    <d v="2014-10-20T00:00:00"/>
    <n v="737.7"/>
    <s v="JustynaLaska"/>
    <n v="15"/>
    <n v="4"/>
    <n v="41"/>
    <n v="102"/>
  </r>
  <r>
    <s v="Andrzej"/>
    <s v="Kolarski"/>
    <x v="7"/>
    <d v="2014-06-13T00:00:00"/>
    <d v="2014-06-16T00:00:00"/>
    <n v="1091.7"/>
    <s v="AndrzejKolarski"/>
    <n v="14"/>
    <n v="4"/>
    <n v="41"/>
    <n v="102"/>
  </r>
  <r>
    <s v="Andrzej"/>
    <s v="Kolarski"/>
    <x v="0"/>
    <d v="2014-10-10T00:00:00"/>
    <d v="2014-10-13T00:00:00"/>
    <n v="573.4"/>
    <s v="AndrzejKolarski"/>
    <n v="14"/>
    <n v="4"/>
    <n v="41"/>
    <n v="102"/>
  </r>
  <r>
    <s v="Paulina"/>
    <s v="Maskor"/>
    <x v="8"/>
    <d v="2014-04-14T00:00:00"/>
    <d v="2014-04-17T00:00:00"/>
    <n v="1313"/>
    <s v="PaulinaMaskor"/>
    <n v="13"/>
    <n v="4"/>
    <n v="41"/>
    <n v="102"/>
  </r>
  <r>
    <s v="Paulina"/>
    <s v="Maskor"/>
    <x v="11"/>
    <d v="2014-10-10T00:00:00"/>
    <d v="2014-10-13T00:00:00"/>
    <n v="826"/>
    <s v="PaulinaMaskor"/>
    <n v="13"/>
    <n v="4"/>
    <n v="41"/>
    <n v="102"/>
  </r>
  <r>
    <s v="Paulina"/>
    <s v="Maskor"/>
    <x v="6"/>
    <d v="2014-11-15T00:00:00"/>
    <d v="2014-11-18T00:00:00"/>
    <n v="1116.5"/>
    <s v="PaulinaMaskor"/>
    <n v="13"/>
    <n v="4"/>
    <n v="41"/>
    <n v="102"/>
  </r>
  <r>
    <s v="Paulina"/>
    <s v="Maskor"/>
    <x v="9"/>
    <d v="2014-12-10T00:00:00"/>
    <d v="2014-12-13T00:00:00"/>
    <n v="665.8"/>
    <s v="PaulinaMaskor"/>
    <n v="13"/>
    <n v="4"/>
    <n v="41"/>
    <n v="102"/>
  </r>
  <r>
    <s v="Zofia"/>
    <s v="Budzianowska"/>
    <x v="3"/>
    <d v="2014-06-07T00:00:00"/>
    <d v="2014-06-09T00:00:00"/>
    <n v="663.7"/>
    <s v="ZofiaBudzianowska"/>
    <n v="16"/>
    <n v="3"/>
    <n v="41"/>
    <n v="78"/>
  </r>
  <r>
    <s v="Zofia"/>
    <s v="Budzianowska"/>
    <x v="7"/>
    <d v="2014-07-31T00:00:00"/>
    <d v="2014-08-02T00:00:00"/>
    <n v="892.7"/>
    <s v="ZofiaBudzianowska"/>
    <n v="16"/>
    <n v="3"/>
    <n v="41"/>
    <n v="78"/>
  </r>
  <r>
    <s v="Zofia"/>
    <s v="Budzianowska"/>
    <x v="4"/>
    <d v="2014-08-12T00:00:00"/>
    <d v="2014-08-14T00:00:00"/>
    <n v="588.70000000000005"/>
    <s v="ZofiaBudzianowska"/>
    <n v="16"/>
    <n v="3"/>
    <n v="41"/>
    <n v="78"/>
  </r>
  <r>
    <s v="Zofia"/>
    <s v="Budzianowska"/>
    <x v="8"/>
    <d v="2014-08-18T00:00:00"/>
    <d v="2014-08-20T00:00:00"/>
    <n v="1102"/>
    <s v="ZofiaBudzianowska"/>
    <n v="16"/>
    <n v="3"/>
    <n v="41"/>
    <n v="78"/>
  </r>
  <r>
    <s v="Zofia"/>
    <s v="Budzianowska"/>
    <x v="10"/>
    <d v="2014-10-11T00:00:00"/>
    <d v="2014-10-13T00:00:00"/>
    <n v="689.8"/>
    <s v="ZofiaBudzianowska"/>
    <n v="16"/>
    <n v="3"/>
    <n v="41"/>
    <n v="78"/>
  </r>
  <r>
    <s v="Justyna"/>
    <s v="Laska"/>
    <x v="6"/>
    <d v="2014-11-16T00:00:00"/>
    <d v="2014-11-18T00:00:00"/>
    <n v="911.5"/>
    <s v="JustynaLaska"/>
    <n v="15"/>
    <n v="3"/>
    <n v="41"/>
    <n v="78"/>
  </r>
  <r>
    <s v="Justyna"/>
    <s v="Laska"/>
    <x v="4"/>
    <d v="2014-12-28T00:00:00"/>
    <d v="2014-12-30T00:00:00"/>
    <n v="588.70000000000005"/>
    <s v="JustynaLaska"/>
    <n v="15"/>
    <n v="3"/>
    <n v="41"/>
    <n v="78"/>
  </r>
  <r>
    <s v="Andrzej"/>
    <s v="Kolarski"/>
    <x v="0"/>
    <d v="2014-02-19T00:00:00"/>
    <d v="2014-02-21T00:00:00"/>
    <n v="434.4"/>
    <s v="AndrzejKolarski"/>
    <n v="14"/>
    <n v="3"/>
    <n v="41"/>
    <n v="78"/>
  </r>
  <r>
    <s v="Andrzej"/>
    <s v="Kolarski"/>
    <x v="1"/>
    <d v="2014-07-07T00:00:00"/>
    <d v="2014-07-09T00:00:00"/>
    <n v="795.4"/>
    <s v="AndrzejKolarski"/>
    <n v="14"/>
    <n v="3"/>
    <n v="41"/>
    <n v="78"/>
  </r>
  <r>
    <s v="Andrzej"/>
    <s v="Kolarski"/>
    <x v="0"/>
    <d v="2014-09-18T00:00:00"/>
    <d v="2014-09-20T00:00:00"/>
    <n v="434.4"/>
    <s v="AndrzejKolarski"/>
    <n v="14"/>
    <n v="3"/>
    <n v="41"/>
    <n v="78"/>
  </r>
  <r>
    <s v="Paulina"/>
    <s v="Maskor"/>
    <x v="1"/>
    <d v="2014-01-21T00:00:00"/>
    <d v="2014-01-23T00:00:00"/>
    <n v="795.4"/>
    <s v="PaulinaMaskor"/>
    <n v="13"/>
    <n v="3"/>
    <n v="41"/>
    <n v="78"/>
  </r>
  <r>
    <s v="Paulina"/>
    <s v="Maskor"/>
    <x v="12"/>
    <d v="2014-03-03T00:00:00"/>
    <d v="2014-03-05T00:00:00"/>
    <n v="450.5"/>
    <s v="PaulinaMaskor"/>
    <n v="13"/>
    <n v="3"/>
    <n v="41"/>
    <n v="78"/>
  </r>
  <r>
    <s v="Zofia"/>
    <s v="Budzianowska"/>
    <x v="10"/>
    <d v="2014-07-19T00:00:00"/>
    <d v="2014-07-20T00:00:00"/>
    <n v="526.79999999999995"/>
    <s v="ZofiaBudzianowska"/>
    <n v="16"/>
    <n v="2"/>
    <n v="41"/>
    <n v="54"/>
  </r>
  <r>
    <s v="Zofia"/>
    <s v="Budzianowska"/>
    <x v="4"/>
    <d v="2014-09-04T00:00:00"/>
    <d v="2014-09-05T00:00:00"/>
    <n v="439.7"/>
    <s v="ZofiaBudzianowska"/>
    <n v="16"/>
    <n v="2"/>
    <n v="41"/>
    <n v="54"/>
  </r>
  <r>
    <s v="Zofia"/>
    <s v="Budzianowska"/>
    <x v="7"/>
    <d v="2014-10-22T00:00:00"/>
    <d v="2014-10-23T00:00:00"/>
    <n v="693.7"/>
    <s v="ZofiaBudzianowska"/>
    <n v="16"/>
    <n v="2"/>
    <n v="41"/>
    <n v="54"/>
  </r>
  <r>
    <s v="Zofia"/>
    <s v="Budzianowska"/>
    <x v="0"/>
    <d v="2014-11-03T00:00:00"/>
    <d v="2014-11-04T00:00:00"/>
    <n v="295.39999999999998"/>
    <s v="ZofiaBudzianowska"/>
    <n v="16"/>
    <n v="2"/>
    <n v="41"/>
    <n v="54"/>
  </r>
  <r>
    <s v="Justyna"/>
    <s v="Laska"/>
    <x v="5"/>
    <d v="2014-04-23T00:00:00"/>
    <d v="2014-04-24T00:00:00"/>
    <n v="601"/>
    <s v="JustynaLaska"/>
    <n v="15"/>
    <n v="2"/>
    <n v="41"/>
    <n v="54"/>
  </r>
  <r>
    <s v="Justyna"/>
    <s v="Laska"/>
    <x v="1"/>
    <d v="2014-06-25T00:00:00"/>
    <d v="2014-06-26T00:00:00"/>
    <n v="654.4"/>
    <s v="JustynaLaska"/>
    <n v="15"/>
    <n v="2"/>
    <n v="41"/>
    <n v="54"/>
  </r>
  <r>
    <s v="Justyna"/>
    <s v="Laska"/>
    <x v="4"/>
    <d v="2014-07-19T00:00:00"/>
    <d v="2014-07-20T00:00:00"/>
    <n v="439.7"/>
    <s v="JustynaLaska"/>
    <n v="15"/>
    <n v="2"/>
    <n v="41"/>
    <n v="54"/>
  </r>
  <r>
    <s v="Andrzej"/>
    <s v="Kolarski"/>
    <x v="12"/>
    <d v="2014-01-04T00:00:00"/>
    <d v="2014-01-05T00:00:00"/>
    <n v="331.5"/>
    <s v="AndrzejKolarski"/>
    <n v="14"/>
    <n v="2"/>
    <n v="41"/>
    <n v="54"/>
  </r>
  <r>
    <s v="Andrzej"/>
    <s v="Kolarski"/>
    <x v="8"/>
    <d v="2014-04-14T00:00:00"/>
    <d v="2014-04-15T00:00:00"/>
    <n v="891"/>
    <s v="AndrzejKolarski"/>
    <n v="14"/>
    <n v="2"/>
    <n v="41"/>
    <n v="54"/>
  </r>
  <r>
    <s v="Andrzej"/>
    <s v="Kolarski"/>
    <x v="7"/>
    <d v="2014-05-20T00:00:00"/>
    <d v="2014-05-21T00:00:00"/>
    <n v="693.7"/>
    <s v="AndrzejKolarski"/>
    <n v="14"/>
    <n v="2"/>
    <n v="41"/>
    <n v="54"/>
  </r>
  <r>
    <s v="Zofia"/>
    <s v="Budzianowska"/>
    <x v="5"/>
    <d v="2014-01-22T00:00:00"/>
    <d v="2014-01-22T00:00:00"/>
    <n v="442"/>
    <s v="ZofiaBudzianowska"/>
    <n v="16"/>
    <n v="1"/>
    <n v="41"/>
    <n v="30"/>
  </r>
  <r>
    <s v="Zofia"/>
    <s v="Budzianowska"/>
    <x v="6"/>
    <d v="2014-09-07T00:00:00"/>
    <d v="2014-09-07T00:00:00"/>
    <n v="501.5"/>
    <s v="ZofiaBudzianowska"/>
    <n v="16"/>
    <n v="1"/>
    <n v="41"/>
    <n v="30"/>
  </r>
  <r>
    <s v="Zofia"/>
    <s v="Budzianowska"/>
    <x v="7"/>
    <d v="2014-12-09T00:00:00"/>
    <d v="2014-12-09T00:00:00"/>
    <n v="494.7"/>
    <s v="ZofiaBudzianowska"/>
    <n v="16"/>
    <n v="1"/>
    <n v="41"/>
    <n v="30"/>
  </r>
  <r>
    <s v="Zofia"/>
    <s v="Budzianowska"/>
    <x v="9"/>
    <d v="2014-12-12T00:00:00"/>
    <d v="2014-12-12T00:00:00"/>
    <n v="278.8"/>
    <s v="ZofiaBudzianowska"/>
    <n v="16"/>
    <n v="1"/>
    <n v="41"/>
    <n v="30"/>
  </r>
  <r>
    <s v="Justyna"/>
    <s v="Laska"/>
    <x v="1"/>
    <d v="2014-04-18T00:00:00"/>
    <d v="2014-04-18T00:00:00"/>
    <n v="513.4"/>
    <s v="JustynaLaska"/>
    <n v="15"/>
    <n v="1"/>
    <n v="41"/>
    <n v="30"/>
  </r>
  <r>
    <s v="Justyna"/>
    <s v="Laska"/>
    <x v="10"/>
    <d v="2014-06-28T00:00:00"/>
    <d v="2014-06-28T00:00:00"/>
    <n v="363.8"/>
    <s v="JustynaLaska"/>
    <n v="15"/>
    <n v="1"/>
    <n v="41"/>
    <n v="30"/>
  </r>
  <r>
    <s v="Justyna"/>
    <s v="Laska"/>
    <x v="9"/>
    <d v="2014-09-29T00:00:00"/>
    <d v="2014-09-29T00:00:00"/>
    <n v="278.8"/>
    <s v="JustynaLaska"/>
    <n v="15"/>
    <n v="1"/>
    <n v="41"/>
    <n v="30"/>
  </r>
  <r>
    <s v="Justyna"/>
    <s v="Laska"/>
    <x v="4"/>
    <d v="2014-10-03T00:00:00"/>
    <d v="2014-10-03T00:00:00"/>
    <n v="290.7"/>
    <s v="JustynaLaska"/>
    <n v="15"/>
    <n v="1"/>
    <n v="41"/>
    <n v="30"/>
  </r>
  <r>
    <s v="Justyna"/>
    <s v="Laska"/>
    <x v="0"/>
    <d v="2014-11-22T00:00:00"/>
    <d v="2014-11-22T00:00:00"/>
    <n v="156.4"/>
    <s v="JustynaLaska"/>
    <n v="15"/>
    <n v="1"/>
    <n v="41"/>
    <n v="30"/>
  </r>
  <r>
    <s v="Andrzej"/>
    <s v="Kolarski"/>
    <x v="2"/>
    <d v="2014-01-07T00:00:00"/>
    <d v="2014-01-07T00:00:00"/>
    <n v="178.5"/>
    <s v="AndrzejKolarski"/>
    <n v="14"/>
    <n v="1"/>
    <n v="41"/>
    <n v="30"/>
  </r>
  <r>
    <s v="Andrzej"/>
    <s v="Kolarski"/>
    <x v="1"/>
    <d v="2014-02-10T00:00:00"/>
    <d v="2014-02-10T00:00:00"/>
    <n v="513.4"/>
    <s v="AndrzejKolarski"/>
    <n v="14"/>
    <n v="1"/>
    <n v="41"/>
    <n v="30"/>
  </r>
  <r>
    <s v="Andrzej"/>
    <s v="Kolarski"/>
    <x v="6"/>
    <d v="2014-09-16T00:00:00"/>
    <d v="2014-09-16T00:00:00"/>
    <n v="501.5"/>
    <s v="AndrzejKolarski"/>
    <n v="14"/>
    <n v="1"/>
    <n v="41"/>
    <n v="30"/>
  </r>
  <r>
    <s v="Paulina"/>
    <s v="Maskor"/>
    <x v="10"/>
    <d v="2014-03-11T00:00:00"/>
    <d v="2014-03-11T00:00:00"/>
    <n v="363.8"/>
    <s v="PaulinaMaskor"/>
    <n v="13"/>
    <n v="1"/>
    <n v="41"/>
    <n v="30"/>
  </r>
  <r>
    <s v="Paulina"/>
    <s v="Maskor"/>
    <x v="9"/>
    <d v="2014-10-22T00:00:00"/>
    <d v="2014-10-22T00:00:00"/>
    <n v="278.8"/>
    <s v="PaulinaMaskor"/>
    <n v="13"/>
    <n v="1"/>
    <n v="41"/>
    <n v="30"/>
  </r>
  <r>
    <s v="Paulina"/>
    <s v="Maskor"/>
    <x v="9"/>
    <d v="2014-10-25T00:00:00"/>
    <d v="2014-10-25T00:00:00"/>
    <n v="278.8"/>
    <s v="PaulinaMaskor"/>
    <n v="13"/>
    <n v="1"/>
    <n v="41"/>
    <n v="30"/>
  </r>
  <r>
    <s v="Paulina"/>
    <s v="Maskor"/>
    <x v="6"/>
    <d v="2014-12-17T00:00:00"/>
    <d v="2014-12-17T00:00:00"/>
    <n v="501.5"/>
    <s v="PaulinaMaskor"/>
    <n v="13"/>
    <n v="1"/>
    <n v="41"/>
    <n v="30"/>
  </r>
  <r>
    <s v="Patrycja"/>
    <s v="Andrycz"/>
    <x v="7"/>
    <d v="2014-02-19T00:00:00"/>
    <d v="2014-02-23T00:00:00"/>
    <n v="1290.7"/>
    <s v="PatrycjaAndrycz"/>
    <n v="12"/>
    <n v="5"/>
    <n v="40"/>
    <n v="126"/>
  </r>
  <r>
    <s v="Patrycja"/>
    <s v="Andrycz"/>
    <x v="8"/>
    <d v="2014-08-12T00:00:00"/>
    <d v="2014-08-16T00:00:00"/>
    <n v="1524"/>
    <s v="PatrycjaAndrycz"/>
    <n v="12"/>
    <n v="5"/>
    <n v="40"/>
    <n v="126"/>
  </r>
  <r>
    <s v="Patrycja"/>
    <s v="Andrycz"/>
    <x v="5"/>
    <d v="2014-09-23T00:00:00"/>
    <d v="2014-09-27T00:00:00"/>
    <n v="1078"/>
    <s v="PatrycjaAndrycz"/>
    <n v="12"/>
    <n v="5"/>
    <n v="40"/>
    <n v="126"/>
  </r>
  <r>
    <s v="Patrycja"/>
    <s v="Andrycz"/>
    <x v="4"/>
    <d v="2014-09-29T00:00:00"/>
    <d v="2014-10-03T00:00:00"/>
    <n v="886.7"/>
    <s v="PatrycjaAndrycz"/>
    <n v="12"/>
    <n v="5"/>
    <n v="40"/>
    <n v="126"/>
  </r>
  <r>
    <s v="Edwina"/>
    <s v="Elawa"/>
    <x v="9"/>
    <d v="2014-06-13T00:00:00"/>
    <d v="2014-06-17T00:00:00"/>
    <n v="794.8"/>
    <s v="EdwinaElawa"/>
    <n v="12"/>
    <n v="5"/>
    <n v="40"/>
    <n v="126"/>
  </r>
  <r>
    <s v="Edwina"/>
    <s v="Elawa"/>
    <x v="1"/>
    <d v="2014-09-04T00:00:00"/>
    <d v="2014-09-08T00:00:00"/>
    <n v="1077.4000000000001"/>
    <s v="EdwinaElawa"/>
    <n v="12"/>
    <n v="5"/>
    <n v="40"/>
    <n v="126"/>
  </r>
  <r>
    <s v="Edwina"/>
    <s v="Elawa"/>
    <x v="8"/>
    <d v="2014-11-15T00:00:00"/>
    <d v="2014-11-19T00:00:00"/>
    <n v="1524"/>
    <s v="EdwinaElawa"/>
    <n v="12"/>
    <n v="5"/>
    <n v="40"/>
    <n v="126"/>
  </r>
  <r>
    <s v="Patrycja"/>
    <s v="Andrycz"/>
    <x v="9"/>
    <d v="2014-01-14T00:00:00"/>
    <d v="2014-01-17T00:00:00"/>
    <n v="665.8"/>
    <s v="PatrycjaAndrycz"/>
    <n v="12"/>
    <n v="4"/>
    <n v="40"/>
    <n v="102"/>
  </r>
  <r>
    <s v="Patrycja"/>
    <s v="Andrycz"/>
    <x v="4"/>
    <d v="2014-09-16T00:00:00"/>
    <d v="2014-09-19T00:00:00"/>
    <n v="737.7"/>
    <s v="PatrycjaAndrycz"/>
    <n v="12"/>
    <n v="4"/>
    <n v="40"/>
    <n v="102"/>
  </r>
  <r>
    <s v="Edwina"/>
    <s v="Elawa"/>
    <x v="1"/>
    <d v="2014-06-01T00:00:00"/>
    <d v="2014-06-04T00:00:00"/>
    <n v="936.4"/>
    <s v="EdwinaElawa"/>
    <n v="12"/>
    <n v="4"/>
    <n v="40"/>
    <n v="102"/>
  </r>
  <r>
    <s v="Edwina"/>
    <s v="Elawa"/>
    <x v="4"/>
    <d v="2014-10-10T00:00:00"/>
    <d v="2014-10-13T00:00:00"/>
    <n v="737.7"/>
    <s v="EdwinaElawa"/>
    <n v="12"/>
    <n v="4"/>
    <n v="40"/>
    <n v="102"/>
  </r>
  <r>
    <s v="Patrycja"/>
    <s v="Andrycz"/>
    <x v="11"/>
    <d v="2014-09-16T00:00:00"/>
    <d v="2014-09-18T00:00:00"/>
    <n v="698"/>
    <s v="PatrycjaAndrycz"/>
    <n v="12"/>
    <n v="3"/>
    <n v="40"/>
    <n v="78"/>
  </r>
  <r>
    <s v="Patrycja"/>
    <s v="Andrycz"/>
    <x v="7"/>
    <d v="2014-10-23T00:00:00"/>
    <d v="2014-10-25T00:00:00"/>
    <n v="892.7"/>
    <s v="PatrycjaAndrycz"/>
    <n v="12"/>
    <n v="3"/>
    <n v="40"/>
    <n v="78"/>
  </r>
  <r>
    <s v="Edwina"/>
    <s v="Elawa"/>
    <x v="4"/>
    <d v="2014-01-14T00:00:00"/>
    <d v="2014-01-16T00:00:00"/>
    <n v="588.70000000000005"/>
    <s v="EdwinaElawa"/>
    <n v="12"/>
    <n v="3"/>
    <n v="40"/>
    <n v="78"/>
  </r>
  <r>
    <s v="Edwina"/>
    <s v="Elawa"/>
    <x v="8"/>
    <d v="2014-05-08T00:00:00"/>
    <d v="2014-05-10T00:00:00"/>
    <n v="1102"/>
    <s v="EdwinaElawa"/>
    <n v="12"/>
    <n v="3"/>
    <n v="40"/>
    <n v="78"/>
  </r>
  <r>
    <s v="Edwina"/>
    <s v="Elawa"/>
    <x v="3"/>
    <d v="2014-08-12T00:00:00"/>
    <d v="2014-08-14T00:00:00"/>
    <n v="663.7"/>
    <s v="EdwinaElawa"/>
    <n v="12"/>
    <n v="3"/>
    <n v="40"/>
    <n v="78"/>
  </r>
  <r>
    <s v="Edwina"/>
    <s v="Elawa"/>
    <x v="11"/>
    <d v="2014-11-28T00:00:00"/>
    <d v="2014-11-30T00:00:00"/>
    <n v="698"/>
    <s v="EdwinaElawa"/>
    <n v="12"/>
    <n v="3"/>
    <n v="40"/>
    <n v="78"/>
  </r>
  <r>
    <s v="Patrycja"/>
    <s v="Andrycz"/>
    <x v="4"/>
    <d v="2014-01-03T00:00:00"/>
    <d v="2014-01-04T00:00:00"/>
    <n v="439.7"/>
    <s v="PatrycjaAndrycz"/>
    <n v="12"/>
    <n v="2"/>
    <n v="40"/>
    <n v="54"/>
  </r>
  <r>
    <s v="Patrycja"/>
    <s v="Andrycz"/>
    <x v="1"/>
    <d v="2014-05-05T00:00:00"/>
    <d v="2014-05-06T00:00:00"/>
    <n v="654.4"/>
    <s v="PatrycjaAndrycz"/>
    <n v="12"/>
    <n v="2"/>
    <n v="40"/>
    <n v="54"/>
  </r>
  <r>
    <s v="Edwina"/>
    <s v="Elawa"/>
    <x v="0"/>
    <d v="2014-07-19T00:00:00"/>
    <d v="2014-07-20T00:00:00"/>
    <n v="295.39999999999998"/>
    <s v="EdwinaElawa"/>
    <n v="12"/>
    <n v="2"/>
    <n v="40"/>
    <n v="54"/>
  </r>
  <r>
    <s v="Edwina"/>
    <s v="Elawa"/>
    <x v="12"/>
    <d v="2014-09-28T00:00:00"/>
    <d v="2014-09-29T00:00:00"/>
    <n v="331.5"/>
    <s v="EdwinaElawa"/>
    <n v="12"/>
    <n v="2"/>
    <n v="40"/>
    <n v="54"/>
  </r>
  <r>
    <s v="Patrycja"/>
    <s v="Andrycz"/>
    <x v="5"/>
    <d v="2014-01-12T00:00:00"/>
    <d v="2014-01-12T00:00:00"/>
    <n v="442"/>
    <s v="PatrycjaAndrycz"/>
    <n v="12"/>
    <n v="1"/>
    <n v="40"/>
    <n v="30"/>
  </r>
  <r>
    <s v="Patrycja"/>
    <s v="Andrycz"/>
    <x v="0"/>
    <d v="2014-06-07T00:00:00"/>
    <d v="2014-06-07T00:00:00"/>
    <n v="156.4"/>
    <s v="PatrycjaAndrycz"/>
    <n v="12"/>
    <n v="1"/>
    <n v="40"/>
    <n v="30"/>
  </r>
  <r>
    <s v="Edwina"/>
    <s v="Elawa"/>
    <x v="5"/>
    <d v="2014-10-01T00:00:00"/>
    <d v="2014-10-01T00:00:00"/>
    <n v="442"/>
    <s v="EdwinaElawa"/>
    <n v="12"/>
    <n v="1"/>
    <n v="40"/>
    <n v="30"/>
  </r>
  <r>
    <s v="Patrycja"/>
    <s v="Czarnoleska"/>
    <x v="12"/>
    <d v="2014-07-19T00:00:00"/>
    <d v="2014-07-23T00:00:00"/>
    <n v="688.5"/>
    <s v="PatrycjaCzarnoleska"/>
    <n v="15"/>
    <n v="5"/>
    <n v="39"/>
    <n v="126"/>
  </r>
  <r>
    <s v="Patrycja"/>
    <s v="Czarnoleska"/>
    <x v="0"/>
    <d v="2014-09-29T00:00:00"/>
    <d v="2014-10-03T00:00:00"/>
    <n v="712.4"/>
    <s v="PatrycjaCzarnoleska"/>
    <n v="15"/>
    <n v="5"/>
    <n v="39"/>
    <n v="126"/>
  </r>
  <r>
    <s v="Patrycja"/>
    <s v="Czarnoleska"/>
    <x v="7"/>
    <d v="2014-11-16T00:00:00"/>
    <d v="2014-11-20T00:00:00"/>
    <n v="1290.7"/>
    <s v="PatrycjaCzarnoleska"/>
    <n v="15"/>
    <n v="5"/>
    <n v="39"/>
    <n v="126"/>
  </r>
  <r>
    <s v="Piotr"/>
    <s v="Roman"/>
    <x v="4"/>
    <d v="2014-09-16T00:00:00"/>
    <d v="2014-09-20T00:00:00"/>
    <n v="886.7"/>
    <s v="PiotrRoman"/>
    <n v="13"/>
    <n v="5"/>
    <n v="39"/>
    <n v="126"/>
  </r>
  <r>
    <s v="Piotr"/>
    <s v="Roman"/>
    <x v="9"/>
    <d v="2014-10-10T00:00:00"/>
    <d v="2014-10-14T00:00:00"/>
    <n v="794.8"/>
    <s v="PiotrRoman"/>
    <n v="13"/>
    <n v="5"/>
    <n v="39"/>
    <n v="126"/>
  </r>
  <r>
    <s v="Piotr"/>
    <s v="Roman"/>
    <x v="8"/>
    <d v="2014-12-10T00:00:00"/>
    <d v="2014-12-14T00:00:00"/>
    <n v="1524"/>
    <s v="PiotrRoman"/>
    <n v="13"/>
    <n v="5"/>
    <n v="39"/>
    <n v="126"/>
  </r>
  <r>
    <s v="Patrycja"/>
    <s v="Czarnoleska"/>
    <x v="10"/>
    <d v="2014-12-16T00:00:00"/>
    <d v="2014-12-19T00:00:00"/>
    <n v="852.8"/>
    <s v="PatrycjaCzarnoleska"/>
    <n v="15"/>
    <n v="4"/>
    <n v="39"/>
    <n v="102"/>
  </r>
  <r>
    <s v="Piotr"/>
    <s v="Roman"/>
    <x v="12"/>
    <d v="2014-02-07T00:00:00"/>
    <d v="2014-02-10T00:00:00"/>
    <n v="569.5"/>
    <s v="PiotrRoman"/>
    <n v="13"/>
    <n v="4"/>
    <n v="39"/>
    <n v="102"/>
  </r>
  <r>
    <s v="Piotr"/>
    <s v="Roman"/>
    <x v="8"/>
    <d v="2014-07-31T00:00:00"/>
    <d v="2014-08-03T00:00:00"/>
    <n v="1313"/>
    <s v="PiotrRoman"/>
    <n v="13"/>
    <n v="4"/>
    <n v="39"/>
    <n v="102"/>
  </r>
  <r>
    <s v="Patrycja"/>
    <s v="Czarnoleska"/>
    <x v="1"/>
    <d v="2014-09-16T00:00:00"/>
    <d v="2014-09-18T00:00:00"/>
    <n v="795.4"/>
    <s v="PatrycjaCzarnoleska"/>
    <n v="15"/>
    <n v="3"/>
    <n v="39"/>
    <n v="78"/>
  </r>
  <r>
    <s v="Patrycja"/>
    <s v="Czarnoleska"/>
    <x v="6"/>
    <d v="2014-11-04T00:00:00"/>
    <d v="2014-11-06T00:00:00"/>
    <n v="911.5"/>
    <s v="PatrycjaCzarnoleska"/>
    <n v="15"/>
    <n v="3"/>
    <n v="39"/>
    <n v="78"/>
  </r>
  <r>
    <s v="Patrycja"/>
    <s v="Czarnoleska"/>
    <x v="7"/>
    <d v="2014-11-28T00:00:00"/>
    <d v="2014-11-30T00:00:00"/>
    <n v="892.7"/>
    <s v="PatrycjaCzarnoleska"/>
    <n v="15"/>
    <n v="3"/>
    <n v="39"/>
    <n v="78"/>
  </r>
  <r>
    <s v="Piotr"/>
    <s v="Roman"/>
    <x v="8"/>
    <d v="2014-09-24T00:00:00"/>
    <d v="2014-09-26T00:00:00"/>
    <n v="1102"/>
    <s v="PiotrRoman"/>
    <n v="13"/>
    <n v="3"/>
    <n v="39"/>
    <n v="78"/>
  </r>
  <r>
    <s v="Piotr"/>
    <s v="Roman"/>
    <x v="9"/>
    <d v="2014-12-04T00:00:00"/>
    <d v="2014-12-06T00:00:00"/>
    <n v="536.79999999999995"/>
    <s v="PiotrRoman"/>
    <n v="13"/>
    <n v="3"/>
    <n v="39"/>
    <n v="78"/>
  </r>
  <r>
    <s v="Patrycja"/>
    <s v="Czarnoleska"/>
    <x v="4"/>
    <d v="2014-10-17T00:00:00"/>
    <d v="2014-10-18T00:00:00"/>
    <n v="439.7"/>
    <s v="PatrycjaCzarnoleska"/>
    <n v="15"/>
    <n v="2"/>
    <n v="39"/>
    <n v="54"/>
  </r>
  <r>
    <s v="Patrycja"/>
    <s v="Czarnoleska"/>
    <x v="3"/>
    <d v="2014-10-22T00:00:00"/>
    <d v="2014-10-23T00:00:00"/>
    <n v="485.7"/>
    <s v="PatrycjaCzarnoleska"/>
    <n v="15"/>
    <n v="2"/>
    <n v="39"/>
    <n v="54"/>
  </r>
  <r>
    <s v="Patrycja"/>
    <s v="Czarnoleska"/>
    <x v="12"/>
    <d v="2014-12-02T00:00:00"/>
    <d v="2014-12-03T00:00:00"/>
    <n v="331.5"/>
    <s v="PatrycjaCzarnoleska"/>
    <n v="15"/>
    <n v="2"/>
    <n v="39"/>
    <n v="54"/>
  </r>
  <r>
    <s v="Piotr"/>
    <s v="Roman"/>
    <x v="6"/>
    <d v="2014-02-26T00:00:00"/>
    <d v="2014-02-27T00:00:00"/>
    <n v="706.5"/>
    <s v="PiotrRoman"/>
    <n v="13"/>
    <n v="2"/>
    <n v="39"/>
    <n v="54"/>
  </r>
  <r>
    <s v="Piotr"/>
    <s v="Roman"/>
    <x v="0"/>
    <d v="2014-06-25T00:00:00"/>
    <d v="2014-06-26T00:00:00"/>
    <n v="295.39999999999998"/>
    <s v="PiotrRoman"/>
    <n v="13"/>
    <n v="2"/>
    <n v="39"/>
    <n v="54"/>
  </r>
  <r>
    <s v="Piotr"/>
    <s v="Roman"/>
    <x v="9"/>
    <d v="2014-08-25T00:00:00"/>
    <d v="2014-08-26T00:00:00"/>
    <n v="407.8"/>
    <s v="PiotrRoman"/>
    <n v="13"/>
    <n v="2"/>
    <n v="39"/>
    <n v="54"/>
  </r>
  <r>
    <s v="Piotr"/>
    <s v="Roman"/>
    <x v="12"/>
    <d v="2014-12-18T00:00:00"/>
    <d v="2014-12-19T00:00:00"/>
    <n v="331.5"/>
    <s v="PiotrRoman"/>
    <n v="13"/>
    <n v="2"/>
    <n v="39"/>
    <n v="54"/>
  </r>
  <r>
    <s v="Patrycja"/>
    <s v="Czarnoleska"/>
    <x v="7"/>
    <d v="2014-06-13T00:00:00"/>
    <d v="2014-06-13T00:00:00"/>
    <n v="494.7"/>
    <s v="PatrycjaCzarnoleska"/>
    <n v="15"/>
    <n v="1"/>
    <n v="39"/>
    <n v="30"/>
  </r>
  <r>
    <s v="Patrycja"/>
    <s v="Czarnoleska"/>
    <x v="3"/>
    <d v="2014-07-15T00:00:00"/>
    <d v="2014-07-15T00:00:00"/>
    <n v="307.7"/>
    <s v="PatrycjaCzarnoleska"/>
    <n v="15"/>
    <n v="1"/>
    <n v="39"/>
    <n v="30"/>
  </r>
  <r>
    <s v="Patrycja"/>
    <s v="Czarnoleska"/>
    <x v="4"/>
    <d v="2014-09-04T00:00:00"/>
    <d v="2014-09-04T00:00:00"/>
    <n v="290.7"/>
    <s v="PatrycjaCzarnoleska"/>
    <n v="15"/>
    <n v="1"/>
    <n v="39"/>
    <n v="30"/>
  </r>
  <r>
    <s v="Patrycja"/>
    <s v="Czarnoleska"/>
    <x v="11"/>
    <d v="2014-09-08T00:00:00"/>
    <d v="2014-09-08T00:00:00"/>
    <n v="442"/>
    <s v="PatrycjaCzarnoleska"/>
    <n v="15"/>
    <n v="1"/>
    <n v="39"/>
    <n v="30"/>
  </r>
  <r>
    <s v="Patrycja"/>
    <s v="Czarnoleska"/>
    <x v="6"/>
    <d v="2014-12-21T00:00:00"/>
    <d v="2014-12-21T00:00:00"/>
    <n v="501.5"/>
    <s v="PatrycjaCzarnoleska"/>
    <n v="15"/>
    <n v="1"/>
    <n v="39"/>
    <n v="30"/>
  </r>
  <r>
    <s v="Piotr"/>
    <s v="Roman"/>
    <x v="6"/>
    <d v="2014-01-02T00:00:00"/>
    <d v="2014-01-02T00:00:00"/>
    <n v="501.5"/>
    <s v="PiotrRoman"/>
    <n v="13"/>
    <n v="1"/>
    <n v="39"/>
    <n v="30"/>
  </r>
  <r>
    <s v="Piotr"/>
    <s v="Roman"/>
    <x v="5"/>
    <d v="2014-12-29T00:00:00"/>
    <d v="2014-12-29T00:00:00"/>
    <n v="442"/>
    <s v="PiotrRoman"/>
    <n v="13"/>
    <n v="1"/>
    <n v="39"/>
    <n v="30"/>
  </r>
  <r>
    <s v="Jerzy"/>
    <s v="Dusznicki"/>
    <x v="7"/>
    <d v="2014-03-21T00:00:00"/>
    <d v="2014-03-25T00:00:00"/>
    <n v="1290.7"/>
    <s v="JerzyDusznicki"/>
    <n v="13"/>
    <n v="5"/>
    <n v="38"/>
    <n v="126"/>
  </r>
  <r>
    <s v="Jerzy"/>
    <s v="Dusznicki"/>
    <x v="1"/>
    <d v="2014-05-14T00:00:00"/>
    <d v="2014-05-18T00:00:00"/>
    <n v="1077.4000000000001"/>
    <s v="JerzyDusznicki"/>
    <n v="13"/>
    <n v="5"/>
    <n v="38"/>
    <n v="126"/>
  </r>
  <r>
    <s v="Jerzy"/>
    <s v="Dusznicki"/>
    <x v="12"/>
    <d v="2014-11-22T00:00:00"/>
    <d v="2014-11-26T00:00:00"/>
    <n v="688.5"/>
    <s v="JerzyDusznicki"/>
    <n v="13"/>
    <n v="5"/>
    <n v="38"/>
    <n v="126"/>
  </r>
  <r>
    <s v="Jerzy"/>
    <s v="Dusznicki"/>
    <x v="6"/>
    <d v="2014-02-19T00:00:00"/>
    <d v="2014-02-22T00:00:00"/>
    <n v="1116.5"/>
    <s v="JerzyDusznicki"/>
    <n v="13"/>
    <n v="4"/>
    <n v="38"/>
    <n v="102"/>
  </r>
  <r>
    <s v="Jerzy"/>
    <s v="Dusznicki"/>
    <x v="4"/>
    <d v="2014-07-07T00:00:00"/>
    <d v="2014-07-10T00:00:00"/>
    <n v="737.7"/>
    <s v="JerzyDusznicki"/>
    <n v="13"/>
    <n v="4"/>
    <n v="38"/>
    <n v="102"/>
  </r>
  <r>
    <s v="Jerzy"/>
    <s v="Dusznicki"/>
    <x v="8"/>
    <d v="2014-04-14T00:00:00"/>
    <d v="2014-04-16T00:00:00"/>
    <n v="1102"/>
    <s v="JerzyDusznicki"/>
    <n v="13"/>
    <n v="3"/>
    <n v="38"/>
    <n v="78"/>
  </r>
  <r>
    <s v="Jerzy"/>
    <s v="Dusznicki"/>
    <x v="12"/>
    <d v="2014-06-01T00:00:00"/>
    <d v="2014-06-03T00:00:00"/>
    <n v="450.5"/>
    <s v="JerzyDusznicki"/>
    <n v="13"/>
    <n v="3"/>
    <n v="38"/>
    <n v="78"/>
  </r>
  <r>
    <s v="Jerzy"/>
    <s v="Dusznicki"/>
    <x v="3"/>
    <d v="2014-07-19T00:00:00"/>
    <d v="2014-07-20T00:00:00"/>
    <n v="485.7"/>
    <s v="JerzyDusznicki"/>
    <n v="13"/>
    <n v="2"/>
    <n v="38"/>
    <n v="54"/>
  </r>
  <r>
    <s v="Jerzy"/>
    <s v="Dusznicki"/>
    <x v="3"/>
    <d v="2014-09-29T00:00:00"/>
    <d v="2014-09-30T00:00:00"/>
    <n v="485.7"/>
    <s v="JerzyDusznicki"/>
    <n v="13"/>
    <n v="2"/>
    <n v="38"/>
    <n v="54"/>
  </r>
  <r>
    <s v="Jerzy"/>
    <s v="Dusznicki"/>
    <x v="4"/>
    <d v="2014-12-10T00:00:00"/>
    <d v="2014-12-11T00:00:00"/>
    <n v="439.7"/>
    <s v="JerzyDusznicki"/>
    <n v="13"/>
    <n v="2"/>
    <n v="38"/>
    <n v="54"/>
  </r>
  <r>
    <s v="Jerzy"/>
    <s v="Dusznicki"/>
    <x v="9"/>
    <d v="2014-01-10T00:00:00"/>
    <d v="2014-01-10T00:00:00"/>
    <n v="278.8"/>
    <s v="JerzyDusznicki"/>
    <n v="13"/>
    <n v="1"/>
    <n v="38"/>
    <n v="30"/>
  </r>
  <r>
    <s v="Jerzy"/>
    <s v="Dusznicki"/>
    <x v="6"/>
    <d v="2014-06-05T00:00:00"/>
    <d v="2014-06-05T00:00:00"/>
    <n v="501.5"/>
    <s v="JerzyDusznicki"/>
    <n v="13"/>
    <n v="1"/>
    <n v="38"/>
    <n v="30"/>
  </r>
  <r>
    <s v="Jerzy"/>
    <s v="Dusznicki"/>
    <x v="10"/>
    <d v="2014-12-18T00:00:00"/>
    <d v="2014-12-18T00:00:00"/>
    <n v="363.8"/>
    <s v="JerzyDusznicki"/>
    <n v="13"/>
    <n v="1"/>
    <n v="38"/>
    <n v="30"/>
  </r>
  <r>
    <s v="Zofia"/>
    <s v="Seredycka"/>
    <x v="11"/>
    <d v="2014-07-31T00:00:00"/>
    <d v="2014-08-04T00:00:00"/>
    <n v="954"/>
    <s v="ZofiaSeredycka"/>
    <n v="15"/>
    <n v="5"/>
    <n v="36"/>
    <n v="126"/>
  </r>
  <r>
    <s v="Zofia"/>
    <s v="Seredycka"/>
    <x v="3"/>
    <d v="2014-12-09T00:00:00"/>
    <d v="2014-12-13T00:00:00"/>
    <n v="1019.7"/>
    <s v="ZofiaSeredycka"/>
    <n v="15"/>
    <n v="5"/>
    <n v="36"/>
    <n v="126"/>
  </r>
  <r>
    <s v="Karolina"/>
    <s v="Arska"/>
    <x v="3"/>
    <d v="2014-01-26T00:00:00"/>
    <d v="2014-01-30T00:00:00"/>
    <n v="1019.7"/>
    <s v="KarolinaArska"/>
    <n v="12"/>
    <n v="5"/>
    <n v="36"/>
    <n v="126"/>
  </r>
  <r>
    <s v="Karolina"/>
    <s v="Arska"/>
    <x v="9"/>
    <d v="2014-02-07T00:00:00"/>
    <d v="2014-02-11T00:00:00"/>
    <n v="794.8"/>
    <s v="KarolinaArska"/>
    <n v="12"/>
    <n v="5"/>
    <n v="36"/>
    <n v="126"/>
  </r>
  <r>
    <s v="Karolina"/>
    <s v="Arska"/>
    <x v="8"/>
    <d v="2014-08-24T00:00:00"/>
    <d v="2014-08-28T00:00:00"/>
    <n v="1524"/>
    <s v="KarolinaArska"/>
    <n v="12"/>
    <n v="5"/>
    <n v="36"/>
    <n v="126"/>
  </r>
  <r>
    <s v="Zofia"/>
    <s v="Seredycka"/>
    <x v="10"/>
    <d v="2014-08-06T00:00:00"/>
    <d v="2014-08-09T00:00:00"/>
    <n v="852.8"/>
    <s v="ZofiaSeredycka"/>
    <n v="15"/>
    <n v="4"/>
    <n v="36"/>
    <n v="102"/>
  </r>
  <r>
    <s v="Justyna"/>
    <s v="Tracz"/>
    <x v="7"/>
    <d v="2014-03-15T00:00:00"/>
    <d v="2014-03-18T00:00:00"/>
    <n v="1091.7"/>
    <s v="JustynaTracz"/>
    <n v="13"/>
    <n v="4"/>
    <n v="36"/>
    <n v="102"/>
  </r>
  <r>
    <s v="Justyna"/>
    <s v="Tracz"/>
    <x v="0"/>
    <d v="2014-03-27T00:00:00"/>
    <d v="2014-03-30T00:00:00"/>
    <n v="573.4"/>
    <s v="JustynaTracz"/>
    <n v="13"/>
    <n v="4"/>
    <n v="36"/>
    <n v="102"/>
  </r>
  <r>
    <s v="Justyna"/>
    <s v="Tracz"/>
    <x v="1"/>
    <d v="2014-09-23T00:00:00"/>
    <d v="2014-09-26T00:00:00"/>
    <n v="936.4"/>
    <s v="JustynaTracz"/>
    <n v="13"/>
    <n v="4"/>
    <n v="36"/>
    <n v="102"/>
  </r>
  <r>
    <s v="Justyna"/>
    <s v="Tracz"/>
    <x v="3"/>
    <d v="2014-09-28T00:00:00"/>
    <d v="2014-10-01T00:00:00"/>
    <n v="841.7"/>
    <s v="JustynaTracz"/>
    <n v="13"/>
    <n v="4"/>
    <n v="36"/>
    <n v="102"/>
  </r>
  <r>
    <s v="Justyna"/>
    <s v="Tracz"/>
    <x v="4"/>
    <d v="2014-10-11T00:00:00"/>
    <d v="2014-10-14T00:00:00"/>
    <n v="737.7"/>
    <s v="JustynaTracz"/>
    <n v="13"/>
    <n v="4"/>
    <n v="36"/>
    <n v="102"/>
  </r>
  <r>
    <s v="Justyna"/>
    <s v="Tracz"/>
    <x v="9"/>
    <d v="2014-10-17T00:00:00"/>
    <d v="2014-10-20T00:00:00"/>
    <n v="665.8"/>
    <s v="JustynaTracz"/>
    <n v="13"/>
    <n v="4"/>
    <n v="36"/>
    <n v="102"/>
  </r>
  <r>
    <s v="Wiktor"/>
    <s v="Czekan"/>
    <x v="11"/>
    <d v="2014-02-07T00:00:00"/>
    <d v="2014-02-11T00:00:00"/>
    <n v="954"/>
    <s v="WiktorCzekan"/>
    <n v="10"/>
    <n v="5"/>
    <n v="36"/>
    <n v="126"/>
  </r>
  <r>
    <s v="Wiktor"/>
    <s v="Czekan"/>
    <x v="7"/>
    <d v="2014-03-21T00:00:00"/>
    <d v="2014-03-25T00:00:00"/>
    <n v="1290.7"/>
    <s v="WiktorCzekan"/>
    <n v="10"/>
    <n v="5"/>
    <n v="36"/>
    <n v="126"/>
  </r>
  <r>
    <s v="Wiktor"/>
    <s v="Czekan"/>
    <x v="6"/>
    <d v="2014-09-28T00:00:00"/>
    <d v="2014-10-02T00:00:00"/>
    <n v="1321.5"/>
    <s v="WiktorCzekan"/>
    <n v="10"/>
    <n v="5"/>
    <n v="36"/>
    <n v="126"/>
  </r>
  <r>
    <s v="Karolina"/>
    <s v="Arska"/>
    <x v="12"/>
    <d v="2014-09-04T00:00:00"/>
    <d v="2014-09-07T00:00:00"/>
    <n v="569.5"/>
    <s v="KarolinaArska"/>
    <n v="12"/>
    <n v="4"/>
    <n v="36"/>
    <n v="102"/>
  </r>
  <r>
    <s v="Zofia"/>
    <s v="Seredycka"/>
    <x v="0"/>
    <d v="2014-03-10T00:00:00"/>
    <d v="2014-03-12T00:00:00"/>
    <n v="434.4"/>
    <s v="ZofiaSeredycka"/>
    <n v="15"/>
    <n v="3"/>
    <n v="36"/>
    <n v="78"/>
  </r>
  <r>
    <s v="Zofia"/>
    <s v="Seredycka"/>
    <x v="3"/>
    <d v="2014-08-12T00:00:00"/>
    <d v="2014-08-14T00:00:00"/>
    <n v="663.7"/>
    <s v="ZofiaSeredycka"/>
    <n v="15"/>
    <n v="3"/>
    <n v="36"/>
    <n v="78"/>
  </r>
  <r>
    <s v="Zofia"/>
    <s v="Seredycka"/>
    <x v="2"/>
    <d v="2014-09-05T00:00:00"/>
    <d v="2014-09-07T00:00:00"/>
    <n v="426.5"/>
    <s v="ZofiaSeredycka"/>
    <n v="15"/>
    <n v="3"/>
    <n v="36"/>
    <n v="78"/>
  </r>
  <r>
    <s v="Zofia"/>
    <s v="Seredycka"/>
    <x v="0"/>
    <d v="2014-11-17T00:00:00"/>
    <d v="2014-11-19T00:00:00"/>
    <n v="434.4"/>
    <s v="ZofiaSeredycka"/>
    <n v="15"/>
    <n v="3"/>
    <n v="36"/>
    <n v="78"/>
  </r>
  <r>
    <s v="Wiktor"/>
    <s v="Czekan"/>
    <x v="8"/>
    <d v="2014-03-15T00:00:00"/>
    <d v="2014-03-18T00:00:00"/>
    <n v="1313"/>
    <s v="WiktorCzekan"/>
    <n v="10"/>
    <n v="4"/>
    <n v="36"/>
    <n v="102"/>
  </r>
  <r>
    <s v="Wiktor"/>
    <s v="Czekan"/>
    <x v="4"/>
    <d v="2014-10-22T00:00:00"/>
    <d v="2014-10-25T00:00:00"/>
    <n v="737.7"/>
    <s v="WiktorCzekan"/>
    <n v="10"/>
    <n v="4"/>
    <n v="36"/>
    <n v="102"/>
  </r>
  <r>
    <s v="Wiktor"/>
    <s v="Czekan"/>
    <x v="9"/>
    <d v="2014-11-03T00:00:00"/>
    <d v="2014-11-06T00:00:00"/>
    <n v="665.8"/>
    <s v="WiktorCzekan"/>
    <n v="10"/>
    <n v="4"/>
    <n v="36"/>
    <n v="102"/>
  </r>
  <r>
    <s v="Justyna"/>
    <s v="Tracz"/>
    <x v="11"/>
    <d v="2014-02-19T00:00:00"/>
    <d v="2014-02-21T00:00:00"/>
    <n v="698"/>
    <s v="JustynaTracz"/>
    <n v="13"/>
    <n v="3"/>
    <n v="36"/>
    <n v="78"/>
  </r>
  <r>
    <s v="Karolina"/>
    <s v="Arska"/>
    <x v="5"/>
    <d v="2014-02-02T00:00:00"/>
    <d v="2014-02-04T00:00:00"/>
    <n v="760"/>
    <s v="KarolinaArska"/>
    <n v="12"/>
    <n v="3"/>
    <n v="36"/>
    <n v="78"/>
  </r>
  <r>
    <s v="Karolina"/>
    <s v="Arska"/>
    <x v="1"/>
    <d v="2014-09-29T00:00:00"/>
    <d v="2014-10-01T00:00:00"/>
    <n v="795.4"/>
    <s v="KarolinaArska"/>
    <n v="12"/>
    <n v="3"/>
    <n v="36"/>
    <n v="78"/>
  </r>
  <r>
    <s v="Karolina"/>
    <s v="Arska"/>
    <x v="2"/>
    <d v="2014-11-04T00:00:00"/>
    <d v="2014-11-06T00:00:00"/>
    <n v="426.5"/>
    <s v="KarolinaArska"/>
    <n v="12"/>
    <n v="3"/>
    <n v="36"/>
    <n v="78"/>
  </r>
  <r>
    <s v="Wiktor"/>
    <s v="Czekan"/>
    <x v="11"/>
    <d v="2014-07-07T00:00:00"/>
    <d v="2014-07-09T00:00:00"/>
    <n v="698"/>
    <s v="WiktorCzekan"/>
    <n v="10"/>
    <n v="3"/>
    <n v="36"/>
    <n v="78"/>
  </r>
  <r>
    <s v="Wiktor"/>
    <s v="Czekan"/>
    <x v="8"/>
    <d v="2014-11-28T00:00:00"/>
    <d v="2014-11-30T00:00:00"/>
    <n v="1102"/>
    <s v="WiktorCzekan"/>
    <n v="10"/>
    <n v="3"/>
    <n v="36"/>
    <n v="78"/>
  </r>
  <r>
    <s v="Zofia"/>
    <s v="Seredycka"/>
    <x v="10"/>
    <d v="2014-01-14T00:00:00"/>
    <d v="2014-01-15T00:00:00"/>
    <n v="526.79999999999995"/>
    <s v="ZofiaSeredycka"/>
    <n v="15"/>
    <n v="2"/>
    <n v="36"/>
    <n v="54"/>
  </r>
  <r>
    <s v="Zofia"/>
    <s v="Seredycka"/>
    <x v="1"/>
    <d v="2014-03-27T00:00:00"/>
    <d v="2014-03-28T00:00:00"/>
    <n v="654.4"/>
    <s v="ZofiaSeredycka"/>
    <n v="15"/>
    <n v="2"/>
    <n v="36"/>
    <n v="54"/>
  </r>
  <r>
    <s v="Justyna"/>
    <s v="Tracz"/>
    <x v="1"/>
    <d v="2014-01-02T00:00:00"/>
    <d v="2014-01-03T00:00:00"/>
    <n v="654.4"/>
    <s v="JustynaTracz"/>
    <n v="13"/>
    <n v="2"/>
    <n v="36"/>
    <n v="54"/>
  </r>
  <r>
    <s v="Justyna"/>
    <s v="Tracz"/>
    <x v="11"/>
    <d v="2014-10-11T00:00:00"/>
    <d v="2014-10-12T00:00:00"/>
    <n v="570"/>
    <s v="JustynaTracz"/>
    <n v="13"/>
    <n v="2"/>
    <n v="36"/>
    <n v="54"/>
  </r>
  <r>
    <s v="Justyna"/>
    <s v="Tracz"/>
    <x v="10"/>
    <d v="2014-11-16T00:00:00"/>
    <d v="2014-11-17T00:00:00"/>
    <n v="526.79999999999995"/>
    <s v="JustynaTracz"/>
    <n v="13"/>
    <n v="2"/>
    <n v="36"/>
    <n v="54"/>
  </r>
  <r>
    <s v="Karolina"/>
    <s v="Arska"/>
    <x v="8"/>
    <d v="2014-01-02T00:00:00"/>
    <d v="2014-01-03T00:00:00"/>
    <n v="891"/>
    <s v="KarolinaArska"/>
    <n v="12"/>
    <n v="2"/>
    <n v="36"/>
    <n v="54"/>
  </r>
  <r>
    <s v="Karolina"/>
    <s v="Arska"/>
    <x v="4"/>
    <d v="2014-01-04T00:00:00"/>
    <d v="2014-01-05T00:00:00"/>
    <n v="439.7"/>
    <s v="KarolinaArska"/>
    <n v="12"/>
    <n v="2"/>
    <n v="36"/>
    <n v="54"/>
  </r>
  <r>
    <s v="Karolina"/>
    <s v="Arska"/>
    <x v="12"/>
    <d v="2014-12-10T00:00:00"/>
    <d v="2014-12-11T00:00:00"/>
    <n v="331.5"/>
    <s v="KarolinaArska"/>
    <n v="12"/>
    <n v="2"/>
    <n v="36"/>
    <n v="54"/>
  </r>
  <r>
    <s v="Wiktor"/>
    <s v="Czekan"/>
    <x v="12"/>
    <d v="2014-10-11T00:00:00"/>
    <d v="2014-10-12T00:00:00"/>
    <n v="331.5"/>
    <s v="WiktorCzekan"/>
    <n v="10"/>
    <n v="2"/>
    <n v="36"/>
    <n v="54"/>
  </r>
  <r>
    <s v="Zofia"/>
    <s v="Seredycka"/>
    <x v="8"/>
    <d v="2014-01-18T00:00:00"/>
    <d v="2014-01-18T00:00:00"/>
    <n v="680"/>
    <s v="ZofiaSeredycka"/>
    <n v="15"/>
    <n v="1"/>
    <n v="36"/>
    <n v="30"/>
  </r>
  <r>
    <s v="Zofia"/>
    <s v="Seredycka"/>
    <x v="10"/>
    <d v="2014-01-25T00:00:00"/>
    <d v="2014-01-25T00:00:00"/>
    <n v="363.8"/>
    <s v="ZofiaSeredycka"/>
    <n v="15"/>
    <n v="1"/>
    <n v="36"/>
    <n v="30"/>
  </r>
  <r>
    <s v="Zofia"/>
    <s v="Seredycka"/>
    <x v="8"/>
    <d v="2014-01-27T00:00:00"/>
    <d v="2014-01-27T00:00:00"/>
    <n v="680"/>
    <s v="ZofiaSeredycka"/>
    <n v="15"/>
    <n v="1"/>
    <n v="36"/>
    <n v="30"/>
  </r>
  <r>
    <s v="Zofia"/>
    <s v="Seredycka"/>
    <x v="12"/>
    <d v="2014-11-27T00:00:00"/>
    <d v="2014-11-27T00:00:00"/>
    <n v="212.5"/>
    <s v="ZofiaSeredycka"/>
    <n v="15"/>
    <n v="1"/>
    <n v="36"/>
    <n v="30"/>
  </r>
  <r>
    <s v="Zofia"/>
    <s v="Seredycka"/>
    <x v="1"/>
    <d v="2014-12-01T00:00:00"/>
    <d v="2014-12-01T00:00:00"/>
    <n v="513.4"/>
    <s v="ZofiaSeredycka"/>
    <n v="15"/>
    <n v="1"/>
    <n v="36"/>
    <n v="30"/>
  </r>
  <r>
    <s v="Zofia"/>
    <s v="Seredycka"/>
    <x v="9"/>
    <d v="2014-12-22T00:00:00"/>
    <d v="2014-12-22T00:00:00"/>
    <n v="278.8"/>
    <s v="ZofiaSeredycka"/>
    <n v="15"/>
    <n v="1"/>
    <n v="36"/>
    <n v="30"/>
  </r>
  <r>
    <s v="Justyna"/>
    <s v="Tracz"/>
    <x v="0"/>
    <d v="2014-01-17T00:00:00"/>
    <d v="2014-01-17T00:00:00"/>
    <n v="156.4"/>
    <s v="JustynaTracz"/>
    <n v="13"/>
    <n v="1"/>
    <n v="36"/>
    <n v="30"/>
  </r>
  <r>
    <s v="Justyna"/>
    <s v="Tracz"/>
    <x v="9"/>
    <d v="2014-10-22T00:00:00"/>
    <d v="2014-10-22T00:00:00"/>
    <n v="278.8"/>
    <s v="JustynaTracz"/>
    <n v="13"/>
    <n v="1"/>
    <n v="36"/>
    <n v="30"/>
  </r>
  <r>
    <s v="Justyna"/>
    <s v="Tracz"/>
    <x v="4"/>
    <d v="2014-10-24T00:00:00"/>
    <d v="2014-10-24T00:00:00"/>
    <n v="290.7"/>
    <s v="JustynaTracz"/>
    <n v="13"/>
    <n v="1"/>
    <n v="36"/>
    <n v="30"/>
  </r>
  <r>
    <s v="Karolina"/>
    <s v="Arska"/>
    <x v="9"/>
    <d v="2014-09-15T00:00:00"/>
    <d v="2014-09-15T00:00:00"/>
    <n v="278.8"/>
    <s v="KarolinaArska"/>
    <n v="12"/>
    <n v="1"/>
    <n v="36"/>
    <n v="30"/>
  </r>
  <r>
    <s v="Karolina"/>
    <s v="Arska"/>
    <x v="3"/>
    <d v="2014-12-20T00:00:00"/>
    <d v="2014-12-20T00:00:00"/>
    <n v="307.7"/>
    <s v="KarolinaArska"/>
    <n v="12"/>
    <n v="1"/>
    <n v="36"/>
    <n v="30"/>
  </r>
  <r>
    <s v="Wiktor"/>
    <s v="Czekan"/>
    <x v="2"/>
    <d v="2014-07-11T00:00:00"/>
    <d v="2014-07-11T00:00:00"/>
    <n v="178.5"/>
    <s v="WiktorCzekan"/>
    <n v="10"/>
    <n v="1"/>
    <n v="36"/>
    <n v="30"/>
  </r>
  <r>
    <s v="Dominika"/>
    <s v="Bodera"/>
    <x v="0"/>
    <d v="2014-09-16T00:00:00"/>
    <d v="2014-09-20T00:00:00"/>
    <n v="712.4"/>
    <s v="DominikaBodera"/>
    <n v="13"/>
    <n v="5"/>
    <n v="35"/>
    <n v="126"/>
  </r>
  <r>
    <s v="Sebastian"/>
    <s v="Puchacz"/>
    <x v="3"/>
    <d v="2014-02-14T00:00:00"/>
    <d v="2014-02-18T00:00:00"/>
    <n v="1019.7"/>
    <s v="SebastianPuchacz"/>
    <n v="12"/>
    <n v="5"/>
    <n v="35"/>
    <n v="126"/>
  </r>
  <r>
    <s v="Sebastian"/>
    <s v="Puchacz"/>
    <x v="8"/>
    <d v="2014-06-25T00:00:00"/>
    <d v="2014-06-29T00:00:00"/>
    <n v="1524"/>
    <s v="SebastianPuchacz"/>
    <n v="12"/>
    <n v="5"/>
    <n v="35"/>
    <n v="126"/>
  </r>
  <r>
    <s v="Sebastian"/>
    <s v="Puchacz"/>
    <x v="1"/>
    <d v="2014-11-15T00:00:00"/>
    <d v="2014-11-19T00:00:00"/>
    <n v="1077.4000000000001"/>
    <s v="SebastianPuchacz"/>
    <n v="12"/>
    <n v="5"/>
    <n v="35"/>
    <n v="126"/>
  </r>
  <r>
    <s v="Dominika"/>
    <s v="Bodera"/>
    <x v="0"/>
    <d v="2014-05-14T00:00:00"/>
    <d v="2014-05-17T00:00:00"/>
    <n v="573.4"/>
    <s v="DominikaBodera"/>
    <n v="13"/>
    <n v="4"/>
    <n v="35"/>
    <n v="102"/>
  </r>
  <r>
    <s v="Dominika"/>
    <s v="Bodera"/>
    <x v="2"/>
    <d v="2014-09-04T00:00:00"/>
    <d v="2014-09-07T00:00:00"/>
    <n v="550.5"/>
    <s v="DominikaBodera"/>
    <n v="13"/>
    <n v="4"/>
    <n v="35"/>
    <n v="102"/>
  </r>
  <r>
    <s v="Dominika"/>
    <s v="Bodera"/>
    <x v="5"/>
    <d v="2014-10-22T00:00:00"/>
    <d v="2014-10-25T00:00:00"/>
    <n v="919"/>
    <s v="DominikaBodera"/>
    <n v="13"/>
    <n v="4"/>
    <n v="35"/>
    <n v="102"/>
  </r>
  <r>
    <s v="Dominika"/>
    <s v="Bodera"/>
    <x v="8"/>
    <d v="2014-11-10T00:00:00"/>
    <d v="2014-11-13T00:00:00"/>
    <n v="1313"/>
    <s v="DominikaBodera"/>
    <n v="13"/>
    <n v="4"/>
    <n v="35"/>
    <n v="102"/>
  </r>
  <r>
    <s v="Sebastian"/>
    <s v="Puchacz"/>
    <x v="10"/>
    <d v="2014-01-21T00:00:00"/>
    <d v="2014-01-24T00:00:00"/>
    <n v="852.8"/>
    <s v="SebastianPuchacz"/>
    <n v="12"/>
    <n v="4"/>
    <n v="35"/>
    <n v="102"/>
  </r>
  <r>
    <s v="Dominika"/>
    <s v="Bodera"/>
    <x v="7"/>
    <d v="2014-04-20T00:00:00"/>
    <d v="2014-04-22T00:00:00"/>
    <n v="892.7"/>
    <s v="DominikaBodera"/>
    <n v="13"/>
    <n v="3"/>
    <n v="35"/>
    <n v="78"/>
  </r>
  <r>
    <s v="Dominika"/>
    <s v="Bodera"/>
    <x v="6"/>
    <d v="2014-07-25T00:00:00"/>
    <d v="2014-07-27T00:00:00"/>
    <n v="911.5"/>
    <s v="DominikaBodera"/>
    <n v="13"/>
    <n v="3"/>
    <n v="35"/>
    <n v="78"/>
  </r>
  <r>
    <s v="Sebastian"/>
    <s v="Puchacz"/>
    <x v="7"/>
    <d v="2014-01-27T00:00:00"/>
    <d v="2014-01-29T00:00:00"/>
    <n v="892.7"/>
    <s v="SebastianPuchacz"/>
    <n v="12"/>
    <n v="3"/>
    <n v="35"/>
    <n v="78"/>
  </r>
  <r>
    <s v="Sebastian"/>
    <s v="Puchacz"/>
    <x v="4"/>
    <d v="2014-05-14T00:00:00"/>
    <d v="2014-05-16T00:00:00"/>
    <n v="588.70000000000005"/>
    <s v="SebastianPuchacz"/>
    <n v="12"/>
    <n v="3"/>
    <n v="35"/>
    <n v="78"/>
  </r>
  <r>
    <s v="Dominika"/>
    <s v="Bodera"/>
    <x v="3"/>
    <d v="2014-02-07T00:00:00"/>
    <d v="2014-02-08T00:00:00"/>
    <n v="485.7"/>
    <s v="DominikaBodera"/>
    <n v="13"/>
    <n v="2"/>
    <n v="35"/>
    <n v="54"/>
  </r>
  <r>
    <s v="Dominika"/>
    <s v="Bodera"/>
    <x v="12"/>
    <d v="2014-11-16T00:00:00"/>
    <d v="2014-11-17T00:00:00"/>
    <n v="331.5"/>
    <s v="DominikaBodera"/>
    <n v="13"/>
    <n v="2"/>
    <n v="35"/>
    <n v="54"/>
  </r>
  <r>
    <s v="Sebastian"/>
    <s v="Puchacz"/>
    <x v="6"/>
    <d v="2014-06-03T00:00:00"/>
    <d v="2014-06-04T00:00:00"/>
    <n v="706.5"/>
    <s v="SebastianPuchacz"/>
    <n v="12"/>
    <n v="2"/>
    <n v="35"/>
    <n v="54"/>
  </r>
  <r>
    <s v="Sebastian"/>
    <s v="Puchacz"/>
    <x v="5"/>
    <d v="2014-07-31T00:00:00"/>
    <d v="2014-08-01T00:00:00"/>
    <n v="601"/>
    <s v="SebastianPuchacz"/>
    <n v="12"/>
    <n v="2"/>
    <n v="35"/>
    <n v="54"/>
  </r>
  <r>
    <s v="Sebastian"/>
    <s v="Puchacz"/>
    <x v="10"/>
    <d v="2014-11-04T00:00:00"/>
    <d v="2014-11-05T00:00:00"/>
    <n v="526.79999999999995"/>
    <s v="SebastianPuchacz"/>
    <n v="12"/>
    <n v="2"/>
    <n v="35"/>
    <n v="54"/>
  </r>
  <r>
    <s v="Sebastian"/>
    <s v="Puchacz"/>
    <x v="7"/>
    <d v="2014-11-28T00:00:00"/>
    <d v="2014-11-29T00:00:00"/>
    <n v="693.7"/>
    <s v="SebastianPuchacz"/>
    <n v="12"/>
    <n v="2"/>
    <n v="35"/>
    <n v="54"/>
  </r>
  <r>
    <s v="Dominika"/>
    <s v="Bodera"/>
    <x v="6"/>
    <d v="2014-01-22T00:00:00"/>
    <d v="2014-01-22T00:00:00"/>
    <n v="501.5"/>
    <s v="DominikaBodera"/>
    <n v="13"/>
    <n v="1"/>
    <n v="35"/>
    <n v="30"/>
  </r>
  <r>
    <s v="Dominika"/>
    <s v="Bodera"/>
    <x v="5"/>
    <d v="2014-12-09T00:00:00"/>
    <d v="2014-12-09T00:00:00"/>
    <n v="442"/>
    <s v="DominikaBodera"/>
    <n v="13"/>
    <n v="1"/>
    <n v="35"/>
    <n v="30"/>
  </r>
  <r>
    <s v="Dominika"/>
    <s v="Bodera"/>
    <x v="9"/>
    <d v="2014-12-12T00:00:00"/>
    <d v="2014-12-12T00:00:00"/>
    <n v="278.8"/>
    <s v="DominikaBodera"/>
    <n v="13"/>
    <n v="1"/>
    <n v="35"/>
    <n v="30"/>
  </r>
  <r>
    <s v="Dominika"/>
    <s v="Bodera"/>
    <x v="11"/>
    <d v="2014-12-21T00:00:00"/>
    <d v="2014-12-21T00:00:00"/>
    <n v="442"/>
    <s v="DominikaBodera"/>
    <n v="13"/>
    <n v="1"/>
    <n v="35"/>
    <n v="30"/>
  </r>
  <r>
    <s v="Sebastian"/>
    <s v="Puchacz"/>
    <x v="9"/>
    <d v="2014-01-13T00:00:00"/>
    <d v="2014-01-13T00:00:00"/>
    <n v="278.8"/>
    <s v="SebastianPuchacz"/>
    <n v="12"/>
    <n v="1"/>
    <n v="35"/>
    <n v="30"/>
  </r>
  <r>
    <s v="Sebastian"/>
    <s v="Puchacz"/>
    <x v="0"/>
    <d v="2014-01-17T00:00:00"/>
    <d v="2014-01-17T00:00:00"/>
    <n v="156.4"/>
    <s v="SebastianPuchacz"/>
    <n v="12"/>
    <n v="1"/>
    <n v="35"/>
    <n v="30"/>
  </r>
  <r>
    <s v="Zuzanna"/>
    <s v="Piotrkowska"/>
    <x v="12"/>
    <d v="2014-02-07T00:00:00"/>
    <d v="2014-02-11T00:00:00"/>
    <n v="688.5"/>
    <s v="ZuzannaPiotrkowska"/>
    <n v="15"/>
    <n v="5"/>
    <n v="34"/>
    <n v="126"/>
  </r>
  <r>
    <s v="Zuzanna"/>
    <s v="Piotrkowska"/>
    <x v="4"/>
    <d v="2014-08-24T00:00:00"/>
    <d v="2014-08-28T00:00:00"/>
    <n v="886.7"/>
    <s v="ZuzannaPiotrkowska"/>
    <n v="15"/>
    <n v="5"/>
    <n v="34"/>
    <n v="126"/>
  </r>
  <r>
    <s v="Kamil"/>
    <s v="Zabrzeski"/>
    <x v="10"/>
    <d v="2014-08-12T00:00:00"/>
    <d v="2014-08-16T00:00:00"/>
    <n v="1015.8"/>
    <s v="KamilZabrzeski"/>
    <n v="13"/>
    <n v="5"/>
    <n v="34"/>
    <n v="126"/>
  </r>
  <r>
    <s v="Kamil"/>
    <s v="Zabrzeski"/>
    <x v="10"/>
    <d v="2014-10-22T00:00:00"/>
    <d v="2014-10-26T00:00:00"/>
    <n v="1015.8"/>
    <s v="KamilZabrzeski"/>
    <n v="13"/>
    <n v="5"/>
    <n v="34"/>
    <n v="126"/>
  </r>
  <r>
    <s v="Marzena"/>
    <s v="Grab"/>
    <x v="0"/>
    <d v="2014-01-09T00:00:00"/>
    <d v="2014-01-13T00:00:00"/>
    <n v="712.4"/>
    <s v="MarzenaGrab"/>
    <n v="12"/>
    <n v="5"/>
    <n v="34"/>
    <n v="126"/>
  </r>
  <r>
    <s v="Marzena"/>
    <s v="Grab"/>
    <x v="9"/>
    <d v="2014-04-26T00:00:00"/>
    <d v="2014-04-30T00:00:00"/>
    <n v="794.8"/>
    <s v="MarzenaGrab"/>
    <n v="12"/>
    <n v="5"/>
    <n v="34"/>
    <n v="126"/>
  </r>
  <r>
    <s v="Marzena"/>
    <s v="Grab"/>
    <x v="12"/>
    <d v="2014-07-25T00:00:00"/>
    <d v="2014-07-29T00:00:00"/>
    <n v="688.5"/>
    <s v="MarzenaGrab"/>
    <n v="12"/>
    <n v="5"/>
    <n v="34"/>
    <n v="126"/>
  </r>
  <r>
    <s v="Kamil"/>
    <s v="Zabrzeski"/>
    <x v="2"/>
    <d v="2014-03-03T00:00:00"/>
    <d v="2014-03-06T00:00:00"/>
    <n v="550.5"/>
    <s v="KamilZabrzeski"/>
    <n v="13"/>
    <n v="4"/>
    <n v="34"/>
    <n v="102"/>
  </r>
  <r>
    <s v="Marzena"/>
    <s v="Grab"/>
    <x v="6"/>
    <d v="2014-01-15T00:00:00"/>
    <d v="2014-01-18T00:00:00"/>
    <n v="1116.5"/>
    <s v="MarzenaGrab"/>
    <n v="12"/>
    <n v="4"/>
    <n v="34"/>
    <n v="102"/>
  </r>
  <r>
    <s v="Marzena"/>
    <s v="Grab"/>
    <x v="7"/>
    <d v="2014-03-15T00:00:00"/>
    <d v="2014-03-18T00:00:00"/>
    <n v="1091.7"/>
    <s v="MarzenaGrab"/>
    <n v="12"/>
    <n v="4"/>
    <n v="34"/>
    <n v="102"/>
  </r>
  <r>
    <s v="Irma"/>
    <s v="Opoczna"/>
    <x v="6"/>
    <d v="2014-02-19T00:00:00"/>
    <d v="2014-02-23T00:00:00"/>
    <n v="1321.5"/>
    <s v="IrmaOpoczna"/>
    <n v="9"/>
    <n v="5"/>
    <n v="34"/>
    <n v="126"/>
  </r>
  <r>
    <s v="Irma"/>
    <s v="Opoczna"/>
    <x v="8"/>
    <d v="2014-11-28T00:00:00"/>
    <d v="2014-12-02T00:00:00"/>
    <n v="1524"/>
    <s v="IrmaOpoczna"/>
    <n v="9"/>
    <n v="5"/>
    <n v="34"/>
    <n v="126"/>
  </r>
  <r>
    <s v="Zuzanna"/>
    <s v="Piotrkowska"/>
    <x v="4"/>
    <d v="2014-06-01T00:00:00"/>
    <d v="2014-06-03T00:00:00"/>
    <n v="588.70000000000005"/>
    <s v="ZuzannaPiotrkowska"/>
    <n v="15"/>
    <n v="3"/>
    <n v="34"/>
    <n v="78"/>
  </r>
  <r>
    <s v="Zuzanna"/>
    <s v="Piotrkowska"/>
    <x v="11"/>
    <d v="2014-09-29T00:00:00"/>
    <d v="2014-10-01T00:00:00"/>
    <n v="698"/>
    <s v="ZuzannaPiotrkowska"/>
    <n v="15"/>
    <n v="3"/>
    <n v="34"/>
    <n v="78"/>
  </r>
  <r>
    <s v="Zuzanna"/>
    <s v="Piotrkowska"/>
    <x v="7"/>
    <d v="2014-11-06T00:00:00"/>
    <d v="2014-11-08T00:00:00"/>
    <n v="892.7"/>
    <s v="ZuzannaPiotrkowska"/>
    <n v="15"/>
    <n v="3"/>
    <n v="34"/>
    <n v="78"/>
  </r>
  <r>
    <s v="Kamil"/>
    <s v="Zabrzeski"/>
    <x v="11"/>
    <d v="2014-06-19T00:00:00"/>
    <d v="2014-06-21T00:00:00"/>
    <n v="698"/>
    <s v="KamilZabrzeski"/>
    <n v="13"/>
    <n v="3"/>
    <n v="34"/>
    <n v="78"/>
  </r>
  <r>
    <s v="Kamil"/>
    <s v="Zabrzeski"/>
    <x v="0"/>
    <d v="2014-09-17T00:00:00"/>
    <d v="2014-09-19T00:00:00"/>
    <n v="434.4"/>
    <s v="KamilZabrzeski"/>
    <n v="13"/>
    <n v="3"/>
    <n v="34"/>
    <n v="78"/>
  </r>
  <r>
    <s v="Kamil"/>
    <s v="Zabrzeski"/>
    <x v="2"/>
    <d v="2014-11-27T00:00:00"/>
    <d v="2014-11-29T00:00:00"/>
    <n v="426.5"/>
    <s v="KamilZabrzeski"/>
    <n v="13"/>
    <n v="3"/>
    <n v="34"/>
    <n v="78"/>
  </r>
  <r>
    <s v="Marzena"/>
    <s v="Grab"/>
    <x v="9"/>
    <d v="2014-08-12T00:00:00"/>
    <d v="2014-08-14T00:00:00"/>
    <n v="536.79999999999995"/>
    <s v="MarzenaGrab"/>
    <n v="12"/>
    <n v="3"/>
    <n v="34"/>
    <n v="78"/>
  </r>
  <r>
    <s v="Irma"/>
    <s v="Opoczna"/>
    <x v="2"/>
    <d v="2014-02-26T00:00:00"/>
    <d v="2014-03-01T00:00:00"/>
    <n v="550.5"/>
    <s v="IrmaOpoczna"/>
    <n v="9"/>
    <n v="4"/>
    <n v="34"/>
    <n v="102"/>
  </r>
  <r>
    <s v="Irma"/>
    <s v="Opoczna"/>
    <x v="4"/>
    <d v="2014-06-25T00:00:00"/>
    <d v="2014-06-28T00:00:00"/>
    <n v="737.7"/>
    <s v="IrmaOpoczna"/>
    <n v="9"/>
    <n v="4"/>
    <n v="34"/>
    <n v="102"/>
  </r>
  <r>
    <s v="Irma"/>
    <s v="Opoczna"/>
    <x v="6"/>
    <d v="2014-08-24T00:00:00"/>
    <d v="2014-08-27T00:00:00"/>
    <n v="1116.5"/>
    <s v="IrmaOpoczna"/>
    <n v="9"/>
    <n v="4"/>
    <n v="34"/>
    <n v="102"/>
  </r>
  <r>
    <s v="Irma"/>
    <s v="Opoczna"/>
    <x v="5"/>
    <d v="2014-11-16T00:00:00"/>
    <d v="2014-11-19T00:00:00"/>
    <n v="919"/>
    <s v="IrmaOpoczna"/>
    <n v="9"/>
    <n v="4"/>
    <n v="34"/>
    <n v="102"/>
  </r>
  <r>
    <s v="Zuzanna"/>
    <s v="Piotrkowska"/>
    <x v="0"/>
    <d v="2014-07-31T00:00:00"/>
    <d v="2014-08-01T00:00:00"/>
    <n v="295.39999999999998"/>
    <s v="ZuzannaPiotrkowska"/>
    <n v="15"/>
    <n v="2"/>
    <n v="34"/>
    <n v="54"/>
  </r>
  <r>
    <s v="Zuzanna"/>
    <s v="Piotrkowska"/>
    <x v="8"/>
    <d v="2014-08-30T00:00:00"/>
    <d v="2014-08-31T00:00:00"/>
    <n v="891"/>
    <s v="ZuzannaPiotrkowska"/>
    <n v="15"/>
    <n v="2"/>
    <n v="34"/>
    <n v="54"/>
  </r>
  <r>
    <s v="Zuzanna"/>
    <s v="Piotrkowska"/>
    <x v="9"/>
    <d v="2014-11-13T00:00:00"/>
    <d v="2014-11-14T00:00:00"/>
    <n v="407.8"/>
    <s v="ZuzannaPiotrkowska"/>
    <n v="15"/>
    <n v="2"/>
    <n v="34"/>
    <n v="54"/>
  </r>
  <r>
    <s v="Zuzanna"/>
    <s v="Piotrkowska"/>
    <x v="8"/>
    <d v="2014-12-09T00:00:00"/>
    <d v="2014-12-10T00:00:00"/>
    <n v="891"/>
    <s v="ZuzannaPiotrkowska"/>
    <n v="15"/>
    <n v="2"/>
    <n v="34"/>
    <n v="54"/>
  </r>
  <r>
    <s v="Zuzanna"/>
    <s v="Piotrkowska"/>
    <x v="6"/>
    <d v="2014-12-22T00:00:00"/>
    <d v="2014-12-23T00:00:00"/>
    <n v="706.5"/>
    <s v="ZuzannaPiotrkowska"/>
    <n v="15"/>
    <n v="2"/>
    <n v="34"/>
    <n v="54"/>
  </r>
  <r>
    <s v="Irma"/>
    <s v="Opoczna"/>
    <x v="1"/>
    <d v="2014-07-19T00:00:00"/>
    <d v="2014-07-21T00:00:00"/>
    <n v="795.4"/>
    <s v="IrmaOpoczna"/>
    <n v="9"/>
    <n v="3"/>
    <n v="34"/>
    <n v="78"/>
  </r>
  <r>
    <s v="Irma"/>
    <s v="Opoczna"/>
    <x v="10"/>
    <d v="2014-08-18T00:00:00"/>
    <d v="2014-08-20T00:00:00"/>
    <n v="689.8"/>
    <s v="IrmaOpoczna"/>
    <n v="9"/>
    <n v="3"/>
    <n v="34"/>
    <n v="78"/>
  </r>
  <r>
    <s v="Kamil"/>
    <s v="Zabrzeski"/>
    <x v="8"/>
    <d v="2014-01-02T00:00:00"/>
    <d v="2014-01-03T00:00:00"/>
    <n v="891"/>
    <s v="KamilZabrzeski"/>
    <n v="13"/>
    <n v="2"/>
    <n v="34"/>
    <n v="54"/>
  </r>
  <r>
    <s v="Kamil"/>
    <s v="Zabrzeski"/>
    <x v="9"/>
    <d v="2014-01-26T00:00:00"/>
    <d v="2014-01-27T00:00:00"/>
    <n v="407.8"/>
    <s v="KamilZabrzeski"/>
    <n v="13"/>
    <n v="2"/>
    <n v="34"/>
    <n v="54"/>
  </r>
  <r>
    <s v="Kamil"/>
    <s v="Zabrzeski"/>
    <x v="1"/>
    <d v="2014-08-25T00:00:00"/>
    <d v="2014-08-26T00:00:00"/>
    <n v="654.4"/>
    <s v="KamilZabrzeski"/>
    <n v="13"/>
    <n v="2"/>
    <n v="34"/>
    <n v="54"/>
  </r>
  <r>
    <s v="Kamil"/>
    <s v="Zabrzeski"/>
    <x v="9"/>
    <d v="2014-12-10T00:00:00"/>
    <d v="2014-12-11T00:00:00"/>
    <n v="407.8"/>
    <s v="KamilZabrzeski"/>
    <n v="13"/>
    <n v="2"/>
    <n v="34"/>
    <n v="54"/>
  </r>
  <r>
    <s v="Marzena"/>
    <s v="Grab"/>
    <x v="4"/>
    <d v="2014-05-14T00:00:00"/>
    <d v="2014-05-15T00:00:00"/>
    <n v="439.7"/>
    <s v="MarzenaGrab"/>
    <n v="12"/>
    <n v="2"/>
    <n v="34"/>
    <n v="54"/>
  </r>
  <r>
    <s v="Marzena"/>
    <s v="Grab"/>
    <x v="5"/>
    <d v="2014-12-29T00:00:00"/>
    <d v="2014-12-30T00:00:00"/>
    <n v="601"/>
    <s v="MarzenaGrab"/>
    <n v="12"/>
    <n v="2"/>
    <n v="34"/>
    <n v="54"/>
  </r>
  <r>
    <s v="Irma"/>
    <s v="Opoczna"/>
    <x v="6"/>
    <d v="2014-11-04T00:00:00"/>
    <d v="2014-11-05T00:00:00"/>
    <n v="706.5"/>
    <s v="IrmaOpoczna"/>
    <n v="9"/>
    <n v="2"/>
    <n v="34"/>
    <n v="54"/>
  </r>
  <r>
    <s v="Zuzanna"/>
    <s v="Piotrkowska"/>
    <x v="6"/>
    <d v="2014-11-04T00:00:00"/>
    <d v="2014-11-04T00:00:00"/>
    <n v="501.5"/>
    <s v="ZuzannaPiotrkowska"/>
    <n v="15"/>
    <n v="1"/>
    <n v="34"/>
    <n v="30"/>
  </r>
  <r>
    <s v="Zuzanna"/>
    <s v="Piotrkowska"/>
    <x v="3"/>
    <d v="2014-12-12T00:00:00"/>
    <d v="2014-12-12T00:00:00"/>
    <n v="307.7"/>
    <s v="ZuzannaPiotrkowska"/>
    <n v="15"/>
    <n v="1"/>
    <n v="34"/>
    <n v="30"/>
  </r>
  <r>
    <s v="Zuzanna"/>
    <s v="Piotrkowska"/>
    <x v="4"/>
    <d v="2014-12-18T00:00:00"/>
    <d v="2014-12-18T00:00:00"/>
    <n v="290.7"/>
    <s v="ZuzannaPiotrkowska"/>
    <n v="15"/>
    <n v="1"/>
    <n v="34"/>
    <n v="30"/>
  </r>
  <r>
    <s v="Zuzanna"/>
    <s v="Piotrkowska"/>
    <x v="11"/>
    <d v="2014-12-22T00:00:00"/>
    <d v="2014-12-22T00:00:00"/>
    <n v="442"/>
    <s v="ZuzannaPiotrkowska"/>
    <n v="15"/>
    <n v="1"/>
    <n v="34"/>
    <n v="30"/>
  </r>
  <r>
    <s v="Zuzanna"/>
    <s v="Piotrkowska"/>
    <x v="7"/>
    <d v="2014-12-29T00:00:00"/>
    <d v="2014-12-29T00:00:00"/>
    <n v="494.7"/>
    <s v="ZuzannaPiotrkowska"/>
    <n v="15"/>
    <n v="1"/>
    <n v="34"/>
    <n v="30"/>
  </r>
  <r>
    <s v="Kamil"/>
    <s v="Zabrzeski"/>
    <x v="6"/>
    <d v="2014-09-23T00:00:00"/>
    <d v="2014-09-23T00:00:00"/>
    <n v="501.5"/>
    <s v="KamilZabrzeski"/>
    <n v="13"/>
    <n v="1"/>
    <n v="34"/>
    <n v="30"/>
  </r>
  <r>
    <s v="Kamil"/>
    <s v="Zabrzeski"/>
    <x v="3"/>
    <d v="2014-10-29T00:00:00"/>
    <d v="2014-10-29T00:00:00"/>
    <n v="307.7"/>
    <s v="KamilZabrzeski"/>
    <n v="13"/>
    <n v="1"/>
    <n v="34"/>
    <n v="30"/>
  </r>
  <r>
    <s v="Kamil"/>
    <s v="Zabrzeski"/>
    <x v="7"/>
    <d v="2014-12-18T00:00:00"/>
    <d v="2014-12-18T00:00:00"/>
    <n v="494.7"/>
    <s v="KamilZabrzeski"/>
    <n v="13"/>
    <n v="1"/>
    <n v="34"/>
    <n v="30"/>
  </r>
  <r>
    <s v="Marzena"/>
    <s v="Grab"/>
    <x v="12"/>
    <d v="2014-06-02T00:00:00"/>
    <d v="2014-06-02T00:00:00"/>
    <n v="212.5"/>
    <s v="MarzenaGrab"/>
    <n v="12"/>
    <n v="1"/>
    <n v="34"/>
    <n v="30"/>
  </r>
  <r>
    <s v="Marzena"/>
    <s v="Grab"/>
    <x v="3"/>
    <d v="2014-11-18T00:00:00"/>
    <d v="2014-11-18T00:00:00"/>
    <n v="307.7"/>
    <s v="MarzenaGrab"/>
    <n v="12"/>
    <n v="1"/>
    <n v="34"/>
    <n v="30"/>
  </r>
  <r>
    <s v="Marzena"/>
    <s v="Grab"/>
    <x v="8"/>
    <d v="2014-11-25T00:00:00"/>
    <d v="2014-11-25T00:00:00"/>
    <n v="680"/>
    <s v="MarzenaGrab"/>
    <n v="12"/>
    <n v="1"/>
    <n v="34"/>
    <n v="30"/>
  </r>
  <r>
    <s v="Marzena"/>
    <s v="Grab"/>
    <x v="5"/>
    <d v="2014-12-10T00:00:00"/>
    <d v="2014-12-10T00:00:00"/>
    <n v="442"/>
    <s v="MarzenaGrab"/>
    <n v="12"/>
    <n v="1"/>
    <n v="34"/>
    <n v="30"/>
  </r>
  <r>
    <s v="Karolina"/>
    <s v="Janes"/>
    <x v="12"/>
    <d v="2014-01-14T00:00:00"/>
    <d v="2014-01-18T00:00:00"/>
    <n v="688.5"/>
    <s v="KarolinaJanes"/>
    <n v="12"/>
    <n v="5"/>
    <n v="33"/>
    <n v="126"/>
  </r>
  <r>
    <s v="Karolina"/>
    <s v="Janes"/>
    <x v="11"/>
    <d v="2014-12-10T00:00:00"/>
    <d v="2014-12-14T00:00:00"/>
    <n v="954"/>
    <s v="KarolinaJanes"/>
    <n v="12"/>
    <n v="5"/>
    <n v="33"/>
    <n v="126"/>
  </r>
  <r>
    <s v="Piotr"/>
    <s v="Sworacz"/>
    <x v="6"/>
    <d v="2014-03-15T00:00:00"/>
    <d v="2014-03-19T00:00:00"/>
    <n v="1321.5"/>
    <s v="PiotrSworacz"/>
    <n v="10"/>
    <n v="5"/>
    <n v="33"/>
    <n v="126"/>
  </r>
  <r>
    <s v="Karolina"/>
    <s v="Janes"/>
    <x v="1"/>
    <d v="2014-02-07T00:00:00"/>
    <d v="2014-02-10T00:00:00"/>
    <n v="936.4"/>
    <s v="KarolinaJanes"/>
    <n v="12"/>
    <n v="4"/>
    <n v="33"/>
    <n v="102"/>
  </r>
  <r>
    <s v="Karolina"/>
    <s v="Janes"/>
    <x v="7"/>
    <d v="2014-06-13T00:00:00"/>
    <d v="2014-06-16T00:00:00"/>
    <n v="1091.7"/>
    <s v="KarolinaJanes"/>
    <n v="12"/>
    <n v="4"/>
    <n v="33"/>
    <n v="102"/>
  </r>
  <r>
    <s v="Karolina"/>
    <s v="Janes"/>
    <x v="4"/>
    <d v="2014-07-31T00:00:00"/>
    <d v="2014-08-03T00:00:00"/>
    <n v="737.7"/>
    <s v="KarolinaJanes"/>
    <n v="12"/>
    <n v="4"/>
    <n v="33"/>
    <n v="102"/>
  </r>
  <r>
    <s v="Piotr"/>
    <s v="Sworacz"/>
    <x v="3"/>
    <d v="2014-01-14T00:00:00"/>
    <d v="2014-01-17T00:00:00"/>
    <n v="841.7"/>
    <s v="PiotrSworacz"/>
    <n v="10"/>
    <n v="4"/>
    <n v="33"/>
    <n v="102"/>
  </r>
  <r>
    <s v="Piotr"/>
    <s v="Sworacz"/>
    <x v="0"/>
    <d v="2014-01-26T00:00:00"/>
    <d v="2014-01-29T00:00:00"/>
    <n v="573.4"/>
    <s v="PiotrSworacz"/>
    <n v="10"/>
    <n v="4"/>
    <n v="33"/>
    <n v="102"/>
  </r>
  <r>
    <s v="Piotr"/>
    <s v="Sworacz"/>
    <x v="11"/>
    <d v="2014-02-19T00:00:00"/>
    <d v="2014-02-22T00:00:00"/>
    <n v="826"/>
    <s v="PiotrSworacz"/>
    <n v="10"/>
    <n v="4"/>
    <n v="33"/>
    <n v="102"/>
  </r>
  <r>
    <s v="Piotr"/>
    <s v="Sworacz"/>
    <x v="3"/>
    <d v="2014-11-04T00:00:00"/>
    <d v="2014-11-07T00:00:00"/>
    <n v="841.7"/>
    <s v="PiotrSworacz"/>
    <n v="10"/>
    <n v="4"/>
    <n v="33"/>
    <n v="102"/>
  </r>
  <r>
    <s v="Karolina"/>
    <s v="Janes"/>
    <x v="7"/>
    <d v="2014-01-21T00:00:00"/>
    <d v="2014-01-23T00:00:00"/>
    <n v="892.7"/>
    <s v="KarolinaJanes"/>
    <n v="12"/>
    <n v="3"/>
    <n v="33"/>
    <n v="78"/>
  </r>
  <r>
    <s v="Piotr"/>
    <s v="Sworacz"/>
    <x v="5"/>
    <d v="2014-06-01T00:00:00"/>
    <d v="2014-06-03T00:00:00"/>
    <n v="760"/>
    <s v="PiotrSworacz"/>
    <n v="10"/>
    <n v="3"/>
    <n v="33"/>
    <n v="78"/>
  </r>
  <r>
    <s v="Piotr"/>
    <s v="Sworacz"/>
    <x v="12"/>
    <d v="2014-07-31T00:00:00"/>
    <d v="2014-08-02T00:00:00"/>
    <n v="450.5"/>
    <s v="PiotrSworacz"/>
    <n v="10"/>
    <n v="3"/>
    <n v="33"/>
    <n v="78"/>
  </r>
  <r>
    <s v="Piotr"/>
    <s v="Sworacz"/>
    <x v="5"/>
    <d v="2014-10-11T00:00:00"/>
    <d v="2014-10-13T00:00:00"/>
    <n v="760"/>
    <s v="PiotrSworacz"/>
    <n v="10"/>
    <n v="3"/>
    <n v="33"/>
    <n v="78"/>
  </r>
  <r>
    <s v="Karolina"/>
    <s v="Janes"/>
    <x v="0"/>
    <d v="2014-03-27T00:00:00"/>
    <d v="2014-03-28T00:00:00"/>
    <n v="295.39999999999998"/>
    <s v="KarolinaJanes"/>
    <n v="12"/>
    <n v="2"/>
    <n v="33"/>
    <n v="54"/>
  </r>
  <r>
    <s v="Karolina"/>
    <s v="Janes"/>
    <x v="5"/>
    <d v="2014-12-21T00:00:00"/>
    <d v="2014-12-22T00:00:00"/>
    <n v="601"/>
    <s v="KarolinaJanes"/>
    <n v="12"/>
    <n v="2"/>
    <n v="33"/>
    <n v="54"/>
  </r>
  <r>
    <s v="Piotr"/>
    <s v="Sworacz"/>
    <x v="9"/>
    <d v="2014-11-15T00:00:00"/>
    <d v="2014-11-16T00:00:00"/>
    <n v="407.8"/>
    <s v="PiotrSworacz"/>
    <n v="10"/>
    <n v="2"/>
    <n v="33"/>
    <n v="54"/>
  </r>
  <r>
    <s v="Karolina"/>
    <s v="Janes"/>
    <x v="1"/>
    <d v="2014-01-08T00:00:00"/>
    <d v="2014-01-08T00:00:00"/>
    <n v="513.4"/>
    <s v="KarolinaJanes"/>
    <n v="12"/>
    <n v="1"/>
    <n v="33"/>
    <n v="30"/>
  </r>
  <r>
    <s v="Karolina"/>
    <s v="Janes"/>
    <x v="2"/>
    <d v="2014-11-15T00:00:00"/>
    <d v="2014-11-15T00:00:00"/>
    <n v="178.5"/>
    <s v="KarolinaJanes"/>
    <n v="12"/>
    <n v="1"/>
    <n v="33"/>
    <n v="30"/>
  </r>
  <r>
    <s v="Karolina"/>
    <s v="Janes"/>
    <x v="5"/>
    <d v="2014-11-20T00:00:00"/>
    <d v="2014-11-20T00:00:00"/>
    <n v="442"/>
    <s v="KarolinaJanes"/>
    <n v="12"/>
    <n v="1"/>
    <n v="33"/>
    <n v="30"/>
  </r>
  <r>
    <s v="Karolina"/>
    <s v="Janes"/>
    <x v="7"/>
    <d v="2014-12-29T00:00:00"/>
    <d v="2014-12-29T00:00:00"/>
    <n v="494.7"/>
    <s v="KarolinaJanes"/>
    <n v="12"/>
    <n v="1"/>
    <n v="33"/>
    <n v="30"/>
  </r>
  <r>
    <s v="Piotr"/>
    <s v="Sworacz"/>
    <x v="12"/>
    <d v="2014-11-20T00:00:00"/>
    <d v="2014-11-20T00:00:00"/>
    <n v="212.5"/>
    <s v="PiotrSworacz"/>
    <n v="10"/>
    <n v="1"/>
    <n v="33"/>
    <n v="30"/>
  </r>
  <r>
    <s v="Grzegorz"/>
    <s v="Podolski"/>
    <x v="12"/>
    <d v="2014-09-17T00:00:00"/>
    <d v="2014-09-20T00:00:00"/>
    <n v="569.5"/>
    <s v="GrzegorzPodolski"/>
    <n v="14"/>
    <n v="4"/>
    <n v="32"/>
    <n v="102"/>
  </r>
  <r>
    <s v="Grzegorz"/>
    <s v="Podolski"/>
    <x v="10"/>
    <d v="2014-09-29T00:00:00"/>
    <d v="2014-10-02T00:00:00"/>
    <n v="852.8"/>
    <s v="GrzegorzPodolski"/>
    <n v="14"/>
    <n v="4"/>
    <n v="32"/>
    <n v="102"/>
  </r>
  <r>
    <s v="Piotr"/>
    <s v="Bojarun"/>
    <x v="4"/>
    <d v="2014-05-14T00:00:00"/>
    <d v="2014-05-18T00:00:00"/>
    <n v="886.7"/>
    <s v="PiotrBojarun"/>
    <n v="10"/>
    <n v="5"/>
    <n v="32"/>
    <n v="126"/>
  </r>
  <r>
    <s v="Piotr"/>
    <s v="Bojarun"/>
    <x v="7"/>
    <d v="2014-07-01T00:00:00"/>
    <d v="2014-07-05T00:00:00"/>
    <n v="1290.7"/>
    <s v="PiotrBojarun"/>
    <n v="10"/>
    <n v="5"/>
    <n v="32"/>
    <n v="126"/>
  </r>
  <r>
    <s v="Grzegorz"/>
    <s v="Podolski"/>
    <x v="3"/>
    <d v="2014-01-15T00:00:00"/>
    <d v="2014-01-17T00:00:00"/>
    <n v="663.7"/>
    <s v="GrzegorzPodolski"/>
    <n v="14"/>
    <n v="3"/>
    <n v="32"/>
    <n v="78"/>
  </r>
  <r>
    <s v="Grzegorz"/>
    <s v="Podolski"/>
    <x v="3"/>
    <d v="2014-02-07T00:00:00"/>
    <d v="2014-02-09T00:00:00"/>
    <n v="663.7"/>
    <s v="GrzegorzPodolski"/>
    <n v="14"/>
    <n v="3"/>
    <n v="32"/>
    <n v="78"/>
  </r>
  <r>
    <s v="Grzegorz"/>
    <s v="Podolski"/>
    <x v="5"/>
    <d v="2014-12-09T00:00:00"/>
    <d v="2014-12-11T00:00:00"/>
    <n v="760"/>
    <s v="GrzegorzPodolski"/>
    <n v="14"/>
    <n v="3"/>
    <n v="32"/>
    <n v="78"/>
  </r>
  <r>
    <s v="Piotr"/>
    <s v="Bojarun"/>
    <x v="2"/>
    <d v="2014-01-13T00:00:00"/>
    <d v="2014-01-16T00:00:00"/>
    <n v="550.5"/>
    <s v="PiotrBojarun"/>
    <n v="10"/>
    <n v="4"/>
    <n v="32"/>
    <n v="102"/>
  </r>
  <r>
    <s v="Piotr"/>
    <s v="Bojarun"/>
    <x v="1"/>
    <d v="2014-02-07T00:00:00"/>
    <d v="2014-02-10T00:00:00"/>
    <n v="936.4"/>
    <s v="PiotrBojarun"/>
    <n v="10"/>
    <n v="4"/>
    <n v="32"/>
    <n v="102"/>
  </r>
  <r>
    <s v="Piotr"/>
    <s v="Bojarun"/>
    <x v="7"/>
    <d v="2014-07-31T00:00:00"/>
    <d v="2014-08-03T00:00:00"/>
    <n v="1091.7"/>
    <s v="PiotrBojarun"/>
    <n v="10"/>
    <n v="4"/>
    <n v="32"/>
    <n v="102"/>
  </r>
  <r>
    <s v="Piotr"/>
    <s v="Bojarun"/>
    <x v="5"/>
    <d v="2014-04-08T00:00:00"/>
    <d v="2014-04-10T00:00:00"/>
    <n v="760"/>
    <s v="PiotrBojarun"/>
    <n v="10"/>
    <n v="3"/>
    <n v="32"/>
    <n v="78"/>
  </r>
  <r>
    <s v="Piotr"/>
    <s v="Bojarun"/>
    <x v="4"/>
    <d v="2014-09-05T00:00:00"/>
    <d v="2014-09-07T00:00:00"/>
    <n v="588.70000000000005"/>
    <s v="PiotrBojarun"/>
    <n v="10"/>
    <n v="3"/>
    <n v="32"/>
    <n v="78"/>
  </r>
  <r>
    <s v="Grzegorz"/>
    <s v="Podolski"/>
    <x v="6"/>
    <d v="2014-04-14T00:00:00"/>
    <d v="2014-04-15T00:00:00"/>
    <n v="706.5"/>
    <s v="GrzegorzPodolski"/>
    <n v="14"/>
    <n v="2"/>
    <n v="32"/>
    <n v="54"/>
  </r>
  <r>
    <s v="Grzegorz"/>
    <s v="Podolski"/>
    <x v="6"/>
    <d v="2014-07-25T00:00:00"/>
    <d v="2014-07-26T00:00:00"/>
    <n v="706.5"/>
    <s v="GrzegorzPodolski"/>
    <n v="14"/>
    <n v="2"/>
    <n v="32"/>
    <n v="54"/>
  </r>
  <r>
    <s v="Grzegorz"/>
    <s v="Podolski"/>
    <x v="7"/>
    <d v="2014-07-31T00:00:00"/>
    <d v="2014-08-01T00:00:00"/>
    <n v="693.7"/>
    <s v="GrzegorzPodolski"/>
    <n v="14"/>
    <n v="2"/>
    <n v="32"/>
    <n v="54"/>
  </r>
  <r>
    <s v="Grzegorz"/>
    <s v="Podolski"/>
    <x v="0"/>
    <d v="2014-10-29T00:00:00"/>
    <d v="2014-10-30T00:00:00"/>
    <n v="295.39999999999998"/>
    <s v="GrzegorzPodolski"/>
    <n v="14"/>
    <n v="2"/>
    <n v="32"/>
    <n v="54"/>
  </r>
  <r>
    <s v="Grzegorz"/>
    <s v="Podolski"/>
    <x v="3"/>
    <d v="2014-11-04T00:00:00"/>
    <d v="2014-11-05T00:00:00"/>
    <n v="485.7"/>
    <s v="GrzegorzPodolski"/>
    <n v="14"/>
    <n v="2"/>
    <n v="32"/>
    <n v="54"/>
  </r>
  <r>
    <s v="Grzegorz"/>
    <s v="Podolski"/>
    <x v="9"/>
    <d v="2014-11-15T00:00:00"/>
    <d v="2014-11-16T00:00:00"/>
    <n v="407.8"/>
    <s v="GrzegorzPodolski"/>
    <n v="14"/>
    <n v="2"/>
    <n v="32"/>
    <n v="54"/>
  </r>
  <r>
    <s v="Piotr"/>
    <s v="Bojarun"/>
    <x v="9"/>
    <d v="2014-03-15T00:00:00"/>
    <d v="2014-03-16T00:00:00"/>
    <n v="407.8"/>
    <s v="PiotrBojarun"/>
    <n v="10"/>
    <n v="2"/>
    <n v="32"/>
    <n v="54"/>
  </r>
  <r>
    <s v="Grzegorz"/>
    <s v="Podolski"/>
    <x v="6"/>
    <d v="2014-01-19T00:00:00"/>
    <d v="2014-01-19T00:00:00"/>
    <n v="501.5"/>
    <s v="GrzegorzPodolski"/>
    <n v="14"/>
    <n v="1"/>
    <n v="32"/>
    <n v="30"/>
  </r>
  <r>
    <s v="Grzegorz"/>
    <s v="Podolski"/>
    <x v="0"/>
    <d v="2014-03-03T00:00:00"/>
    <d v="2014-03-03T00:00:00"/>
    <n v="156.4"/>
    <s v="GrzegorzPodolski"/>
    <n v="14"/>
    <n v="1"/>
    <n v="32"/>
    <n v="30"/>
  </r>
  <r>
    <s v="Grzegorz"/>
    <s v="Podolski"/>
    <x v="12"/>
    <d v="2014-03-06T00:00:00"/>
    <d v="2014-03-06T00:00:00"/>
    <n v="212.5"/>
    <s v="GrzegorzPodolski"/>
    <n v="14"/>
    <n v="1"/>
    <n v="32"/>
    <n v="30"/>
  </r>
  <r>
    <s v="Piotr"/>
    <s v="Bojarun"/>
    <x v="10"/>
    <d v="2014-01-06T00:00:00"/>
    <d v="2014-01-06T00:00:00"/>
    <n v="363.8"/>
    <s v="PiotrBojarun"/>
    <n v="10"/>
    <n v="1"/>
    <n v="32"/>
    <n v="30"/>
  </r>
  <r>
    <s v="Piotr"/>
    <s v="Bojarun"/>
    <x v="1"/>
    <d v="2014-12-21T00:00:00"/>
    <d v="2014-12-21T00:00:00"/>
    <n v="513.4"/>
    <s v="PiotrBojarun"/>
    <n v="10"/>
    <n v="1"/>
    <n v="32"/>
    <n v="30"/>
  </r>
  <r>
    <s v="Olivia"/>
    <s v="Gabor"/>
    <x v="6"/>
    <d v="2014-09-16T00:00:00"/>
    <d v="2014-09-19T00:00:00"/>
    <n v="1116.5"/>
    <s v="OliviaGabor"/>
    <n v="16"/>
    <n v="4"/>
    <n v="31"/>
    <n v="102"/>
  </r>
  <r>
    <s v="Olivia"/>
    <s v="Gabor"/>
    <x v="7"/>
    <d v="2014-09-17T00:00:00"/>
    <d v="2014-09-20T00:00:00"/>
    <n v="1091.7"/>
    <s v="OliviaGabor"/>
    <n v="16"/>
    <n v="4"/>
    <n v="31"/>
    <n v="102"/>
  </r>
  <r>
    <s v="Olivia"/>
    <s v="Gabor"/>
    <x v="5"/>
    <d v="2014-01-15T00:00:00"/>
    <d v="2014-01-17T00:00:00"/>
    <n v="760"/>
    <s v="OliviaGabor"/>
    <n v="16"/>
    <n v="3"/>
    <n v="31"/>
    <n v="78"/>
  </r>
  <r>
    <s v="Olivia"/>
    <s v="Gabor"/>
    <x v="10"/>
    <d v="2014-10-22T00:00:00"/>
    <d v="2014-10-24T00:00:00"/>
    <n v="689.8"/>
    <s v="OliviaGabor"/>
    <n v="16"/>
    <n v="3"/>
    <n v="31"/>
    <n v="78"/>
  </r>
  <r>
    <s v="Sebastian"/>
    <s v="Argonski"/>
    <x v="11"/>
    <d v="2014-02-07T00:00:00"/>
    <d v="2014-02-11T00:00:00"/>
    <n v="954"/>
    <s v="SebastianArgonski"/>
    <n v="9"/>
    <n v="5"/>
    <n v="31"/>
    <n v="126"/>
  </r>
  <r>
    <s v="Sebastian"/>
    <s v="Argonski"/>
    <x v="7"/>
    <d v="2014-04-14T00:00:00"/>
    <d v="2014-04-18T00:00:00"/>
    <n v="1290.7"/>
    <s v="SebastianArgonski"/>
    <n v="9"/>
    <n v="5"/>
    <n v="31"/>
    <n v="126"/>
  </r>
  <r>
    <s v="Sebastian"/>
    <s v="Argonski"/>
    <x v="10"/>
    <d v="2014-07-13T00:00:00"/>
    <d v="2014-07-16T00:00:00"/>
    <n v="852.8"/>
    <s v="SebastianArgonski"/>
    <n v="9"/>
    <n v="4"/>
    <n v="31"/>
    <n v="102"/>
  </r>
  <r>
    <s v="Sebastian"/>
    <s v="Argonski"/>
    <x v="5"/>
    <d v="2014-10-23T00:00:00"/>
    <d v="2014-10-26T00:00:00"/>
    <n v="919"/>
    <s v="SebastianArgonski"/>
    <n v="9"/>
    <n v="4"/>
    <n v="31"/>
    <n v="102"/>
  </r>
  <r>
    <s v="Sebastian"/>
    <s v="Argonski"/>
    <x v="0"/>
    <d v="2014-11-27T00:00:00"/>
    <d v="2014-11-30T00:00:00"/>
    <n v="573.4"/>
    <s v="SebastianArgonski"/>
    <n v="9"/>
    <n v="4"/>
    <n v="31"/>
    <n v="102"/>
  </r>
  <r>
    <s v="Olivia"/>
    <s v="Gabor"/>
    <x v="8"/>
    <d v="2014-02-19T00:00:00"/>
    <d v="2014-02-20T00:00:00"/>
    <n v="891"/>
    <s v="OliviaGabor"/>
    <n v="16"/>
    <n v="2"/>
    <n v="31"/>
    <n v="54"/>
  </r>
  <r>
    <s v="Olivia"/>
    <s v="Gabor"/>
    <x v="8"/>
    <d v="2014-06-25T00:00:00"/>
    <d v="2014-06-26T00:00:00"/>
    <n v="891"/>
    <s v="OliviaGabor"/>
    <n v="16"/>
    <n v="2"/>
    <n v="31"/>
    <n v="54"/>
  </r>
  <r>
    <s v="Olivia"/>
    <s v="Gabor"/>
    <x v="8"/>
    <d v="2014-08-25T00:00:00"/>
    <d v="2014-08-26T00:00:00"/>
    <n v="891"/>
    <s v="OliviaGabor"/>
    <n v="16"/>
    <n v="2"/>
    <n v="31"/>
    <n v="54"/>
  </r>
  <r>
    <s v="Olivia"/>
    <s v="Gabor"/>
    <x v="7"/>
    <d v="2014-08-30T00:00:00"/>
    <d v="2014-08-31T00:00:00"/>
    <n v="693.7"/>
    <s v="OliviaGabor"/>
    <n v="16"/>
    <n v="2"/>
    <n v="31"/>
    <n v="54"/>
  </r>
  <r>
    <s v="Olivia"/>
    <s v="Gabor"/>
    <x v="6"/>
    <d v="2014-12-16T00:00:00"/>
    <d v="2014-12-17T00:00:00"/>
    <n v="706.5"/>
    <s v="OliviaGabor"/>
    <n v="16"/>
    <n v="2"/>
    <n v="31"/>
    <n v="54"/>
  </r>
  <r>
    <s v="Sebastian"/>
    <s v="Argonski"/>
    <x v="11"/>
    <d v="2014-01-14T00:00:00"/>
    <d v="2014-01-16T00:00:00"/>
    <n v="698"/>
    <s v="SebastianArgonski"/>
    <n v="9"/>
    <n v="3"/>
    <n v="31"/>
    <n v="78"/>
  </r>
  <r>
    <s v="Sebastian"/>
    <s v="Argonski"/>
    <x v="4"/>
    <d v="2014-09-04T00:00:00"/>
    <d v="2014-09-05T00:00:00"/>
    <n v="439.7"/>
    <s v="SebastianArgonski"/>
    <n v="9"/>
    <n v="2"/>
    <n v="31"/>
    <n v="54"/>
  </r>
  <r>
    <s v="Sebastian"/>
    <s v="Argonski"/>
    <x v="6"/>
    <d v="2014-09-16T00:00:00"/>
    <d v="2014-09-17T00:00:00"/>
    <n v="706.5"/>
    <s v="SebastianArgonski"/>
    <n v="9"/>
    <n v="2"/>
    <n v="31"/>
    <n v="54"/>
  </r>
  <r>
    <s v="Sebastian"/>
    <s v="Argonski"/>
    <x v="4"/>
    <d v="2014-12-09T00:00:00"/>
    <d v="2014-12-10T00:00:00"/>
    <n v="439.7"/>
    <s v="SebastianArgonski"/>
    <n v="9"/>
    <n v="2"/>
    <n v="31"/>
    <n v="54"/>
  </r>
  <r>
    <s v="Olivia"/>
    <s v="Gabor"/>
    <x v="9"/>
    <d v="2014-01-07T00:00:00"/>
    <d v="2014-01-07T00:00:00"/>
    <n v="278.8"/>
    <s v="OliviaGabor"/>
    <n v="16"/>
    <n v="1"/>
    <n v="31"/>
    <n v="30"/>
  </r>
  <r>
    <s v="Olivia"/>
    <s v="Gabor"/>
    <x v="12"/>
    <d v="2014-09-30T00:00:00"/>
    <d v="2014-09-30T00:00:00"/>
    <n v="212.5"/>
    <s v="OliviaGabor"/>
    <n v="16"/>
    <n v="1"/>
    <n v="31"/>
    <n v="30"/>
  </r>
  <r>
    <s v="Olivia"/>
    <s v="Gabor"/>
    <x v="11"/>
    <d v="2014-10-10T00:00:00"/>
    <d v="2014-10-10T00:00:00"/>
    <n v="442"/>
    <s v="OliviaGabor"/>
    <n v="16"/>
    <n v="1"/>
    <n v="31"/>
    <n v="30"/>
  </r>
  <r>
    <s v="Olivia"/>
    <s v="Gabor"/>
    <x v="6"/>
    <d v="2014-10-14T00:00:00"/>
    <d v="2014-10-14T00:00:00"/>
    <n v="501.5"/>
    <s v="OliviaGabor"/>
    <n v="16"/>
    <n v="1"/>
    <n v="31"/>
    <n v="30"/>
  </r>
  <r>
    <s v="Olivia"/>
    <s v="Gabor"/>
    <x v="6"/>
    <d v="2014-11-28T00:00:00"/>
    <d v="2014-11-28T00:00:00"/>
    <n v="501.5"/>
    <s v="OliviaGabor"/>
    <n v="16"/>
    <n v="1"/>
    <n v="31"/>
    <n v="30"/>
  </r>
  <r>
    <s v="Olivia"/>
    <s v="Gabor"/>
    <x v="9"/>
    <d v="2014-12-02T00:00:00"/>
    <d v="2014-12-02T00:00:00"/>
    <n v="278.8"/>
    <s v="OliviaGabor"/>
    <n v="16"/>
    <n v="1"/>
    <n v="31"/>
    <n v="30"/>
  </r>
  <r>
    <s v="Olivia"/>
    <s v="Gabor"/>
    <x v="4"/>
    <d v="2014-12-21T00:00:00"/>
    <d v="2014-12-21T00:00:00"/>
    <n v="290.7"/>
    <s v="OliviaGabor"/>
    <n v="16"/>
    <n v="1"/>
    <n v="31"/>
    <n v="30"/>
  </r>
  <r>
    <s v="Andrzej"/>
    <s v="Klajn"/>
    <x v="7"/>
    <d v="2014-03-27T00:00:00"/>
    <d v="2014-03-31T00:00:00"/>
    <n v="1290.7"/>
    <s v="AndrzejKlajn"/>
    <n v="13"/>
    <n v="5"/>
    <n v="30"/>
    <n v="126"/>
  </r>
  <r>
    <s v="Andrzej"/>
    <s v="Klajn"/>
    <x v="2"/>
    <d v="2014-11-04T00:00:00"/>
    <d v="2014-11-08T00:00:00"/>
    <n v="674.5"/>
    <s v="AndrzejKlajn"/>
    <n v="13"/>
    <n v="5"/>
    <n v="30"/>
    <n v="126"/>
  </r>
  <r>
    <s v="Wiktor"/>
    <s v="Budzis"/>
    <x v="3"/>
    <d v="2014-05-26T00:00:00"/>
    <d v="2014-05-30T00:00:00"/>
    <n v="1019.7"/>
    <s v="WiktorBudzis"/>
    <n v="12"/>
    <n v="5"/>
    <n v="30"/>
    <n v="126"/>
  </r>
  <r>
    <s v="Wiktor"/>
    <s v="Budzis"/>
    <x v="5"/>
    <d v="2014-06-13T00:00:00"/>
    <d v="2014-06-17T00:00:00"/>
    <n v="1078"/>
    <s v="WiktorBudzis"/>
    <n v="12"/>
    <n v="5"/>
    <n v="30"/>
    <n v="126"/>
  </r>
  <r>
    <s v="Wiktor"/>
    <s v="Budzis"/>
    <x v="1"/>
    <d v="2014-08-24T00:00:00"/>
    <d v="2014-08-28T00:00:00"/>
    <n v="1077.4000000000001"/>
    <s v="WiktorBudzis"/>
    <n v="12"/>
    <n v="5"/>
    <n v="30"/>
    <n v="126"/>
  </r>
  <r>
    <s v="Bogumi"/>
    <s v="Lubelski"/>
    <x v="2"/>
    <d v="2014-07-01T00:00:00"/>
    <d v="2014-07-05T00:00:00"/>
    <n v="674.5"/>
    <s v="BogumiLubelski"/>
    <n v="12"/>
    <n v="5"/>
    <n v="30"/>
    <n v="126"/>
  </r>
  <r>
    <s v="Bogumi"/>
    <s v="Lubelski"/>
    <x v="12"/>
    <d v="2014-09-05T00:00:00"/>
    <d v="2014-09-09T00:00:00"/>
    <n v="688.5"/>
    <s v="BogumiLubelski"/>
    <n v="12"/>
    <n v="5"/>
    <n v="30"/>
    <n v="126"/>
  </r>
  <r>
    <s v="Dorota"/>
    <s v="Morska"/>
    <x v="0"/>
    <d v="2014-06-07T00:00:00"/>
    <d v="2014-06-11T00:00:00"/>
    <n v="712.4"/>
    <s v="DorotaMorska"/>
    <n v="12"/>
    <n v="5"/>
    <n v="30"/>
    <n v="126"/>
  </r>
  <r>
    <s v="Dorota"/>
    <s v="Morska"/>
    <x v="10"/>
    <d v="2014-12-10T00:00:00"/>
    <d v="2014-12-14T00:00:00"/>
    <n v="1015.8"/>
    <s v="DorotaMorska"/>
    <n v="12"/>
    <n v="5"/>
    <n v="30"/>
    <n v="126"/>
  </r>
  <r>
    <s v="Rozalia"/>
    <s v="Siedlecka"/>
    <x v="1"/>
    <d v="2014-10-11T00:00:00"/>
    <d v="2014-10-15T00:00:00"/>
    <n v="1077.4000000000001"/>
    <s v="RozaliaSiedlecka"/>
    <n v="11"/>
    <n v="5"/>
    <n v="30"/>
    <n v="126"/>
  </r>
  <r>
    <s v="Adam"/>
    <s v="Wradoch"/>
    <x v="11"/>
    <d v="2014-01-26T00:00:00"/>
    <d v="2014-01-30T00:00:00"/>
    <n v="954"/>
    <s v="AdamWradoch"/>
    <n v="11"/>
    <n v="5"/>
    <n v="30"/>
    <n v="126"/>
  </r>
  <r>
    <s v="Adam"/>
    <s v="Wradoch"/>
    <x v="2"/>
    <d v="2014-08-24T00:00:00"/>
    <d v="2014-08-28T00:00:00"/>
    <n v="674.5"/>
    <s v="AdamWradoch"/>
    <n v="11"/>
    <n v="5"/>
    <n v="30"/>
    <n v="126"/>
  </r>
  <r>
    <s v="Adam"/>
    <s v="Wradoch"/>
    <x v="5"/>
    <d v="2014-10-11T00:00:00"/>
    <d v="2014-10-15T00:00:00"/>
    <n v="1078"/>
    <s v="AdamWradoch"/>
    <n v="11"/>
    <n v="5"/>
    <n v="30"/>
    <n v="126"/>
  </r>
  <r>
    <s v="Andrzej"/>
    <s v="Klajn"/>
    <x v="5"/>
    <d v="2014-10-17T00:00:00"/>
    <d v="2014-10-20T00:00:00"/>
    <n v="919"/>
    <s v="AndrzejKlajn"/>
    <n v="13"/>
    <n v="4"/>
    <n v="30"/>
    <n v="102"/>
  </r>
  <r>
    <s v="Bogumi"/>
    <s v="Lubelski"/>
    <x v="11"/>
    <d v="2014-04-02T00:00:00"/>
    <d v="2014-04-05T00:00:00"/>
    <n v="826"/>
    <s v="BogumiLubelski"/>
    <n v="12"/>
    <n v="4"/>
    <n v="30"/>
    <n v="102"/>
  </r>
  <r>
    <s v="Dorota"/>
    <s v="Morska"/>
    <x v="2"/>
    <d v="2014-04-08T00:00:00"/>
    <d v="2014-04-11T00:00:00"/>
    <n v="550.5"/>
    <s v="DorotaMorska"/>
    <n v="12"/>
    <n v="4"/>
    <n v="30"/>
    <n v="102"/>
  </r>
  <r>
    <s v="Amadeusz"/>
    <s v="Helski"/>
    <x v="2"/>
    <d v="2014-04-08T00:00:00"/>
    <d v="2014-04-12T00:00:00"/>
    <n v="674.5"/>
    <s v="AmadeuszHelski"/>
    <n v="9"/>
    <n v="5"/>
    <n v="30"/>
    <n v="126"/>
  </r>
  <r>
    <s v="Amadeusz"/>
    <s v="Helski"/>
    <x v="12"/>
    <d v="2014-12-09T00:00:00"/>
    <d v="2014-12-13T00:00:00"/>
    <n v="688.5"/>
    <s v="AmadeuszHelski"/>
    <n v="9"/>
    <n v="5"/>
    <n v="30"/>
    <n v="126"/>
  </r>
  <r>
    <s v="Andrzej"/>
    <s v="Klajn"/>
    <x v="12"/>
    <d v="2014-01-03T00:00:00"/>
    <d v="2014-01-05T00:00:00"/>
    <n v="450.5"/>
    <s v="AndrzejKlajn"/>
    <n v="13"/>
    <n v="3"/>
    <n v="30"/>
    <n v="78"/>
  </r>
  <r>
    <s v="Andrzej"/>
    <s v="Klajn"/>
    <x v="7"/>
    <d v="2014-09-16T00:00:00"/>
    <d v="2014-09-18T00:00:00"/>
    <n v="892.7"/>
    <s v="AndrzejKlajn"/>
    <n v="13"/>
    <n v="3"/>
    <n v="30"/>
    <n v="78"/>
  </r>
  <r>
    <s v="Wiktor"/>
    <s v="Budzis"/>
    <x v="11"/>
    <d v="2014-03-15T00:00:00"/>
    <d v="2014-03-17T00:00:00"/>
    <n v="698"/>
    <s v="WiktorBudzis"/>
    <n v="12"/>
    <n v="3"/>
    <n v="30"/>
    <n v="78"/>
  </r>
  <r>
    <s v="Amadeusz"/>
    <s v="Helski"/>
    <x v="6"/>
    <d v="2014-01-09T00:00:00"/>
    <d v="2014-01-12T00:00:00"/>
    <n v="1116.5"/>
    <s v="AmadeuszHelski"/>
    <n v="9"/>
    <n v="4"/>
    <n v="30"/>
    <n v="102"/>
  </r>
  <r>
    <s v="Amadeusz"/>
    <s v="Helski"/>
    <x v="9"/>
    <d v="2014-06-25T00:00:00"/>
    <d v="2014-06-28T00:00:00"/>
    <n v="665.8"/>
    <s v="AmadeuszHelski"/>
    <n v="9"/>
    <n v="4"/>
    <n v="30"/>
    <n v="102"/>
  </r>
  <r>
    <s v="Amadeusz"/>
    <s v="Helski"/>
    <x v="5"/>
    <d v="2014-07-07T00:00:00"/>
    <d v="2014-07-10T00:00:00"/>
    <n v="919"/>
    <s v="AmadeuszHelski"/>
    <n v="9"/>
    <n v="4"/>
    <n v="30"/>
    <n v="102"/>
  </r>
  <r>
    <s v="Dorota"/>
    <s v="Morska"/>
    <x v="9"/>
    <d v="2014-10-22T00:00:00"/>
    <d v="2014-10-24T00:00:00"/>
    <n v="536.79999999999995"/>
    <s v="DorotaMorska"/>
    <n v="12"/>
    <n v="3"/>
    <n v="30"/>
    <n v="78"/>
  </r>
  <r>
    <s v="Rozalia"/>
    <s v="Siedlecka"/>
    <x v="1"/>
    <d v="2014-01-27T00:00:00"/>
    <d v="2014-01-29T00:00:00"/>
    <n v="795.4"/>
    <s v="RozaliaSiedlecka"/>
    <n v="11"/>
    <n v="3"/>
    <n v="30"/>
    <n v="78"/>
  </r>
  <r>
    <s v="Rozalia"/>
    <s v="Siedlecka"/>
    <x v="6"/>
    <d v="2014-03-03T00:00:00"/>
    <d v="2014-03-05T00:00:00"/>
    <n v="911.5"/>
    <s v="RozaliaSiedlecka"/>
    <n v="11"/>
    <n v="3"/>
    <n v="30"/>
    <n v="78"/>
  </r>
  <r>
    <s v="Rozalia"/>
    <s v="Siedlecka"/>
    <x v="11"/>
    <d v="2014-03-11T00:00:00"/>
    <d v="2014-03-13T00:00:00"/>
    <n v="698"/>
    <s v="RozaliaSiedlecka"/>
    <n v="11"/>
    <n v="3"/>
    <n v="30"/>
    <n v="78"/>
  </r>
  <r>
    <s v="Rozalia"/>
    <s v="Siedlecka"/>
    <x v="11"/>
    <d v="2014-09-05T00:00:00"/>
    <d v="2014-09-07T00:00:00"/>
    <n v="698"/>
    <s v="RozaliaSiedlecka"/>
    <n v="11"/>
    <n v="3"/>
    <n v="30"/>
    <n v="78"/>
  </r>
  <r>
    <s v="Rozalia"/>
    <s v="Siedlecka"/>
    <x v="10"/>
    <d v="2014-09-11T00:00:00"/>
    <d v="2014-09-13T00:00:00"/>
    <n v="689.8"/>
    <s v="RozaliaSiedlecka"/>
    <n v="11"/>
    <n v="3"/>
    <n v="30"/>
    <n v="78"/>
  </r>
  <r>
    <s v="Rozalia"/>
    <s v="Siedlecka"/>
    <x v="7"/>
    <d v="2014-09-16T00:00:00"/>
    <d v="2014-09-18T00:00:00"/>
    <n v="892.7"/>
    <s v="RozaliaSiedlecka"/>
    <n v="11"/>
    <n v="3"/>
    <n v="30"/>
    <n v="78"/>
  </r>
  <r>
    <s v="Adam"/>
    <s v="Wradoch"/>
    <x v="9"/>
    <d v="2014-02-19T00:00:00"/>
    <d v="2014-02-21T00:00:00"/>
    <n v="536.79999999999995"/>
    <s v="AdamWradoch"/>
    <n v="11"/>
    <n v="3"/>
    <n v="30"/>
    <n v="78"/>
  </r>
  <r>
    <s v="Amadeusz"/>
    <s v="Helski"/>
    <x v="10"/>
    <d v="2014-09-29T00:00:00"/>
    <d v="2014-10-01T00:00:00"/>
    <n v="689.8"/>
    <s v="AmadeuszHelski"/>
    <n v="9"/>
    <n v="3"/>
    <n v="30"/>
    <n v="78"/>
  </r>
  <r>
    <s v="Andrzej"/>
    <s v="Klajn"/>
    <x v="11"/>
    <d v="2014-09-04T00:00:00"/>
    <d v="2014-09-05T00:00:00"/>
    <n v="570"/>
    <s v="AndrzejKlajn"/>
    <n v="13"/>
    <n v="2"/>
    <n v="30"/>
    <n v="54"/>
  </r>
  <r>
    <s v="Andrzej"/>
    <s v="Klajn"/>
    <x v="8"/>
    <d v="2014-12-09T00:00:00"/>
    <d v="2014-12-10T00:00:00"/>
    <n v="891"/>
    <s v="AndrzejKlajn"/>
    <n v="13"/>
    <n v="2"/>
    <n v="30"/>
    <n v="54"/>
  </r>
  <r>
    <s v="Wiktor"/>
    <s v="Budzis"/>
    <x v="11"/>
    <d v="2014-02-19T00:00:00"/>
    <d v="2014-02-20T00:00:00"/>
    <n v="570"/>
    <s v="WiktorBudzis"/>
    <n v="12"/>
    <n v="2"/>
    <n v="30"/>
    <n v="54"/>
  </r>
  <r>
    <s v="Wiktor"/>
    <s v="Budzis"/>
    <x v="9"/>
    <d v="2014-11-16T00:00:00"/>
    <d v="2014-11-17T00:00:00"/>
    <n v="407.8"/>
    <s v="WiktorBudzis"/>
    <n v="12"/>
    <n v="2"/>
    <n v="30"/>
    <n v="54"/>
  </r>
  <r>
    <s v="Wiktor"/>
    <s v="Budzis"/>
    <x v="9"/>
    <d v="2014-11-21T00:00:00"/>
    <d v="2014-11-22T00:00:00"/>
    <n v="407.8"/>
    <s v="WiktorBudzis"/>
    <n v="12"/>
    <n v="2"/>
    <n v="30"/>
    <n v="54"/>
  </r>
  <r>
    <s v="Wiktor"/>
    <s v="Budzis"/>
    <x v="0"/>
    <d v="2014-12-28T00:00:00"/>
    <d v="2014-12-29T00:00:00"/>
    <n v="295.39999999999998"/>
    <s v="WiktorBudzis"/>
    <n v="12"/>
    <n v="2"/>
    <n v="30"/>
    <n v="54"/>
  </r>
  <r>
    <s v="Bogumi"/>
    <s v="Lubelski"/>
    <x v="11"/>
    <d v="2014-02-07T00:00:00"/>
    <d v="2014-02-08T00:00:00"/>
    <n v="570"/>
    <s v="BogumiLubelski"/>
    <n v="12"/>
    <n v="2"/>
    <n v="30"/>
    <n v="54"/>
  </r>
  <r>
    <s v="Bogumi"/>
    <s v="Lubelski"/>
    <x v="2"/>
    <d v="2014-07-07T00:00:00"/>
    <d v="2014-07-08T00:00:00"/>
    <n v="302.5"/>
    <s v="BogumiLubelski"/>
    <n v="12"/>
    <n v="2"/>
    <n v="30"/>
    <n v="54"/>
  </r>
  <r>
    <s v="Bogumi"/>
    <s v="Lubelski"/>
    <x v="6"/>
    <d v="2014-08-06T00:00:00"/>
    <d v="2014-08-07T00:00:00"/>
    <n v="706.5"/>
    <s v="BogumiLubelski"/>
    <n v="12"/>
    <n v="2"/>
    <n v="30"/>
    <n v="54"/>
  </r>
  <r>
    <s v="Bogumi"/>
    <s v="Lubelski"/>
    <x v="1"/>
    <d v="2014-09-04T00:00:00"/>
    <d v="2014-09-05T00:00:00"/>
    <n v="654.4"/>
    <s v="BogumiLubelski"/>
    <n v="12"/>
    <n v="2"/>
    <n v="30"/>
    <n v="54"/>
  </r>
  <r>
    <s v="Bogumi"/>
    <s v="Lubelski"/>
    <x v="5"/>
    <d v="2014-11-03T00:00:00"/>
    <d v="2014-11-04T00:00:00"/>
    <n v="601"/>
    <s v="BogumiLubelski"/>
    <n v="12"/>
    <n v="2"/>
    <n v="30"/>
    <n v="54"/>
  </r>
  <r>
    <s v="Bogumi"/>
    <s v="Lubelski"/>
    <x v="7"/>
    <d v="2014-11-22T00:00:00"/>
    <d v="2014-11-23T00:00:00"/>
    <n v="693.7"/>
    <s v="BogumiLubelski"/>
    <n v="12"/>
    <n v="2"/>
    <n v="30"/>
    <n v="54"/>
  </r>
  <r>
    <s v="Bogumi"/>
    <s v="Lubelski"/>
    <x v="11"/>
    <d v="2014-12-21T00:00:00"/>
    <d v="2014-12-22T00:00:00"/>
    <n v="570"/>
    <s v="BogumiLubelski"/>
    <n v="12"/>
    <n v="2"/>
    <n v="30"/>
    <n v="54"/>
  </r>
  <r>
    <s v="Dorota"/>
    <s v="Morska"/>
    <x v="2"/>
    <d v="2014-01-02T00:00:00"/>
    <d v="2014-01-03T00:00:00"/>
    <n v="302.5"/>
    <s v="DorotaMorska"/>
    <n v="12"/>
    <n v="2"/>
    <n v="30"/>
    <n v="54"/>
  </r>
  <r>
    <s v="Dorota"/>
    <s v="Morska"/>
    <x v="12"/>
    <d v="2014-03-18T00:00:00"/>
    <d v="2014-03-19T00:00:00"/>
    <n v="331.5"/>
    <s v="DorotaMorska"/>
    <n v="12"/>
    <n v="2"/>
    <n v="30"/>
    <n v="54"/>
  </r>
  <r>
    <s v="Dorota"/>
    <s v="Morska"/>
    <x v="6"/>
    <d v="2014-09-29T00:00:00"/>
    <d v="2014-09-30T00:00:00"/>
    <n v="706.5"/>
    <s v="DorotaMorska"/>
    <n v="12"/>
    <n v="2"/>
    <n v="30"/>
    <n v="54"/>
  </r>
  <r>
    <s v="Dorota"/>
    <s v="Morska"/>
    <x v="5"/>
    <d v="2014-10-10T00:00:00"/>
    <d v="2014-10-11T00:00:00"/>
    <n v="601"/>
    <s v="DorotaMorska"/>
    <n v="12"/>
    <n v="2"/>
    <n v="30"/>
    <n v="54"/>
  </r>
  <r>
    <s v="Dorota"/>
    <s v="Morska"/>
    <x v="6"/>
    <d v="2014-11-04T00:00:00"/>
    <d v="2014-11-05T00:00:00"/>
    <n v="706.5"/>
    <s v="DorotaMorska"/>
    <n v="12"/>
    <n v="2"/>
    <n v="30"/>
    <n v="54"/>
  </r>
  <r>
    <s v="Rozalia"/>
    <s v="Siedlecka"/>
    <x v="12"/>
    <d v="2014-02-19T00:00:00"/>
    <d v="2014-02-20T00:00:00"/>
    <n v="331.5"/>
    <s v="RozaliaSiedlecka"/>
    <n v="11"/>
    <n v="2"/>
    <n v="30"/>
    <n v="54"/>
  </r>
  <r>
    <s v="Rozalia"/>
    <s v="Siedlecka"/>
    <x v="7"/>
    <d v="2014-03-27T00:00:00"/>
    <d v="2014-03-28T00:00:00"/>
    <n v="693.7"/>
    <s v="RozaliaSiedlecka"/>
    <n v="11"/>
    <n v="2"/>
    <n v="30"/>
    <n v="54"/>
  </r>
  <r>
    <s v="Rozalia"/>
    <s v="Siedlecka"/>
    <x v="8"/>
    <d v="2014-10-05T00:00:00"/>
    <d v="2014-10-06T00:00:00"/>
    <n v="891"/>
    <s v="RozaliaSiedlecka"/>
    <n v="11"/>
    <n v="2"/>
    <n v="30"/>
    <n v="54"/>
  </r>
  <r>
    <s v="Adam"/>
    <s v="Wradoch"/>
    <x v="2"/>
    <d v="2014-06-25T00:00:00"/>
    <d v="2014-06-26T00:00:00"/>
    <n v="302.5"/>
    <s v="AdamWradoch"/>
    <n v="11"/>
    <n v="2"/>
    <n v="30"/>
    <n v="54"/>
  </r>
  <r>
    <s v="Adam"/>
    <s v="Wradoch"/>
    <x v="7"/>
    <d v="2014-09-05T00:00:00"/>
    <d v="2014-09-06T00:00:00"/>
    <n v="693.7"/>
    <s v="AdamWradoch"/>
    <n v="11"/>
    <n v="2"/>
    <n v="30"/>
    <n v="54"/>
  </r>
  <r>
    <s v="Adam"/>
    <s v="Wradoch"/>
    <x v="8"/>
    <d v="2014-11-28T00:00:00"/>
    <d v="2014-11-29T00:00:00"/>
    <n v="891"/>
    <s v="AdamWradoch"/>
    <n v="11"/>
    <n v="2"/>
    <n v="30"/>
    <n v="54"/>
  </r>
  <r>
    <s v="Adam"/>
    <s v="Wradoch"/>
    <x v="10"/>
    <d v="2014-12-09T00:00:00"/>
    <d v="2014-12-10T00:00:00"/>
    <n v="526.79999999999995"/>
    <s v="AdamWradoch"/>
    <n v="11"/>
    <n v="2"/>
    <n v="30"/>
    <n v="54"/>
  </r>
  <r>
    <s v="Adam"/>
    <s v="Wradoch"/>
    <x v="12"/>
    <d v="2014-12-29T00:00:00"/>
    <d v="2014-12-30T00:00:00"/>
    <n v="331.5"/>
    <s v="AdamWradoch"/>
    <n v="11"/>
    <n v="2"/>
    <n v="30"/>
    <n v="54"/>
  </r>
  <r>
    <s v="Amadeusz"/>
    <s v="Helski"/>
    <x v="1"/>
    <d v="2014-11-20T00:00:00"/>
    <d v="2014-11-21T00:00:00"/>
    <n v="654.4"/>
    <s v="AmadeuszHelski"/>
    <n v="9"/>
    <n v="2"/>
    <n v="30"/>
    <n v="54"/>
  </r>
  <r>
    <s v="Amadeusz"/>
    <s v="Helski"/>
    <x v="8"/>
    <d v="2014-11-24T00:00:00"/>
    <d v="2014-11-25T00:00:00"/>
    <n v="891"/>
    <s v="AmadeuszHelski"/>
    <n v="9"/>
    <n v="2"/>
    <n v="30"/>
    <n v="54"/>
  </r>
  <r>
    <s v="Andrzej"/>
    <s v="Klajn"/>
    <x v="6"/>
    <d v="2014-10-10T00:00:00"/>
    <d v="2014-10-10T00:00:00"/>
    <n v="501.5"/>
    <s v="AndrzejKlajn"/>
    <n v="13"/>
    <n v="1"/>
    <n v="30"/>
    <n v="30"/>
  </r>
  <r>
    <s v="Andrzej"/>
    <s v="Klajn"/>
    <x v="7"/>
    <d v="2014-10-13T00:00:00"/>
    <d v="2014-10-13T00:00:00"/>
    <n v="494.7"/>
    <s v="AndrzejKlajn"/>
    <n v="13"/>
    <n v="1"/>
    <n v="30"/>
    <n v="30"/>
  </r>
  <r>
    <s v="Andrzej"/>
    <s v="Klajn"/>
    <x v="5"/>
    <d v="2014-11-27T00:00:00"/>
    <d v="2014-11-27T00:00:00"/>
    <n v="442"/>
    <s v="AndrzejKlajn"/>
    <n v="13"/>
    <n v="1"/>
    <n v="30"/>
    <n v="30"/>
  </r>
  <r>
    <s v="Andrzej"/>
    <s v="Klajn"/>
    <x v="5"/>
    <d v="2014-12-01T00:00:00"/>
    <d v="2014-12-01T00:00:00"/>
    <n v="442"/>
    <s v="AndrzejKlajn"/>
    <n v="13"/>
    <n v="1"/>
    <n v="30"/>
    <n v="30"/>
  </r>
  <r>
    <s v="Andrzej"/>
    <s v="Klajn"/>
    <x v="4"/>
    <d v="2014-12-11T00:00:00"/>
    <d v="2014-12-11T00:00:00"/>
    <n v="290.7"/>
    <s v="AndrzejKlajn"/>
    <n v="13"/>
    <n v="1"/>
    <n v="30"/>
    <n v="30"/>
  </r>
  <r>
    <s v="Andrzej"/>
    <s v="Klajn"/>
    <x v="6"/>
    <d v="2014-12-13T00:00:00"/>
    <d v="2014-12-13T00:00:00"/>
    <n v="501.5"/>
    <s v="AndrzejKlajn"/>
    <n v="13"/>
    <n v="1"/>
    <n v="30"/>
    <n v="30"/>
  </r>
  <r>
    <s v="Wiktor"/>
    <s v="Budzis"/>
    <x v="8"/>
    <d v="2014-02-22T00:00:00"/>
    <d v="2014-02-22T00:00:00"/>
    <n v="680"/>
    <s v="WiktorBudzis"/>
    <n v="12"/>
    <n v="1"/>
    <n v="30"/>
    <n v="30"/>
  </r>
  <r>
    <s v="Wiktor"/>
    <s v="Budzis"/>
    <x v="9"/>
    <d v="2014-02-28T00:00:00"/>
    <d v="2014-02-28T00:00:00"/>
    <n v="278.8"/>
    <s v="WiktorBudzis"/>
    <n v="12"/>
    <n v="1"/>
    <n v="30"/>
    <n v="30"/>
  </r>
  <r>
    <s v="Wiktor"/>
    <s v="Budzis"/>
    <x v="4"/>
    <d v="2014-03-10T00:00:00"/>
    <d v="2014-03-10T00:00:00"/>
    <n v="290.7"/>
    <s v="WiktorBudzis"/>
    <n v="12"/>
    <n v="1"/>
    <n v="30"/>
    <n v="30"/>
  </r>
  <r>
    <s v="Wiktor"/>
    <s v="Budzis"/>
    <x v="5"/>
    <d v="2014-12-02T00:00:00"/>
    <d v="2014-12-02T00:00:00"/>
    <n v="442"/>
    <s v="WiktorBudzis"/>
    <n v="12"/>
    <n v="1"/>
    <n v="30"/>
    <n v="30"/>
  </r>
  <r>
    <s v="Bogumi"/>
    <s v="Lubelski"/>
    <x v="3"/>
    <d v="2014-08-09T00:00:00"/>
    <d v="2014-08-09T00:00:00"/>
    <n v="307.7"/>
    <s v="BogumiLubelski"/>
    <n v="12"/>
    <n v="1"/>
    <n v="30"/>
    <n v="30"/>
  </r>
  <r>
    <s v="Bogumi"/>
    <s v="Lubelski"/>
    <x v="3"/>
    <d v="2014-10-02T00:00:00"/>
    <d v="2014-10-02T00:00:00"/>
    <n v="307.7"/>
    <s v="BogumiLubelski"/>
    <n v="12"/>
    <n v="1"/>
    <n v="30"/>
    <n v="30"/>
  </r>
  <r>
    <s v="Dorota"/>
    <s v="Morska"/>
    <x v="8"/>
    <d v="2014-09-19T00:00:00"/>
    <d v="2014-09-19T00:00:00"/>
    <n v="680"/>
    <s v="DorotaMorska"/>
    <n v="12"/>
    <n v="1"/>
    <n v="30"/>
    <n v="30"/>
  </r>
  <r>
    <s v="Dorota"/>
    <s v="Morska"/>
    <x v="0"/>
    <d v="2014-10-15T00:00:00"/>
    <d v="2014-10-15T00:00:00"/>
    <n v="156.4"/>
    <s v="DorotaMorska"/>
    <n v="12"/>
    <n v="1"/>
    <n v="30"/>
    <n v="30"/>
  </r>
  <r>
    <s v="Dorota"/>
    <s v="Morska"/>
    <x v="12"/>
    <d v="2014-10-18T00:00:00"/>
    <d v="2014-10-18T00:00:00"/>
    <n v="212.5"/>
    <s v="DorotaMorska"/>
    <n v="12"/>
    <n v="1"/>
    <n v="30"/>
    <n v="30"/>
  </r>
  <r>
    <s v="Rozalia"/>
    <s v="Siedlecka"/>
    <x v="3"/>
    <d v="2014-07-21T00:00:00"/>
    <d v="2014-07-21T00:00:00"/>
    <n v="307.7"/>
    <s v="RozaliaSiedlecka"/>
    <n v="11"/>
    <n v="1"/>
    <n v="30"/>
    <n v="30"/>
  </r>
  <r>
    <s v="Adam"/>
    <s v="Wradoch"/>
    <x v="9"/>
    <d v="2014-03-03T00:00:00"/>
    <d v="2014-03-03T00:00:00"/>
    <n v="278.8"/>
    <s v="AdamWradoch"/>
    <n v="11"/>
    <n v="1"/>
    <n v="30"/>
    <n v="30"/>
  </r>
  <r>
    <s v="Adam"/>
    <s v="Wradoch"/>
    <x v="4"/>
    <d v="2014-03-07T00:00:00"/>
    <d v="2014-03-07T00:00:00"/>
    <n v="290.7"/>
    <s v="AdamWradoch"/>
    <n v="11"/>
    <n v="1"/>
    <n v="30"/>
    <n v="30"/>
  </r>
  <r>
    <s v="Amadeusz"/>
    <s v="Helski"/>
    <x v="7"/>
    <d v="2014-03-18T00:00:00"/>
    <d v="2014-03-18T00:00:00"/>
    <n v="494.7"/>
    <s v="AmadeuszHelski"/>
    <n v="9"/>
    <n v="1"/>
    <n v="30"/>
    <n v="30"/>
  </r>
  <r>
    <s v="Dorota"/>
    <s v="Sosnowiecka"/>
    <x v="8"/>
    <d v="2014-01-14T00:00:00"/>
    <d v="2014-01-17T00:00:00"/>
    <n v="1313"/>
    <s v="DorotaSosnowiecka"/>
    <n v="13"/>
    <n v="4"/>
    <n v="29"/>
    <n v="102"/>
  </r>
  <r>
    <s v="Dorota"/>
    <s v="Sosnowiecka"/>
    <x v="3"/>
    <d v="2014-09-04T00:00:00"/>
    <d v="2014-09-07T00:00:00"/>
    <n v="841.7"/>
    <s v="DorotaSosnowiecka"/>
    <n v="13"/>
    <n v="4"/>
    <n v="29"/>
    <n v="102"/>
  </r>
  <r>
    <s v="Ewa"/>
    <s v="Kwiska"/>
    <x v="3"/>
    <d v="2014-01-15T00:00:00"/>
    <d v="2014-01-19T00:00:00"/>
    <n v="1019.7"/>
    <s v="EwaKwiska"/>
    <n v="8"/>
    <n v="5"/>
    <n v="29"/>
    <n v="126"/>
  </r>
  <r>
    <s v="Ewa"/>
    <s v="Kwiska"/>
    <x v="0"/>
    <d v="2014-09-17T00:00:00"/>
    <d v="2014-09-21T00:00:00"/>
    <n v="712.4"/>
    <s v="EwaKwiska"/>
    <n v="8"/>
    <n v="5"/>
    <n v="29"/>
    <n v="126"/>
  </r>
  <r>
    <s v="Dorota"/>
    <s v="Sosnowiecka"/>
    <x v="0"/>
    <d v="2014-01-26T00:00:00"/>
    <d v="2014-01-28T00:00:00"/>
    <n v="434.4"/>
    <s v="DorotaSosnowiecka"/>
    <n v="13"/>
    <n v="3"/>
    <n v="29"/>
    <n v="78"/>
  </r>
  <r>
    <s v="Dorota"/>
    <s v="Sosnowiecka"/>
    <x v="11"/>
    <d v="2014-10-29T00:00:00"/>
    <d v="2014-10-31T00:00:00"/>
    <n v="698"/>
    <s v="DorotaSosnowiecka"/>
    <n v="13"/>
    <n v="3"/>
    <n v="29"/>
    <n v="78"/>
  </r>
  <r>
    <s v="Ewa"/>
    <s v="Kwiska"/>
    <x v="11"/>
    <d v="2014-01-21T00:00:00"/>
    <d v="2014-01-24T00:00:00"/>
    <n v="826"/>
    <s v="EwaKwiska"/>
    <n v="8"/>
    <n v="4"/>
    <n v="29"/>
    <n v="102"/>
  </r>
  <r>
    <s v="Ewa"/>
    <s v="Kwiska"/>
    <x v="6"/>
    <d v="2014-10-11T00:00:00"/>
    <d v="2014-10-14T00:00:00"/>
    <n v="1116.5"/>
    <s v="EwaKwiska"/>
    <n v="8"/>
    <n v="4"/>
    <n v="29"/>
    <n v="102"/>
  </r>
  <r>
    <s v="Ewa"/>
    <s v="Kwiska"/>
    <x v="7"/>
    <d v="2014-11-28T00:00:00"/>
    <d v="2014-12-01T00:00:00"/>
    <n v="1091.7"/>
    <s v="EwaKwiska"/>
    <n v="8"/>
    <n v="4"/>
    <n v="29"/>
    <n v="102"/>
  </r>
  <r>
    <s v="Dorota"/>
    <s v="Sosnowiecka"/>
    <x v="8"/>
    <d v="2014-02-19T00:00:00"/>
    <d v="2014-02-20T00:00:00"/>
    <n v="891"/>
    <s v="DorotaSosnowiecka"/>
    <n v="13"/>
    <n v="2"/>
    <n v="29"/>
    <n v="54"/>
  </r>
  <r>
    <s v="Dorota"/>
    <s v="Sosnowiecka"/>
    <x v="0"/>
    <d v="2014-02-19T00:00:00"/>
    <d v="2014-02-20T00:00:00"/>
    <n v="295.39999999999998"/>
    <s v="DorotaSosnowiecka"/>
    <n v="13"/>
    <n v="2"/>
    <n v="29"/>
    <n v="54"/>
  </r>
  <r>
    <s v="Dorota"/>
    <s v="Sosnowiecka"/>
    <x v="10"/>
    <d v="2014-09-11T00:00:00"/>
    <d v="2014-09-12T00:00:00"/>
    <n v="526.79999999999995"/>
    <s v="DorotaSosnowiecka"/>
    <n v="13"/>
    <n v="2"/>
    <n v="29"/>
    <n v="54"/>
  </r>
  <r>
    <s v="Dorota"/>
    <s v="Sosnowiecka"/>
    <x v="8"/>
    <d v="2014-10-17T00:00:00"/>
    <d v="2014-10-18T00:00:00"/>
    <n v="891"/>
    <s v="DorotaSosnowiecka"/>
    <n v="13"/>
    <n v="2"/>
    <n v="29"/>
    <n v="54"/>
  </r>
  <r>
    <s v="Dorota"/>
    <s v="Sosnowiecka"/>
    <x v="11"/>
    <d v="2014-10-25T00:00:00"/>
    <d v="2014-10-26T00:00:00"/>
    <n v="570"/>
    <s v="DorotaSosnowiecka"/>
    <n v="13"/>
    <n v="2"/>
    <n v="29"/>
    <n v="54"/>
  </r>
  <r>
    <s v="Dorota"/>
    <s v="Sosnowiecka"/>
    <x v="1"/>
    <d v="2014-12-22T00:00:00"/>
    <d v="2014-12-23T00:00:00"/>
    <n v="654.4"/>
    <s v="DorotaSosnowiecka"/>
    <n v="13"/>
    <n v="2"/>
    <n v="29"/>
    <n v="54"/>
  </r>
  <r>
    <s v="Ewa"/>
    <s v="Kwiska"/>
    <x v="1"/>
    <d v="2014-02-14T00:00:00"/>
    <d v="2014-02-16T00:00:00"/>
    <n v="795.4"/>
    <s v="EwaKwiska"/>
    <n v="8"/>
    <n v="3"/>
    <n v="29"/>
    <n v="78"/>
  </r>
  <r>
    <s v="Ewa"/>
    <s v="Kwiska"/>
    <x v="7"/>
    <d v="2014-06-13T00:00:00"/>
    <d v="2014-06-15T00:00:00"/>
    <n v="892.7"/>
    <s v="EwaKwiska"/>
    <n v="8"/>
    <n v="3"/>
    <n v="29"/>
    <n v="78"/>
  </r>
  <r>
    <s v="Dorota"/>
    <s v="Sosnowiecka"/>
    <x v="8"/>
    <d v="2014-10-23T00:00:00"/>
    <d v="2014-10-23T00:00:00"/>
    <n v="680"/>
    <s v="DorotaSosnowiecka"/>
    <n v="13"/>
    <n v="1"/>
    <n v="29"/>
    <n v="30"/>
  </r>
  <r>
    <s v="Dorota"/>
    <s v="Sosnowiecka"/>
    <x v="1"/>
    <d v="2014-11-25T00:00:00"/>
    <d v="2014-11-25T00:00:00"/>
    <n v="513.4"/>
    <s v="DorotaSosnowiecka"/>
    <n v="13"/>
    <n v="1"/>
    <n v="29"/>
    <n v="30"/>
  </r>
  <r>
    <s v="Dorota"/>
    <s v="Sosnowiecka"/>
    <x v="1"/>
    <d v="2014-11-27T00:00:00"/>
    <d v="2014-11-27T00:00:00"/>
    <n v="513.4"/>
    <s v="DorotaSosnowiecka"/>
    <n v="13"/>
    <n v="1"/>
    <n v="29"/>
    <n v="30"/>
  </r>
  <r>
    <s v="Ewa"/>
    <s v="Kwiska"/>
    <x v="1"/>
    <d v="2014-09-05T00:00:00"/>
    <d v="2014-09-05T00:00:00"/>
    <n v="513.4"/>
    <s v="EwaKwiska"/>
    <n v="8"/>
    <n v="1"/>
    <n v="29"/>
    <n v="30"/>
  </r>
  <r>
    <s v="Jerzy"/>
    <s v="Misiek"/>
    <x v="11"/>
    <d v="2014-08-06T00:00:00"/>
    <d v="2014-08-10T00:00:00"/>
    <n v="954"/>
    <s v="JerzyMisiek"/>
    <n v="11"/>
    <n v="5"/>
    <n v="28"/>
    <n v="126"/>
  </r>
  <r>
    <s v="Jerzy"/>
    <s v="Misiek"/>
    <x v="7"/>
    <d v="2014-11-04T00:00:00"/>
    <d v="2014-11-08T00:00:00"/>
    <n v="1290.7"/>
    <s v="JerzyMisiek"/>
    <n v="11"/>
    <n v="5"/>
    <n v="28"/>
    <n v="126"/>
  </r>
  <r>
    <s v="Kazimiera"/>
    <s v="Parczewska"/>
    <x v="8"/>
    <d v="2014-07-31T00:00:00"/>
    <d v="2014-08-04T00:00:00"/>
    <n v="1524"/>
    <s v="KazimieraParczewska"/>
    <n v="11"/>
    <n v="5"/>
    <n v="28"/>
    <n v="126"/>
  </r>
  <r>
    <s v="Daria"/>
    <s v="Paryska"/>
    <x v="10"/>
    <d v="2014-09-29T00:00:00"/>
    <d v="2014-10-03T00:00:00"/>
    <n v="1015.8"/>
    <s v="DariaParyska"/>
    <n v="10"/>
    <n v="5"/>
    <n v="28"/>
    <n v="126"/>
  </r>
  <r>
    <s v="Kornel"/>
    <s v="Czerski"/>
    <x v="7"/>
    <d v="2014-01-14T00:00:00"/>
    <d v="2014-01-18T00:00:00"/>
    <n v="1290.7"/>
    <s v="KornelCzerski"/>
    <n v="9"/>
    <n v="5"/>
    <n v="28"/>
    <n v="126"/>
  </r>
  <r>
    <s v="Kornel"/>
    <s v="Czerski"/>
    <x v="12"/>
    <d v="2014-07-25T00:00:00"/>
    <d v="2014-07-29T00:00:00"/>
    <n v="688.5"/>
    <s v="KornelCzerski"/>
    <n v="9"/>
    <n v="5"/>
    <n v="28"/>
    <n v="126"/>
  </r>
  <r>
    <s v="Jerzy"/>
    <s v="Misiek"/>
    <x v="9"/>
    <d v="2014-09-16T00:00:00"/>
    <d v="2014-09-19T00:00:00"/>
    <n v="665.8"/>
    <s v="JerzyMisiek"/>
    <n v="11"/>
    <n v="4"/>
    <n v="28"/>
    <n v="102"/>
  </r>
  <r>
    <s v="Jerzy"/>
    <s v="Misiek"/>
    <x v="7"/>
    <d v="2014-12-10T00:00:00"/>
    <d v="2014-12-13T00:00:00"/>
    <n v="1091.7"/>
    <s v="JerzyMisiek"/>
    <n v="11"/>
    <n v="4"/>
    <n v="28"/>
    <n v="102"/>
  </r>
  <r>
    <s v="Malwina"/>
    <s v="Papkin"/>
    <x v="4"/>
    <d v="2014-01-26T00:00:00"/>
    <d v="2014-01-29T00:00:00"/>
    <n v="737.7"/>
    <s v="MalwinaPapkin"/>
    <n v="11"/>
    <n v="4"/>
    <n v="28"/>
    <n v="102"/>
  </r>
  <r>
    <s v="Malwina"/>
    <s v="Papkin"/>
    <x v="0"/>
    <d v="2014-09-04T00:00:00"/>
    <d v="2014-09-07T00:00:00"/>
    <n v="573.4"/>
    <s v="MalwinaPapkin"/>
    <n v="11"/>
    <n v="4"/>
    <n v="28"/>
    <n v="102"/>
  </r>
  <r>
    <s v="Malwina"/>
    <s v="Papkin"/>
    <x v="0"/>
    <d v="2014-12-12T00:00:00"/>
    <d v="2014-12-15T00:00:00"/>
    <n v="573.4"/>
    <s v="MalwinaPapkin"/>
    <n v="11"/>
    <n v="4"/>
    <n v="28"/>
    <n v="102"/>
  </r>
  <r>
    <s v="Kazimiera"/>
    <s v="Parczewska"/>
    <x v="3"/>
    <d v="2014-10-23T00:00:00"/>
    <d v="2014-10-26T00:00:00"/>
    <n v="841.7"/>
    <s v="KazimieraParczewska"/>
    <n v="11"/>
    <n v="4"/>
    <n v="28"/>
    <n v="102"/>
  </r>
  <r>
    <s v="Wojciech"/>
    <s v="Magierowcz"/>
    <x v="0"/>
    <d v="2014-03-03T00:00:00"/>
    <d v="2014-03-07T00:00:00"/>
    <n v="712.4"/>
    <s v="WojciechMagierowcz"/>
    <n v="8"/>
    <n v="5"/>
    <n v="28"/>
    <n v="126"/>
  </r>
  <r>
    <s v="Wojciech"/>
    <s v="Magierowcz"/>
    <x v="6"/>
    <d v="2014-08-12T00:00:00"/>
    <d v="2014-08-16T00:00:00"/>
    <n v="1321.5"/>
    <s v="WojciechMagierowcz"/>
    <n v="8"/>
    <n v="5"/>
    <n v="28"/>
    <n v="126"/>
  </r>
  <r>
    <s v="Wojciech"/>
    <s v="Magierowcz"/>
    <x v="7"/>
    <d v="2014-10-10T00:00:00"/>
    <d v="2014-10-14T00:00:00"/>
    <n v="1290.7"/>
    <s v="WojciechMagierowcz"/>
    <n v="8"/>
    <n v="5"/>
    <n v="28"/>
    <n v="126"/>
  </r>
  <r>
    <s v="Wojciech"/>
    <s v="Magierowcz"/>
    <x v="12"/>
    <d v="2014-11-15T00:00:00"/>
    <d v="2014-11-19T00:00:00"/>
    <n v="688.5"/>
    <s v="WojciechMagierowcz"/>
    <n v="8"/>
    <n v="5"/>
    <n v="28"/>
    <n v="126"/>
  </r>
  <r>
    <s v="Daria"/>
    <s v="Paryska"/>
    <x v="11"/>
    <d v="2014-05-20T00:00:00"/>
    <d v="2014-05-23T00:00:00"/>
    <n v="826"/>
    <s v="DariaParyska"/>
    <n v="10"/>
    <n v="4"/>
    <n v="28"/>
    <n v="102"/>
  </r>
  <r>
    <s v="Daria"/>
    <s v="Paryska"/>
    <x v="6"/>
    <d v="2014-07-31T00:00:00"/>
    <d v="2014-08-03T00:00:00"/>
    <n v="1116.5"/>
    <s v="DariaParyska"/>
    <n v="10"/>
    <n v="4"/>
    <n v="28"/>
    <n v="102"/>
  </r>
  <r>
    <s v="Karol"/>
    <s v="Witkiewicz"/>
    <x v="9"/>
    <d v="2014-01-14T00:00:00"/>
    <d v="2014-01-18T00:00:00"/>
    <n v="794.8"/>
    <s v="KarolWitkiewicz"/>
    <n v="8"/>
    <n v="5"/>
    <n v="28"/>
    <n v="126"/>
  </r>
  <r>
    <s v="Karol"/>
    <s v="Witkiewicz"/>
    <x v="10"/>
    <d v="2014-03-03T00:00:00"/>
    <d v="2014-03-07T00:00:00"/>
    <n v="1015.8"/>
    <s v="KarolWitkiewicz"/>
    <n v="8"/>
    <n v="5"/>
    <n v="28"/>
    <n v="126"/>
  </r>
  <r>
    <s v="Karol"/>
    <s v="Witkiewicz"/>
    <x v="6"/>
    <d v="2014-08-30T00:00:00"/>
    <d v="2014-09-03T00:00:00"/>
    <n v="1321.5"/>
    <s v="KarolWitkiewicz"/>
    <n v="8"/>
    <n v="5"/>
    <n v="28"/>
    <n v="126"/>
  </r>
  <r>
    <s v="Karol"/>
    <s v="Witkiewicz"/>
    <x v="0"/>
    <d v="2014-11-03T00:00:00"/>
    <d v="2014-11-07T00:00:00"/>
    <n v="712.4"/>
    <s v="KarolWitkiewicz"/>
    <n v="8"/>
    <n v="5"/>
    <n v="28"/>
    <n v="126"/>
  </r>
  <r>
    <s v="Kornel"/>
    <s v="Czerski"/>
    <x v="6"/>
    <d v="2014-05-08T00:00:00"/>
    <d v="2014-05-11T00:00:00"/>
    <n v="1116.5"/>
    <s v="KornelCzerski"/>
    <n v="9"/>
    <n v="4"/>
    <n v="28"/>
    <n v="102"/>
  </r>
  <r>
    <s v="Kornel"/>
    <s v="Czerski"/>
    <x v="6"/>
    <d v="2014-12-10T00:00:00"/>
    <d v="2014-12-13T00:00:00"/>
    <n v="1116.5"/>
    <s v="KornelCzerski"/>
    <n v="9"/>
    <n v="4"/>
    <n v="28"/>
    <n v="102"/>
  </r>
  <r>
    <s v="Kamil"/>
    <s v="Pomorski"/>
    <x v="10"/>
    <d v="2014-03-03T00:00:00"/>
    <d v="2014-03-07T00:00:00"/>
    <n v="1015.8"/>
    <s v="KamilPomorski"/>
    <n v="7"/>
    <n v="5"/>
    <n v="28"/>
    <n v="126"/>
  </r>
  <r>
    <s v="Kamil"/>
    <s v="Pomorski"/>
    <x v="7"/>
    <d v="2014-06-19T00:00:00"/>
    <d v="2014-06-23T00:00:00"/>
    <n v="1290.7"/>
    <s v="KamilPomorski"/>
    <n v="7"/>
    <n v="5"/>
    <n v="28"/>
    <n v="126"/>
  </r>
  <r>
    <s v="Kamil"/>
    <s v="Pomorski"/>
    <x v="7"/>
    <d v="2014-12-04T00:00:00"/>
    <d v="2014-12-08T00:00:00"/>
    <n v="1290.7"/>
    <s v="KamilPomorski"/>
    <n v="7"/>
    <n v="5"/>
    <n v="28"/>
    <n v="126"/>
  </r>
  <r>
    <s v="Jerzy"/>
    <s v="Misiek"/>
    <x v="7"/>
    <d v="2014-11-27T00:00:00"/>
    <d v="2014-11-29T00:00:00"/>
    <n v="892.7"/>
    <s v="JerzyMisiek"/>
    <n v="11"/>
    <n v="3"/>
    <n v="28"/>
    <n v="78"/>
  </r>
  <r>
    <s v="Malwina"/>
    <s v="Papkin"/>
    <x v="10"/>
    <d v="2014-08-12T00:00:00"/>
    <d v="2014-08-14T00:00:00"/>
    <n v="689.8"/>
    <s v="MalwinaPapkin"/>
    <n v="11"/>
    <n v="3"/>
    <n v="28"/>
    <n v="78"/>
  </r>
  <r>
    <s v="Malwina"/>
    <s v="Papkin"/>
    <x v="6"/>
    <d v="2014-10-23T00:00:00"/>
    <d v="2014-10-25T00:00:00"/>
    <n v="911.5"/>
    <s v="MalwinaPapkin"/>
    <n v="11"/>
    <n v="3"/>
    <n v="28"/>
    <n v="78"/>
  </r>
  <r>
    <s v="Kazimiera"/>
    <s v="Parczewska"/>
    <x v="1"/>
    <d v="2014-02-03T00:00:00"/>
    <d v="2014-02-05T00:00:00"/>
    <n v="795.4"/>
    <s v="KazimieraParczewska"/>
    <n v="11"/>
    <n v="3"/>
    <n v="28"/>
    <n v="78"/>
  </r>
  <r>
    <s v="Kazimiera"/>
    <s v="Parczewska"/>
    <x v="6"/>
    <d v="2014-09-23T00:00:00"/>
    <d v="2014-09-25T00:00:00"/>
    <n v="911.5"/>
    <s v="KazimieraParczewska"/>
    <n v="11"/>
    <n v="3"/>
    <n v="28"/>
    <n v="78"/>
  </r>
  <r>
    <s v="Kazimiera"/>
    <s v="Parczewska"/>
    <x v="9"/>
    <d v="2014-10-06T00:00:00"/>
    <d v="2014-10-08T00:00:00"/>
    <n v="536.79999999999995"/>
    <s v="KazimieraParczewska"/>
    <n v="11"/>
    <n v="3"/>
    <n v="28"/>
    <n v="78"/>
  </r>
  <r>
    <s v="Daria"/>
    <s v="Paryska"/>
    <x v="8"/>
    <d v="2014-03-15T00:00:00"/>
    <d v="2014-03-17T00:00:00"/>
    <n v="1102"/>
    <s v="DariaParyska"/>
    <n v="10"/>
    <n v="3"/>
    <n v="28"/>
    <n v="78"/>
  </r>
  <r>
    <s v="Daria"/>
    <s v="Paryska"/>
    <x v="7"/>
    <d v="2014-04-02T00:00:00"/>
    <d v="2014-04-04T00:00:00"/>
    <n v="892.7"/>
    <s v="DariaParyska"/>
    <n v="10"/>
    <n v="3"/>
    <n v="28"/>
    <n v="78"/>
  </r>
  <r>
    <s v="Kamil"/>
    <s v="Pomorski"/>
    <x v="12"/>
    <d v="2014-09-29T00:00:00"/>
    <d v="2014-10-02T00:00:00"/>
    <n v="569.5"/>
    <s v="KamilPomorski"/>
    <n v="7"/>
    <n v="4"/>
    <n v="28"/>
    <n v="102"/>
  </r>
  <r>
    <s v="Kamil"/>
    <s v="Pomorski"/>
    <x v="2"/>
    <d v="2014-12-10T00:00:00"/>
    <d v="2014-12-13T00:00:00"/>
    <n v="550.5"/>
    <s v="KamilPomorski"/>
    <n v="7"/>
    <n v="4"/>
    <n v="28"/>
    <n v="102"/>
  </r>
  <r>
    <s v="Kornel"/>
    <s v="Czerski"/>
    <x v="7"/>
    <d v="2014-10-10T00:00:00"/>
    <d v="2014-10-12T00:00:00"/>
    <n v="892.7"/>
    <s v="KornelCzerski"/>
    <n v="9"/>
    <n v="3"/>
    <n v="28"/>
    <n v="78"/>
  </r>
  <r>
    <s v="Wojciech"/>
    <s v="Magierowcz"/>
    <x v="10"/>
    <d v="2014-02-07T00:00:00"/>
    <d v="2014-02-09T00:00:00"/>
    <n v="689.8"/>
    <s v="WojciechMagierowcz"/>
    <n v="8"/>
    <n v="3"/>
    <n v="28"/>
    <n v="78"/>
  </r>
  <r>
    <s v="Karol"/>
    <s v="Witkiewicz"/>
    <x v="9"/>
    <d v="2014-09-05T00:00:00"/>
    <d v="2014-09-07T00:00:00"/>
    <n v="536.79999999999995"/>
    <s v="KarolWitkiewicz"/>
    <n v="8"/>
    <n v="3"/>
    <n v="28"/>
    <n v="78"/>
  </r>
  <r>
    <s v="Jerzy"/>
    <s v="Misiek"/>
    <x v="10"/>
    <d v="2014-04-26T00:00:00"/>
    <d v="2014-04-27T00:00:00"/>
    <n v="526.79999999999995"/>
    <s v="JerzyMisiek"/>
    <n v="11"/>
    <n v="2"/>
    <n v="28"/>
    <n v="54"/>
  </r>
  <r>
    <s v="Malwina"/>
    <s v="Papkin"/>
    <x v="8"/>
    <d v="2014-02-07T00:00:00"/>
    <d v="2014-02-08T00:00:00"/>
    <n v="891"/>
    <s v="MalwinaPapkin"/>
    <n v="11"/>
    <n v="2"/>
    <n v="28"/>
    <n v="54"/>
  </r>
  <r>
    <s v="Malwina"/>
    <s v="Papkin"/>
    <x v="12"/>
    <d v="2014-09-16T00:00:00"/>
    <d v="2014-09-17T00:00:00"/>
    <n v="331.5"/>
    <s v="MalwinaPapkin"/>
    <n v="11"/>
    <n v="2"/>
    <n v="28"/>
    <n v="54"/>
  </r>
  <r>
    <s v="Malwina"/>
    <s v="Papkin"/>
    <x v="10"/>
    <d v="2014-09-17T00:00:00"/>
    <d v="2014-09-18T00:00:00"/>
    <n v="526.79999999999995"/>
    <s v="MalwinaPapkin"/>
    <n v="11"/>
    <n v="2"/>
    <n v="28"/>
    <n v="54"/>
  </r>
  <r>
    <s v="Malwina"/>
    <s v="Papkin"/>
    <x v="12"/>
    <d v="2014-10-05T00:00:00"/>
    <d v="2014-10-06T00:00:00"/>
    <n v="331.5"/>
    <s v="MalwinaPapkin"/>
    <n v="11"/>
    <n v="2"/>
    <n v="28"/>
    <n v="54"/>
  </r>
  <r>
    <s v="Kazimiera"/>
    <s v="Parczewska"/>
    <x v="3"/>
    <d v="2014-01-15T00:00:00"/>
    <d v="2014-01-16T00:00:00"/>
    <n v="485.7"/>
    <s v="KazimieraParczewska"/>
    <n v="11"/>
    <n v="2"/>
    <n v="28"/>
    <n v="54"/>
  </r>
  <r>
    <s v="Kazimiera"/>
    <s v="Parczewska"/>
    <x v="12"/>
    <d v="2014-02-10T00:00:00"/>
    <d v="2014-02-11T00:00:00"/>
    <n v="331.5"/>
    <s v="KazimieraParczewska"/>
    <n v="11"/>
    <n v="2"/>
    <n v="28"/>
    <n v="54"/>
  </r>
  <r>
    <s v="Kazimiera"/>
    <s v="Parczewska"/>
    <x v="1"/>
    <d v="2014-08-25T00:00:00"/>
    <d v="2014-08-26T00:00:00"/>
    <n v="654.4"/>
    <s v="KazimieraParczewska"/>
    <n v="11"/>
    <n v="2"/>
    <n v="28"/>
    <n v="54"/>
  </r>
  <r>
    <s v="Kazimiera"/>
    <s v="Parczewska"/>
    <x v="1"/>
    <d v="2014-12-09T00:00:00"/>
    <d v="2014-12-10T00:00:00"/>
    <n v="654.4"/>
    <s v="KazimieraParczewska"/>
    <n v="11"/>
    <n v="2"/>
    <n v="28"/>
    <n v="54"/>
  </r>
  <r>
    <s v="Kamil"/>
    <s v="Pomorski"/>
    <x v="5"/>
    <d v="2014-08-25T00:00:00"/>
    <d v="2014-08-27T00:00:00"/>
    <n v="760"/>
    <s v="KamilPomorski"/>
    <n v="7"/>
    <n v="3"/>
    <n v="28"/>
    <n v="78"/>
  </r>
  <r>
    <s v="Daria"/>
    <s v="Paryska"/>
    <x v="11"/>
    <d v="2014-05-06T00:00:00"/>
    <d v="2014-05-07T00:00:00"/>
    <n v="570"/>
    <s v="DariaParyska"/>
    <n v="10"/>
    <n v="2"/>
    <n v="28"/>
    <n v="54"/>
  </r>
  <r>
    <s v="Daria"/>
    <s v="Paryska"/>
    <x v="4"/>
    <d v="2014-11-03T00:00:00"/>
    <d v="2014-11-04T00:00:00"/>
    <n v="439.7"/>
    <s v="DariaParyska"/>
    <n v="10"/>
    <n v="2"/>
    <n v="28"/>
    <n v="54"/>
  </r>
  <r>
    <s v="Daria"/>
    <s v="Paryska"/>
    <x v="10"/>
    <d v="2014-11-15T00:00:00"/>
    <d v="2014-11-16T00:00:00"/>
    <n v="526.79999999999995"/>
    <s v="DariaParyska"/>
    <n v="10"/>
    <n v="2"/>
    <n v="28"/>
    <n v="54"/>
  </r>
  <r>
    <s v="Daria"/>
    <s v="Paryska"/>
    <x v="9"/>
    <d v="2014-12-10T00:00:00"/>
    <d v="2014-12-11T00:00:00"/>
    <n v="407.8"/>
    <s v="DariaParyska"/>
    <n v="10"/>
    <n v="2"/>
    <n v="28"/>
    <n v="54"/>
  </r>
  <r>
    <s v="Kornel"/>
    <s v="Czerski"/>
    <x v="11"/>
    <d v="2014-07-31T00:00:00"/>
    <d v="2014-08-01T00:00:00"/>
    <n v="570"/>
    <s v="KornelCzerski"/>
    <n v="9"/>
    <n v="2"/>
    <n v="28"/>
    <n v="54"/>
  </r>
  <r>
    <s v="Kornel"/>
    <s v="Czerski"/>
    <x v="8"/>
    <d v="2014-09-28T00:00:00"/>
    <d v="2014-09-29T00:00:00"/>
    <n v="891"/>
    <s v="KornelCzerski"/>
    <n v="9"/>
    <n v="2"/>
    <n v="28"/>
    <n v="54"/>
  </r>
  <r>
    <s v="Kornel"/>
    <s v="Czerski"/>
    <x v="9"/>
    <d v="2014-10-29T00:00:00"/>
    <d v="2014-10-30T00:00:00"/>
    <n v="407.8"/>
    <s v="KornelCzerski"/>
    <n v="9"/>
    <n v="2"/>
    <n v="28"/>
    <n v="54"/>
  </r>
  <r>
    <s v="Wojciech"/>
    <s v="Magierowcz"/>
    <x v="10"/>
    <d v="2014-01-15T00:00:00"/>
    <d v="2014-01-16T00:00:00"/>
    <n v="526.79999999999995"/>
    <s v="WojciechMagierowcz"/>
    <n v="8"/>
    <n v="2"/>
    <n v="28"/>
    <n v="54"/>
  </r>
  <r>
    <s v="Wojciech"/>
    <s v="Magierowcz"/>
    <x v="1"/>
    <d v="2014-03-15T00:00:00"/>
    <d v="2014-03-16T00:00:00"/>
    <n v="654.4"/>
    <s v="WojciechMagierowcz"/>
    <n v="8"/>
    <n v="2"/>
    <n v="28"/>
    <n v="54"/>
  </r>
  <r>
    <s v="Karol"/>
    <s v="Witkiewicz"/>
    <x v="3"/>
    <d v="2014-01-09T00:00:00"/>
    <d v="2014-01-10T00:00:00"/>
    <n v="485.7"/>
    <s v="KarolWitkiewicz"/>
    <n v="8"/>
    <n v="2"/>
    <n v="28"/>
    <n v="54"/>
  </r>
  <r>
    <s v="Karol"/>
    <s v="Witkiewicz"/>
    <x v="6"/>
    <d v="2014-02-15T00:00:00"/>
    <d v="2014-02-16T00:00:00"/>
    <n v="706.5"/>
    <s v="KarolWitkiewicz"/>
    <n v="8"/>
    <n v="2"/>
    <n v="28"/>
    <n v="54"/>
  </r>
  <r>
    <s v="Kamil"/>
    <s v="Pomorski"/>
    <x v="12"/>
    <d v="2014-11-03T00:00:00"/>
    <d v="2014-11-04T00:00:00"/>
    <n v="331.5"/>
    <s v="KamilPomorski"/>
    <n v="7"/>
    <n v="2"/>
    <n v="28"/>
    <n v="54"/>
  </r>
  <r>
    <s v="Jerzy"/>
    <s v="Misiek"/>
    <x v="2"/>
    <d v="2014-01-03T00:00:00"/>
    <d v="2014-01-03T00:00:00"/>
    <n v="178.5"/>
    <s v="JerzyMisiek"/>
    <n v="11"/>
    <n v="1"/>
    <n v="28"/>
    <n v="30"/>
  </r>
  <r>
    <s v="Jerzy"/>
    <s v="Misiek"/>
    <x v="12"/>
    <d v="2014-01-07T00:00:00"/>
    <d v="2014-01-07T00:00:00"/>
    <n v="212.5"/>
    <s v="JerzyMisiek"/>
    <n v="11"/>
    <n v="1"/>
    <n v="28"/>
    <n v="30"/>
  </r>
  <r>
    <s v="Jerzy"/>
    <s v="Misiek"/>
    <x v="7"/>
    <d v="2014-08-12T00:00:00"/>
    <d v="2014-08-12T00:00:00"/>
    <n v="494.7"/>
    <s v="JerzyMisiek"/>
    <n v="11"/>
    <n v="1"/>
    <n v="28"/>
    <n v="30"/>
  </r>
  <r>
    <s v="Jerzy"/>
    <s v="Misiek"/>
    <x v="10"/>
    <d v="2014-08-14T00:00:00"/>
    <d v="2014-08-14T00:00:00"/>
    <n v="363.8"/>
    <s v="JerzyMisiek"/>
    <n v="11"/>
    <n v="1"/>
    <n v="28"/>
    <n v="30"/>
  </r>
  <r>
    <s v="Jerzy"/>
    <s v="Misiek"/>
    <x v="0"/>
    <d v="2014-12-19T00:00:00"/>
    <d v="2014-12-19T00:00:00"/>
    <n v="156.4"/>
    <s v="JerzyMisiek"/>
    <n v="11"/>
    <n v="1"/>
    <n v="28"/>
    <n v="30"/>
  </r>
  <r>
    <s v="Malwina"/>
    <s v="Papkin"/>
    <x v="11"/>
    <d v="2014-01-17T00:00:00"/>
    <d v="2014-01-17T00:00:00"/>
    <n v="442"/>
    <s v="MalwinaPapkin"/>
    <n v="11"/>
    <n v="1"/>
    <n v="28"/>
    <n v="30"/>
  </r>
  <r>
    <s v="Malwina"/>
    <s v="Papkin"/>
    <x v="2"/>
    <d v="2014-11-24T00:00:00"/>
    <d v="2014-11-24T00:00:00"/>
    <n v="178.5"/>
    <s v="MalwinaPapkin"/>
    <n v="11"/>
    <n v="1"/>
    <n v="28"/>
    <n v="30"/>
  </r>
  <r>
    <s v="Kazimiera"/>
    <s v="Parczewska"/>
    <x v="11"/>
    <d v="2014-11-15T00:00:00"/>
    <d v="2014-11-15T00:00:00"/>
    <n v="442"/>
    <s v="KazimieraParczewska"/>
    <n v="11"/>
    <n v="1"/>
    <n v="28"/>
    <n v="30"/>
  </r>
  <r>
    <s v="Kazimiera"/>
    <s v="Parczewska"/>
    <x v="5"/>
    <d v="2014-12-16T00:00:00"/>
    <d v="2014-12-16T00:00:00"/>
    <n v="442"/>
    <s v="KazimieraParczewska"/>
    <n v="11"/>
    <n v="1"/>
    <n v="28"/>
    <n v="30"/>
  </r>
  <r>
    <s v="Daria"/>
    <s v="Paryska"/>
    <x v="5"/>
    <d v="2014-11-06T00:00:00"/>
    <d v="2014-11-06T00:00:00"/>
    <n v="442"/>
    <s v="DariaParyska"/>
    <n v="10"/>
    <n v="1"/>
    <n v="28"/>
    <n v="30"/>
  </r>
  <r>
    <s v="Kornel"/>
    <s v="Czerski"/>
    <x v="11"/>
    <d v="2014-10-01T00:00:00"/>
    <d v="2014-10-01T00:00:00"/>
    <n v="442"/>
    <s v="KornelCzerski"/>
    <n v="9"/>
    <n v="1"/>
    <n v="28"/>
    <n v="30"/>
  </r>
  <r>
    <s v="Wojciech"/>
    <s v="Magierowcz"/>
    <x v="1"/>
    <d v="2014-07-15T00:00:00"/>
    <d v="2014-07-15T00:00:00"/>
    <n v="513.4"/>
    <s v="WojciechMagierowcz"/>
    <n v="8"/>
    <n v="1"/>
    <n v="28"/>
    <n v="30"/>
  </r>
  <r>
    <s v="Karol"/>
    <s v="Witkiewicz"/>
    <x v="10"/>
    <d v="2014-02-19T00:00:00"/>
    <d v="2014-02-19T00:00:00"/>
    <n v="363.8"/>
    <s v="KarolWitkiewicz"/>
    <n v="8"/>
    <n v="1"/>
    <n v="28"/>
    <n v="30"/>
  </r>
  <r>
    <s v="Ewelia"/>
    <s v="Nyska"/>
    <x v="5"/>
    <d v="2014-10-06T00:00:00"/>
    <d v="2014-10-13T00:00:00"/>
    <n v="1555"/>
    <s v="EweliaNyska"/>
    <n v="10"/>
    <n v="8"/>
    <n v="27"/>
    <n v="198"/>
  </r>
  <r>
    <s v="Anna"/>
    <s v="Kaliska"/>
    <x v="10"/>
    <d v="2014-11-03T00:00:00"/>
    <d v="2014-11-07T00:00:00"/>
    <n v="1015.8"/>
    <s v="AnnaKaliska"/>
    <n v="15"/>
    <n v="5"/>
    <n v="27"/>
    <n v="126"/>
  </r>
  <r>
    <s v="Kornel"/>
    <s v="Henrykowski"/>
    <x v="10"/>
    <d v="2014-12-10T00:00:00"/>
    <d v="2014-12-14T00:00:00"/>
    <n v="1015.8"/>
    <s v="KornelHenrykowski"/>
    <n v="13"/>
    <n v="5"/>
    <n v="27"/>
    <n v="126"/>
  </r>
  <r>
    <s v="Anna"/>
    <s v="Kaliska"/>
    <x v="8"/>
    <d v="2014-09-11T00:00:00"/>
    <d v="2014-09-14T00:00:00"/>
    <n v="1313"/>
    <s v="AnnaKaliska"/>
    <n v="15"/>
    <n v="4"/>
    <n v="27"/>
    <n v="102"/>
  </r>
  <r>
    <s v="Ewelia"/>
    <s v="Nyska"/>
    <x v="3"/>
    <d v="2014-09-04T00:00:00"/>
    <d v="2014-09-08T00:00:00"/>
    <n v="1019.7"/>
    <s v="EweliaNyska"/>
    <n v="10"/>
    <n v="5"/>
    <n v="27"/>
    <n v="126"/>
  </r>
  <r>
    <s v="Katarzyna"/>
    <s v="Piotrowska"/>
    <x v="4"/>
    <d v="2014-12-04T00:00:00"/>
    <d v="2014-12-08T00:00:00"/>
    <n v="886.7"/>
    <s v="KatarzynaPiotrowska"/>
    <n v="10"/>
    <n v="5"/>
    <n v="27"/>
    <n v="126"/>
  </r>
  <r>
    <s v="Anna"/>
    <s v="Kaliska"/>
    <x v="9"/>
    <d v="2014-04-02T00:00:00"/>
    <d v="2014-04-04T00:00:00"/>
    <n v="536.79999999999995"/>
    <s v="AnnaKaliska"/>
    <n v="15"/>
    <n v="3"/>
    <n v="27"/>
    <n v="78"/>
  </r>
  <r>
    <s v="Ewelia"/>
    <s v="Nyska"/>
    <x v="3"/>
    <d v="2014-06-19T00:00:00"/>
    <d v="2014-06-22T00:00:00"/>
    <n v="841.7"/>
    <s v="EweliaNyska"/>
    <n v="10"/>
    <n v="4"/>
    <n v="27"/>
    <n v="102"/>
  </r>
  <r>
    <s v="Katarzyna"/>
    <s v="Piotrowska"/>
    <x v="2"/>
    <d v="2014-09-03T00:00:00"/>
    <d v="2014-09-06T00:00:00"/>
    <n v="550.5"/>
    <s v="KatarzynaPiotrowska"/>
    <n v="10"/>
    <n v="4"/>
    <n v="27"/>
    <n v="102"/>
  </r>
  <r>
    <s v="Ewelia"/>
    <s v="Prus"/>
    <x v="8"/>
    <d v="2014-01-21T00:00:00"/>
    <d v="2014-01-25T00:00:00"/>
    <n v="1524"/>
    <s v="EweliaPrus"/>
    <n v="8"/>
    <n v="5"/>
    <n v="27"/>
    <n v="126"/>
  </r>
  <r>
    <s v="Ewelia"/>
    <s v="Prus"/>
    <x v="3"/>
    <d v="2014-05-08T00:00:00"/>
    <d v="2014-05-12T00:00:00"/>
    <n v="1019.7"/>
    <s v="EweliaPrus"/>
    <n v="8"/>
    <n v="5"/>
    <n v="27"/>
    <n v="126"/>
  </r>
  <r>
    <s v="Ewelia"/>
    <s v="Prus"/>
    <x v="10"/>
    <d v="2014-09-17T00:00:00"/>
    <d v="2014-09-21T00:00:00"/>
    <n v="1015.8"/>
    <s v="EweliaPrus"/>
    <n v="8"/>
    <n v="5"/>
    <n v="27"/>
    <n v="126"/>
  </r>
  <r>
    <s v="Kornel"/>
    <s v="Henrykowski"/>
    <x v="8"/>
    <d v="2014-01-22T00:00:00"/>
    <d v="2014-01-24T00:00:00"/>
    <n v="1102"/>
    <s v="KornelHenrykowski"/>
    <n v="13"/>
    <n v="3"/>
    <n v="27"/>
    <n v="78"/>
  </r>
  <r>
    <s v="Kornel"/>
    <s v="Henrykowski"/>
    <x v="10"/>
    <d v="2014-03-17T00:00:00"/>
    <d v="2014-03-19T00:00:00"/>
    <n v="689.8"/>
    <s v="KornelHenrykowski"/>
    <n v="13"/>
    <n v="3"/>
    <n v="27"/>
    <n v="78"/>
  </r>
  <r>
    <s v="Kornel"/>
    <s v="Henrykowski"/>
    <x v="2"/>
    <d v="2014-09-04T00:00:00"/>
    <d v="2014-09-06T00:00:00"/>
    <n v="426.5"/>
    <s v="KornelHenrykowski"/>
    <n v="13"/>
    <n v="3"/>
    <n v="27"/>
    <n v="78"/>
  </r>
  <r>
    <s v="Kornel"/>
    <s v="Henrykowski"/>
    <x v="12"/>
    <d v="2014-09-28T00:00:00"/>
    <d v="2014-09-30T00:00:00"/>
    <n v="450.5"/>
    <s v="KornelHenrykowski"/>
    <n v="13"/>
    <n v="3"/>
    <n v="27"/>
    <n v="78"/>
  </r>
  <r>
    <s v="Ewelia"/>
    <s v="Prus"/>
    <x v="2"/>
    <d v="2014-07-01T00:00:00"/>
    <d v="2014-07-04T00:00:00"/>
    <n v="550.5"/>
    <s v="EweliaPrus"/>
    <n v="8"/>
    <n v="4"/>
    <n v="27"/>
    <n v="102"/>
  </r>
  <r>
    <s v="Anna"/>
    <s v="Kaliska"/>
    <x v="7"/>
    <d v="2014-09-16T00:00:00"/>
    <d v="2014-09-17T00:00:00"/>
    <n v="693.7"/>
    <s v="AnnaKaliska"/>
    <n v="15"/>
    <n v="2"/>
    <n v="27"/>
    <n v="54"/>
  </r>
  <r>
    <s v="Anna"/>
    <s v="Kaliska"/>
    <x v="6"/>
    <d v="2014-12-11T00:00:00"/>
    <d v="2014-12-12T00:00:00"/>
    <n v="706.5"/>
    <s v="AnnaKaliska"/>
    <n v="15"/>
    <n v="2"/>
    <n v="27"/>
    <n v="54"/>
  </r>
  <r>
    <s v="Anna"/>
    <s v="Kaliska"/>
    <x v="0"/>
    <d v="2014-12-22T00:00:00"/>
    <d v="2014-12-23T00:00:00"/>
    <n v="295.39999999999998"/>
    <s v="AnnaKaliska"/>
    <n v="15"/>
    <n v="2"/>
    <n v="27"/>
    <n v="54"/>
  </r>
  <r>
    <s v="Katarzyna"/>
    <s v="Piotrowska"/>
    <x v="9"/>
    <d v="2014-02-15T00:00:00"/>
    <d v="2014-02-17T00:00:00"/>
    <n v="536.79999999999995"/>
    <s v="KatarzynaPiotrowska"/>
    <n v="10"/>
    <n v="3"/>
    <n v="27"/>
    <n v="78"/>
  </r>
  <r>
    <s v="Katarzyna"/>
    <s v="Piotrowska"/>
    <x v="1"/>
    <d v="2014-06-19T00:00:00"/>
    <d v="2014-06-21T00:00:00"/>
    <n v="795.4"/>
    <s v="KatarzynaPiotrowska"/>
    <n v="10"/>
    <n v="3"/>
    <n v="27"/>
    <n v="78"/>
  </r>
  <r>
    <s v="Katarzyna"/>
    <s v="Piotrowska"/>
    <x v="7"/>
    <d v="2014-07-21T00:00:00"/>
    <d v="2014-07-23T00:00:00"/>
    <n v="892.7"/>
    <s v="KatarzynaPiotrowska"/>
    <n v="10"/>
    <n v="3"/>
    <n v="27"/>
    <n v="78"/>
  </r>
  <r>
    <s v="Kornel"/>
    <s v="Henrykowski"/>
    <x v="3"/>
    <d v="2014-08-30T00:00:00"/>
    <d v="2014-08-31T00:00:00"/>
    <n v="485.7"/>
    <s v="KornelHenrykowski"/>
    <n v="13"/>
    <n v="2"/>
    <n v="27"/>
    <n v="54"/>
  </r>
  <r>
    <s v="Kornel"/>
    <s v="Henrykowski"/>
    <x v="3"/>
    <d v="2014-09-17T00:00:00"/>
    <d v="2014-09-18T00:00:00"/>
    <n v="485.7"/>
    <s v="KornelHenrykowski"/>
    <n v="13"/>
    <n v="2"/>
    <n v="27"/>
    <n v="54"/>
  </r>
  <r>
    <s v="Ewelia"/>
    <s v="Prus"/>
    <x v="0"/>
    <d v="2014-09-04T00:00:00"/>
    <d v="2014-09-06T00:00:00"/>
    <n v="434.4"/>
    <s v="EweliaPrus"/>
    <n v="8"/>
    <n v="3"/>
    <n v="27"/>
    <n v="78"/>
  </r>
  <r>
    <s v="Ewelia"/>
    <s v="Nyska"/>
    <x v="2"/>
    <d v="2014-01-18T00:00:00"/>
    <d v="2014-01-19T00:00:00"/>
    <n v="302.5"/>
    <s v="EweliaNyska"/>
    <n v="10"/>
    <n v="2"/>
    <n v="27"/>
    <n v="54"/>
  </r>
  <r>
    <s v="Ewelia"/>
    <s v="Nyska"/>
    <x v="11"/>
    <d v="2014-03-03T00:00:00"/>
    <d v="2014-03-04T00:00:00"/>
    <n v="570"/>
    <s v="EweliaNyska"/>
    <n v="10"/>
    <n v="2"/>
    <n v="27"/>
    <n v="54"/>
  </r>
  <r>
    <s v="Ewelia"/>
    <s v="Nyska"/>
    <x v="1"/>
    <d v="2014-12-10T00:00:00"/>
    <d v="2014-12-11T00:00:00"/>
    <n v="654.4"/>
    <s v="EweliaNyska"/>
    <n v="10"/>
    <n v="2"/>
    <n v="27"/>
    <n v="54"/>
  </r>
  <r>
    <s v="Katarzyna"/>
    <s v="Piotrowska"/>
    <x v="2"/>
    <d v="2014-01-15T00:00:00"/>
    <d v="2014-01-16T00:00:00"/>
    <n v="302.5"/>
    <s v="KatarzynaPiotrowska"/>
    <n v="10"/>
    <n v="2"/>
    <n v="27"/>
    <n v="54"/>
  </r>
  <r>
    <s v="Katarzyna"/>
    <s v="Piotrowska"/>
    <x v="8"/>
    <d v="2014-09-11T00:00:00"/>
    <d v="2014-09-12T00:00:00"/>
    <n v="891"/>
    <s v="KatarzynaPiotrowska"/>
    <n v="10"/>
    <n v="2"/>
    <n v="27"/>
    <n v="54"/>
  </r>
  <r>
    <s v="Katarzyna"/>
    <s v="Piotrowska"/>
    <x v="10"/>
    <d v="2014-11-27T00:00:00"/>
    <d v="2014-11-28T00:00:00"/>
    <n v="526.79999999999995"/>
    <s v="KatarzynaPiotrowska"/>
    <n v="10"/>
    <n v="2"/>
    <n v="27"/>
    <n v="54"/>
  </r>
  <r>
    <s v="Katarzyna"/>
    <s v="Piotrowska"/>
    <x v="12"/>
    <d v="2014-12-22T00:00:00"/>
    <d v="2014-12-23T00:00:00"/>
    <n v="331.5"/>
    <s v="KatarzynaPiotrowska"/>
    <n v="10"/>
    <n v="2"/>
    <n v="27"/>
    <n v="54"/>
  </r>
  <r>
    <s v="Ewelia"/>
    <s v="Prus"/>
    <x v="10"/>
    <d v="2014-01-13T00:00:00"/>
    <d v="2014-01-14T00:00:00"/>
    <n v="526.79999999999995"/>
    <s v="EweliaPrus"/>
    <n v="8"/>
    <n v="2"/>
    <n v="27"/>
    <n v="54"/>
  </r>
  <r>
    <s v="Ewelia"/>
    <s v="Prus"/>
    <x v="10"/>
    <d v="2014-04-23T00:00:00"/>
    <d v="2014-04-24T00:00:00"/>
    <n v="526.79999999999995"/>
    <s v="EweliaPrus"/>
    <n v="8"/>
    <n v="2"/>
    <n v="27"/>
    <n v="54"/>
  </r>
  <r>
    <s v="Anna"/>
    <s v="Kaliska"/>
    <x v="3"/>
    <d v="2014-02-03T00:00:00"/>
    <d v="2014-02-03T00:00:00"/>
    <n v="307.7"/>
    <s v="AnnaKaliska"/>
    <n v="15"/>
    <n v="1"/>
    <n v="27"/>
    <n v="30"/>
  </r>
  <r>
    <s v="Anna"/>
    <s v="Kaliska"/>
    <x v="5"/>
    <d v="2014-02-07T00:00:00"/>
    <d v="2014-02-07T00:00:00"/>
    <n v="442"/>
    <s v="AnnaKaliska"/>
    <n v="15"/>
    <n v="1"/>
    <n v="27"/>
    <n v="30"/>
  </r>
  <r>
    <s v="Anna"/>
    <s v="Kaliska"/>
    <x v="11"/>
    <d v="2014-09-05T00:00:00"/>
    <d v="2014-09-05T00:00:00"/>
    <n v="442"/>
    <s v="AnnaKaliska"/>
    <n v="15"/>
    <n v="1"/>
    <n v="27"/>
    <n v="30"/>
  </r>
  <r>
    <s v="Anna"/>
    <s v="Kaliska"/>
    <x v="0"/>
    <d v="2014-10-10T00:00:00"/>
    <d v="2014-10-10T00:00:00"/>
    <n v="156.4"/>
    <s v="AnnaKaliska"/>
    <n v="15"/>
    <n v="1"/>
    <n v="27"/>
    <n v="30"/>
  </r>
  <r>
    <s v="Anna"/>
    <s v="Kaliska"/>
    <x v="4"/>
    <d v="2014-10-23T00:00:00"/>
    <d v="2014-10-23T00:00:00"/>
    <n v="290.7"/>
    <s v="AnnaKaliska"/>
    <n v="15"/>
    <n v="1"/>
    <n v="27"/>
    <n v="30"/>
  </r>
  <r>
    <s v="Anna"/>
    <s v="Kaliska"/>
    <x v="3"/>
    <d v="2014-11-17T00:00:00"/>
    <d v="2014-11-17T00:00:00"/>
    <n v="307.7"/>
    <s v="AnnaKaliska"/>
    <n v="15"/>
    <n v="1"/>
    <n v="27"/>
    <n v="30"/>
  </r>
  <r>
    <s v="Anna"/>
    <s v="Kaliska"/>
    <x v="10"/>
    <d v="2014-11-28T00:00:00"/>
    <d v="2014-11-28T00:00:00"/>
    <n v="363.8"/>
    <s v="AnnaKaliska"/>
    <n v="15"/>
    <n v="1"/>
    <n v="27"/>
    <n v="30"/>
  </r>
  <r>
    <s v="Anna"/>
    <s v="Kaliska"/>
    <x v="8"/>
    <d v="2014-12-01T00:00:00"/>
    <d v="2014-12-01T00:00:00"/>
    <n v="680"/>
    <s v="AnnaKaliska"/>
    <n v="15"/>
    <n v="1"/>
    <n v="27"/>
    <n v="30"/>
  </r>
  <r>
    <s v="Anna"/>
    <s v="Kaliska"/>
    <x v="1"/>
    <d v="2014-12-29T00:00:00"/>
    <d v="2014-12-29T00:00:00"/>
    <n v="513.4"/>
    <s v="AnnaKaliska"/>
    <n v="15"/>
    <n v="1"/>
    <n v="27"/>
    <n v="30"/>
  </r>
  <r>
    <s v="Kornel"/>
    <s v="Henrykowski"/>
    <x v="6"/>
    <d v="2014-09-20T00:00:00"/>
    <d v="2014-09-20T00:00:00"/>
    <n v="501.5"/>
    <s v="KornelHenrykowski"/>
    <n v="13"/>
    <n v="1"/>
    <n v="27"/>
    <n v="30"/>
  </r>
  <r>
    <s v="Kornel"/>
    <s v="Henrykowski"/>
    <x v="0"/>
    <d v="2014-10-03T00:00:00"/>
    <d v="2014-10-03T00:00:00"/>
    <n v="156.4"/>
    <s v="KornelHenrykowski"/>
    <n v="13"/>
    <n v="1"/>
    <n v="27"/>
    <n v="30"/>
  </r>
  <r>
    <s v="Kornel"/>
    <s v="Henrykowski"/>
    <x v="7"/>
    <d v="2014-10-22T00:00:00"/>
    <d v="2014-10-22T00:00:00"/>
    <n v="494.7"/>
    <s v="KornelHenrykowski"/>
    <n v="13"/>
    <n v="1"/>
    <n v="27"/>
    <n v="30"/>
  </r>
  <r>
    <s v="Kornel"/>
    <s v="Henrykowski"/>
    <x v="3"/>
    <d v="2014-10-25T00:00:00"/>
    <d v="2014-10-25T00:00:00"/>
    <n v="307.7"/>
    <s v="KornelHenrykowski"/>
    <n v="13"/>
    <n v="1"/>
    <n v="27"/>
    <n v="30"/>
  </r>
  <r>
    <s v="Kornel"/>
    <s v="Henrykowski"/>
    <x v="7"/>
    <d v="2014-11-19T00:00:00"/>
    <d v="2014-11-19T00:00:00"/>
    <n v="494.7"/>
    <s v="KornelHenrykowski"/>
    <n v="13"/>
    <n v="1"/>
    <n v="27"/>
    <n v="30"/>
  </r>
  <r>
    <s v="Kornel"/>
    <s v="Henrykowski"/>
    <x v="6"/>
    <d v="2014-11-27T00:00:00"/>
    <d v="2014-11-27T00:00:00"/>
    <n v="501.5"/>
    <s v="KornelHenrykowski"/>
    <n v="13"/>
    <n v="1"/>
    <n v="27"/>
    <n v="30"/>
  </r>
  <r>
    <s v="Ewelia"/>
    <s v="Nyska"/>
    <x v="12"/>
    <d v="2014-01-14T00:00:00"/>
    <d v="2014-01-14T00:00:00"/>
    <n v="212.5"/>
    <s v="EweliaNyska"/>
    <n v="10"/>
    <n v="1"/>
    <n v="27"/>
    <n v="30"/>
  </r>
  <r>
    <s v="Ewelia"/>
    <s v="Nyska"/>
    <x v="11"/>
    <d v="2014-06-13T00:00:00"/>
    <d v="2014-06-13T00:00:00"/>
    <n v="442"/>
    <s v="EweliaNyska"/>
    <n v="10"/>
    <n v="1"/>
    <n v="27"/>
    <n v="30"/>
  </r>
  <r>
    <s v="Ewelia"/>
    <s v="Nyska"/>
    <x v="9"/>
    <d v="2014-11-03T00:00:00"/>
    <d v="2014-11-03T00:00:00"/>
    <n v="278.8"/>
    <s v="EweliaNyska"/>
    <n v="10"/>
    <n v="1"/>
    <n v="27"/>
    <n v="30"/>
  </r>
  <r>
    <s v="Ewelia"/>
    <s v="Nyska"/>
    <x v="11"/>
    <d v="2014-11-07T00:00:00"/>
    <d v="2014-11-07T00:00:00"/>
    <n v="442"/>
    <s v="EweliaNyska"/>
    <n v="10"/>
    <n v="1"/>
    <n v="27"/>
    <n v="30"/>
  </r>
  <r>
    <s v="Katarzyna"/>
    <s v="Piotrowska"/>
    <x v="9"/>
    <d v="2014-12-16T00:00:00"/>
    <d v="2014-12-16T00:00:00"/>
    <n v="278.8"/>
    <s v="KatarzynaPiotrowska"/>
    <n v="10"/>
    <n v="1"/>
    <n v="27"/>
    <n v="30"/>
  </r>
  <r>
    <s v="Ewelia"/>
    <s v="Prus"/>
    <x v="11"/>
    <d v="2014-06-16T00:00:00"/>
    <d v="2014-06-16T00:00:00"/>
    <n v="442"/>
    <s v="EweliaPrus"/>
    <n v="8"/>
    <n v="1"/>
    <n v="27"/>
    <n v="30"/>
  </r>
  <r>
    <s v="Karolina"/>
    <s v="Bizuta"/>
    <x v="1"/>
    <d v="2014-03-15T00:00:00"/>
    <d v="2014-03-19T00:00:00"/>
    <n v="1077.4000000000001"/>
    <s v="KarolinaBizuta"/>
    <n v="10"/>
    <n v="5"/>
    <n v="26"/>
    <n v="126"/>
  </r>
  <r>
    <s v="Wojciech"/>
    <s v="Krokus"/>
    <x v="5"/>
    <d v="2014-10-22T00:00:00"/>
    <d v="2014-10-26T00:00:00"/>
    <n v="1078"/>
    <s v="WojciechKrokus"/>
    <n v="10"/>
    <n v="5"/>
    <n v="26"/>
    <n v="126"/>
  </r>
  <r>
    <s v="Jerzy"/>
    <s v="Granica"/>
    <x v="11"/>
    <d v="2014-01-03T00:00:00"/>
    <d v="2014-01-06T00:00:00"/>
    <n v="826"/>
    <s v="JerzyGranica"/>
    <n v="11"/>
    <n v="4"/>
    <n v="26"/>
    <n v="102"/>
  </r>
  <r>
    <s v="Jerzy"/>
    <s v="Granica"/>
    <x v="5"/>
    <d v="2014-04-26T00:00:00"/>
    <d v="2014-04-29T00:00:00"/>
    <n v="919"/>
    <s v="JerzyGranica"/>
    <n v="11"/>
    <n v="4"/>
    <n v="26"/>
    <n v="102"/>
  </r>
  <r>
    <s v="Jerzy"/>
    <s v="Granica"/>
    <x v="5"/>
    <d v="2014-05-26T00:00:00"/>
    <d v="2014-05-29T00:00:00"/>
    <n v="919"/>
    <s v="JerzyGranica"/>
    <n v="11"/>
    <n v="4"/>
    <n v="26"/>
    <n v="102"/>
  </r>
  <r>
    <s v="Karolina"/>
    <s v="Bizuta"/>
    <x v="4"/>
    <d v="2014-09-17T00:00:00"/>
    <d v="2014-09-20T00:00:00"/>
    <n v="737.7"/>
    <s v="KarolinaBizuta"/>
    <n v="10"/>
    <n v="4"/>
    <n v="26"/>
    <n v="102"/>
  </r>
  <r>
    <s v="Wojciech"/>
    <s v="Krokus"/>
    <x v="0"/>
    <d v="2014-05-08T00:00:00"/>
    <d v="2014-05-11T00:00:00"/>
    <n v="573.4"/>
    <s v="WojciechKrokus"/>
    <n v="10"/>
    <n v="4"/>
    <n v="26"/>
    <n v="102"/>
  </r>
  <r>
    <s v="Wojciech"/>
    <s v="Krokus"/>
    <x v="10"/>
    <d v="2014-11-04T00:00:00"/>
    <d v="2014-11-07T00:00:00"/>
    <n v="852.8"/>
    <s v="WojciechKrokus"/>
    <n v="10"/>
    <n v="4"/>
    <n v="26"/>
    <n v="102"/>
  </r>
  <r>
    <s v="Wojciech"/>
    <s v="Krokus"/>
    <x v="0"/>
    <d v="2014-12-09T00:00:00"/>
    <d v="2014-12-12T00:00:00"/>
    <n v="573.4"/>
    <s v="WojciechKrokus"/>
    <n v="10"/>
    <n v="4"/>
    <n v="26"/>
    <n v="102"/>
  </r>
  <r>
    <s v="Michalina"/>
    <s v="Lamda"/>
    <x v="7"/>
    <d v="2014-01-15T00:00:00"/>
    <d v="2014-01-18T00:00:00"/>
    <n v="1091.7"/>
    <s v="MichalinaLamda"/>
    <n v="9"/>
    <n v="4"/>
    <n v="26"/>
    <n v="102"/>
  </r>
  <r>
    <s v="Michalina"/>
    <s v="Lamda"/>
    <x v="11"/>
    <d v="2014-09-17T00:00:00"/>
    <d v="2014-09-20T00:00:00"/>
    <n v="826"/>
    <s v="MichalinaLamda"/>
    <n v="9"/>
    <n v="4"/>
    <n v="26"/>
    <n v="102"/>
  </r>
  <r>
    <s v="Michalina"/>
    <s v="Lamda"/>
    <x v="12"/>
    <d v="2014-12-09T00:00:00"/>
    <d v="2014-12-12T00:00:00"/>
    <n v="569.5"/>
    <s v="MichalinaLamda"/>
    <n v="9"/>
    <n v="4"/>
    <n v="26"/>
    <n v="102"/>
  </r>
  <r>
    <s v="Jerzy"/>
    <s v="Granica"/>
    <x v="0"/>
    <d v="2014-08-30T00:00:00"/>
    <d v="2014-09-01T00:00:00"/>
    <n v="434.4"/>
    <s v="JerzyGranica"/>
    <n v="11"/>
    <n v="3"/>
    <n v="26"/>
    <n v="78"/>
  </r>
  <r>
    <s v="Karolina"/>
    <s v="Bizuta"/>
    <x v="7"/>
    <d v="2014-02-07T00:00:00"/>
    <d v="2014-02-09T00:00:00"/>
    <n v="892.7"/>
    <s v="KarolinaBizuta"/>
    <n v="10"/>
    <n v="3"/>
    <n v="26"/>
    <n v="78"/>
  </r>
  <r>
    <s v="Karolina"/>
    <s v="Bizuta"/>
    <x v="9"/>
    <d v="2014-09-16T00:00:00"/>
    <d v="2014-09-18T00:00:00"/>
    <n v="536.79999999999995"/>
    <s v="KarolinaBizuta"/>
    <n v="10"/>
    <n v="3"/>
    <n v="26"/>
    <n v="78"/>
  </r>
  <r>
    <s v="Karolina"/>
    <s v="Bizuta"/>
    <x v="8"/>
    <d v="2014-09-28T00:00:00"/>
    <d v="2014-09-30T00:00:00"/>
    <n v="1102"/>
    <s v="KarolinaBizuta"/>
    <n v="10"/>
    <n v="3"/>
    <n v="26"/>
    <n v="78"/>
  </r>
  <r>
    <s v="Michalina"/>
    <s v="Lamda"/>
    <x v="5"/>
    <d v="2014-02-07T00:00:00"/>
    <d v="2014-02-09T00:00:00"/>
    <n v="760"/>
    <s v="MichalinaLamda"/>
    <n v="9"/>
    <n v="3"/>
    <n v="26"/>
    <n v="78"/>
  </r>
  <r>
    <s v="Michalina"/>
    <s v="Lamda"/>
    <x v="3"/>
    <d v="2014-07-01T00:00:00"/>
    <d v="2014-07-03T00:00:00"/>
    <n v="663.7"/>
    <s v="MichalinaLamda"/>
    <n v="9"/>
    <n v="3"/>
    <n v="26"/>
    <n v="78"/>
  </r>
  <r>
    <s v="Michalina"/>
    <s v="Lamda"/>
    <x v="9"/>
    <d v="2014-07-31T00:00:00"/>
    <d v="2014-08-02T00:00:00"/>
    <n v="536.79999999999995"/>
    <s v="MichalinaLamda"/>
    <n v="9"/>
    <n v="3"/>
    <n v="26"/>
    <n v="78"/>
  </r>
  <r>
    <s v="Jerzy"/>
    <s v="Granica"/>
    <x v="0"/>
    <d v="2014-01-23T00:00:00"/>
    <d v="2014-01-24T00:00:00"/>
    <n v="295.39999999999998"/>
    <s v="JerzyGranica"/>
    <n v="11"/>
    <n v="2"/>
    <n v="26"/>
    <n v="54"/>
  </r>
  <r>
    <s v="Jerzy"/>
    <s v="Granica"/>
    <x v="9"/>
    <d v="2014-07-07T00:00:00"/>
    <d v="2014-07-08T00:00:00"/>
    <n v="407.8"/>
    <s v="JerzyGranica"/>
    <n v="11"/>
    <n v="2"/>
    <n v="26"/>
    <n v="54"/>
  </r>
  <r>
    <s v="Jerzy"/>
    <s v="Granica"/>
    <x v="9"/>
    <d v="2014-08-26T00:00:00"/>
    <d v="2014-08-27T00:00:00"/>
    <n v="407.8"/>
    <s v="JerzyGranica"/>
    <n v="11"/>
    <n v="2"/>
    <n v="26"/>
    <n v="54"/>
  </r>
  <r>
    <s v="Jerzy"/>
    <s v="Granica"/>
    <x v="0"/>
    <d v="2014-10-23T00:00:00"/>
    <d v="2014-10-24T00:00:00"/>
    <n v="295.39999999999998"/>
    <s v="JerzyGranica"/>
    <n v="11"/>
    <n v="2"/>
    <n v="26"/>
    <n v="54"/>
  </r>
  <r>
    <s v="Karolina"/>
    <s v="Bizuta"/>
    <x v="6"/>
    <d v="2014-02-02T00:00:00"/>
    <d v="2014-02-03T00:00:00"/>
    <n v="706.5"/>
    <s v="KarolinaBizuta"/>
    <n v="10"/>
    <n v="2"/>
    <n v="26"/>
    <n v="54"/>
  </r>
  <r>
    <s v="Karolina"/>
    <s v="Bizuta"/>
    <x v="6"/>
    <d v="2014-04-28T00:00:00"/>
    <d v="2014-04-29T00:00:00"/>
    <n v="706.5"/>
    <s v="KarolinaBizuta"/>
    <n v="10"/>
    <n v="2"/>
    <n v="26"/>
    <n v="54"/>
  </r>
  <r>
    <s v="Karolina"/>
    <s v="Bizuta"/>
    <x v="12"/>
    <d v="2014-12-09T00:00:00"/>
    <d v="2014-12-10T00:00:00"/>
    <n v="331.5"/>
    <s v="KarolinaBizuta"/>
    <n v="10"/>
    <n v="2"/>
    <n v="26"/>
    <n v="54"/>
  </r>
  <r>
    <s v="Wojciech"/>
    <s v="Krokus"/>
    <x v="11"/>
    <d v="2014-01-13T00:00:00"/>
    <d v="2014-01-14T00:00:00"/>
    <n v="570"/>
    <s v="WojciechKrokus"/>
    <n v="10"/>
    <n v="2"/>
    <n v="26"/>
    <n v="54"/>
  </r>
  <r>
    <s v="Wojciech"/>
    <s v="Krokus"/>
    <x v="8"/>
    <d v="2014-08-12T00:00:00"/>
    <d v="2014-08-13T00:00:00"/>
    <n v="891"/>
    <s v="WojciechKrokus"/>
    <n v="10"/>
    <n v="2"/>
    <n v="26"/>
    <n v="54"/>
  </r>
  <r>
    <s v="Wojciech"/>
    <s v="Krokus"/>
    <x v="6"/>
    <d v="2014-10-23T00:00:00"/>
    <d v="2014-10-24T00:00:00"/>
    <n v="706.5"/>
    <s v="WojciechKrokus"/>
    <n v="10"/>
    <n v="2"/>
    <n v="26"/>
    <n v="54"/>
  </r>
  <r>
    <s v="Michalina"/>
    <s v="Lamda"/>
    <x v="0"/>
    <d v="2014-09-05T00:00:00"/>
    <d v="2014-09-06T00:00:00"/>
    <n v="295.39999999999998"/>
    <s v="MichalinaLamda"/>
    <n v="9"/>
    <n v="2"/>
    <n v="26"/>
    <n v="54"/>
  </r>
  <r>
    <s v="Michalina"/>
    <s v="Lamda"/>
    <x v="5"/>
    <d v="2014-11-03T00:00:00"/>
    <d v="2014-11-04T00:00:00"/>
    <n v="601"/>
    <s v="MichalinaLamda"/>
    <n v="9"/>
    <n v="2"/>
    <n v="26"/>
    <n v="54"/>
  </r>
  <r>
    <s v="Jerzy"/>
    <s v="Granica"/>
    <x v="9"/>
    <d v="2014-06-02T00:00:00"/>
    <d v="2014-06-02T00:00:00"/>
    <n v="278.8"/>
    <s v="JerzyGranica"/>
    <n v="11"/>
    <n v="1"/>
    <n v="26"/>
    <n v="30"/>
  </r>
  <r>
    <s v="Jerzy"/>
    <s v="Granica"/>
    <x v="6"/>
    <d v="2014-09-05T00:00:00"/>
    <d v="2014-09-05T00:00:00"/>
    <n v="501.5"/>
    <s v="JerzyGranica"/>
    <n v="11"/>
    <n v="1"/>
    <n v="26"/>
    <n v="30"/>
  </r>
  <r>
    <s v="Jerzy"/>
    <s v="Granica"/>
    <x v="3"/>
    <d v="2014-11-28T00:00:00"/>
    <d v="2014-11-28T00:00:00"/>
    <n v="307.7"/>
    <s v="JerzyGranica"/>
    <n v="11"/>
    <n v="1"/>
    <n v="26"/>
    <n v="30"/>
  </r>
  <r>
    <s v="Karolina"/>
    <s v="Bizuta"/>
    <x v="3"/>
    <d v="2014-10-13T00:00:00"/>
    <d v="2014-10-13T00:00:00"/>
    <n v="307.7"/>
    <s v="KarolinaBizuta"/>
    <n v="10"/>
    <n v="1"/>
    <n v="26"/>
    <n v="30"/>
  </r>
  <r>
    <s v="Karolina"/>
    <s v="Bizuta"/>
    <x v="5"/>
    <d v="2014-12-12T00:00:00"/>
    <d v="2014-12-12T00:00:00"/>
    <n v="442"/>
    <s v="KarolinaBizuta"/>
    <n v="10"/>
    <n v="1"/>
    <n v="26"/>
    <n v="30"/>
  </r>
  <r>
    <s v="Wojciech"/>
    <s v="Krokus"/>
    <x v="12"/>
    <d v="2014-02-07T00:00:00"/>
    <d v="2014-02-07T00:00:00"/>
    <n v="212.5"/>
    <s v="WojciechKrokus"/>
    <n v="10"/>
    <n v="1"/>
    <n v="26"/>
    <n v="30"/>
  </r>
  <r>
    <s v="Wojciech"/>
    <s v="Krokus"/>
    <x v="5"/>
    <d v="2014-11-27T00:00:00"/>
    <d v="2014-11-27T00:00:00"/>
    <n v="442"/>
    <s v="WojciechKrokus"/>
    <n v="10"/>
    <n v="1"/>
    <n v="26"/>
    <n v="30"/>
  </r>
  <r>
    <s v="Wojciech"/>
    <s v="Krokus"/>
    <x v="1"/>
    <d v="2014-12-01T00:00:00"/>
    <d v="2014-12-01T00:00:00"/>
    <n v="513.4"/>
    <s v="WojciechKrokus"/>
    <n v="10"/>
    <n v="1"/>
    <n v="26"/>
    <n v="30"/>
  </r>
  <r>
    <s v="Michalina"/>
    <s v="Lamda"/>
    <x v="0"/>
    <d v="2014-12-22T00:00:00"/>
    <d v="2014-12-22T00:00:00"/>
    <n v="156.4"/>
    <s v="MichalinaLamda"/>
    <n v="9"/>
    <n v="1"/>
    <n v="26"/>
    <n v="30"/>
  </r>
  <r>
    <s v="Zofia"/>
    <s v="Maselska"/>
    <x v="6"/>
    <d v="2014-01-26T00:00:00"/>
    <d v="2014-01-30T00:00:00"/>
    <n v="1321.5"/>
    <s v="ZofiaMaselska"/>
    <n v="11"/>
    <n v="5"/>
    <n v="25"/>
    <n v="126"/>
  </r>
  <r>
    <s v="Zofia"/>
    <s v="Maselska"/>
    <x v="3"/>
    <d v="2014-02-07T00:00:00"/>
    <d v="2014-02-11T00:00:00"/>
    <n v="1019.7"/>
    <s v="ZofiaMaselska"/>
    <n v="11"/>
    <n v="5"/>
    <n v="25"/>
    <n v="126"/>
  </r>
  <r>
    <s v="Justyna"/>
    <s v="Krynicka"/>
    <x v="1"/>
    <d v="2014-01-15T00:00:00"/>
    <d v="2014-01-18T00:00:00"/>
    <n v="936.4"/>
    <s v="JustynaKrynicka"/>
    <n v="13"/>
    <n v="4"/>
    <n v="25"/>
    <n v="102"/>
  </r>
  <r>
    <s v="Piotr"/>
    <s v="Armowicz"/>
    <x v="9"/>
    <d v="2014-07-31T00:00:00"/>
    <d v="2014-08-04T00:00:00"/>
    <n v="794.8"/>
    <s v="PiotrArmowicz"/>
    <n v="10"/>
    <n v="5"/>
    <n v="25"/>
    <n v="126"/>
  </r>
  <r>
    <s v="Zofia"/>
    <s v="Maselska"/>
    <x v="6"/>
    <d v="2014-09-05T00:00:00"/>
    <d v="2014-09-08T00:00:00"/>
    <n v="1116.5"/>
    <s v="ZofiaMaselska"/>
    <n v="11"/>
    <n v="4"/>
    <n v="25"/>
    <n v="102"/>
  </r>
  <r>
    <s v="Piotr"/>
    <s v="Armowicz"/>
    <x v="1"/>
    <d v="2014-06-01T00:00:00"/>
    <d v="2014-06-04T00:00:00"/>
    <n v="936.4"/>
    <s v="PiotrArmowicz"/>
    <n v="10"/>
    <n v="4"/>
    <n v="25"/>
    <n v="102"/>
  </r>
  <r>
    <s v="Janina"/>
    <s v="Bolanowska"/>
    <x v="9"/>
    <d v="2014-07-19T00:00:00"/>
    <d v="2014-07-23T00:00:00"/>
    <n v="794.8"/>
    <s v="JaninaBolanowska"/>
    <n v="8"/>
    <n v="5"/>
    <n v="25"/>
    <n v="126"/>
  </r>
  <r>
    <s v="Zuzanna"/>
    <s v="Kowalska"/>
    <x v="9"/>
    <d v="2014-03-27T00:00:00"/>
    <d v="2014-03-31T00:00:00"/>
    <n v="794.8"/>
    <s v="ZuzannaKowalska"/>
    <n v="8"/>
    <n v="5"/>
    <n v="25"/>
    <n v="126"/>
  </r>
  <r>
    <s v="Zuzanna"/>
    <s v="Kowalska"/>
    <x v="9"/>
    <d v="2014-06-13T00:00:00"/>
    <d v="2014-06-17T00:00:00"/>
    <n v="794.8"/>
    <s v="ZuzannaKowalska"/>
    <n v="8"/>
    <n v="5"/>
    <n v="25"/>
    <n v="126"/>
  </r>
  <r>
    <s v="Kacper"/>
    <s v="Krajewski"/>
    <x v="12"/>
    <d v="2014-06-19T00:00:00"/>
    <d v="2014-06-22T00:00:00"/>
    <n v="569.5"/>
    <s v="KacperKrajewski"/>
    <n v="10"/>
    <n v="4"/>
    <n v="25"/>
    <n v="102"/>
  </r>
  <r>
    <s v="Kacper"/>
    <s v="Krajewski"/>
    <x v="6"/>
    <d v="2014-08-24T00:00:00"/>
    <d v="2014-08-27T00:00:00"/>
    <n v="1116.5"/>
    <s v="KacperKrajewski"/>
    <n v="10"/>
    <n v="4"/>
    <n v="25"/>
    <n v="102"/>
  </r>
  <r>
    <s v="Krystyna"/>
    <s v="Pleszewska"/>
    <x v="4"/>
    <d v="2014-02-19T00:00:00"/>
    <d v="2014-02-23T00:00:00"/>
    <n v="886.7"/>
    <s v="KrystynaPleszewska"/>
    <n v="8"/>
    <n v="5"/>
    <n v="25"/>
    <n v="126"/>
  </r>
  <r>
    <s v="Krystyna"/>
    <s v="Pleszewska"/>
    <x v="4"/>
    <d v="2014-05-20T00:00:00"/>
    <d v="2014-05-24T00:00:00"/>
    <n v="886.7"/>
    <s v="KrystynaPleszewska"/>
    <n v="8"/>
    <n v="5"/>
    <n v="25"/>
    <n v="126"/>
  </r>
  <r>
    <s v="Justyna"/>
    <s v="Krynicka"/>
    <x v="3"/>
    <d v="2014-03-21T00:00:00"/>
    <d v="2014-03-23T00:00:00"/>
    <n v="663.7"/>
    <s v="JustynaKrynicka"/>
    <n v="13"/>
    <n v="3"/>
    <n v="25"/>
    <n v="78"/>
  </r>
  <r>
    <s v="Justyna"/>
    <s v="Krynicka"/>
    <x v="2"/>
    <d v="2014-10-11T00:00:00"/>
    <d v="2014-10-13T00:00:00"/>
    <n v="426.5"/>
    <s v="JustynaKrynicka"/>
    <n v="13"/>
    <n v="3"/>
    <n v="25"/>
    <n v="78"/>
  </r>
  <r>
    <s v="Justyna"/>
    <s v="Krynicka"/>
    <x v="8"/>
    <d v="2014-12-10T00:00:00"/>
    <d v="2014-12-12T00:00:00"/>
    <n v="1102"/>
    <s v="JustynaKrynicka"/>
    <n v="13"/>
    <n v="3"/>
    <n v="25"/>
    <n v="78"/>
  </r>
  <r>
    <s v="Janina"/>
    <s v="Bolanowska"/>
    <x v="11"/>
    <d v="2014-02-03T00:00:00"/>
    <d v="2014-02-06T00:00:00"/>
    <n v="826"/>
    <s v="JaninaBolanowska"/>
    <n v="8"/>
    <n v="4"/>
    <n v="25"/>
    <n v="102"/>
  </r>
  <r>
    <s v="Janina"/>
    <s v="Bolanowska"/>
    <x v="10"/>
    <d v="2014-03-15T00:00:00"/>
    <d v="2014-03-18T00:00:00"/>
    <n v="852.8"/>
    <s v="JaninaBolanowska"/>
    <n v="8"/>
    <n v="4"/>
    <n v="25"/>
    <n v="102"/>
  </r>
  <r>
    <s v="Janina"/>
    <s v="Bolanowska"/>
    <x v="2"/>
    <d v="2014-07-19T00:00:00"/>
    <d v="2014-07-22T00:00:00"/>
    <n v="550.5"/>
    <s v="JaninaBolanowska"/>
    <n v="8"/>
    <n v="4"/>
    <n v="25"/>
    <n v="102"/>
  </r>
  <r>
    <s v="Janina"/>
    <s v="Bolanowska"/>
    <x v="2"/>
    <d v="2014-12-10T00:00:00"/>
    <d v="2014-12-13T00:00:00"/>
    <n v="550.5"/>
    <s v="JaninaBolanowska"/>
    <n v="8"/>
    <n v="4"/>
    <n v="25"/>
    <n v="102"/>
  </r>
  <r>
    <s v="Zuzanna"/>
    <s v="Kowalska"/>
    <x v="1"/>
    <d v="2014-09-05T00:00:00"/>
    <d v="2014-09-08T00:00:00"/>
    <n v="936.4"/>
    <s v="ZuzannaKowalska"/>
    <n v="8"/>
    <n v="4"/>
    <n v="25"/>
    <n v="102"/>
  </r>
  <r>
    <s v="Krystyna"/>
    <s v="Pleszewska"/>
    <x v="8"/>
    <d v="2014-06-13T00:00:00"/>
    <d v="2014-06-16T00:00:00"/>
    <n v="1313"/>
    <s v="KrystynaPleszewska"/>
    <n v="8"/>
    <n v="4"/>
    <n v="25"/>
    <n v="102"/>
  </r>
  <r>
    <s v="Krystyna"/>
    <s v="Pleszewska"/>
    <x v="6"/>
    <d v="2014-11-22T00:00:00"/>
    <d v="2014-11-25T00:00:00"/>
    <n v="1116.5"/>
    <s v="KrystynaPleszewska"/>
    <n v="8"/>
    <n v="4"/>
    <n v="25"/>
    <n v="102"/>
  </r>
  <r>
    <s v="Piotr"/>
    <s v="Armowicz"/>
    <x v="7"/>
    <d v="2014-05-26T00:00:00"/>
    <d v="2014-05-28T00:00:00"/>
    <n v="892.7"/>
    <s v="PiotrArmowicz"/>
    <n v="10"/>
    <n v="3"/>
    <n v="25"/>
    <n v="78"/>
  </r>
  <r>
    <s v="Piotr"/>
    <s v="Armowicz"/>
    <x v="12"/>
    <d v="2014-08-24T00:00:00"/>
    <d v="2014-08-26T00:00:00"/>
    <n v="450.5"/>
    <s v="PiotrArmowicz"/>
    <n v="10"/>
    <n v="3"/>
    <n v="25"/>
    <n v="78"/>
  </r>
  <r>
    <s v="Piotr"/>
    <s v="Armowicz"/>
    <x v="11"/>
    <d v="2014-09-29T00:00:00"/>
    <d v="2014-10-01T00:00:00"/>
    <n v="698"/>
    <s v="PiotrArmowicz"/>
    <n v="10"/>
    <n v="3"/>
    <n v="25"/>
    <n v="78"/>
  </r>
  <r>
    <s v="Kacper"/>
    <s v="Krajewski"/>
    <x v="2"/>
    <d v="2014-01-22T00:00:00"/>
    <d v="2014-01-24T00:00:00"/>
    <n v="426.5"/>
    <s v="KacperKrajewski"/>
    <n v="10"/>
    <n v="3"/>
    <n v="25"/>
    <n v="78"/>
  </r>
  <r>
    <s v="Kacper"/>
    <s v="Krajewski"/>
    <x v="9"/>
    <d v="2014-02-07T00:00:00"/>
    <d v="2014-02-09T00:00:00"/>
    <n v="536.79999999999995"/>
    <s v="KacperKrajewski"/>
    <n v="10"/>
    <n v="3"/>
    <n v="25"/>
    <n v="78"/>
  </r>
  <r>
    <s v="Kacper"/>
    <s v="Krajewski"/>
    <x v="1"/>
    <d v="2014-06-25T00:00:00"/>
    <d v="2014-06-27T00:00:00"/>
    <n v="795.4"/>
    <s v="KacperKrajewski"/>
    <n v="10"/>
    <n v="3"/>
    <n v="25"/>
    <n v="78"/>
  </r>
  <r>
    <s v="Kacper"/>
    <s v="Krajewski"/>
    <x v="10"/>
    <d v="2014-09-29T00:00:00"/>
    <d v="2014-10-01T00:00:00"/>
    <n v="689.8"/>
    <s v="KacperKrajewski"/>
    <n v="10"/>
    <n v="3"/>
    <n v="25"/>
    <n v="78"/>
  </r>
  <r>
    <s v="Justyna"/>
    <s v="Krynicka"/>
    <x v="7"/>
    <d v="2014-06-13T00:00:00"/>
    <d v="2014-06-14T00:00:00"/>
    <n v="693.7"/>
    <s v="JustynaKrynicka"/>
    <n v="13"/>
    <n v="2"/>
    <n v="25"/>
    <n v="54"/>
  </r>
  <r>
    <s v="Justyna"/>
    <s v="Krynicka"/>
    <x v="12"/>
    <d v="2014-11-07T00:00:00"/>
    <d v="2014-11-08T00:00:00"/>
    <n v="331.5"/>
    <s v="JustynaKrynicka"/>
    <n v="13"/>
    <n v="2"/>
    <n v="25"/>
    <n v="54"/>
  </r>
  <r>
    <s v="Justyna"/>
    <s v="Krynicka"/>
    <x v="9"/>
    <d v="2014-11-28T00:00:00"/>
    <d v="2014-11-29T00:00:00"/>
    <n v="407.8"/>
    <s v="JustynaKrynicka"/>
    <n v="13"/>
    <n v="2"/>
    <n v="25"/>
    <n v="54"/>
  </r>
  <r>
    <s v="Zuzanna"/>
    <s v="Kowalska"/>
    <x v="10"/>
    <d v="2014-01-26T00:00:00"/>
    <d v="2014-01-28T00:00:00"/>
    <n v="689.8"/>
    <s v="ZuzannaKowalska"/>
    <n v="8"/>
    <n v="3"/>
    <n v="25"/>
    <n v="78"/>
  </r>
  <r>
    <s v="Zuzanna"/>
    <s v="Kowalska"/>
    <x v="11"/>
    <d v="2014-11-15T00:00:00"/>
    <d v="2014-11-17T00:00:00"/>
    <n v="698"/>
    <s v="ZuzannaKowalska"/>
    <n v="8"/>
    <n v="3"/>
    <n v="25"/>
    <n v="78"/>
  </r>
  <r>
    <s v="Zofia"/>
    <s v="Maselska"/>
    <x v="11"/>
    <d v="2014-09-16T00:00:00"/>
    <d v="2014-09-17T00:00:00"/>
    <n v="570"/>
    <s v="ZofiaMaselska"/>
    <n v="11"/>
    <n v="2"/>
    <n v="25"/>
    <n v="54"/>
  </r>
  <r>
    <s v="Zofia"/>
    <s v="Maselska"/>
    <x v="6"/>
    <d v="2014-10-10T00:00:00"/>
    <d v="2014-10-11T00:00:00"/>
    <n v="706.5"/>
    <s v="ZofiaMaselska"/>
    <n v="11"/>
    <n v="2"/>
    <n v="25"/>
    <n v="54"/>
  </r>
  <r>
    <s v="Zofia"/>
    <s v="Maselska"/>
    <x v="3"/>
    <d v="2014-12-10T00:00:00"/>
    <d v="2014-12-11T00:00:00"/>
    <n v="485.7"/>
    <s v="ZofiaMaselska"/>
    <n v="11"/>
    <n v="2"/>
    <n v="25"/>
    <n v="54"/>
  </r>
  <r>
    <s v="Piotr"/>
    <s v="Armowicz"/>
    <x v="7"/>
    <d v="2014-03-03T00:00:00"/>
    <d v="2014-03-04T00:00:00"/>
    <n v="693.7"/>
    <s v="PiotrArmowicz"/>
    <n v="10"/>
    <n v="2"/>
    <n v="25"/>
    <n v="54"/>
  </r>
  <r>
    <s v="Piotr"/>
    <s v="Armowicz"/>
    <x v="6"/>
    <d v="2014-12-10T00:00:00"/>
    <d v="2014-12-11T00:00:00"/>
    <n v="706.5"/>
    <s v="PiotrArmowicz"/>
    <n v="10"/>
    <n v="2"/>
    <n v="25"/>
    <n v="54"/>
  </r>
  <r>
    <s v="Kacper"/>
    <s v="Krajewski"/>
    <x v="2"/>
    <d v="2014-12-01T00:00:00"/>
    <d v="2014-12-02T00:00:00"/>
    <n v="302.5"/>
    <s v="KacperKrajewski"/>
    <n v="10"/>
    <n v="2"/>
    <n v="25"/>
    <n v="54"/>
  </r>
  <r>
    <s v="Janina"/>
    <s v="Bolanowska"/>
    <x v="1"/>
    <d v="2014-01-23T00:00:00"/>
    <d v="2014-01-24T00:00:00"/>
    <n v="654.4"/>
    <s v="JaninaBolanowska"/>
    <n v="8"/>
    <n v="2"/>
    <n v="25"/>
    <n v="54"/>
  </r>
  <r>
    <s v="Zuzanna"/>
    <s v="Kowalska"/>
    <x v="9"/>
    <d v="2014-09-28T00:00:00"/>
    <d v="2014-09-29T00:00:00"/>
    <n v="407.8"/>
    <s v="ZuzannaKowalska"/>
    <n v="8"/>
    <n v="2"/>
    <n v="25"/>
    <n v="54"/>
  </r>
  <r>
    <s v="Zuzanna"/>
    <s v="Kowalska"/>
    <x v="10"/>
    <d v="2014-11-27T00:00:00"/>
    <d v="2014-11-28T00:00:00"/>
    <n v="526.79999999999995"/>
    <s v="ZuzannaKowalska"/>
    <n v="8"/>
    <n v="2"/>
    <n v="25"/>
    <n v="54"/>
  </r>
  <r>
    <s v="Krystyna"/>
    <s v="Pleszewska"/>
    <x v="0"/>
    <d v="2014-06-25T00:00:00"/>
    <d v="2014-06-26T00:00:00"/>
    <n v="295.39999999999998"/>
    <s v="KrystynaPleszewska"/>
    <n v="8"/>
    <n v="2"/>
    <n v="25"/>
    <n v="54"/>
  </r>
  <r>
    <s v="Krystyna"/>
    <s v="Pleszewska"/>
    <x v="1"/>
    <d v="2014-11-16T00:00:00"/>
    <d v="2014-11-17T00:00:00"/>
    <n v="654.4"/>
    <s v="KrystynaPleszewska"/>
    <n v="8"/>
    <n v="2"/>
    <n v="25"/>
    <n v="54"/>
  </r>
  <r>
    <s v="Krystyna"/>
    <s v="Pleszewska"/>
    <x v="4"/>
    <d v="2014-11-28T00:00:00"/>
    <d v="2014-11-29T00:00:00"/>
    <n v="439.7"/>
    <s v="KrystynaPleszewska"/>
    <n v="8"/>
    <n v="2"/>
    <n v="25"/>
    <n v="54"/>
  </r>
  <r>
    <s v="Justyna"/>
    <s v="Krynicka"/>
    <x v="8"/>
    <d v="2014-01-10T00:00:00"/>
    <d v="2014-01-10T00:00:00"/>
    <n v="680"/>
    <s v="JustynaKrynicka"/>
    <n v="13"/>
    <n v="1"/>
    <n v="25"/>
    <n v="30"/>
  </r>
  <r>
    <s v="Justyna"/>
    <s v="Krynicka"/>
    <x v="4"/>
    <d v="2014-09-04T00:00:00"/>
    <d v="2014-09-04T00:00:00"/>
    <n v="290.7"/>
    <s v="JustynaKrynicka"/>
    <n v="13"/>
    <n v="1"/>
    <n v="25"/>
    <n v="30"/>
  </r>
  <r>
    <s v="Justyna"/>
    <s v="Krynicka"/>
    <x v="9"/>
    <d v="2014-09-08T00:00:00"/>
    <d v="2014-09-08T00:00:00"/>
    <n v="278.8"/>
    <s v="JustynaKrynicka"/>
    <n v="13"/>
    <n v="1"/>
    <n v="25"/>
    <n v="30"/>
  </r>
  <r>
    <s v="Justyna"/>
    <s v="Krynicka"/>
    <x v="10"/>
    <d v="2014-11-03T00:00:00"/>
    <d v="2014-11-03T00:00:00"/>
    <n v="363.8"/>
    <s v="JustynaKrynicka"/>
    <n v="13"/>
    <n v="1"/>
    <n v="25"/>
    <n v="30"/>
  </r>
  <r>
    <s v="Justyna"/>
    <s v="Krynicka"/>
    <x v="5"/>
    <d v="2014-11-15T00:00:00"/>
    <d v="2014-11-15T00:00:00"/>
    <n v="442"/>
    <s v="JustynaKrynicka"/>
    <n v="13"/>
    <n v="1"/>
    <n v="25"/>
    <n v="30"/>
  </r>
  <r>
    <s v="Justyna"/>
    <s v="Krynicka"/>
    <x v="11"/>
    <d v="2014-11-18T00:00:00"/>
    <d v="2014-11-18T00:00:00"/>
    <n v="442"/>
    <s v="JustynaKrynicka"/>
    <n v="13"/>
    <n v="1"/>
    <n v="25"/>
    <n v="30"/>
  </r>
  <r>
    <s v="Zofia"/>
    <s v="Maselska"/>
    <x v="10"/>
    <d v="2014-01-15T00:00:00"/>
    <d v="2014-01-15T00:00:00"/>
    <n v="363.8"/>
    <s v="ZofiaMaselska"/>
    <n v="11"/>
    <n v="1"/>
    <n v="25"/>
    <n v="30"/>
  </r>
  <r>
    <s v="Zofia"/>
    <s v="Maselska"/>
    <x v="2"/>
    <d v="2014-01-15T00:00:00"/>
    <d v="2014-01-15T00:00:00"/>
    <n v="178.5"/>
    <s v="ZofiaMaselska"/>
    <n v="11"/>
    <n v="1"/>
    <n v="25"/>
    <n v="30"/>
  </r>
  <r>
    <s v="Zofia"/>
    <s v="Maselska"/>
    <x v="7"/>
    <d v="2014-08-27T00:00:00"/>
    <d v="2014-08-27T00:00:00"/>
    <n v="494.7"/>
    <s v="ZofiaMaselska"/>
    <n v="11"/>
    <n v="1"/>
    <n v="25"/>
    <n v="30"/>
  </r>
  <r>
    <s v="Zofia"/>
    <s v="Maselska"/>
    <x v="11"/>
    <d v="2014-11-15T00:00:00"/>
    <d v="2014-11-15T00:00:00"/>
    <n v="442"/>
    <s v="ZofiaMaselska"/>
    <n v="11"/>
    <n v="1"/>
    <n v="25"/>
    <n v="30"/>
  </r>
  <r>
    <s v="Zofia"/>
    <s v="Maselska"/>
    <x v="12"/>
    <d v="2014-12-22T00:00:00"/>
    <d v="2014-12-22T00:00:00"/>
    <n v="212.5"/>
    <s v="ZofiaMaselska"/>
    <n v="11"/>
    <n v="1"/>
    <n v="25"/>
    <n v="30"/>
  </r>
  <r>
    <s v="Piotr"/>
    <s v="Armowicz"/>
    <x v="6"/>
    <d v="2014-01-05T00:00:00"/>
    <d v="2014-01-05T00:00:00"/>
    <n v="501.5"/>
    <s v="PiotrArmowicz"/>
    <n v="10"/>
    <n v="1"/>
    <n v="25"/>
    <n v="30"/>
  </r>
  <r>
    <s v="Piotr"/>
    <s v="Armowicz"/>
    <x v="4"/>
    <d v="2014-05-05T00:00:00"/>
    <d v="2014-05-05T00:00:00"/>
    <n v="290.7"/>
    <s v="PiotrArmowicz"/>
    <n v="10"/>
    <n v="1"/>
    <n v="25"/>
    <n v="30"/>
  </r>
  <r>
    <s v="Piotr"/>
    <s v="Armowicz"/>
    <x v="9"/>
    <d v="2014-09-22T00:00:00"/>
    <d v="2014-09-22T00:00:00"/>
    <n v="278.8"/>
    <s v="PiotrArmowicz"/>
    <n v="10"/>
    <n v="1"/>
    <n v="25"/>
    <n v="30"/>
  </r>
  <r>
    <s v="Kacper"/>
    <s v="Krajewski"/>
    <x v="2"/>
    <d v="2014-03-18T00:00:00"/>
    <d v="2014-03-18T00:00:00"/>
    <n v="178.5"/>
    <s v="KacperKrajewski"/>
    <n v="10"/>
    <n v="1"/>
    <n v="25"/>
    <n v="30"/>
  </r>
  <r>
    <s v="Kacper"/>
    <s v="Krajewski"/>
    <x v="1"/>
    <d v="2014-11-28T00:00:00"/>
    <d v="2014-11-28T00:00:00"/>
    <n v="513.4"/>
    <s v="KacperKrajewski"/>
    <n v="10"/>
    <n v="1"/>
    <n v="25"/>
    <n v="30"/>
  </r>
  <r>
    <s v="Kacper"/>
    <s v="Krajewski"/>
    <x v="10"/>
    <d v="2014-12-18T00:00:00"/>
    <d v="2014-12-18T00:00:00"/>
    <n v="363.8"/>
    <s v="KacperKrajewski"/>
    <n v="10"/>
    <n v="1"/>
    <n v="25"/>
    <n v="30"/>
  </r>
  <r>
    <s v="Janina"/>
    <s v="Bolanowska"/>
    <x v="8"/>
    <d v="2014-11-15T00:00:00"/>
    <d v="2014-11-15T00:00:00"/>
    <n v="680"/>
    <s v="JaninaBolanowska"/>
    <n v="8"/>
    <n v="1"/>
    <n v="25"/>
    <n v="30"/>
  </r>
  <r>
    <s v="Janina"/>
    <s v="Bolanowska"/>
    <x v="11"/>
    <d v="2014-11-18T00:00:00"/>
    <d v="2014-11-18T00:00:00"/>
    <n v="442"/>
    <s v="JaninaBolanowska"/>
    <n v="8"/>
    <n v="1"/>
    <n v="25"/>
    <n v="30"/>
  </r>
  <r>
    <s v="Zuzanna"/>
    <s v="Kowalska"/>
    <x v="11"/>
    <d v="2014-11-19T00:00:00"/>
    <d v="2014-11-19T00:00:00"/>
    <n v="442"/>
    <s v="ZuzannaKowalska"/>
    <n v="8"/>
    <n v="1"/>
    <n v="25"/>
    <n v="30"/>
  </r>
  <r>
    <s v="Krystyna"/>
    <s v="Pleszewska"/>
    <x v="0"/>
    <d v="2014-12-02T00:00:00"/>
    <d v="2014-12-02T00:00:00"/>
    <n v="156.4"/>
    <s v="KrystynaPleszewska"/>
    <n v="8"/>
    <n v="1"/>
    <n v="25"/>
    <n v="30"/>
  </r>
  <r>
    <s v="Anna"/>
    <s v="Sobecka"/>
    <x v="3"/>
    <d v="2014-10-05T00:00:00"/>
    <d v="2014-10-09T00:00:00"/>
    <n v="1019.7"/>
    <s v="AnnaSobecka"/>
    <n v="9"/>
    <n v="5"/>
    <n v="24"/>
    <n v="126"/>
  </r>
  <r>
    <s v="Maria"/>
    <s v="Ozimek"/>
    <x v="6"/>
    <d v="2014-04-02T00:00:00"/>
    <d v="2014-04-06T00:00:00"/>
    <n v="1321.5"/>
    <s v="MariaOzimek"/>
    <n v="8"/>
    <n v="5"/>
    <n v="24"/>
    <n v="126"/>
  </r>
  <r>
    <s v="Maria"/>
    <s v="Ozimek"/>
    <x v="9"/>
    <d v="2014-07-07T00:00:00"/>
    <d v="2014-07-11T00:00:00"/>
    <n v="794.8"/>
    <s v="MariaOzimek"/>
    <n v="8"/>
    <n v="5"/>
    <n v="24"/>
    <n v="126"/>
  </r>
  <r>
    <s v="Anna"/>
    <s v="Sobecka"/>
    <x v="4"/>
    <d v="2014-11-22T00:00:00"/>
    <d v="2014-11-25T00:00:00"/>
    <n v="737.7"/>
    <s v="AnnaSobecka"/>
    <n v="9"/>
    <n v="4"/>
    <n v="24"/>
    <n v="102"/>
  </r>
  <r>
    <s v="January"/>
    <s v="Pluta"/>
    <x v="6"/>
    <d v="2014-04-08T00:00:00"/>
    <d v="2014-04-12T00:00:00"/>
    <n v="1321.5"/>
    <s v="JanuaryPluta"/>
    <n v="7"/>
    <n v="5"/>
    <n v="24"/>
    <n v="126"/>
  </r>
  <r>
    <s v="Maria"/>
    <s v="Ozimek"/>
    <x v="7"/>
    <d v="2014-04-08T00:00:00"/>
    <d v="2014-04-11T00:00:00"/>
    <n v="1091.7"/>
    <s v="MariaOzimek"/>
    <n v="8"/>
    <n v="4"/>
    <n v="24"/>
    <n v="102"/>
  </r>
  <r>
    <s v="Maria"/>
    <s v="Ozimek"/>
    <x v="12"/>
    <d v="2014-10-22T00:00:00"/>
    <d v="2014-10-25T00:00:00"/>
    <n v="569.5"/>
    <s v="MariaOzimek"/>
    <n v="8"/>
    <n v="4"/>
    <n v="24"/>
    <n v="102"/>
  </r>
  <r>
    <s v="January"/>
    <s v="Pluta"/>
    <x v="1"/>
    <d v="2014-05-08T00:00:00"/>
    <d v="2014-05-11T00:00:00"/>
    <n v="936.4"/>
    <s v="JanuaryPluta"/>
    <n v="7"/>
    <n v="4"/>
    <n v="24"/>
    <n v="102"/>
  </r>
  <r>
    <s v="January"/>
    <s v="Pluta"/>
    <x v="6"/>
    <d v="2014-09-04T00:00:00"/>
    <d v="2014-09-07T00:00:00"/>
    <n v="1116.5"/>
    <s v="JanuaryPluta"/>
    <n v="7"/>
    <n v="4"/>
    <n v="24"/>
    <n v="102"/>
  </r>
  <r>
    <s v="January"/>
    <s v="Pluta"/>
    <x v="1"/>
    <d v="2014-11-15T00:00:00"/>
    <d v="2014-11-18T00:00:00"/>
    <n v="936.4"/>
    <s v="JanuaryPluta"/>
    <n v="7"/>
    <n v="4"/>
    <n v="24"/>
    <n v="102"/>
  </r>
  <r>
    <s v="Anna"/>
    <s v="Sobecka"/>
    <x v="6"/>
    <d v="2014-06-13T00:00:00"/>
    <d v="2014-06-15T00:00:00"/>
    <n v="911.5"/>
    <s v="AnnaSobecka"/>
    <n v="9"/>
    <n v="3"/>
    <n v="24"/>
    <n v="78"/>
  </r>
  <r>
    <s v="Anna"/>
    <s v="Sobecka"/>
    <x v="1"/>
    <d v="2014-06-25T00:00:00"/>
    <d v="2014-06-27T00:00:00"/>
    <n v="795.4"/>
    <s v="AnnaSobecka"/>
    <n v="9"/>
    <n v="3"/>
    <n v="24"/>
    <n v="78"/>
  </r>
  <r>
    <s v="January"/>
    <s v="Pluta"/>
    <x v="5"/>
    <d v="2014-05-26T00:00:00"/>
    <d v="2014-05-28T00:00:00"/>
    <n v="760"/>
    <s v="JanuaryPluta"/>
    <n v="7"/>
    <n v="3"/>
    <n v="24"/>
    <n v="78"/>
  </r>
  <r>
    <s v="Anna"/>
    <s v="Sobecka"/>
    <x v="2"/>
    <d v="2014-01-15T00:00:00"/>
    <d v="2014-01-16T00:00:00"/>
    <n v="302.5"/>
    <s v="AnnaSobecka"/>
    <n v="9"/>
    <n v="2"/>
    <n v="24"/>
    <n v="54"/>
  </r>
  <r>
    <s v="Anna"/>
    <s v="Sobecka"/>
    <x v="12"/>
    <d v="2014-09-05T00:00:00"/>
    <d v="2014-09-06T00:00:00"/>
    <n v="331.5"/>
    <s v="AnnaSobecka"/>
    <n v="9"/>
    <n v="2"/>
    <n v="24"/>
    <n v="54"/>
  </r>
  <r>
    <s v="Anna"/>
    <s v="Sobecka"/>
    <x v="12"/>
    <d v="2014-10-17T00:00:00"/>
    <d v="2014-10-18T00:00:00"/>
    <n v="331.5"/>
    <s v="AnnaSobecka"/>
    <n v="9"/>
    <n v="2"/>
    <n v="24"/>
    <n v="54"/>
  </r>
  <r>
    <s v="Anna"/>
    <s v="Sobecka"/>
    <x v="5"/>
    <d v="2014-11-27T00:00:00"/>
    <d v="2014-11-28T00:00:00"/>
    <n v="601"/>
    <s v="AnnaSobecka"/>
    <n v="9"/>
    <n v="2"/>
    <n v="24"/>
    <n v="54"/>
  </r>
  <r>
    <s v="Maria"/>
    <s v="Ozimek"/>
    <x v="0"/>
    <d v="2014-02-07T00:00:00"/>
    <d v="2014-02-08T00:00:00"/>
    <n v="295.39999999999998"/>
    <s v="MariaOzimek"/>
    <n v="8"/>
    <n v="2"/>
    <n v="24"/>
    <n v="54"/>
  </r>
  <r>
    <s v="Maria"/>
    <s v="Ozimek"/>
    <x v="11"/>
    <d v="2014-11-03T00:00:00"/>
    <d v="2014-11-04T00:00:00"/>
    <n v="570"/>
    <s v="MariaOzimek"/>
    <n v="8"/>
    <n v="2"/>
    <n v="24"/>
    <n v="54"/>
  </r>
  <r>
    <s v="January"/>
    <s v="Pluta"/>
    <x v="9"/>
    <d v="2014-01-03T00:00:00"/>
    <d v="2014-01-04T00:00:00"/>
    <n v="407.8"/>
    <s v="JanuaryPluta"/>
    <n v="7"/>
    <n v="2"/>
    <n v="24"/>
    <n v="54"/>
  </r>
  <r>
    <s v="January"/>
    <s v="Pluta"/>
    <x v="3"/>
    <d v="2014-06-09T00:00:00"/>
    <d v="2014-06-10T00:00:00"/>
    <n v="485.7"/>
    <s v="JanuaryPluta"/>
    <n v="7"/>
    <n v="2"/>
    <n v="24"/>
    <n v="54"/>
  </r>
  <r>
    <s v="Anna"/>
    <s v="Sobecka"/>
    <x v="4"/>
    <d v="2014-12-02T00:00:00"/>
    <d v="2014-12-02T00:00:00"/>
    <n v="290.7"/>
    <s v="AnnaSobecka"/>
    <n v="9"/>
    <n v="1"/>
    <n v="24"/>
    <n v="30"/>
  </r>
  <r>
    <s v="Maria"/>
    <s v="Ozimek"/>
    <x v="4"/>
    <d v="2014-11-27T00:00:00"/>
    <d v="2014-11-27T00:00:00"/>
    <n v="290.7"/>
    <s v="MariaOzimek"/>
    <n v="8"/>
    <n v="1"/>
    <n v="24"/>
    <n v="30"/>
  </r>
  <r>
    <s v="Maria"/>
    <s v="Ozimek"/>
    <x v="7"/>
    <d v="2014-12-01T00:00:00"/>
    <d v="2014-12-01T00:00:00"/>
    <n v="494.7"/>
    <s v="MariaOzimek"/>
    <n v="8"/>
    <n v="1"/>
    <n v="24"/>
    <n v="30"/>
  </r>
  <r>
    <s v="Zyta"/>
    <s v="Mazurkiewicz"/>
    <x v="12"/>
    <d v="2014-08-12T00:00:00"/>
    <d v="2014-08-16T00:00:00"/>
    <n v="688.5"/>
    <s v="ZytaMazurkiewicz"/>
    <n v="7"/>
    <n v="5"/>
    <n v="23"/>
    <n v="126"/>
  </r>
  <r>
    <s v="Zyta"/>
    <s v="Mazurkiewicz"/>
    <x v="2"/>
    <d v="2014-11-28T00:00:00"/>
    <d v="2014-12-02T00:00:00"/>
    <n v="674.5"/>
    <s v="ZytaMazurkiewicz"/>
    <n v="7"/>
    <n v="5"/>
    <n v="23"/>
    <n v="126"/>
  </r>
  <r>
    <s v="Sebastian"/>
    <s v="Halik"/>
    <x v="12"/>
    <d v="2014-01-14T00:00:00"/>
    <d v="2014-01-16T00:00:00"/>
    <n v="450.5"/>
    <s v="SebastianHalik"/>
    <n v="11"/>
    <n v="3"/>
    <n v="23"/>
    <n v="78"/>
  </r>
  <r>
    <s v="Sebastian"/>
    <s v="Halik"/>
    <x v="5"/>
    <d v="2014-01-15T00:00:00"/>
    <d v="2014-01-17T00:00:00"/>
    <n v="760"/>
    <s v="SebastianHalik"/>
    <n v="11"/>
    <n v="3"/>
    <n v="23"/>
    <n v="78"/>
  </r>
  <r>
    <s v="Sebastian"/>
    <s v="Halik"/>
    <x v="2"/>
    <d v="2014-05-02T00:00:00"/>
    <d v="2014-05-04T00:00:00"/>
    <n v="426.5"/>
    <s v="SebastianHalik"/>
    <n v="11"/>
    <n v="3"/>
    <n v="23"/>
    <n v="78"/>
  </r>
  <r>
    <s v="Sebastian"/>
    <s v="Halik"/>
    <x v="4"/>
    <d v="2014-05-14T00:00:00"/>
    <d v="2014-05-16T00:00:00"/>
    <n v="588.70000000000005"/>
    <s v="SebastianHalik"/>
    <n v="11"/>
    <n v="3"/>
    <n v="23"/>
    <n v="78"/>
  </r>
  <r>
    <s v="Sebastian"/>
    <s v="Halik"/>
    <x v="8"/>
    <d v="2014-12-09T00:00:00"/>
    <d v="2014-12-11T00:00:00"/>
    <n v="1102"/>
    <s v="SebastianHalik"/>
    <n v="11"/>
    <n v="3"/>
    <n v="23"/>
    <n v="78"/>
  </r>
  <r>
    <s v="Justyna"/>
    <s v="Kolska"/>
    <x v="3"/>
    <d v="2014-03-10T00:00:00"/>
    <d v="2014-03-13T00:00:00"/>
    <n v="841.7"/>
    <s v="JustynaKolska"/>
    <n v="8"/>
    <n v="4"/>
    <n v="23"/>
    <n v="102"/>
  </r>
  <r>
    <s v="Justyna"/>
    <s v="Kolska"/>
    <x v="5"/>
    <d v="2014-10-22T00:00:00"/>
    <d v="2014-10-25T00:00:00"/>
    <n v="919"/>
    <s v="JustynaKolska"/>
    <n v="8"/>
    <n v="4"/>
    <n v="23"/>
    <n v="102"/>
  </r>
  <r>
    <s v="Amelia"/>
    <s v="Calika"/>
    <x v="8"/>
    <d v="2014-09-16T00:00:00"/>
    <d v="2014-09-20T00:00:00"/>
    <n v="1524"/>
    <s v="AmeliaCalika"/>
    <n v="6"/>
    <n v="5"/>
    <n v="23"/>
    <n v="126"/>
  </r>
  <r>
    <s v="Amelia"/>
    <s v="Calika"/>
    <x v="4"/>
    <d v="2014-09-28T00:00:00"/>
    <d v="2014-10-02T00:00:00"/>
    <n v="886.7"/>
    <s v="AmeliaCalika"/>
    <n v="6"/>
    <n v="5"/>
    <n v="23"/>
    <n v="126"/>
  </r>
  <r>
    <s v="Zyta"/>
    <s v="Mazurkiewicz"/>
    <x v="10"/>
    <d v="2014-06-13T00:00:00"/>
    <d v="2014-06-16T00:00:00"/>
    <n v="852.8"/>
    <s v="ZytaMazurkiewicz"/>
    <n v="7"/>
    <n v="4"/>
    <n v="23"/>
    <n v="102"/>
  </r>
  <r>
    <s v="Amelia"/>
    <s v="Calika"/>
    <x v="11"/>
    <d v="2014-03-09T00:00:00"/>
    <d v="2014-03-12T00:00:00"/>
    <n v="826"/>
    <s v="AmeliaCalika"/>
    <n v="6"/>
    <n v="4"/>
    <n v="23"/>
    <n v="102"/>
  </r>
  <r>
    <s v="Amelia"/>
    <s v="Calika"/>
    <x v="5"/>
    <d v="2014-05-26T00:00:00"/>
    <d v="2014-05-29T00:00:00"/>
    <n v="919"/>
    <s v="AmeliaCalika"/>
    <n v="6"/>
    <n v="4"/>
    <n v="23"/>
    <n v="102"/>
  </r>
  <r>
    <s v="Amelia"/>
    <s v="Calika"/>
    <x v="1"/>
    <d v="2014-09-16T00:00:00"/>
    <d v="2014-09-19T00:00:00"/>
    <n v="936.4"/>
    <s v="AmeliaCalika"/>
    <n v="6"/>
    <n v="4"/>
    <n v="23"/>
    <n v="102"/>
  </r>
  <r>
    <s v="Justyna"/>
    <s v="Kolska"/>
    <x v="4"/>
    <d v="2014-02-19T00:00:00"/>
    <d v="2014-02-21T00:00:00"/>
    <n v="588.70000000000005"/>
    <s v="JustynaKolska"/>
    <n v="8"/>
    <n v="3"/>
    <n v="23"/>
    <n v="78"/>
  </r>
  <r>
    <s v="Justyna"/>
    <s v="Kolska"/>
    <x v="12"/>
    <d v="2014-11-16T00:00:00"/>
    <d v="2014-11-18T00:00:00"/>
    <n v="450.5"/>
    <s v="JustynaKolska"/>
    <n v="8"/>
    <n v="3"/>
    <n v="23"/>
    <n v="78"/>
  </r>
  <r>
    <s v="Justyna"/>
    <s v="Kolska"/>
    <x v="7"/>
    <d v="2014-12-09T00:00:00"/>
    <d v="2014-12-11T00:00:00"/>
    <n v="892.7"/>
    <s v="JustynaKolska"/>
    <n v="8"/>
    <n v="3"/>
    <n v="23"/>
    <n v="78"/>
  </r>
  <r>
    <s v="Sebastian"/>
    <s v="Halik"/>
    <x v="4"/>
    <d v="2014-01-03T00:00:00"/>
    <d v="2014-01-04T00:00:00"/>
    <n v="439.7"/>
    <s v="SebastianHalik"/>
    <n v="11"/>
    <n v="2"/>
    <n v="23"/>
    <n v="54"/>
  </r>
  <r>
    <s v="Sebastian"/>
    <s v="Halik"/>
    <x v="8"/>
    <d v="2014-10-23T00:00:00"/>
    <d v="2014-10-24T00:00:00"/>
    <n v="891"/>
    <s v="SebastianHalik"/>
    <n v="11"/>
    <n v="2"/>
    <n v="23"/>
    <n v="54"/>
  </r>
  <r>
    <s v="Zyta"/>
    <s v="Mazurkiewicz"/>
    <x v="4"/>
    <d v="2014-12-10T00:00:00"/>
    <d v="2014-12-12T00:00:00"/>
    <n v="588.70000000000005"/>
    <s v="ZytaMazurkiewicz"/>
    <n v="7"/>
    <n v="3"/>
    <n v="23"/>
    <n v="78"/>
  </r>
  <r>
    <s v="Justyna"/>
    <s v="Kolska"/>
    <x v="0"/>
    <d v="2014-01-02T00:00:00"/>
    <d v="2014-01-03T00:00:00"/>
    <n v="295.39999999999998"/>
    <s v="JustynaKolska"/>
    <n v="8"/>
    <n v="2"/>
    <n v="23"/>
    <n v="54"/>
  </r>
  <r>
    <s v="Justyna"/>
    <s v="Kolska"/>
    <x v="10"/>
    <d v="2014-08-12T00:00:00"/>
    <d v="2014-08-13T00:00:00"/>
    <n v="526.79999999999995"/>
    <s v="JustynaKolska"/>
    <n v="8"/>
    <n v="2"/>
    <n v="23"/>
    <n v="54"/>
  </r>
  <r>
    <s v="Justyna"/>
    <s v="Kolska"/>
    <x v="4"/>
    <d v="2014-11-03T00:00:00"/>
    <d v="2014-11-04T00:00:00"/>
    <n v="439.7"/>
    <s v="JustynaKolska"/>
    <n v="8"/>
    <n v="2"/>
    <n v="23"/>
    <n v="54"/>
  </r>
  <r>
    <s v="Zyta"/>
    <s v="Mazurkiewicz"/>
    <x v="8"/>
    <d v="2014-02-07T00:00:00"/>
    <d v="2014-02-08T00:00:00"/>
    <n v="891"/>
    <s v="ZytaMazurkiewicz"/>
    <n v="7"/>
    <n v="2"/>
    <n v="23"/>
    <n v="54"/>
  </r>
  <r>
    <s v="Zyta"/>
    <s v="Mazurkiewicz"/>
    <x v="4"/>
    <d v="2014-06-19T00:00:00"/>
    <d v="2014-06-20T00:00:00"/>
    <n v="439.7"/>
    <s v="ZytaMazurkiewicz"/>
    <n v="7"/>
    <n v="2"/>
    <n v="23"/>
    <n v="54"/>
  </r>
  <r>
    <s v="Zyta"/>
    <s v="Mazurkiewicz"/>
    <x v="3"/>
    <d v="2014-10-06T00:00:00"/>
    <d v="2014-10-07T00:00:00"/>
    <n v="485.7"/>
    <s v="ZytaMazurkiewicz"/>
    <n v="7"/>
    <n v="2"/>
    <n v="23"/>
    <n v="54"/>
  </r>
  <r>
    <s v="Sebastian"/>
    <s v="Halik"/>
    <x v="11"/>
    <d v="2014-10-06T00:00:00"/>
    <d v="2014-10-06T00:00:00"/>
    <n v="442"/>
    <s v="SebastianHalik"/>
    <n v="11"/>
    <n v="1"/>
    <n v="23"/>
    <n v="30"/>
  </r>
  <r>
    <s v="Sebastian"/>
    <s v="Halik"/>
    <x v="1"/>
    <d v="2014-10-26T00:00:00"/>
    <d v="2014-10-26T00:00:00"/>
    <n v="513.4"/>
    <s v="SebastianHalik"/>
    <n v="11"/>
    <n v="1"/>
    <n v="23"/>
    <n v="30"/>
  </r>
  <r>
    <s v="Sebastian"/>
    <s v="Halik"/>
    <x v="1"/>
    <d v="2014-10-29T00:00:00"/>
    <d v="2014-10-29T00:00:00"/>
    <n v="513.4"/>
    <s v="SebastianHalik"/>
    <n v="11"/>
    <n v="1"/>
    <n v="23"/>
    <n v="30"/>
  </r>
  <r>
    <s v="Sebastian"/>
    <s v="Halik"/>
    <x v="6"/>
    <d v="2014-12-14T00:00:00"/>
    <d v="2014-12-14T00:00:00"/>
    <n v="501.5"/>
    <s v="SebastianHalik"/>
    <n v="11"/>
    <n v="1"/>
    <n v="23"/>
    <n v="30"/>
  </r>
  <r>
    <s v="Amelia"/>
    <s v="Calika"/>
    <x v="8"/>
    <d v="2014-12-21T00:00:00"/>
    <d v="2014-12-21T00:00:00"/>
    <n v="680"/>
    <s v="AmeliaCalika"/>
    <n v="6"/>
    <n v="1"/>
    <n v="23"/>
    <n v="30"/>
  </r>
  <r>
    <s v="Albert"/>
    <s v="Marakasz"/>
    <x v="6"/>
    <d v="2014-11-27T00:00:00"/>
    <d v="2014-11-30T00:00:00"/>
    <n v="1116.5"/>
    <s v="AlbertMarakasz"/>
    <n v="14"/>
    <n v="4"/>
    <n v="22"/>
    <n v="102"/>
  </r>
  <r>
    <s v="Marcin"/>
    <s v="Jarskarski"/>
    <x v="5"/>
    <d v="2014-11-28T00:00:00"/>
    <d v="2014-12-02T00:00:00"/>
    <n v="1078"/>
    <s v="MarcinJarskarski"/>
    <n v="11"/>
    <n v="5"/>
    <n v="22"/>
    <n v="126"/>
  </r>
  <r>
    <s v="Piotr"/>
    <s v="Rajczakowski"/>
    <x v="12"/>
    <d v="2014-08-06T00:00:00"/>
    <d v="2014-08-10T00:00:00"/>
    <n v="688.5"/>
    <s v="PiotrRajczakowski"/>
    <n v="11"/>
    <n v="5"/>
    <n v="22"/>
    <n v="126"/>
  </r>
  <r>
    <s v="Anna"/>
    <s v="Augustowska"/>
    <x v="12"/>
    <d v="2014-02-19T00:00:00"/>
    <d v="2014-02-23T00:00:00"/>
    <n v="688.5"/>
    <s v="AnnaAugustowska"/>
    <n v="9"/>
    <n v="5"/>
    <n v="22"/>
    <n v="126"/>
  </r>
  <r>
    <s v="Albert"/>
    <s v="Marakasz"/>
    <x v="2"/>
    <d v="2014-03-10T00:00:00"/>
    <d v="2014-03-12T00:00:00"/>
    <n v="426.5"/>
    <s v="AlbertMarakasz"/>
    <n v="14"/>
    <n v="3"/>
    <n v="22"/>
    <n v="78"/>
  </r>
  <r>
    <s v="Adam"/>
    <s v="Falski"/>
    <x v="7"/>
    <d v="2014-06-07T00:00:00"/>
    <d v="2014-06-11T00:00:00"/>
    <n v="1290.7"/>
    <s v="AdamFalski"/>
    <n v="8"/>
    <n v="5"/>
    <n v="22"/>
    <n v="126"/>
  </r>
  <r>
    <s v="Adam"/>
    <s v="Falski"/>
    <x v="4"/>
    <d v="2014-07-19T00:00:00"/>
    <d v="2014-07-23T00:00:00"/>
    <n v="886.7"/>
    <s v="AdamFalski"/>
    <n v="8"/>
    <n v="5"/>
    <n v="22"/>
    <n v="126"/>
  </r>
  <r>
    <s v="Lidia"/>
    <s v="Opolska"/>
    <x v="5"/>
    <d v="2014-01-26T00:00:00"/>
    <d v="2014-01-30T00:00:00"/>
    <n v="1078"/>
    <s v="LidiaOpolska"/>
    <n v="8"/>
    <n v="5"/>
    <n v="22"/>
    <n v="126"/>
  </r>
  <r>
    <s v="Lidia"/>
    <s v="Opolska"/>
    <x v="4"/>
    <d v="2014-06-25T00:00:00"/>
    <d v="2014-06-29T00:00:00"/>
    <n v="886.7"/>
    <s v="LidiaOpolska"/>
    <n v="8"/>
    <n v="5"/>
    <n v="22"/>
    <n v="126"/>
  </r>
  <r>
    <s v="Lidia"/>
    <s v="Opolska"/>
    <x v="9"/>
    <d v="2014-07-07T00:00:00"/>
    <d v="2014-07-11T00:00:00"/>
    <n v="794.8"/>
    <s v="LidiaOpolska"/>
    <n v="8"/>
    <n v="5"/>
    <n v="22"/>
    <n v="126"/>
  </r>
  <r>
    <s v="Anna"/>
    <s v="Augustowska"/>
    <x v="4"/>
    <d v="2014-06-01T00:00:00"/>
    <d v="2014-06-04T00:00:00"/>
    <n v="737.7"/>
    <s v="AnnaAugustowska"/>
    <n v="9"/>
    <n v="4"/>
    <n v="22"/>
    <n v="102"/>
  </r>
  <r>
    <s v="Anna"/>
    <s v="Augustowska"/>
    <x v="4"/>
    <d v="2014-07-25T00:00:00"/>
    <d v="2014-07-28T00:00:00"/>
    <n v="737.7"/>
    <s v="AnnaAugustowska"/>
    <n v="9"/>
    <n v="4"/>
    <n v="22"/>
    <n v="102"/>
  </r>
  <r>
    <s v="Marcin"/>
    <s v="Jarskarski"/>
    <x v="5"/>
    <d v="2014-12-09T00:00:00"/>
    <d v="2014-12-11T00:00:00"/>
    <n v="760"/>
    <s v="MarcinJarskarski"/>
    <n v="11"/>
    <n v="3"/>
    <n v="22"/>
    <n v="78"/>
  </r>
  <r>
    <s v="Piotr"/>
    <s v="Rajczakowski"/>
    <x v="4"/>
    <d v="2014-06-02T00:00:00"/>
    <d v="2014-06-04T00:00:00"/>
    <n v="588.70000000000005"/>
    <s v="PiotrRajczakowski"/>
    <n v="11"/>
    <n v="3"/>
    <n v="22"/>
    <n v="78"/>
  </r>
  <r>
    <s v="Albert"/>
    <s v="Marakasz"/>
    <x v="11"/>
    <d v="2014-06-04T00:00:00"/>
    <d v="2014-06-05T00:00:00"/>
    <n v="570"/>
    <s v="AlbertMarakasz"/>
    <n v="14"/>
    <n v="2"/>
    <n v="22"/>
    <n v="54"/>
  </r>
  <r>
    <s v="Albert"/>
    <s v="Marakasz"/>
    <x v="5"/>
    <d v="2014-06-16T00:00:00"/>
    <d v="2014-06-17T00:00:00"/>
    <n v="601"/>
    <s v="AlbertMarakasz"/>
    <n v="14"/>
    <n v="2"/>
    <n v="22"/>
    <n v="54"/>
  </r>
  <r>
    <s v="Albert"/>
    <s v="Marakasz"/>
    <x v="10"/>
    <d v="2014-07-31T00:00:00"/>
    <d v="2014-08-01T00:00:00"/>
    <n v="526.79999999999995"/>
    <s v="AlbertMarakasz"/>
    <n v="14"/>
    <n v="2"/>
    <n v="22"/>
    <n v="54"/>
  </r>
  <r>
    <s v="Anna"/>
    <s v="Augustowska"/>
    <x v="7"/>
    <d v="2014-07-07T00:00:00"/>
    <d v="2014-07-09T00:00:00"/>
    <n v="892.7"/>
    <s v="AnnaAugustowska"/>
    <n v="9"/>
    <n v="3"/>
    <n v="22"/>
    <n v="78"/>
  </r>
  <r>
    <s v="Adam"/>
    <s v="Falski"/>
    <x v="12"/>
    <d v="2014-02-14T00:00:00"/>
    <d v="2014-02-16T00:00:00"/>
    <n v="450.5"/>
    <s v="AdamFalski"/>
    <n v="8"/>
    <n v="3"/>
    <n v="22"/>
    <n v="78"/>
  </r>
  <r>
    <s v="Lidia"/>
    <s v="Opolska"/>
    <x v="7"/>
    <d v="2014-02-14T00:00:00"/>
    <d v="2014-02-16T00:00:00"/>
    <n v="892.7"/>
    <s v="LidiaOpolska"/>
    <n v="8"/>
    <n v="3"/>
    <n v="22"/>
    <n v="78"/>
  </r>
  <r>
    <s v="Marcin"/>
    <s v="Jarskarski"/>
    <x v="0"/>
    <d v="2014-04-26T00:00:00"/>
    <d v="2014-04-27T00:00:00"/>
    <n v="295.39999999999998"/>
    <s v="MarcinJarskarski"/>
    <n v="11"/>
    <n v="2"/>
    <n v="22"/>
    <n v="54"/>
  </r>
  <r>
    <s v="Marcin"/>
    <s v="Jarskarski"/>
    <x v="4"/>
    <d v="2014-07-07T00:00:00"/>
    <d v="2014-07-08T00:00:00"/>
    <n v="439.7"/>
    <s v="MarcinJarskarski"/>
    <n v="11"/>
    <n v="2"/>
    <n v="22"/>
    <n v="54"/>
  </r>
  <r>
    <s v="Marcin"/>
    <s v="Jarskarski"/>
    <x v="0"/>
    <d v="2014-07-15T00:00:00"/>
    <d v="2014-07-16T00:00:00"/>
    <n v="295.39999999999998"/>
    <s v="MarcinJarskarski"/>
    <n v="11"/>
    <n v="2"/>
    <n v="22"/>
    <n v="54"/>
  </r>
  <r>
    <s v="Marcin"/>
    <s v="Jarskarski"/>
    <x v="11"/>
    <d v="2014-10-23T00:00:00"/>
    <d v="2014-10-24T00:00:00"/>
    <n v="570"/>
    <s v="MarcinJarskarski"/>
    <n v="11"/>
    <n v="2"/>
    <n v="22"/>
    <n v="54"/>
  </r>
  <r>
    <s v="Marcin"/>
    <s v="Jarskarski"/>
    <x v="3"/>
    <d v="2014-12-22T00:00:00"/>
    <d v="2014-12-23T00:00:00"/>
    <n v="485.7"/>
    <s v="MarcinJarskarski"/>
    <n v="11"/>
    <n v="2"/>
    <n v="22"/>
    <n v="54"/>
  </r>
  <r>
    <s v="Piotr"/>
    <s v="Rajczakowski"/>
    <x v="0"/>
    <d v="2014-01-09T00:00:00"/>
    <d v="2014-01-10T00:00:00"/>
    <n v="295.39999999999998"/>
    <s v="PiotrRajczakowski"/>
    <n v="11"/>
    <n v="2"/>
    <n v="22"/>
    <n v="54"/>
  </r>
  <r>
    <s v="Piotr"/>
    <s v="Rajczakowski"/>
    <x v="3"/>
    <d v="2014-03-17T00:00:00"/>
    <d v="2014-03-18T00:00:00"/>
    <n v="485.7"/>
    <s v="PiotrRajczakowski"/>
    <n v="11"/>
    <n v="2"/>
    <n v="22"/>
    <n v="54"/>
  </r>
  <r>
    <s v="Piotr"/>
    <s v="Rajczakowski"/>
    <x v="3"/>
    <d v="2014-07-07T00:00:00"/>
    <d v="2014-07-08T00:00:00"/>
    <n v="485.7"/>
    <s v="PiotrRajczakowski"/>
    <n v="11"/>
    <n v="2"/>
    <n v="22"/>
    <n v="54"/>
  </r>
  <r>
    <s v="Piotr"/>
    <s v="Rajczakowski"/>
    <x v="11"/>
    <d v="2014-09-29T00:00:00"/>
    <d v="2014-09-30T00:00:00"/>
    <n v="570"/>
    <s v="PiotrRajczakowski"/>
    <n v="11"/>
    <n v="2"/>
    <n v="22"/>
    <n v="54"/>
  </r>
  <r>
    <s v="Piotr"/>
    <s v="Rajczakowski"/>
    <x v="0"/>
    <d v="2014-12-16T00:00:00"/>
    <d v="2014-12-17T00:00:00"/>
    <n v="295.39999999999998"/>
    <s v="PiotrRajczakowski"/>
    <n v="11"/>
    <n v="2"/>
    <n v="22"/>
    <n v="54"/>
  </r>
  <r>
    <s v="Anna"/>
    <s v="Augustowska"/>
    <x v="10"/>
    <d v="2014-08-12T00:00:00"/>
    <d v="2014-08-13T00:00:00"/>
    <n v="526.79999999999995"/>
    <s v="AnnaAugustowska"/>
    <n v="9"/>
    <n v="2"/>
    <n v="22"/>
    <n v="54"/>
  </r>
  <r>
    <s v="Adam"/>
    <s v="Falski"/>
    <x v="12"/>
    <d v="2014-09-17T00:00:00"/>
    <d v="2014-09-18T00:00:00"/>
    <n v="331.5"/>
    <s v="AdamFalski"/>
    <n v="8"/>
    <n v="2"/>
    <n v="22"/>
    <n v="54"/>
  </r>
  <r>
    <s v="Adam"/>
    <s v="Falski"/>
    <x v="8"/>
    <d v="2014-10-22T00:00:00"/>
    <d v="2014-10-23T00:00:00"/>
    <n v="891"/>
    <s v="AdamFalski"/>
    <n v="8"/>
    <n v="2"/>
    <n v="22"/>
    <n v="54"/>
  </r>
  <r>
    <s v="Adam"/>
    <s v="Falski"/>
    <x v="11"/>
    <d v="2014-10-23T00:00:00"/>
    <d v="2014-10-24T00:00:00"/>
    <n v="570"/>
    <s v="AdamFalski"/>
    <n v="8"/>
    <n v="2"/>
    <n v="22"/>
    <n v="54"/>
  </r>
  <r>
    <s v="Adam"/>
    <s v="Falski"/>
    <x v="7"/>
    <d v="2014-11-28T00:00:00"/>
    <d v="2014-11-29T00:00:00"/>
    <n v="693.7"/>
    <s v="AdamFalski"/>
    <n v="8"/>
    <n v="2"/>
    <n v="22"/>
    <n v="54"/>
  </r>
  <r>
    <s v="Albert"/>
    <s v="Marakasz"/>
    <x v="10"/>
    <d v="2014-07-07T00:00:00"/>
    <d v="2014-07-07T00:00:00"/>
    <n v="363.8"/>
    <s v="AlbertMarakasz"/>
    <n v="14"/>
    <n v="1"/>
    <n v="22"/>
    <n v="30"/>
  </r>
  <r>
    <s v="Albert"/>
    <s v="Marakasz"/>
    <x v="5"/>
    <d v="2014-07-10T00:00:00"/>
    <d v="2014-07-10T00:00:00"/>
    <n v="442"/>
    <s v="AlbertMarakasz"/>
    <n v="14"/>
    <n v="1"/>
    <n v="22"/>
    <n v="30"/>
  </r>
  <r>
    <s v="Albert"/>
    <s v="Marakasz"/>
    <x v="7"/>
    <d v="2014-11-03T00:00:00"/>
    <d v="2014-11-03T00:00:00"/>
    <n v="494.7"/>
    <s v="AlbertMarakasz"/>
    <n v="14"/>
    <n v="1"/>
    <n v="22"/>
    <n v="30"/>
  </r>
  <r>
    <s v="Albert"/>
    <s v="Marakasz"/>
    <x v="3"/>
    <d v="2014-11-07T00:00:00"/>
    <d v="2014-11-07T00:00:00"/>
    <n v="307.7"/>
    <s v="AlbertMarakasz"/>
    <n v="14"/>
    <n v="1"/>
    <n v="22"/>
    <n v="30"/>
  </r>
  <r>
    <s v="Albert"/>
    <s v="Marakasz"/>
    <x v="9"/>
    <d v="2014-11-17T00:00:00"/>
    <d v="2014-11-17T00:00:00"/>
    <n v="278.8"/>
    <s v="AlbertMarakasz"/>
    <n v="14"/>
    <n v="1"/>
    <n v="22"/>
    <n v="30"/>
  </r>
  <r>
    <s v="Albert"/>
    <s v="Marakasz"/>
    <x v="6"/>
    <d v="2014-11-19T00:00:00"/>
    <d v="2014-11-19T00:00:00"/>
    <n v="501.5"/>
    <s v="AlbertMarakasz"/>
    <n v="14"/>
    <n v="1"/>
    <n v="22"/>
    <n v="30"/>
  </r>
  <r>
    <s v="Albert"/>
    <s v="Marakasz"/>
    <x v="7"/>
    <d v="2014-11-22T00:00:00"/>
    <d v="2014-11-22T00:00:00"/>
    <n v="494.7"/>
    <s v="AlbertMarakasz"/>
    <n v="14"/>
    <n v="1"/>
    <n v="22"/>
    <n v="30"/>
  </r>
  <r>
    <s v="Albert"/>
    <s v="Marakasz"/>
    <x v="2"/>
    <d v="2014-11-25T00:00:00"/>
    <d v="2014-11-25T00:00:00"/>
    <n v="178.5"/>
    <s v="AlbertMarakasz"/>
    <n v="14"/>
    <n v="1"/>
    <n v="22"/>
    <n v="30"/>
  </r>
  <r>
    <s v="Albert"/>
    <s v="Marakasz"/>
    <x v="6"/>
    <d v="2014-12-22T00:00:00"/>
    <d v="2014-12-22T00:00:00"/>
    <n v="501.5"/>
    <s v="AlbertMarakasz"/>
    <n v="14"/>
    <n v="1"/>
    <n v="22"/>
    <n v="30"/>
  </r>
  <r>
    <s v="Marcin"/>
    <s v="Jarskarski"/>
    <x v="8"/>
    <d v="2014-07-21T00:00:00"/>
    <d v="2014-07-21T00:00:00"/>
    <n v="680"/>
    <s v="MarcinJarskarski"/>
    <n v="11"/>
    <n v="1"/>
    <n v="22"/>
    <n v="30"/>
  </r>
  <r>
    <s v="Marcin"/>
    <s v="Jarskarski"/>
    <x v="6"/>
    <d v="2014-10-10T00:00:00"/>
    <d v="2014-10-10T00:00:00"/>
    <n v="501.5"/>
    <s v="MarcinJarskarski"/>
    <n v="11"/>
    <n v="1"/>
    <n v="22"/>
    <n v="30"/>
  </r>
  <r>
    <s v="Marcin"/>
    <s v="Jarskarski"/>
    <x v="1"/>
    <d v="2014-10-13T00:00:00"/>
    <d v="2014-10-13T00:00:00"/>
    <n v="513.4"/>
    <s v="MarcinJarskarski"/>
    <n v="11"/>
    <n v="1"/>
    <n v="22"/>
    <n v="30"/>
  </r>
  <r>
    <s v="Marcin"/>
    <s v="Jarskarski"/>
    <x v="0"/>
    <d v="2014-11-19T00:00:00"/>
    <d v="2014-11-19T00:00:00"/>
    <n v="156.4"/>
    <s v="MarcinJarskarski"/>
    <n v="11"/>
    <n v="1"/>
    <n v="22"/>
    <n v="30"/>
  </r>
  <r>
    <s v="Piotr"/>
    <s v="Rajczakowski"/>
    <x v="1"/>
    <d v="2014-01-14T00:00:00"/>
    <d v="2014-01-14T00:00:00"/>
    <n v="513.4"/>
    <s v="PiotrRajczakowski"/>
    <n v="11"/>
    <n v="1"/>
    <n v="22"/>
    <n v="30"/>
  </r>
  <r>
    <s v="Piotr"/>
    <s v="Rajczakowski"/>
    <x v="6"/>
    <d v="2014-07-14T00:00:00"/>
    <d v="2014-07-14T00:00:00"/>
    <n v="501.5"/>
    <s v="PiotrRajczakowski"/>
    <n v="11"/>
    <n v="1"/>
    <n v="22"/>
    <n v="30"/>
  </r>
  <r>
    <s v="Piotr"/>
    <s v="Rajczakowski"/>
    <x v="0"/>
    <d v="2014-07-19T00:00:00"/>
    <d v="2014-07-19T00:00:00"/>
    <n v="156.4"/>
    <s v="PiotrRajczakowski"/>
    <n v="11"/>
    <n v="1"/>
    <n v="22"/>
    <n v="30"/>
  </r>
  <r>
    <s v="Piotr"/>
    <s v="Rajczakowski"/>
    <x v="8"/>
    <d v="2014-12-20T00:00:00"/>
    <d v="2014-12-20T00:00:00"/>
    <n v="680"/>
    <s v="PiotrRajczakowski"/>
    <n v="11"/>
    <n v="1"/>
    <n v="22"/>
    <n v="30"/>
  </r>
  <r>
    <s v="Anna"/>
    <s v="Augustowska"/>
    <x v="1"/>
    <d v="2014-11-23T00:00:00"/>
    <d v="2014-11-23T00:00:00"/>
    <n v="513.4"/>
    <s v="AnnaAugustowska"/>
    <n v="9"/>
    <n v="1"/>
    <n v="22"/>
    <n v="30"/>
  </r>
  <r>
    <s v="Anna"/>
    <s v="Augustowska"/>
    <x v="12"/>
    <d v="2014-12-14T00:00:00"/>
    <d v="2014-12-14T00:00:00"/>
    <n v="212.5"/>
    <s v="AnnaAugustowska"/>
    <n v="9"/>
    <n v="1"/>
    <n v="22"/>
    <n v="30"/>
  </r>
  <r>
    <s v="Anna"/>
    <s v="Augustowska"/>
    <x v="10"/>
    <d v="2014-12-17T00:00:00"/>
    <d v="2014-12-17T00:00:00"/>
    <n v="363.8"/>
    <s v="AnnaAugustowska"/>
    <n v="9"/>
    <n v="1"/>
    <n v="22"/>
    <n v="30"/>
  </r>
  <r>
    <s v="Anna"/>
    <s v="Augustowska"/>
    <x v="6"/>
    <d v="2014-12-22T00:00:00"/>
    <d v="2014-12-22T00:00:00"/>
    <n v="501.5"/>
    <s v="AnnaAugustowska"/>
    <n v="9"/>
    <n v="1"/>
    <n v="22"/>
    <n v="30"/>
  </r>
  <r>
    <s v="Adam"/>
    <s v="Falski"/>
    <x v="2"/>
    <d v="2014-12-12T00:00:00"/>
    <d v="2014-12-12T00:00:00"/>
    <n v="178.5"/>
    <s v="AdamFalski"/>
    <n v="8"/>
    <n v="1"/>
    <n v="22"/>
    <n v="30"/>
  </r>
  <r>
    <s v="Lidia"/>
    <s v="Opolska"/>
    <x v="4"/>
    <d v="2014-01-07T00:00:00"/>
    <d v="2014-01-07T00:00:00"/>
    <n v="290.7"/>
    <s v="LidiaOpolska"/>
    <n v="8"/>
    <n v="1"/>
    <n v="22"/>
    <n v="30"/>
  </r>
  <r>
    <s v="Lidia"/>
    <s v="Opolska"/>
    <x v="10"/>
    <d v="2014-01-10T00:00:00"/>
    <d v="2014-01-10T00:00:00"/>
    <n v="363.8"/>
    <s v="LidiaOpolska"/>
    <n v="8"/>
    <n v="1"/>
    <n v="22"/>
    <n v="30"/>
  </r>
  <r>
    <s v="Lidia"/>
    <s v="Opolska"/>
    <x v="1"/>
    <d v="2014-09-23T00:00:00"/>
    <d v="2014-09-23T00:00:00"/>
    <n v="513.4"/>
    <s v="LidiaOpolska"/>
    <n v="8"/>
    <n v="1"/>
    <n v="22"/>
    <n v="30"/>
  </r>
  <r>
    <s v="Lidia"/>
    <s v="Opolska"/>
    <x v="4"/>
    <d v="2014-09-26T00:00:00"/>
    <d v="2014-09-26T00:00:00"/>
    <n v="290.7"/>
    <s v="LidiaOpolska"/>
    <n v="8"/>
    <n v="1"/>
    <n v="22"/>
    <n v="30"/>
  </r>
  <r>
    <s v="Marek"/>
    <s v="Trzeski"/>
    <x v="7"/>
    <d v="2014-07-13T00:00:00"/>
    <d v="2014-07-17T00:00:00"/>
    <n v="1290.7"/>
    <s v="MarekTrzeski"/>
    <n v="9"/>
    <n v="5"/>
    <n v="21"/>
    <n v="126"/>
  </r>
  <r>
    <s v="Marek"/>
    <s v="Trzeski"/>
    <x v="11"/>
    <d v="2014-09-17T00:00:00"/>
    <d v="2014-09-20T00:00:00"/>
    <n v="826"/>
    <s v="MarekTrzeski"/>
    <n v="9"/>
    <n v="4"/>
    <n v="21"/>
    <n v="102"/>
  </r>
  <r>
    <s v="Paulina"/>
    <s v="Watrach"/>
    <x v="8"/>
    <d v="2014-01-15T00:00:00"/>
    <d v="2014-01-18T00:00:00"/>
    <n v="1313"/>
    <s v="PaulinaWatrach"/>
    <n v="9"/>
    <n v="4"/>
    <n v="21"/>
    <n v="102"/>
  </r>
  <r>
    <s v="Paulina"/>
    <s v="Watrach"/>
    <x v="5"/>
    <d v="2014-10-11T00:00:00"/>
    <d v="2014-10-14T00:00:00"/>
    <n v="919"/>
    <s v="PaulinaWatrach"/>
    <n v="9"/>
    <n v="4"/>
    <n v="21"/>
    <n v="102"/>
  </r>
  <r>
    <s v="Rozalia"/>
    <s v="Parad"/>
    <x v="9"/>
    <d v="2014-04-03T00:00:00"/>
    <d v="2014-04-07T00:00:00"/>
    <n v="794.8"/>
    <s v="RozaliaParad"/>
    <n v="7"/>
    <n v="5"/>
    <n v="21"/>
    <n v="126"/>
  </r>
  <r>
    <s v="Rozalia"/>
    <s v="Parad"/>
    <x v="12"/>
    <d v="2014-11-28T00:00:00"/>
    <d v="2014-12-02T00:00:00"/>
    <n v="688.5"/>
    <s v="RozaliaParad"/>
    <n v="7"/>
    <n v="5"/>
    <n v="21"/>
    <n v="126"/>
  </r>
  <r>
    <s v="Amelia"/>
    <s v="Wojtecka"/>
    <x v="10"/>
    <d v="2014-01-14T00:00:00"/>
    <d v="2014-01-17T00:00:00"/>
    <n v="852.8"/>
    <s v="AmeliaWojtecka"/>
    <n v="8"/>
    <n v="4"/>
    <n v="21"/>
    <n v="102"/>
  </r>
  <r>
    <s v="Amelia"/>
    <s v="Wojtecka"/>
    <x v="0"/>
    <d v="2014-09-11T00:00:00"/>
    <d v="2014-09-14T00:00:00"/>
    <n v="573.4"/>
    <s v="AmeliaWojtecka"/>
    <n v="8"/>
    <n v="4"/>
    <n v="21"/>
    <n v="102"/>
  </r>
  <r>
    <s v="Amelia"/>
    <s v="Wojtecka"/>
    <x v="8"/>
    <d v="2014-11-28T00:00:00"/>
    <d v="2014-12-01T00:00:00"/>
    <n v="1313"/>
    <s v="AmeliaWojtecka"/>
    <n v="8"/>
    <n v="4"/>
    <n v="21"/>
    <n v="102"/>
  </r>
  <r>
    <s v="Marek"/>
    <s v="Trzeski"/>
    <x v="5"/>
    <d v="2014-08-12T00:00:00"/>
    <d v="2014-08-14T00:00:00"/>
    <n v="760"/>
    <s v="MarekTrzeski"/>
    <n v="9"/>
    <n v="3"/>
    <n v="21"/>
    <n v="78"/>
  </r>
  <r>
    <s v="Paulina"/>
    <s v="Watrach"/>
    <x v="12"/>
    <d v="2014-09-28T00:00:00"/>
    <d v="2014-09-30T00:00:00"/>
    <n v="450.5"/>
    <s v="PaulinaWatrach"/>
    <n v="9"/>
    <n v="3"/>
    <n v="21"/>
    <n v="78"/>
  </r>
  <r>
    <s v="Amelia"/>
    <s v="Wojtecka"/>
    <x v="9"/>
    <d v="2014-01-28T00:00:00"/>
    <d v="2014-01-30T00:00:00"/>
    <n v="536.79999999999995"/>
    <s v="AmeliaWojtecka"/>
    <n v="8"/>
    <n v="3"/>
    <n v="21"/>
    <n v="78"/>
  </r>
  <r>
    <s v="Rozalia"/>
    <s v="Parad"/>
    <x v="11"/>
    <d v="2014-03-03T00:00:00"/>
    <d v="2014-03-05T00:00:00"/>
    <n v="698"/>
    <s v="RozaliaParad"/>
    <n v="7"/>
    <n v="3"/>
    <n v="21"/>
    <n v="78"/>
  </r>
  <r>
    <s v="Rozalia"/>
    <s v="Parad"/>
    <x v="3"/>
    <d v="2014-06-13T00:00:00"/>
    <d v="2014-06-15T00:00:00"/>
    <n v="663.7"/>
    <s v="RozaliaParad"/>
    <n v="7"/>
    <n v="3"/>
    <n v="21"/>
    <n v="78"/>
  </r>
  <r>
    <s v="Marek"/>
    <s v="Trzeski"/>
    <x v="8"/>
    <d v="2014-01-15T00:00:00"/>
    <d v="2014-01-16T00:00:00"/>
    <n v="891"/>
    <s v="MarekTrzeski"/>
    <n v="9"/>
    <n v="2"/>
    <n v="21"/>
    <n v="54"/>
  </r>
  <r>
    <s v="Marek"/>
    <s v="Trzeski"/>
    <x v="12"/>
    <d v="2014-10-10T00:00:00"/>
    <d v="2014-10-11T00:00:00"/>
    <n v="331.5"/>
    <s v="MarekTrzeski"/>
    <n v="9"/>
    <n v="2"/>
    <n v="21"/>
    <n v="54"/>
  </r>
  <r>
    <s v="Marek"/>
    <s v="Trzeski"/>
    <x v="10"/>
    <d v="2014-12-09T00:00:00"/>
    <d v="2014-12-10T00:00:00"/>
    <n v="526.79999999999995"/>
    <s v="MarekTrzeski"/>
    <n v="9"/>
    <n v="2"/>
    <n v="21"/>
    <n v="54"/>
  </r>
  <r>
    <s v="Paulina"/>
    <s v="Watrach"/>
    <x v="6"/>
    <d v="2014-09-15T00:00:00"/>
    <d v="2014-09-16T00:00:00"/>
    <n v="706.5"/>
    <s v="PaulinaWatrach"/>
    <n v="9"/>
    <n v="2"/>
    <n v="21"/>
    <n v="54"/>
  </r>
  <r>
    <s v="Paulina"/>
    <s v="Watrach"/>
    <x v="6"/>
    <d v="2014-10-10T00:00:00"/>
    <d v="2014-10-11T00:00:00"/>
    <n v="706.5"/>
    <s v="PaulinaWatrach"/>
    <n v="9"/>
    <n v="2"/>
    <n v="21"/>
    <n v="54"/>
  </r>
  <r>
    <s v="Paulina"/>
    <s v="Watrach"/>
    <x v="7"/>
    <d v="2014-11-27T00:00:00"/>
    <d v="2014-11-28T00:00:00"/>
    <n v="693.7"/>
    <s v="PaulinaWatrach"/>
    <n v="9"/>
    <n v="2"/>
    <n v="21"/>
    <n v="54"/>
  </r>
  <r>
    <s v="Paulina"/>
    <s v="Watrach"/>
    <x v="12"/>
    <d v="2014-12-21T00:00:00"/>
    <d v="2014-12-22T00:00:00"/>
    <n v="331.5"/>
    <s v="PaulinaWatrach"/>
    <n v="9"/>
    <n v="2"/>
    <n v="21"/>
    <n v="54"/>
  </r>
  <r>
    <s v="Amelia"/>
    <s v="Wojtecka"/>
    <x v="1"/>
    <d v="2014-10-06T00:00:00"/>
    <d v="2014-10-07T00:00:00"/>
    <n v="654.4"/>
    <s v="AmeliaWojtecka"/>
    <n v="8"/>
    <n v="2"/>
    <n v="21"/>
    <n v="54"/>
  </r>
  <r>
    <s v="Amelia"/>
    <s v="Wojtecka"/>
    <x v="12"/>
    <d v="2014-10-22T00:00:00"/>
    <d v="2014-10-23T00:00:00"/>
    <n v="331.5"/>
    <s v="AmeliaWojtecka"/>
    <n v="8"/>
    <n v="2"/>
    <n v="21"/>
    <n v="54"/>
  </r>
  <r>
    <s v="Rozalia"/>
    <s v="Parad"/>
    <x v="4"/>
    <d v="2014-02-26T00:00:00"/>
    <d v="2014-02-27T00:00:00"/>
    <n v="439.7"/>
    <s v="RozaliaParad"/>
    <n v="7"/>
    <n v="2"/>
    <n v="21"/>
    <n v="54"/>
  </r>
  <r>
    <s v="Rozalia"/>
    <s v="Parad"/>
    <x v="9"/>
    <d v="2014-05-14T00:00:00"/>
    <d v="2014-05-15T00:00:00"/>
    <n v="407.8"/>
    <s v="RozaliaParad"/>
    <n v="7"/>
    <n v="2"/>
    <n v="21"/>
    <n v="54"/>
  </r>
  <r>
    <s v="Marek"/>
    <s v="Trzeski"/>
    <x v="7"/>
    <d v="2014-10-13T00:00:00"/>
    <d v="2014-10-13T00:00:00"/>
    <n v="494.7"/>
    <s v="MarekTrzeski"/>
    <n v="9"/>
    <n v="1"/>
    <n v="21"/>
    <n v="30"/>
  </r>
  <r>
    <s v="Marek"/>
    <s v="Trzeski"/>
    <x v="12"/>
    <d v="2014-10-15T00:00:00"/>
    <d v="2014-10-15T00:00:00"/>
    <n v="212.5"/>
    <s v="MarekTrzeski"/>
    <n v="9"/>
    <n v="1"/>
    <n v="21"/>
    <n v="30"/>
  </r>
  <r>
    <s v="Marek"/>
    <s v="Trzeski"/>
    <x v="8"/>
    <d v="2014-11-17T00:00:00"/>
    <d v="2014-11-17T00:00:00"/>
    <n v="680"/>
    <s v="MarekTrzeski"/>
    <n v="9"/>
    <n v="1"/>
    <n v="21"/>
    <n v="30"/>
  </r>
  <r>
    <s v="Paulina"/>
    <s v="Watrach"/>
    <x v="12"/>
    <d v="2014-09-04T00:00:00"/>
    <d v="2014-09-04T00:00:00"/>
    <n v="212.5"/>
    <s v="PaulinaWatrach"/>
    <n v="9"/>
    <n v="1"/>
    <n v="21"/>
    <n v="30"/>
  </r>
  <r>
    <s v="Paulina"/>
    <s v="Watrach"/>
    <x v="4"/>
    <d v="2014-09-08T00:00:00"/>
    <d v="2014-09-08T00:00:00"/>
    <n v="290.7"/>
    <s v="PaulinaWatrach"/>
    <n v="9"/>
    <n v="1"/>
    <n v="21"/>
    <n v="30"/>
  </r>
  <r>
    <s v="Amelia"/>
    <s v="Wojtecka"/>
    <x v="5"/>
    <d v="2014-01-08T00:00:00"/>
    <d v="2014-01-08T00:00:00"/>
    <n v="442"/>
    <s v="AmeliaWojtecka"/>
    <n v="8"/>
    <n v="1"/>
    <n v="21"/>
    <n v="30"/>
  </r>
  <r>
    <s v="Amelia"/>
    <s v="Wojtecka"/>
    <x v="8"/>
    <d v="2014-03-17T00:00:00"/>
    <d v="2014-03-17T00:00:00"/>
    <n v="680"/>
    <s v="AmeliaWojtecka"/>
    <n v="8"/>
    <n v="1"/>
    <n v="21"/>
    <n v="30"/>
  </r>
  <r>
    <s v="Rozalia"/>
    <s v="Parad"/>
    <x v="3"/>
    <d v="2014-03-12T00:00:00"/>
    <d v="2014-03-12T00:00:00"/>
    <n v="307.7"/>
    <s v="RozaliaParad"/>
    <n v="7"/>
    <n v="1"/>
    <n v="21"/>
    <n v="30"/>
  </r>
  <r>
    <s v="Teresa"/>
    <s v="Moskiewska"/>
    <x v="12"/>
    <d v="2014-05-20T00:00:00"/>
    <d v="2014-05-23T00:00:00"/>
    <n v="569.5"/>
    <s v="TeresaMoskiewska"/>
    <n v="11"/>
    <n v="4"/>
    <n v="20"/>
    <n v="102"/>
  </r>
  <r>
    <s v="Teresa"/>
    <s v="Moskiewska"/>
    <x v="2"/>
    <d v="2014-09-17T00:00:00"/>
    <d v="2014-09-20T00:00:00"/>
    <n v="550.5"/>
    <s v="TeresaMoskiewska"/>
    <n v="11"/>
    <n v="4"/>
    <n v="20"/>
    <n v="102"/>
  </r>
  <r>
    <s v="Ewa"/>
    <s v="Fidyk"/>
    <x v="9"/>
    <d v="2014-09-11T00:00:00"/>
    <d v="2014-09-14T00:00:00"/>
    <n v="665.8"/>
    <s v="EwaFidyk"/>
    <n v="9"/>
    <n v="4"/>
    <n v="20"/>
    <n v="102"/>
  </r>
  <r>
    <s v="Paulina"/>
    <s v="Dok"/>
    <x v="4"/>
    <d v="2014-08-18T00:00:00"/>
    <d v="2014-08-22T00:00:00"/>
    <n v="886.7"/>
    <s v="PaulinaDok"/>
    <n v="7"/>
    <n v="5"/>
    <n v="20"/>
    <n v="126"/>
  </r>
  <r>
    <s v="Marzena"/>
    <s v="Gras"/>
    <x v="1"/>
    <d v="2014-05-02T00:00:00"/>
    <d v="2014-05-06T00:00:00"/>
    <n v="1077.4000000000001"/>
    <s v="MarzenaGras"/>
    <n v="7"/>
    <n v="5"/>
    <n v="20"/>
    <n v="126"/>
  </r>
  <r>
    <s v="Teresa"/>
    <s v="Moskiewska"/>
    <x v="6"/>
    <d v="2014-07-01T00:00:00"/>
    <d v="2014-07-03T00:00:00"/>
    <n v="911.5"/>
    <s v="TeresaMoskiewska"/>
    <n v="11"/>
    <n v="3"/>
    <n v="20"/>
    <n v="78"/>
  </r>
  <r>
    <s v="Marzena"/>
    <s v="Gras"/>
    <x v="0"/>
    <d v="2014-01-15T00:00:00"/>
    <d v="2014-01-18T00:00:00"/>
    <n v="573.4"/>
    <s v="MarzenaGras"/>
    <n v="7"/>
    <n v="4"/>
    <n v="20"/>
    <n v="102"/>
  </r>
  <r>
    <s v="Ewa"/>
    <s v="Fidyk"/>
    <x v="6"/>
    <d v="2014-03-03T00:00:00"/>
    <d v="2014-03-05T00:00:00"/>
    <n v="911.5"/>
    <s v="EwaFidyk"/>
    <n v="9"/>
    <n v="3"/>
    <n v="20"/>
    <n v="78"/>
  </r>
  <r>
    <s v="Ewa"/>
    <s v="Fidyk"/>
    <x v="12"/>
    <d v="2014-03-10T00:00:00"/>
    <d v="2014-03-12T00:00:00"/>
    <n v="450.5"/>
    <s v="EwaFidyk"/>
    <n v="9"/>
    <n v="3"/>
    <n v="20"/>
    <n v="78"/>
  </r>
  <r>
    <s v="Teresa"/>
    <s v="Moskiewska"/>
    <x v="6"/>
    <d v="2014-02-19T00:00:00"/>
    <d v="2014-02-20T00:00:00"/>
    <n v="706.5"/>
    <s v="TeresaMoskiewska"/>
    <n v="11"/>
    <n v="2"/>
    <n v="20"/>
    <n v="54"/>
  </r>
  <r>
    <s v="Paulina"/>
    <s v="Dok"/>
    <x v="6"/>
    <d v="2014-01-26T00:00:00"/>
    <d v="2014-01-28T00:00:00"/>
    <n v="911.5"/>
    <s v="PaulinaDok"/>
    <n v="7"/>
    <n v="3"/>
    <n v="20"/>
    <n v="78"/>
  </r>
  <r>
    <s v="Paulina"/>
    <s v="Dok"/>
    <x v="4"/>
    <d v="2014-03-21T00:00:00"/>
    <d v="2014-03-23T00:00:00"/>
    <n v="588.70000000000005"/>
    <s v="PaulinaDok"/>
    <n v="7"/>
    <n v="3"/>
    <n v="20"/>
    <n v="78"/>
  </r>
  <r>
    <s v="Paulina"/>
    <s v="Dok"/>
    <x v="6"/>
    <d v="2014-06-25T00:00:00"/>
    <d v="2014-06-27T00:00:00"/>
    <n v="911.5"/>
    <s v="PaulinaDok"/>
    <n v="7"/>
    <n v="3"/>
    <n v="20"/>
    <n v="78"/>
  </r>
  <r>
    <s v="Paulina"/>
    <s v="Dok"/>
    <x v="10"/>
    <d v="2014-12-02T00:00:00"/>
    <d v="2014-12-04T00:00:00"/>
    <n v="689.8"/>
    <s v="PaulinaDok"/>
    <n v="7"/>
    <n v="3"/>
    <n v="20"/>
    <n v="78"/>
  </r>
  <r>
    <s v="Marzena"/>
    <s v="Gras"/>
    <x v="6"/>
    <d v="2014-12-10T00:00:00"/>
    <d v="2014-12-12T00:00:00"/>
    <n v="911.5"/>
    <s v="MarzenaGras"/>
    <n v="7"/>
    <n v="3"/>
    <n v="20"/>
    <n v="78"/>
  </r>
  <r>
    <s v="Ewa"/>
    <s v="Fidyk"/>
    <x v="2"/>
    <d v="2014-05-08T00:00:00"/>
    <d v="2014-05-09T00:00:00"/>
    <n v="302.5"/>
    <s v="EwaFidyk"/>
    <n v="9"/>
    <n v="2"/>
    <n v="20"/>
    <n v="54"/>
  </r>
  <r>
    <s v="Ewa"/>
    <s v="Fidyk"/>
    <x v="12"/>
    <d v="2014-06-04T00:00:00"/>
    <d v="2014-06-05T00:00:00"/>
    <n v="331.5"/>
    <s v="EwaFidyk"/>
    <n v="9"/>
    <n v="2"/>
    <n v="20"/>
    <n v="54"/>
  </r>
  <r>
    <s v="Ewa"/>
    <s v="Fidyk"/>
    <x v="11"/>
    <d v="2014-09-17T00:00:00"/>
    <d v="2014-09-18T00:00:00"/>
    <n v="570"/>
    <s v="EwaFidyk"/>
    <n v="9"/>
    <n v="2"/>
    <n v="20"/>
    <n v="54"/>
  </r>
  <r>
    <s v="Ewa"/>
    <s v="Fidyk"/>
    <x v="4"/>
    <d v="2014-12-04T00:00:00"/>
    <d v="2014-12-05T00:00:00"/>
    <n v="439.7"/>
    <s v="EwaFidyk"/>
    <n v="9"/>
    <n v="2"/>
    <n v="20"/>
    <n v="54"/>
  </r>
  <r>
    <s v="Paulina"/>
    <s v="Dok"/>
    <x v="1"/>
    <d v="2014-07-19T00:00:00"/>
    <d v="2014-07-20T00:00:00"/>
    <n v="654.4"/>
    <s v="PaulinaDok"/>
    <n v="7"/>
    <n v="2"/>
    <n v="20"/>
    <n v="54"/>
  </r>
  <r>
    <s v="Marzena"/>
    <s v="Gras"/>
    <x v="12"/>
    <d v="2014-01-03T00:00:00"/>
    <d v="2014-01-04T00:00:00"/>
    <n v="331.5"/>
    <s v="MarzenaGras"/>
    <n v="7"/>
    <n v="2"/>
    <n v="20"/>
    <n v="54"/>
  </r>
  <r>
    <s v="Marzena"/>
    <s v="Gras"/>
    <x v="0"/>
    <d v="2014-03-03T00:00:00"/>
    <d v="2014-03-04T00:00:00"/>
    <n v="295.39999999999998"/>
    <s v="MarzenaGras"/>
    <n v="7"/>
    <n v="2"/>
    <n v="20"/>
    <n v="54"/>
  </r>
  <r>
    <s v="Marzena"/>
    <s v="Gras"/>
    <x v="10"/>
    <d v="2014-11-04T00:00:00"/>
    <d v="2014-11-05T00:00:00"/>
    <n v="526.79999999999995"/>
    <s v="MarzenaGras"/>
    <n v="7"/>
    <n v="2"/>
    <n v="20"/>
    <n v="54"/>
  </r>
  <r>
    <s v="Marzena"/>
    <s v="Gras"/>
    <x v="3"/>
    <d v="2014-11-28T00:00:00"/>
    <d v="2014-11-29T00:00:00"/>
    <n v="485.7"/>
    <s v="MarzenaGras"/>
    <n v="7"/>
    <n v="2"/>
    <n v="20"/>
    <n v="54"/>
  </r>
  <r>
    <s v="Teresa"/>
    <s v="Moskiewska"/>
    <x v="12"/>
    <d v="2014-02-14T00:00:00"/>
    <d v="2014-02-14T00:00:00"/>
    <n v="212.5"/>
    <s v="TeresaMoskiewska"/>
    <n v="11"/>
    <n v="1"/>
    <n v="20"/>
    <n v="30"/>
  </r>
  <r>
    <s v="Teresa"/>
    <s v="Moskiewska"/>
    <x v="7"/>
    <d v="2014-06-13T00:00:00"/>
    <d v="2014-06-13T00:00:00"/>
    <n v="494.7"/>
    <s v="TeresaMoskiewska"/>
    <n v="11"/>
    <n v="1"/>
    <n v="20"/>
    <n v="30"/>
  </r>
  <r>
    <s v="Teresa"/>
    <s v="Moskiewska"/>
    <x v="7"/>
    <d v="2014-11-03T00:00:00"/>
    <d v="2014-11-03T00:00:00"/>
    <n v="494.7"/>
    <s v="TeresaMoskiewska"/>
    <n v="11"/>
    <n v="1"/>
    <n v="20"/>
    <n v="30"/>
  </r>
  <r>
    <s v="Teresa"/>
    <s v="Moskiewska"/>
    <x v="9"/>
    <d v="2014-11-07T00:00:00"/>
    <d v="2014-11-07T00:00:00"/>
    <n v="278.8"/>
    <s v="TeresaMoskiewska"/>
    <n v="11"/>
    <n v="1"/>
    <n v="20"/>
    <n v="30"/>
  </r>
  <r>
    <s v="Teresa"/>
    <s v="Moskiewska"/>
    <x v="10"/>
    <d v="2014-11-27T00:00:00"/>
    <d v="2014-11-27T00:00:00"/>
    <n v="363.8"/>
    <s v="TeresaMoskiewska"/>
    <n v="11"/>
    <n v="1"/>
    <n v="20"/>
    <n v="30"/>
  </r>
  <r>
    <s v="Teresa"/>
    <s v="Moskiewska"/>
    <x v="5"/>
    <d v="2014-12-01T00:00:00"/>
    <d v="2014-12-01T00:00:00"/>
    <n v="442"/>
    <s v="TeresaMoskiewska"/>
    <n v="11"/>
    <n v="1"/>
    <n v="20"/>
    <n v="30"/>
  </r>
  <r>
    <s v="Teresa"/>
    <s v="Moskiewska"/>
    <x v="7"/>
    <d v="2014-12-19T00:00:00"/>
    <d v="2014-12-19T00:00:00"/>
    <n v="494.7"/>
    <s v="TeresaMoskiewska"/>
    <n v="11"/>
    <n v="1"/>
    <n v="20"/>
    <n v="30"/>
  </r>
  <r>
    <s v="Ewa"/>
    <s v="Fidyk"/>
    <x v="7"/>
    <d v="2014-01-24T00:00:00"/>
    <d v="2014-01-24T00:00:00"/>
    <n v="494.7"/>
    <s v="EwaFidyk"/>
    <n v="9"/>
    <n v="1"/>
    <n v="20"/>
    <n v="30"/>
  </r>
  <r>
    <s v="Ewa"/>
    <s v="Fidyk"/>
    <x v="10"/>
    <d v="2014-01-28T00:00:00"/>
    <d v="2014-01-28T00:00:00"/>
    <n v="363.8"/>
    <s v="EwaFidyk"/>
    <n v="9"/>
    <n v="1"/>
    <n v="20"/>
    <n v="30"/>
  </r>
  <r>
    <s v="Paulina"/>
    <s v="Dok"/>
    <x v="7"/>
    <d v="2014-06-25T00:00:00"/>
    <d v="2014-06-25T00:00:00"/>
    <n v="494.7"/>
    <s v="PaulinaDok"/>
    <n v="7"/>
    <n v="1"/>
    <n v="20"/>
    <n v="30"/>
  </r>
  <r>
    <s v="Eustachy"/>
    <s v="Bydgoski"/>
    <x v="11"/>
    <d v="2014-01-14T00:00:00"/>
    <d v="2014-01-18T00:00:00"/>
    <n v="954"/>
    <s v="EustachyBydgoski"/>
    <n v="6"/>
    <n v="5"/>
    <n v="19"/>
    <n v="126"/>
  </r>
  <r>
    <s v="Eustachy"/>
    <s v="Bydgoski"/>
    <x v="1"/>
    <d v="2014-01-26T00:00:00"/>
    <d v="2014-01-30T00:00:00"/>
    <n v="1077.4000000000001"/>
    <s v="EustachyBydgoski"/>
    <n v="6"/>
    <n v="5"/>
    <n v="19"/>
    <n v="126"/>
  </r>
  <r>
    <s v="Eustachy"/>
    <s v="Bydgoski"/>
    <x v="10"/>
    <d v="2014-08-30T00:00:00"/>
    <d v="2014-09-02T00:00:00"/>
    <n v="852.8"/>
    <s v="EustachyBydgoski"/>
    <n v="6"/>
    <n v="4"/>
    <n v="19"/>
    <n v="102"/>
  </r>
  <r>
    <s v="Eustachy"/>
    <s v="Bydgoski"/>
    <x v="0"/>
    <d v="2014-05-26T00:00:00"/>
    <d v="2014-05-28T00:00:00"/>
    <n v="434.4"/>
    <s v="EustachyBydgoski"/>
    <n v="6"/>
    <n v="3"/>
    <n v="19"/>
    <n v="78"/>
  </r>
  <r>
    <s v="Eustachy"/>
    <s v="Bydgoski"/>
    <x v="4"/>
    <d v="2014-08-12T00:00:00"/>
    <d v="2014-08-12T00:00:00"/>
    <n v="290.7"/>
    <s v="EustachyBydgoski"/>
    <n v="6"/>
    <n v="1"/>
    <n v="19"/>
    <n v="30"/>
  </r>
  <r>
    <s v="Eustachy"/>
    <s v="Bydgoski"/>
    <x v="10"/>
    <d v="2014-12-22T00:00:00"/>
    <d v="2014-12-22T00:00:00"/>
    <n v="363.8"/>
    <s v="EustachyBydgoski"/>
    <n v="6"/>
    <n v="1"/>
    <n v="19"/>
    <n v="30"/>
  </r>
  <r>
    <s v="Natalia"/>
    <s v="Idar"/>
    <x v="5"/>
    <d v="2014-10-10T00:00:00"/>
    <d v="2014-10-14T00:00:00"/>
    <n v="1078"/>
    <s v="NataliaIdar"/>
    <n v="10"/>
    <n v="5"/>
    <n v="18"/>
    <n v="126"/>
  </r>
  <r>
    <s v="Andrzej"/>
    <s v="Barcz"/>
    <x v="2"/>
    <d v="2014-10-11T00:00:00"/>
    <d v="2014-10-15T00:00:00"/>
    <n v="674.5"/>
    <s v="AndrzejBarcz"/>
    <n v="7"/>
    <n v="5"/>
    <n v="18"/>
    <n v="126"/>
  </r>
  <r>
    <s v="Marek"/>
    <s v="Holski"/>
    <x v="2"/>
    <d v="2014-11-27T00:00:00"/>
    <d v="2014-12-01T00:00:00"/>
    <n v="674.5"/>
    <s v="MarekHolski"/>
    <n v="7"/>
    <n v="5"/>
    <n v="18"/>
    <n v="126"/>
  </r>
  <r>
    <s v="Natalia"/>
    <s v="Idar"/>
    <x v="9"/>
    <d v="2014-09-29T00:00:00"/>
    <d v="2014-10-01T00:00:00"/>
    <n v="536.79999999999995"/>
    <s v="NataliaIdar"/>
    <n v="10"/>
    <n v="3"/>
    <n v="18"/>
    <n v="78"/>
  </r>
  <r>
    <s v="Andrzej"/>
    <s v="Barcz"/>
    <x v="1"/>
    <d v="2014-02-07T00:00:00"/>
    <d v="2014-02-10T00:00:00"/>
    <n v="936.4"/>
    <s v="AndrzejBarcz"/>
    <n v="7"/>
    <n v="4"/>
    <n v="18"/>
    <n v="102"/>
  </r>
  <r>
    <s v="Marek"/>
    <s v="Holski"/>
    <x v="9"/>
    <d v="2014-02-19T00:00:00"/>
    <d v="2014-02-22T00:00:00"/>
    <n v="665.8"/>
    <s v="MarekHolski"/>
    <n v="7"/>
    <n v="4"/>
    <n v="18"/>
    <n v="102"/>
  </r>
  <r>
    <s v="Andrzej"/>
    <s v="Barcz"/>
    <x v="12"/>
    <d v="2014-03-15T00:00:00"/>
    <d v="2014-03-17T00:00:00"/>
    <n v="450.5"/>
    <s v="AndrzejBarcz"/>
    <n v="7"/>
    <n v="3"/>
    <n v="18"/>
    <n v="78"/>
  </r>
  <r>
    <s v="Natalia"/>
    <s v="Idar"/>
    <x v="4"/>
    <d v="2014-11-29T00:00:00"/>
    <d v="2014-11-30T00:00:00"/>
    <n v="439.7"/>
    <s v="NataliaIdar"/>
    <n v="10"/>
    <n v="2"/>
    <n v="18"/>
    <n v="54"/>
  </r>
  <r>
    <s v="Natalia"/>
    <s v="Idar"/>
    <x v="11"/>
    <d v="2014-12-09T00:00:00"/>
    <d v="2014-12-10T00:00:00"/>
    <n v="570"/>
    <s v="NataliaIdar"/>
    <n v="10"/>
    <n v="2"/>
    <n v="18"/>
    <n v="54"/>
  </r>
  <r>
    <s v="Andrzej"/>
    <s v="Barcz"/>
    <x v="6"/>
    <d v="2014-08-24T00:00:00"/>
    <d v="2014-08-25T00:00:00"/>
    <n v="706.5"/>
    <s v="AndrzejBarcz"/>
    <n v="7"/>
    <n v="2"/>
    <n v="18"/>
    <n v="54"/>
  </r>
  <r>
    <s v="Andrzej"/>
    <s v="Barcz"/>
    <x v="8"/>
    <d v="2014-12-16T00:00:00"/>
    <d v="2014-12-17T00:00:00"/>
    <n v="891"/>
    <s v="AndrzejBarcz"/>
    <n v="7"/>
    <n v="2"/>
    <n v="18"/>
    <n v="54"/>
  </r>
  <r>
    <s v="Marek"/>
    <s v="Holski"/>
    <x v="0"/>
    <d v="2014-03-21T00:00:00"/>
    <d v="2014-03-22T00:00:00"/>
    <n v="295.39999999999998"/>
    <s v="MarekHolski"/>
    <n v="7"/>
    <n v="2"/>
    <n v="18"/>
    <n v="54"/>
  </r>
  <r>
    <s v="Marek"/>
    <s v="Holski"/>
    <x v="0"/>
    <d v="2014-08-18T00:00:00"/>
    <d v="2014-08-19T00:00:00"/>
    <n v="295.39999999999998"/>
    <s v="MarekHolski"/>
    <n v="7"/>
    <n v="2"/>
    <n v="18"/>
    <n v="54"/>
  </r>
  <r>
    <s v="Marek"/>
    <s v="Holski"/>
    <x v="2"/>
    <d v="2014-09-05T00:00:00"/>
    <d v="2014-09-06T00:00:00"/>
    <n v="302.5"/>
    <s v="MarekHolski"/>
    <n v="7"/>
    <n v="2"/>
    <n v="18"/>
    <n v="54"/>
  </r>
  <r>
    <s v="Marek"/>
    <s v="Holski"/>
    <x v="12"/>
    <d v="2014-12-10T00:00:00"/>
    <d v="2014-12-11T00:00:00"/>
    <n v="331.5"/>
    <s v="MarekHolski"/>
    <n v="7"/>
    <n v="2"/>
    <n v="18"/>
    <n v="54"/>
  </r>
  <r>
    <s v="Natalia"/>
    <s v="Idar"/>
    <x v="2"/>
    <d v="2014-06-03T00:00:00"/>
    <d v="2014-06-03T00:00:00"/>
    <n v="178.5"/>
    <s v="NataliaIdar"/>
    <n v="10"/>
    <n v="1"/>
    <n v="18"/>
    <n v="30"/>
  </r>
  <r>
    <s v="Natalia"/>
    <s v="Idar"/>
    <x v="11"/>
    <d v="2014-10-22T00:00:00"/>
    <d v="2014-10-22T00:00:00"/>
    <n v="442"/>
    <s v="NataliaIdar"/>
    <n v="10"/>
    <n v="1"/>
    <n v="18"/>
    <n v="30"/>
  </r>
  <r>
    <s v="Natalia"/>
    <s v="Idar"/>
    <x v="3"/>
    <d v="2014-10-24T00:00:00"/>
    <d v="2014-10-24T00:00:00"/>
    <n v="307.7"/>
    <s v="NataliaIdar"/>
    <n v="10"/>
    <n v="1"/>
    <n v="18"/>
    <n v="30"/>
  </r>
  <r>
    <s v="Natalia"/>
    <s v="Idar"/>
    <x v="3"/>
    <d v="2014-10-27T00:00:00"/>
    <d v="2014-10-27T00:00:00"/>
    <n v="307.7"/>
    <s v="NataliaIdar"/>
    <n v="10"/>
    <n v="1"/>
    <n v="18"/>
    <n v="30"/>
  </r>
  <r>
    <s v="Natalia"/>
    <s v="Idar"/>
    <x v="9"/>
    <d v="2014-12-03T00:00:00"/>
    <d v="2014-12-03T00:00:00"/>
    <n v="278.8"/>
    <s v="NataliaIdar"/>
    <n v="10"/>
    <n v="1"/>
    <n v="18"/>
    <n v="30"/>
  </r>
  <r>
    <s v="Natalia"/>
    <s v="Idar"/>
    <x v="0"/>
    <d v="2014-12-15T00:00:00"/>
    <d v="2014-12-15T00:00:00"/>
    <n v="156.4"/>
    <s v="NataliaIdar"/>
    <n v="10"/>
    <n v="1"/>
    <n v="18"/>
    <n v="30"/>
  </r>
  <r>
    <s v="Andrzej"/>
    <s v="Barcz"/>
    <x v="9"/>
    <d v="2014-12-09T00:00:00"/>
    <d v="2014-12-09T00:00:00"/>
    <n v="278.8"/>
    <s v="AndrzejBarcz"/>
    <n v="7"/>
    <n v="1"/>
    <n v="18"/>
    <n v="30"/>
  </r>
  <r>
    <s v="Andrzej"/>
    <s v="Barcz"/>
    <x v="11"/>
    <d v="2014-12-12T00:00:00"/>
    <d v="2014-12-12T00:00:00"/>
    <n v="442"/>
    <s v="AndrzejBarcz"/>
    <n v="7"/>
    <n v="1"/>
    <n v="18"/>
    <n v="30"/>
  </r>
  <r>
    <s v="Marek"/>
    <s v="Holski"/>
    <x v="11"/>
    <d v="2014-01-13T00:00:00"/>
    <d v="2014-01-13T00:00:00"/>
    <n v="442"/>
    <s v="MarekHolski"/>
    <n v="7"/>
    <n v="1"/>
    <n v="18"/>
    <n v="30"/>
  </r>
  <r>
    <s v="Adam"/>
    <s v="Markowski"/>
    <x v="2"/>
    <d v="2014-12-09T00:00:00"/>
    <d v="2014-12-13T00:00:00"/>
    <n v="674.5"/>
    <s v="AdamMarkowski"/>
    <n v="8"/>
    <n v="5"/>
    <n v="17"/>
    <n v="126"/>
  </r>
  <r>
    <s v="Bonifacy"/>
    <s v="Barczewski"/>
    <x v="0"/>
    <d v="2014-04-08T00:00:00"/>
    <d v="2014-04-11T00:00:00"/>
    <n v="573.4"/>
    <s v="BonifacyBarczewski"/>
    <n v="8"/>
    <n v="4"/>
    <n v="17"/>
    <n v="102"/>
  </r>
  <r>
    <s v="Bonifacy"/>
    <s v="Barczewski"/>
    <x v="4"/>
    <d v="2014-12-09T00:00:00"/>
    <d v="2014-12-12T00:00:00"/>
    <n v="737.7"/>
    <s v="BonifacyBarczewski"/>
    <n v="8"/>
    <n v="4"/>
    <n v="17"/>
    <n v="102"/>
  </r>
  <r>
    <s v="Karolina"/>
    <s v="Podkalicka"/>
    <x v="12"/>
    <d v="2014-09-16T00:00:00"/>
    <d v="2014-09-19T00:00:00"/>
    <n v="569.5"/>
    <s v="KarolinaPodkalicka"/>
    <n v="8"/>
    <n v="4"/>
    <n v="17"/>
    <n v="102"/>
  </r>
  <r>
    <s v="Piotr"/>
    <s v="Malski"/>
    <x v="2"/>
    <d v="2014-05-20T00:00:00"/>
    <d v="2014-05-24T00:00:00"/>
    <n v="674.5"/>
    <s v="PiotrMalski"/>
    <n v="5"/>
    <n v="5"/>
    <n v="17"/>
    <n v="126"/>
  </r>
  <r>
    <s v="Jan"/>
    <s v="Suwski"/>
    <x v="2"/>
    <d v="2014-10-22T00:00:00"/>
    <d v="2014-10-26T00:00:00"/>
    <n v="674.5"/>
    <s v="JanSuwski"/>
    <n v="5"/>
    <n v="5"/>
    <n v="17"/>
    <n v="126"/>
  </r>
  <r>
    <s v="Jan"/>
    <s v="Suwski"/>
    <x v="3"/>
    <d v="2014-12-12T00:00:00"/>
    <d v="2014-12-16T00:00:00"/>
    <n v="1019.7"/>
    <s v="JanSuwski"/>
    <n v="5"/>
    <n v="5"/>
    <n v="17"/>
    <n v="126"/>
  </r>
  <r>
    <s v="Bonifacy"/>
    <s v="Barczewski"/>
    <x v="8"/>
    <d v="2014-11-04T00:00:00"/>
    <d v="2014-11-06T00:00:00"/>
    <n v="1102"/>
    <s v="BonifacyBarczewski"/>
    <n v="8"/>
    <n v="3"/>
    <n v="17"/>
    <n v="78"/>
  </r>
  <r>
    <s v="Adam"/>
    <s v="Markowski"/>
    <x v="7"/>
    <d v="2014-01-21T00:00:00"/>
    <d v="2014-01-23T00:00:00"/>
    <n v="892.7"/>
    <s v="AdamMarkowski"/>
    <n v="8"/>
    <n v="3"/>
    <n v="17"/>
    <n v="78"/>
  </r>
  <r>
    <s v="Karolina"/>
    <s v="Podkalicka"/>
    <x v="3"/>
    <d v="2014-01-15T00:00:00"/>
    <d v="2014-01-17T00:00:00"/>
    <n v="663.7"/>
    <s v="KarolinaPodkalicka"/>
    <n v="8"/>
    <n v="3"/>
    <n v="17"/>
    <n v="78"/>
  </r>
  <r>
    <s v="Karolina"/>
    <s v="Podkalicka"/>
    <x v="6"/>
    <d v="2014-03-15T00:00:00"/>
    <d v="2014-03-17T00:00:00"/>
    <n v="911.5"/>
    <s v="KarolinaPodkalicka"/>
    <n v="8"/>
    <n v="3"/>
    <n v="17"/>
    <n v="78"/>
  </r>
  <r>
    <s v="Karolina"/>
    <s v="Podkalicka"/>
    <x v="10"/>
    <d v="2014-06-25T00:00:00"/>
    <d v="2014-06-27T00:00:00"/>
    <n v="689.8"/>
    <s v="KarolinaPodkalicka"/>
    <n v="8"/>
    <n v="3"/>
    <n v="17"/>
    <n v="78"/>
  </r>
  <r>
    <s v="Piotr"/>
    <s v="Malski"/>
    <x v="3"/>
    <d v="2014-02-19T00:00:00"/>
    <d v="2014-02-22T00:00:00"/>
    <n v="841.7"/>
    <s v="PiotrMalski"/>
    <n v="5"/>
    <n v="4"/>
    <n v="17"/>
    <n v="102"/>
  </r>
  <r>
    <s v="Piotr"/>
    <s v="Malski"/>
    <x v="3"/>
    <d v="2014-11-15T00:00:00"/>
    <d v="2014-11-18T00:00:00"/>
    <n v="841.7"/>
    <s v="PiotrMalski"/>
    <n v="5"/>
    <n v="4"/>
    <n v="17"/>
    <n v="102"/>
  </r>
  <r>
    <s v="Bonifacy"/>
    <s v="Barczewski"/>
    <x v="4"/>
    <d v="2014-06-25T00:00:00"/>
    <d v="2014-06-26T00:00:00"/>
    <n v="439.7"/>
    <s v="BonifacyBarczewski"/>
    <n v="8"/>
    <n v="2"/>
    <n v="17"/>
    <n v="54"/>
  </r>
  <r>
    <s v="Adam"/>
    <s v="Markowski"/>
    <x v="7"/>
    <d v="2014-01-14T00:00:00"/>
    <d v="2014-01-15T00:00:00"/>
    <n v="693.7"/>
    <s v="AdamMarkowski"/>
    <n v="8"/>
    <n v="2"/>
    <n v="17"/>
    <n v="54"/>
  </r>
  <r>
    <s v="Adam"/>
    <s v="Markowski"/>
    <x v="8"/>
    <d v="2014-08-18T00:00:00"/>
    <d v="2014-08-19T00:00:00"/>
    <n v="891"/>
    <s v="AdamMarkowski"/>
    <n v="8"/>
    <n v="2"/>
    <n v="17"/>
    <n v="54"/>
  </r>
  <r>
    <s v="Adam"/>
    <s v="Markowski"/>
    <x v="4"/>
    <d v="2014-09-29T00:00:00"/>
    <d v="2014-09-30T00:00:00"/>
    <n v="439.7"/>
    <s v="AdamMarkowski"/>
    <n v="8"/>
    <n v="2"/>
    <n v="17"/>
    <n v="54"/>
  </r>
  <r>
    <s v="Jan"/>
    <s v="Suwski"/>
    <x v="1"/>
    <d v="2014-06-07T00:00:00"/>
    <d v="2014-06-09T00:00:00"/>
    <n v="795.4"/>
    <s v="JanSuwski"/>
    <n v="5"/>
    <n v="3"/>
    <n v="17"/>
    <n v="78"/>
  </r>
  <r>
    <s v="Piotr"/>
    <s v="Malski"/>
    <x v="2"/>
    <d v="2014-01-15T00:00:00"/>
    <d v="2014-01-16T00:00:00"/>
    <n v="302.5"/>
    <s v="PiotrMalski"/>
    <n v="5"/>
    <n v="2"/>
    <n v="17"/>
    <n v="54"/>
  </r>
  <r>
    <s v="Piotr"/>
    <s v="Malski"/>
    <x v="10"/>
    <d v="2014-04-20T00:00:00"/>
    <d v="2014-04-21T00:00:00"/>
    <n v="526.79999999999995"/>
    <s v="PiotrMalski"/>
    <n v="5"/>
    <n v="2"/>
    <n v="17"/>
    <n v="54"/>
  </r>
  <r>
    <s v="Jan"/>
    <s v="Suwski"/>
    <x v="3"/>
    <d v="2014-02-26T00:00:00"/>
    <d v="2014-02-27T00:00:00"/>
    <n v="485.7"/>
    <s v="JanSuwski"/>
    <n v="5"/>
    <n v="2"/>
    <n v="17"/>
    <n v="54"/>
  </r>
  <r>
    <s v="Jan"/>
    <s v="Suwski"/>
    <x v="0"/>
    <d v="2014-04-02T00:00:00"/>
    <d v="2014-04-03T00:00:00"/>
    <n v="295.39999999999998"/>
    <s v="JanSuwski"/>
    <n v="5"/>
    <n v="2"/>
    <n v="17"/>
    <n v="54"/>
  </r>
  <r>
    <s v="Bonifacy"/>
    <s v="Barczewski"/>
    <x v="0"/>
    <d v="2014-01-07T00:00:00"/>
    <d v="2014-01-07T00:00:00"/>
    <n v="156.4"/>
    <s v="BonifacyBarczewski"/>
    <n v="8"/>
    <n v="1"/>
    <n v="17"/>
    <n v="30"/>
  </r>
  <r>
    <s v="Bonifacy"/>
    <s v="Barczewski"/>
    <x v="7"/>
    <d v="2014-01-14T00:00:00"/>
    <d v="2014-01-14T00:00:00"/>
    <n v="494.7"/>
    <s v="BonifacyBarczewski"/>
    <n v="8"/>
    <n v="1"/>
    <n v="17"/>
    <n v="30"/>
  </r>
  <r>
    <s v="Bonifacy"/>
    <s v="Barczewski"/>
    <x v="1"/>
    <d v="2014-01-19T00:00:00"/>
    <d v="2014-01-19T00:00:00"/>
    <n v="513.4"/>
    <s v="BonifacyBarczewski"/>
    <n v="8"/>
    <n v="1"/>
    <n v="17"/>
    <n v="30"/>
  </r>
  <r>
    <s v="Bonifacy"/>
    <s v="Barczewski"/>
    <x v="2"/>
    <d v="2014-09-28T00:00:00"/>
    <d v="2014-09-28T00:00:00"/>
    <n v="178.5"/>
    <s v="BonifacyBarczewski"/>
    <n v="8"/>
    <n v="1"/>
    <n v="17"/>
    <n v="30"/>
  </r>
  <r>
    <s v="Adam"/>
    <s v="Markowski"/>
    <x v="6"/>
    <d v="2014-01-18T00:00:00"/>
    <d v="2014-01-18T00:00:00"/>
    <n v="501.5"/>
    <s v="AdamMarkowski"/>
    <n v="8"/>
    <n v="1"/>
    <n v="17"/>
    <n v="30"/>
  </r>
  <r>
    <s v="Adam"/>
    <s v="Markowski"/>
    <x v="7"/>
    <d v="2014-08-12T00:00:00"/>
    <d v="2014-08-12T00:00:00"/>
    <n v="494.7"/>
    <s v="AdamMarkowski"/>
    <n v="8"/>
    <n v="1"/>
    <n v="17"/>
    <n v="30"/>
  </r>
  <r>
    <s v="Adam"/>
    <s v="Markowski"/>
    <x v="12"/>
    <d v="2014-12-15T00:00:00"/>
    <d v="2014-12-15T00:00:00"/>
    <n v="212.5"/>
    <s v="AdamMarkowski"/>
    <n v="8"/>
    <n v="1"/>
    <n v="17"/>
    <n v="30"/>
  </r>
  <r>
    <s v="Karolina"/>
    <s v="Podkalicka"/>
    <x v="11"/>
    <d v="2014-01-05T00:00:00"/>
    <d v="2014-01-05T00:00:00"/>
    <n v="442"/>
    <s v="KarolinaPodkalicka"/>
    <n v="8"/>
    <n v="1"/>
    <n v="17"/>
    <n v="30"/>
  </r>
  <r>
    <s v="Karolina"/>
    <s v="Podkalicka"/>
    <x v="0"/>
    <d v="2014-12-10T00:00:00"/>
    <d v="2014-12-10T00:00:00"/>
    <n v="156.4"/>
    <s v="KarolinaPodkalicka"/>
    <n v="8"/>
    <n v="1"/>
    <n v="17"/>
    <n v="30"/>
  </r>
  <r>
    <s v="Karolina"/>
    <s v="Podkalicka"/>
    <x v="6"/>
    <d v="2014-12-13T00:00:00"/>
    <d v="2014-12-13T00:00:00"/>
    <n v="501.5"/>
    <s v="KarolinaPodkalicka"/>
    <n v="8"/>
    <n v="1"/>
    <n v="17"/>
    <n v="30"/>
  </r>
  <r>
    <s v="Karolina"/>
    <s v="Podkalicka"/>
    <x v="1"/>
    <d v="2014-12-17T00:00:00"/>
    <d v="2014-12-17T00:00:00"/>
    <n v="513.4"/>
    <s v="KarolinaPodkalicka"/>
    <n v="8"/>
    <n v="1"/>
    <n v="17"/>
    <n v="30"/>
  </r>
  <r>
    <s v="Wiktor"/>
    <s v="Wroblewski"/>
    <x v="1"/>
    <d v="2014-07-19T00:00:00"/>
    <d v="2014-07-23T00:00:00"/>
    <n v="1077.4000000000001"/>
    <s v="WiktorWroblewski"/>
    <n v="8"/>
    <n v="5"/>
    <n v="16"/>
    <n v="126"/>
  </r>
  <r>
    <s v="Gustaw"/>
    <s v="Poznanski"/>
    <x v="0"/>
    <d v="2014-11-03T00:00:00"/>
    <d v="2014-11-07T00:00:00"/>
    <n v="712.4"/>
    <s v="GustawPoznanski"/>
    <n v="7"/>
    <n v="5"/>
    <n v="16"/>
    <n v="126"/>
  </r>
  <r>
    <s v="Jerzy"/>
    <s v="Jurajski"/>
    <x v="11"/>
    <d v="2014-02-26T00:00:00"/>
    <d v="2014-03-02T00:00:00"/>
    <n v="954"/>
    <s v="JerzyJurajski"/>
    <n v="6"/>
    <n v="5"/>
    <n v="16"/>
    <n v="126"/>
  </r>
  <r>
    <s v="Jerzy"/>
    <s v="Jurajski"/>
    <x v="5"/>
    <d v="2014-11-27T00:00:00"/>
    <d v="2014-12-01T00:00:00"/>
    <n v="1078"/>
    <s v="JerzyJurajski"/>
    <n v="6"/>
    <n v="5"/>
    <n v="16"/>
    <n v="126"/>
  </r>
  <r>
    <s v="Narcyz"/>
    <s v="Polanicki"/>
    <x v="8"/>
    <d v="2014-03-03T00:00:00"/>
    <d v="2014-03-07T00:00:00"/>
    <n v="1524"/>
    <s v="NarcyzPolanicki"/>
    <n v="6"/>
    <n v="5"/>
    <n v="16"/>
    <n v="126"/>
  </r>
  <r>
    <s v="Wiktor"/>
    <s v="Wroblewski"/>
    <x v="1"/>
    <d v="2014-01-27T00:00:00"/>
    <d v="2014-01-29T00:00:00"/>
    <n v="795.4"/>
    <s v="WiktorWroblewski"/>
    <n v="8"/>
    <n v="3"/>
    <n v="16"/>
    <n v="78"/>
  </r>
  <r>
    <s v="Wiktor"/>
    <s v="Wroblewski"/>
    <x v="6"/>
    <d v="2014-04-14T00:00:00"/>
    <d v="2014-04-16T00:00:00"/>
    <n v="911.5"/>
    <s v="WiktorWroblewski"/>
    <n v="8"/>
    <n v="3"/>
    <n v="16"/>
    <n v="78"/>
  </r>
  <r>
    <s v="Gustaw"/>
    <s v="Poznanski"/>
    <x v="8"/>
    <d v="2014-10-23T00:00:00"/>
    <d v="2014-10-25T00:00:00"/>
    <n v="1102"/>
    <s v="GustawPoznanski"/>
    <n v="7"/>
    <n v="3"/>
    <n v="16"/>
    <n v="78"/>
  </r>
  <r>
    <s v="Narcyz"/>
    <s v="Polanicki"/>
    <x v="5"/>
    <d v="2014-10-22T00:00:00"/>
    <d v="2014-10-24T00:00:00"/>
    <n v="760"/>
    <s v="NarcyzPolanicki"/>
    <n v="6"/>
    <n v="3"/>
    <n v="16"/>
    <n v="78"/>
  </r>
  <r>
    <s v="Gustaw"/>
    <s v="Poznanski"/>
    <x v="9"/>
    <d v="2014-01-14T00:00:00"/>
    <d v="2014-01-15T00:00:00"/>
    <n v="407.8"/>
    <s v="GustawPoznanski"/>
    <n v="7"/>
    <n v="2"/>
    <n v="16"/>
    <n v="54"/>
  </r>
  <r>
    <s v="Gustaw"/>
    <s v="Poznanski"/>
    <x v="10"/>
    <d v="2014-03-17T00:00:00"/>
    <d v="2014-03-18T00:00:00"/>
    <n v="526.79999999999995"/>
    <s v="GustawPoznanski"/>
    <n v="7"/>
    <n v="2"/>
    <n v="16"/>
    <n v="54"/>
  </r>
  <r>
    <s v="Gustaw"/>
    <s v="Poznanski"/>
    <x v="6"/>
    <d v="2014-07-07T00:00:00"/>
    <d v="2014-07-08T00:00:00"/>
    <n v="706.5"/>
    <s v="GustawPoznanski"/>
    <n v="7"/>
    <n v="2"/>
    <n v="16"/>
    <n v="54"/>
  </r>
  <r>
    <s v="Jerzy"/>
    <s v="Jurajski"/>
    <x v="3"/>
    <d v="2014-01-23T00:00:00"/>
    <d v="2014-01-24T00:00:00"/>
    <n v="485.7"/>
    <s v="JerzyJurajski"/>
    <n v="6"/>
    <n v="2"/>
    <n v="16"/>
    <n v="54"/>
  </r>
  <r>
    <s v="Jerzy"/>
    <s v="Jurajski"/>
    <x v="9"/>
    <d v="2014-03-15T00:00:00"/>
    <d v="2014-03-16T00:00:00"/>
    <n v="407.8"/>
    <s v="JerzyJurajski"/>
    <n v="6"/>
    <n v="2"/>
    <n v="16"/>
    <n v="54"/>
  </r>
  <r>
    <s v="Narcyz"/>
    <s v="Polanicki"/>
    <x v="8"/>
    <d v="2014-01-14T00:00:00"/>
    <d v="2014-01-15T00:00:00"/>
    <n v="891"/>
    <s v="NarcyzPolanicki"/>
    <n v="6"/>
    <n v="2"/>
    <n v="16"/>
    <n v="54"/>
  </r>
  <r>
    <s v="Narcyz"/>
    <s v="Polanicki"/>
    <x v="7"/>
    <d v="2014-01-26T00:00:00"/>
    <d v="2014-01-27T00:00:00"/>
    <n v="693.7"/>
    <s v="NarcyzPolanicki"/>
    <n v="6"/>
    <n v="2"/>
    <n v="16"/>
    <n v="54"/>
  </r>
  <r>
    <s v="Narcyz"/>
    <s v="Polanicki"/>
    <x v="0"/>
    <d v="2014-07-07T00:00:00"/>
    <d v="2014-07-08T00:00:00"/>
    <n v="295.39999999999998"/>
    <s v="NarcyzPolanicki"/>
    <n v="6"/>
    <n v="2"/>
    <n v="16"/>
    <n v="54"/>
  </r>
  <r>
    <s v="Narcyz"/>
    <s v="Polanicki"/>
    <x v="8"/>
    <d v="2014-11-22T00:00:00"/>
    <d v="2014-11-23T00:00:00"/>
    <n v="891"/>
    <s v="NarcyzPolanicki"/>
    <n v="6"/>
    <n v="2"/>
    <n v="16"/>
    <n v="54"/>
  </r>
  <r>
    <s v="Wiktor"/>
    <s v="Wroblewski"/>
    <x v="9"/>
    <d v="2014-01-24T00:00:00"/>
    <d v="2014-01-24T00:00:00"/>
    <n v="278.8"/>
    <s v="WiktorWroblewski"/>
    <n v="8"/>
    <n v="1"/>
    <n v="16"/>
    <n v="30"/>
  </r>
  <r>
    <s v="Wiktor"/>
    <s v="Wroblewski"/>
    <x v="9"/>
    <d v="2014-04-24T00:00:00"/>
    <d v="2014-04-24T00:00:00"/>
    <n v="278.8"/>
    <s v="WiktorWroblewski"/>
    <n v="8"/>
    <n v="1"/>
    <n v="16"/>
    <n v="30"/>
  </r>
  <r>
    <s v="Wiktor"/>
    <s v="Wroblewski"/>
    <x v="5"/>
    <d v="2014-09-29T00:00:00"/>
    <d v="2014-09-29T00:00:00"/>
    <n v="442"/>
    <s v="WiktorWroblewski"/>
    <n v="8"/>
    <n v="1"/>
    <n v="16"/>
    <n v="30"/>
  </r>
  <r>
    <s v="Wiktor"/>
    <s v="Wroblewski"/>
    <x v="4"/>
    <d v="2014-10-03T00:00:00"/>
    <d v="2014-10-03T00:00:00"/>
    <n v="290.7"/>
    <s v="WiktorWroblewski"/>
    <n v="8"/>
    <n v="1"/>
    <n v="16"/>
    <n v="30"/>
  </r>
  <r>
    <s v="Wiktor"/>
    <s v="Wroblewski"/>
    <x v="2"/>
    <d v="2014-12-22T00:00:00"/>
    <d v="2014-12-22T00:00:00"/>
    <n v="178.5"/>
    <s v="WiktorWroblewski"/>
    <n v="8"/>
    <n v="1"/>
    <n v="16"/>
    <n v="30"/>
  </r>
  <r>
    <s v="Gustaw"/>
    <s v="Poznanski"/>
    <x v="11"/>
    <d v="2014-01-03T00:00:00"/>
    <d v="2014-01-03T00:00:00"/>
    <n v="442"/>
    <s v="GustawPoznanski"/>
    <n v="7"/>
    <n v="1"/>
    <n v="16"/>
    <n v="30"/>
  </r>
  <r>
    <s v="Gustaw"/>
    <s v="Poznanski"/>
    <x v="4"/>
    <d v="2014-11-14T00:00:00"/>
    <d v="2014-11-14T00:00:00"/>
    <n v="290.7"/>
    <s v="GustawPoznanski"/>
    <n v="7"/>
    <n v="1"/>
    <n v="16"/>
    <n v="30"/>
  </r>
  <r>
    <s v="Jerzy"/>
    <s v="Jurajski"/>
    <x v="5"/>
    <d v="2014-01-10T00:00:00"/>
    <d v="2014-01-10T00:00:00"/>
    <n v="442"/>
    <s v="JerzyJurajski"/>
    <n v="6"/>
    <n v="1"/>
    <n v="16"/>
    <n v="30"/>
  </r>
  <r>
    <s v="Jerzy"/>
    <s v="Jurajski"/>
    <x v="7"/>
    <d v="2014-01-13T00:00:00"/>
    <d v="2014-01-13T00:00:00"/>
    <n v="494.7"/>
    <s v="JerzyJurajski"/>
    <n v="6"/>
    <n v="1"/>
    <n v="16"/>
    <n v="30"/>
  </r>
  <r>
    <s v="Wojciech"/>
    <s v="Mazowiecki"/>
    <x v="2"/>
    <d v="2014-03-03T00:00:00"/>
    <d v="2014-03-06T00:00:00"/>
    <n v="550.5"/>
    <s v="WojciechMazowiecki"/>
    <n v="7"/>
    <n v="4"/>
    <n v="15"/>
    <n v="102"/>
  </r>
  <r>
    <s v="Wojciech"/>
    <s v="Mazowiecki"/>
    <x v="1"/>
    <d v="2014-02-26T00:00:00"/>
    <d v="2014-02-28T00:00:00"/>
    <n v="795.4"/>
    <s v="WojciechMazowiecki"/>
    <n v="7"/>
    <n v="3"/>
    <n v="15"/>
    <n v="78"/>
  </r>
  <r>
    <s v="Wojciech"/>
    <s v="Mazowiecki"/>
    <x v="1"/>
    <d v="2014-02-19T00:00:00"/>
    <d v="2014-02-20T00:00:00"/>
    <n v="654.4"/>
    <s v="WojciechMazowiecki"/>
    <n v="7"/>
    <n v="2"/>
    <n v="15"/>
    <n v="54"/>
  </r>
  <r>
    <s v="Wojciech"/>
    <s v="Mazowiecki"/>
    <x v="6"/>
    <d v="2014-09-17T00:00:00"/>
    <d v="2014-09-18T00:00:00"/>
    <n v="706.5"/>
    <s v="WojciechMazowiecki"/>
    <n v="7"/>
    <n v="2"/>
    <n v="15"/>
    <n v="54"/>
  </r>
  <r>
    <s v="Wojciech"/>
    <s v="Mazowiecki"/>
    <x v="0"/>
    <d v="2014-12-04T00:00:00"/>
    <d v="2014-12-05T00:00:00"/>
    <n v="295.39999999999998"/>
    <s v="WojciechMazowiecki"/>
    <n v="7"/>
    <n v="2"/>
    <n v="15"/>
    <n v="54"/>
  </r>
  <r>
    <s v="Wojciech"/>
    <s v="Mazowiecki"/>
    <x v="11"/>
    <d v="2014-03-15T00:00:00"/>
    <d v="2014-03-15T00:00:00"/>
    <n v="442"/>
    <s v="WojciechMazowiecki"/>
    <n v="7"/>
    <n v="1"/>
    <n v="15"/>
    <n v="30"/>
  </r>
  <r>
    <s v="Wojciech"/>
    <s v="Mazowiecki"/>
    <x v="0"/>
    <d v="2014-12-15T00:00:00"/>
    <d v="2014-12-15T00:00:00"/>
    <n v="156.4"/>
    <s v="WojciechMazowiecki"/>
    <n v="7"/>
    <n v="1"/>
    <n v="15"/>
    <n v="30"/>
  </r>
  <r>
    <s v="Paulina"/>
    <s v="Chorzowska"/>
    <x v="1"/>
    <d v="2014-11-28T00:00:00"/>
    <d v="2014-12-01T00:00:00"/>
    <n v="936.4"/>
    <s v="PaulinaChorzowska"/>
    <n v="10"/>
    <n v="4"/>
    <n v="14"/>
    <n v="102"/>
  </r>
  <r>
    <s v="Paulina"/>
    <s v="Basala"/>
    <x v="3"/>
    <d v="2014-06-13T00:00:00"/>
    <d v="2014-06-15T00:00:00"/>
    <n v="663.7"/>
    <s v="PaulinaBasala"/>
    <n v="8"/>
    <n v="3"/>
    <n v="14"/>
    <n v="78"/>
  </r>
  <r>
    <s v="Paulina"/>
    <s v="Basala"/>
    <x v="2"/>
    <d v="2014-10-28T00:00:00"/>
    <d v="2014-10-30T00:00:00"/>
    <n v="426.5"/>
    <s v="PaulinaBasala"/>
    <n v="8"/>
    <n v="3"/>
    <n v="14"/>
    <n v="78"/>
  </r>
  <r>
    <s v="Paulina"/>
    <s v="Chorzowska"/>
    <x v="3"/>
    <d v="2014-11-16T00:00:00"/>
    <d v="2014-11-17T00:00:00"/>
    <n v="485.7"/>
    <s v="PaulinaChorzowska"/>
    <n v="10"/>
    <n v="2"/>
    <n v="14"/>
    <n v="54"/>
  </r>
  <r>
    <s v="Paulina"/>
    <s v="Basala"/>
    <x v="9"/>
    <d v="2014-08-06T00:00:00"/>
    <d v="2014-08-07T00:00:00"/>
    <n v="407.8"/>
    <s v="PaulinaBasala"/>
    <n v="8"/>
    <n v="2"/>
    <n v="14"/>
    <n v="54"/>
  </r>
  <r>
    <s v="Paulina"/>
    <s v="Basala"/>
    <x v="11"/>
    <d v="2014-11-21T00:00:00"/>
    <d v="2014-11-22T00:00:00"/>
    <n v="570"/>
    <s v="PaulinaBasala"/>
    <n v="8"/>
    <n v="2"/>
    <n v="14"/>
    <n v="54"/>
  </r>
  <r>
    <s v="Paulina"/>
    <s v="Chorzowska"/>
    <x v="8"/>
    <d v="2014-01-14T00:00:00"/>
    <d v="2014-01-14T00:00:00"/>
    <n v="680"/>
    <s v="PaulinaChorzowska"/>
    <n v="10"/>
    <n v="1"/>
    <n v="14"/>
    <n v="30"/>
  </r>
  <r>
    <s v="Paulina"/>
    <s v="Chorzowska"/>
    <x v="11"/>
    <d v="2014-01-17T00:00:00"/>
    <d v="2014-01-17T00:00:00"/>
    <n v="442"/>
    <s v="PaulinaChorzowska"/>
    <n v="10"/>
    <n v="1"/>
    <n v="14"/>
    <n v="30"/>
  </r>
  <r>
    <s v="Paulina"/>
    <s v="Chorzowska"/>
    <x v="6"/>
    <d v="2014-01-27T00:00:00"/>
    <d v="2014-01-27T00:00:00"/>
    <n v="501.5"/>
    <s v="PaulinaChorzowska"/>
    <n v="10"/>
    <n v="1"/>
    <n v="14"/>
    <n v="30"/>
  </r>
  <r>
    <s v="Paulina"/>
    <s v="Chorzowska"/>
    <x v="1"/>
    <d v="2014-02-12T00:00:00"/>
    <d v="2014-02-12T00:00:00"/>
    <n v="513.4"/>
    <s v="PaulinaChorzowska"/>
    <n v="10"/>
    <n v="1"/>
    <n v="14"/>
    <n v="30"/>
  </r>
  <r>
    <s v="Paulina"/>
    <s v="Chorzowska"/>
    <x v="11"/>
    <d v="2014-07-17T00:00:00"/>
    <d v="2014-07-17T00:00:00"/>
    <n v="442"/>
    <s v="PaulinaChorzowska"/>
    <n v="10"/>
    <n v="1"/>
    <n v="14"/>
    <n v="30"/>
  </r>
  <r>
    <s v="Paulina"/>
    <s v="Chorzowska"/>
    <x v="3"/>
    <d v="2014-10-22T00:00:00"/>
    <d v="2014-10-22T00:00:00"/>
    <n v="307.7"/>
    <s v="PaulinaChorzowska"/>
    <n v="10"/>
    <n v="1"/>
    <n v="14"/>
    <n v="30"/>
  </r>
  <r>
    <s v="Paulina"/>
    <s v="Chorzowska"/>
    <x v="6"/>
    <d v="2014-11-03T00:00:00"/>
    <d v="2014-11-03T00:00:00"/>
    <n v="501.5"/>
    <s v="PaulinaChorzowska"/>
    <n v="10"/>
    <n v="1"/>
    <n v="14"/>
    <n v="30"/>
  </r>
  <r>
    <s v="Paulina"/>
    <s v="Chorzowska"/>
    <x v="1"/>
    <d v="2014-12-04T00:00:00"/>
    <d v="2014-12-04T00:00:00"/>
    <n v="513.4"/>
    <s v="PaulinaChorzowska"/>
    <n v="10"/>
    <n v="1"/>
    <n v="14"/>
    <n v="30"/>
  </r>
  <r>
    <s v="Paulina"/>
    <s v="Basala"/>
    <x v="1"/>
    <d v="2014-01-08T00:00:00"/>
    <d v="2014-01-08T00:00:00"/>
    <n v="513.4"/>
    <s v="PaulinaBasala"/>
    <n v="8"/>
    <n v="1"/>
    <n v="14"/>
    <n v="30"/>
  </r>
  <r>
    <s v="Paulina"/>
    <s v="Basala"/>
    <x v="11"/>
    <d v="2014-02-10T00:00:00"/>
    <d v="2014-02-10T00:00:00"/>
    <n v="442"/>
    <s v="PaulinaBasala"/>
    <n v="8"/>
    <n v="1"/>
    <n v="14"/>
    <n v="30"/>
  </r>
  <r>
    <s v="Paulina"/>
    <s v="Basala"/>
    <x v="7"/>
    <d v="2014-03-03T00:00:00"/>
    <d v="2014-03-03T00:00:00"/>
    <n v="494.7"/>
    <s v="PaulinaBasala"/>
    <n v="8"/>
    <n v="1"/>
    <n v="14"/>
    <n v="30"/>
  </r>
  <r>
    <s v="Paulina"/>
    <s v="Basala"/>
    <x v="1"/>
    <d v="2014-09-08T00:00:00"/>
    <d v="2014-09-08T00:00:00"/>
    <n v="513.4"/>
    <s v="PaulinaBasala"/>
    <n v="8"/>
    <n v="1"/>
    <n v="14"/>
    <n v="30"/>
  </r>
  <r>
    <s v="Marta"/>
    <s v="Nowowiejska"/>
    <x v="4"/>
    <d v="2014-07-19T00:00:00"/>
    <d v="2014-07-21T00:00:00"/>
    <n v="588.70000000000005"/>
    <s v="MartaNowowiejska"/>
    <n v="6"/>
    <n v="3"/>
    <n v="11"/>
    <n v="78"/>
  </r>
  <r>
    <s v="Marta"/>
    <s v="Nowowiejska"/>
    <x v="4"/>
    <d v="2014-09-29T00:00:00"/>
    <d v="2014-10-01T00:00:00"/>
    <n v="588.70000000000005"/>
    <s v="MartaNowowiejska"/>
    <n v="6"/>
    <n v="3"/>
    <n v="11"/>
    <n v="78"/>
  </r>
  <r>
    <s v="Marta"/>
    <s v="Nowowiejska"/>
    <x v="11"/>
    <d v="2014-01-15T00:00:00"/>
    <d v="2014-01-16T00:00:00"/>
    <n v="570"/>
    <s v="MartaNowowiejska"/>
    <n v="6"/>
    <n v="2"/>
    <n v="11"/>
    <n v="54"/>
  </r>
  <r>
    <s v="Marta"/>
    <s v="Nowowiejska"/>
    <x v="1"/>
    <d v="2014-01-04T00:00:00"/>
    <d v="2014-01-04T00:00:00"/>
    <n v="513.4"/>
    <s v="MartaNowowiejska"/>
    <n v="6"/>
    <n v="1"/>
    <n v="11"/>
    <n v="30"/>
  </r>
  <r>
    <s v="Marta"/>
    <s v="Nowowiejska"/>
    <x v="10"/>
    <d v="2014-02-03T00:00:00"/>
    <d v="2014-02-03T00:00:00"/>
    <n v="363.8"/>
    <s v="MartaNowowiejska"/>
    <n v="6"/>
    <n v="1"/>
    <n v="11"/>
    <n v="30"/>
  </r>
  <r>
    <s v="Marta"/>
    <s v="Nowowiejska"/>
    <x v="7"/>
    <d v="2014-03-06T00:00:00"/>
    <d v="2014-03-06T00:00:00"/>
    <n v="494.7"/>
    <s v="MartaNowowiejska"/>
    <n v="6"/>
    <n v="1"/>
    <n v="11"/>
    <n v="30"/>
  </r>
  <r>
    <s v="Janusz"/>
    <s v="Jurkicz"/>
    <x v="8"/>
    <d v="2014-01-15T00:00:00"/>
    <d v="2014-01-17T00:00:00"/>
    <n v="1102"/>
    <s v="JanuszJurkicz"/>
    <n v="5"/>
    <n v="3"/>
    <n v="10"/>
    <n v="78"/>
  </r>
  <r>
    <s v="Janusz"/>
    <s v="Jurkicz"/>
    <x v="6"/>
    <d v="2014-05-02T00:00:00"/>
    <d v="2014-05-03T00:00:00"/>
    <n v="706.5"/>
    <s v="JanuszJurkicz"/>
    <n v="5"/>
    <n v="2"/>
    <n v="10"/>
    <n v="54"/>
  </r>
  <r>
    <s v="Janusz"/>
    <s v="Jurkicz"/>
    <x v="8"/>
    <d v="2014-08-24T00:00:00"/>
    <d v="2014-08-25T00:00:00"/>
    <n v="891"/>
    <s v="JanuszJurkicz"/>
    <n v="5"/>
    <n v="2"/>
    <n v="10"/>
    <n v="54"/>
  </r>
  <r>
    <s v="Janusz"/>
    <s v="Jurkicz"/>
    <x v="2"/>
    <d v="2014-12-04T00:00:00"/>
    <d v="2014-12-05T00:00:00"/>
    <n v="302.5"/>
    <s v="JanuszJurkicz"/>
    <n v="5"/>
    <n v="2"/>
    <n v="10"/>
    <n v="54"/>
  </r>
  <r>
    <s v="Janusz"/>
    <s v="Jurkicz"/>
    <x v="4"/>
    <d v="2014-12-22T00:00:00"/>
    <d v="2014-12-22T00:00:00"/>
    <n v="290.7"/>
    <s v="JanuszJurkicz"/>
    <n v="5"/>
    <n v="1"/>
    <n v="10"/>
    <n v="30"/>
  </r>
  <r>
    <s v="Ewelina"/>
    <s v="Adamska"/>
    <x v="7"/>
    <d v="2014-11-04T00:00:00"/>
    <d v="2014-11-06T00:00:00"/>
    <n v="892.7"/>
    <s v="EwelinaAdamska"/>
    <n v="1"/>
    <n v="3"/>
    <n v="3"/>
    <n v="7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Tomasz"/>
    <s v="Rzepka"/>
    <x v="0"/>
    <d v="2014-01-15T00:00:00"/>
    <d v="2014-01-19T00:00:00"/>
    <n v="712.4"/>
    <s v="TomaszRzepka"/>
    <n v="17"/>
    <n v="5"/>
    <n v="42"/>
    <n v="126"/>
    <n v="838.4"/>
  </r>
  <r>
    <s v="Tomasz"/>
    <s v="Rzepka"/>
    <x v="0"/>
    <d v="2014-02-14T00:00:00"/>
    <d v="2014-02-17T00:00:00"/>
    <n v="573.4"/>
    <s v="TomaszRzepka"/>
    <n v="17"/>
    <n v="4"/>
    <n v="42"/>
    <n v="102"/>
    <n v="675.4"/>
  </r>
  <r>
    <s v="Tomasz"/>
    <s v="Rzepka"/>
    <x v="1"/>
    <d v="2014-04-26T00:00:00"/>
    <d v="2014-04-29T00:00:00"/>
    <n v="936.4"/>
    <s v="TomaszRzepka"/>
    <n v="17"/>
    <n v="4"/>
    <n v="42"/>
    <n v="102"/>
    <n v="1038.4000000000001"/>
  </r>
  <r>
    <s v="Jan"/>
    <s v="Rzymski"/>
    <x v="2"/>
    <d v="2014-08-12T00:00:00"/>
    <d v="2014-08-16T00:00:00"/>
    <n v="674.5"/>
    <s v="JanRzymski"/>
    <n v="13"/>
    <n v="5"/>
    <n v="42"/>
    <n v="126"/>
    <n v="800.5"/>
  </r>
  <r>
    <s v="Jan"/>
    <s v="Rzymski"/>
    <x v="3"/>
    <d v="2014-09-29T00:00:00"/>
    <d v="2014-10-03T00:00:00"/>
    <n v="1019.7"/>
    <s v="JanRzymski"/>
    <n v="13"/>
    <n v="5"/>
    <n v="42"/>
    <n v="126"/>
    <n v="1145.7"/>
  </r>
  <r>
    <s v="Jan"/>
    <s v="Rzymski"/>
    <x v="4"/>
    <d v="2014-10-29T00:00:00"/>
    <d v="2014-11-02T00:00:00"/>
    <n v="886.7"/>
    <s v="JanRzymski"/>
    <n v="13"/>
    <n v="5"/>
    <n v="42"/>
    <n v="126"/>
    <n v="1012.7"/>
  </r>
  <r>
    <s v="Jan"/>
    <s v="Rzymski"/>
    <x v="3"/>
    <d v="2014-05-20T00:00:00"/>
    <d v="2014-05-23T00:00:00"/>
    <n v="841.7"/>
    <s v="JanRzymski"/>
    <n v="13"/>
    <n v="4"/>
    <n v="42"/>
    <n v="102"/>
    <n v="943.7"/>
  </r>
  <r>
    <s v="Jan"/>
    <s v="Rzymski"/>
    <x v="3"/>
    <d v="2014-07-07T00:00:00"/>
    <d v="2014-07-10T00:00:00"/>
    <n v="841.7"/>
    <s v="JanRzymski"/>
    <n v="13"/>
    <n v="4"/>
    <n v="42"/>
    <n v="102"/>
    <n v="943.7"/>
  </r>
  <r>
    <s v="Jan"/>
    <s v="Rzymski"/>
    <x v="3"/>
    <d v="2014-07-31T00:00:00"/>
    <d v="2014-08-03T00:00:00"/>
    <n v="841.7"/>
    <s v="JanRzymski"/>
    <n v="13"/>
    <n v="4"/>
    <n v="42"/>
    <n v="102"/>
    <n v="943.7"/>
  </r>
  <r>
    <s v="Tomasz"/>
    <s v="Rzepka"/>
    <x v="5"/>
    <d v="2014-06-25T00:00:00"/>
    <d v="2014-06-27T00:00:00"/>
    <n v="760"/>
    <s v="TomaszRzepka"/>
    <n v="17"/>
    <n v="3"/>
    <n v="42"/>
    <n v="78"/>
    <n v="838"/>
  </r>
  <r>
    <s v="Tomasz"/>
    <s v="Rzepka"/>
    <x v="6"/>
    <d v="2014-08-18T00:00:00"/>
    <d v="2014-08-20T00:00:00"/>
    <n v="911.5"/>
    <s v="TomaszRzepka"/>
    <n v="17"/>
    <n v="3"/>
    <n v="42"/>
    <n v="78"/>
    <n v="989.5"/>
  </r>
  <r>
    <s v="Tomasz"/>
    <s v="Rzepka"/>
    <x v="7"/>
    <d v="2014-08-24T00:00:00"/>
    <d v="2014-08-26T00:00:00"/>
    <n v="892.7"/>
    <s v="TomaszRzepka"/>
    <n v="17"/>
    <n v="3"/>
    <n v="42"/>
    <n v="78"/>
    <n v="970.7"/>
  </r>
  <r>
    <s v="Tomasz"/>
    <s v="Rzepka"/>
    <x v="8"/>
    <d v="2014-09-17T00:00:00"/>
    <d v="2014-09-19T00:00:00"/>
    <n v="1102"/>
    <s v="TomaszRzepka"/>
    <n v="17"/>
    <n v="3"/>
    <n v="42"/>
    <n v="78"/>
    <n v="1180"/>
  </r>
  <r>
    <s v="Tomasz"/>
    <s v="Rzepka"/>
    <x v="8"/>
    <d v="2014-11-17T00:00:00"/>
    <d v="2014-11-19T00:00:00"/>
    <n v="1102"/>
    <s v="TomaszRzepka"/>
    <n v="17"/>
    <n v="3"/>
    <n v="42"/>
    <n v="78"/>
    <n v="1180"/>
  </r>
  <r>
    <s v="Jan"/>
    <s v="Rzymski"/>
    <x v="5"/>
    <d v="2014-01-14T00:00:00"/>
    <d v="2014-01-16T00:00:00"/>
    <n v="760"/>
    <s v="JanRzymski"/>
    <n v="13"/>
    <n v="3"/>
    <n v="42"/>
    <n v="78"/>
    <n v="838"/>
  </r>
  <r>
    <s v="Jan"/>
    <s v="Rzymski"/>
    <x v="6"/>
    <d v="2014-01-28T00:00:00"/>
    <d v="2014-01-30T00:00:00"/>
    <n v="911.5"/>
    <s v="JanRzymski"/>
    <n v="13"/>
    <n v="3"/>
    <n v="42"/>
    <n v="78"/>
    <n v="989.5"/>
  </r>
  <r>
    <s v="Jan"/>
    <s v="Rzymski"/>
    <x v="8"/>
    <d v="2014-09-16T00:00:00"/>
    <d v="2014-09-18T00:00:00"/>
    <n v="1102"/>
    <s v="JanRzymski"/>
    <n v="13"/>
    <n v="3"/>
    <n v="42"/>
    <n v="78"/>
    <n v="1180"/>
  </r>
  <r>
    <s v="Tomasz"/>
    <s v="Rzepka"/>
    <x v="5"/>
    <d v="2014-03-21T00:00:00"/>
    <d v="2014-03-22T00:00:00"/>
    <n v="601"/>
    <s v="TomaszRzepka"/>
    <n v="17"/>
    <n v="2"/>
    <n v="42"/>
    <n v="54"/>
    <n v="655"/>
  </r>
  <r>
    <s v="Tomasz"/>
    <s v="Rzepka"/>
    <x v="9"/>
    <d v="2014-07-31T00:00:00"/>
    <d v="2014-08-01T00:00:00"/>
    <n v="407.8"/>
    <s v="TomaszRzepka"/>
    <n v="17"/>
    <n v="2"/>
    <n v="42"/>
    <n v="54"/>
    <n v="461.8"/>
  </r>
  <r>
    <s v="Tomasz"/>
    <s v="Rzepka"/>
    <x v="4"/>
    <d v="2014-10-02T00:00:00"/>
    <d v="2014-10-03T00:00:00"/>
    <n v="439.7"/>
    <s v="TomaszRzepka"/>
    <n v="17"/>
    <n v="2"/>
    <n v="42"/>
    <n v="54"/>
    <n v="493.7"/>
  </r>
  <r>
    <s v="Tomasz"/>
    <s v="Rzepka"/>
    <x v="4"/>
    <d v="2014-10-29T00:00:00"/>
    <d v="2014-10-30T00:00:00"/>
    <n v="439.7"/>
    <s v="TomaszRzepka"/>
    <n v="17"/>
    <n v="2"/>
    <n v="42"/>
    <n v="54"/>
    <n v="493.7"/>
  </r>
  <r>
    <s v="Tomasz"/>
    <s v="Rzepka"/>
    <x v="0"/>
    <d v="2014-11-03T00:00:00"/>
    <d v="2014-11-04T00:00:00"/>
    <n v="295.39999999999998"/>
    <s v="TomaszRzepka"/>
    <n v="17"/>
    <n v="2"/>
    <n v="42"/>
    <n v="54"/>
    <n v="349.4"/>
  </r>
  <r>
    <s v="Jan"/>
    <s v="Rzymski"/>
    <x v="6"/>
    <d v="2014-06-04T00:00:00"/>
    <d v="2014-06-05T00:00:00"/>
    <n v="706.5"/>
    <s v="JanRzymski"/>
    <n v="13"/>
    <n v="2"/>
    <n v="42"/>
    <n v="54"/>
    <n v="760.5"/>
  </r>
  <r>
    <s v="Jan"/>
    <s v="Rzymski"/>
    <x v="9"/>
    <d v="2014-09-04T00:00:00"/>
    <d v="2014-09-05T00:00:00"/>
    <n v="407.8"/>
    <s v="JanRzymski"/>
    <n v="13"/>
    <n v="2"/>
    <n v="42"/>
    <n v="54"/>
    <n v="461.8"/>
  </r>
  <r>
    <s v="Tomasz"/>
    <s v="Rzepka"/>
    <x v="1"/>
    <d v="2014-10-13T00:00:00"/>
    <d v="2014-10-13T00:00:00"/>
    <n v="513.4"/>
    <s v="TomaszRzepka"/>
    <n v="17"/>
    <n v="1"/>
    <n v="42"/>
    <n v="30"/>
    <n v="543.4"/>
  </r>
  <r>
    <s v="Tomasz"/>
    <s v="Rzepka"/>
    <x v="4"/>
    <d v="2014-10-16T00:00:00"/>
    <d v="2014-10-16T00:00:00"/>
    <n v="290.7"/>
    <s v="TomaszRzepka"/>
    <n v="17"/>
    <n v="1"/>
    <n v="42"/>
    <n v="30"/>
    <n v="320.7"/>
  </r>
  <r>
    <s v="Tomasz"/>
    <s v="Rzepka"/>
    <x v="5"/>
    <d v="2014-11-07T00:00:00"/>
    <d v="2014-11-07T00:00:00"/>
    <n v="442"/>
    <s v="TomaszRzepka"/>
    <n v="17"/>
    <n v="1"/>
    <n v="42"/>
    <n v="30"/>
    <n v="472"/>
  </r>
  <r>
    <s v="Tomasz"/>
    <s v="Rzepka"/>
    <x v="3"/>
    <d v="2014-12-12T00:00:00"/>
    <d v="2014-12-12T00:00:00"/>
    <n v="307.7"/>
    <s v="TomaszRzepka"/>
    <n v="17"/>
    <n v="1"/>
    <n v="42"/>
    <n v="30"/>
    <n v="337.7"/>
  </r>
  <r>
    <s v="Jan"/>
    <s v="Rzymski"/>
    <x v="0"/>
    <d v="2014-04-26T00:00:00"/>
    <d v="2014-04-26T00:00:00"/>
    <n v="156.4"/>
    <s v="JanRzymski"/>
    <n v="13"/>
    <n v="1"/>
    <n v="42"/>
    <n v="30"/>
    <n v="186.4"/>
  </r>
  <r>
    <s v="Jan"/>
    <s v="Rzymski"/>
    <x v="9"/>
    <d v="2014-06-02T00:00:00"/>
    <d v="2014-06-02T00:00:00"/>
    <n v="278.8"/>
    <s v="JanRzymski"/>
    <n v="13"/>
    <n v="1"/>
    <n v="42"/>
    <n v="30"/>
    <n v="308.8"/>
  </r>
  <r>
    <s v="Zofia"/>
    <s v="Budzianowska"/>
    <x v="4"/>
    <d v="2014-06-01T00:00:00"/>
    <d v="2014-06-05T00:00:00"/>
    <n v="886.7"/>
    <s v="ZofiaBudzianowska"/>
    <n v="16"/>
    <n v="5"/>
    <n v="41"/>
    <n v="126"/>
    <n v="1012.7"/>
  </r>
  <r>
    <s v="Zofia"/>
    <s v="Budzianowska"/>
    <x v="4"/>
    <d v="2014-09-23T00:00:00"/>
    <d v="2014-09-27T00:00:00"/>
    <n v="886.7"/>
    <s v="ZofiaBudzianowska"/>
    <n v="16"/>
    <n v="5"/>
    <n v="41"/>
    <n v="126"/>
    <n v="1012.7"/>
  </r>
  <r>
    <s v="Justyna"/>
    <s v="Laska"/>
    <x v="10"/>
    <d v="2014-01-15T00:00:00"/>
    <d v="2014-01-19T00:00:00"/>
    <n v="1015.8"/>
    <s v="JustynaLaska"/>
    <n v="15"/>
    <n v="5"/>
    <n v="41"/>
    <n v="126"/>
    <n v="1141.8"/>
  </r>
  <r>
    <s v="Justyna"/>
    <s v="Laska"/>
    <x v="11"/>
    <d v="2014-03-15T00:00:00"/>
    <d v="2014-03-19T00:00:00"/>
    <n v="954"/>
    <s v="JustynaLaska"/>
    <n v="15"/>
    <n v="5"/>
    <n v="41"/>
    <n v="126"/>
    <n v="1080"/>
  </r>
  <r>
    <s v="Justyna"/>
    <s v="Laska"/>
    <x v="10"/>
    <d v="2014-04-02T00:00:00"/>
    <d v="2014-04-06T00:00:00"/>
    <n v="1015.8"/>
    <s v="JustynaLaska"/>
    <n v="15"/>
    <n v="5"/>
    <n v="41"/>
    <n v="126"/>
    <n v="1141.8"/>
  </r>
  <r>
    <s v="Justyna"/>
    <s v="Laska"/>
    <x v="12"/>
    <d v="2014-08-24T00:00:00"/>
    <d v="2014-08-28T00:00:00"/>
    <n v="688.5"/>
    <s v="JustynaLaska"/>
    <n v="15"/>
    <n v="5"/>
    <n v="41"/>
    <n v="126"/>
    <n v="814.5"/>
  </r>
  <r>
    <s v="Andrzej"/>
    <s v="Kolarski"/>
    <x v="7"/>
    <d v="2014-03-15T00:00:00"/>
    <d v="2014-03-19T00:00:00"/>
    <n v="1290.7"/>
    <s v="AndrzejKolarski"/>
    <n v="14"/>
    <n v="5"/>
    <n v="41"/>
    <n v="126"/>
    <n v="1416.7"/>
  </r>
  <r>
    <s v="Andrzej"/>
    <s v="Kolarski"/>
    <x v="1"/>
    <d v="2014-07-01T00:00:00"/>
    <d v="2014-07-05T00:00:00"/>
    <n v="1077.4000000000001"/>
    <s v="AndrzejKolarski"/>
    <n v="14"/>
    <n v="5"/>
    <n v="41"/>
    <n v="126"/>
    <n v="1203.4000000000001"/>
  </r>
  <r>
    <s v="Andrzej"/>
    <s v="Kolarski"/>
    <x v="12"/>
    <d v="2014-07-31T00:00:00"/>
    <d v="2014-08-04T00:00:00"/>
    <n v="688.5"/>
    <s v="AndrzejKolarski"/>
    <n v="14"/>
    <n v="5"/>
    <n v="41"/>
    <n v="126"/>
    <n v="814.5"/>
  </r>
  <r>
    <s v="Paulina"/>
    <s v="Maskor"/>
    <x v="0"/>
    <d v="2014-07-25T00:00:00"/>
    <d v="2014-07-29T00:00:00"/>
    <n v="712.4"/>
    <s v="PaulinaMaskor"/>
    <n v="13"/>
    <n v="5"/>
    <n v="41"/>
    <n v="126"/>
    <n v="838.4"/>
  </r>
  <r>
    <s v="Paulina"/>
    <s v="Maskor"/>
    <x v="4"/>
    <d v="2014-11-03T00:00:00"/>
    <d v="2014-11-07T00:00:00"/>
    <n v="886.7"/>
    <s v="PaulinaMaskor"/>
    <n v="13"/>
    <n v="5"/>
    <n v="41"/>
    <n v="126"/>
    <n v="1012.7"/>
  </r>
  <r>
    <s v="Paulina"/>
    <s v="Maskor"/>
    <x v="7"/>
    <d v="2014-11-27T00:00:00"/>
    <d v="2014-12-01T00:00:00"/>
    <n v="1290.7"/>
    <s v="PaulinaMaskor"/>
    <n v="13"/>
    <n v="5"/>
    <n v="41"/>
    <n v="126"/>
    <n v="1416.7"/>
  </r>
  <r>
    <s v="Zofia"/>
    <s v="Budzianowska"/>
    <x v="7"/>
    <d v="2014-02-02T00:00:00"/>
    <d v="2014-02-05T00:00:00"/>
    <n v="1091.7"/>
    <s v="ZofiaBudzianowska"/>
    <n v="16"/>
    <n v="4"/>
    <n v="41"/>
    <n v="102"/>
    <n v="1193.7"/>
  </r>
  <r>
    <s v="Justyna"/>
    <s v="Laska"/>
    <x v="4"/>
    <d v="2014-10-17T00:00:00"/>
    <d v="2014-10-20T00:00:00"/>
    <n v="737.7"/>
    <s v="JustynaLaska"/>
    <n v="15"/>
    <n v="4"/>
    <n v="41"/>
    <n v="102"/>
    <n v="839.7"/>
  </r>
  <r>
    <s v="Andrzej"/>
    <s v="Kolarski"/>
    <x v="7"/>
    <d v="2014-06-13T00:00:00"/>
    <d v="2014-06-16T00:00:00"/>
    <n v="1091.7"/>
    <s v="AndrzejKolarski"/>
    <n v="14"/>
    <n v="4"/>
    <n v="41"/>
    <n v="102"/>
    <n v="1193.7"/>
  </r>
  <r>
    <s v="Andrzej"/>
    <s v="Kolarski"/>
    <x v="0"/>
    <d v="2014-10-10T00:00:00"/>
    <d v="2014-10-13T00:00:00"/>
    <n v="573.4"/>
    <s v="AndrzejKolarski"/>
    <n v="14"/>
    <n v="4"/>
    <n v="41"/>
    <n v="102"/>
    <n v="675.4"/>
  </r>
  <r>
    <s v="Paulina"/>
    <s v="Maskor"/>
    <x v="8"/>
    <d v="2014-04-14T00:00:00"/>
    <d v="2014-04-17T00:00:00"/>
    <n v="1313"/>
    <s v="PaulinaMaskor"/>
    <n v="13"/>
    <n v="4"/>
    <n v="41"/>
    <n v="102"/>
    <n v="1415"/>
  </r>
  <r>
    <s v="Paulina"/>
    <s v="Maskor"/>
    <x v="11"/>
    <d v="2014-10-10T00:00:00"/>
    <d v="2014-10-13T00:00:00"/>
    <n v="826"/>
    <s v="PaulinaMaskor"/>
    <n v="13"/>
    <n v="4"/>
    <n v="41"/>
    <n v="102"/>
    <n v="928"/>
  </r>
  <r>
    <s v="Paulina"/>
    <s v="Maskor"/>
    <x v="6"/>
    <d v="2014-11-15T00:00:00"/>
    <d v="2014-11-18T00:00:00"/>
    <n v="1116.5"/>
    <s v="PaulinaMaskor"/>
    <n v="13"/>
    <n v="4"/>
    <n v="41"/>
    <n v="102"/>
    <n v="1218.5"/>
  </r>
  <r>
    <s v="Paulina"/>
    <s v="Maskor"/>
    <x v="9"/>
    <d v="2014-12-10T00:00:00"/>
    <d v="2014-12-13T00:00:00"/>
    <n v="665.8"/>
    <s v="PaulinaMaskor"/>
    <n v="13"/>
    <n v="4"/>
    <n v="41"/>
    <n v="102"/>
    <n v="767.8"/>
  </r>
  <r>
    <s v="Zofia"/>
    <s v="Budzianowska"/>
    <x v="3"/>
    <d v="2014-06-07T00:00:00"/>
    <d v="2014-06-09T00:00:00"/>
    <n v="663.7"/>
    <s v="ZofiaBudzianowska"/>
    <n v="16"/>
    <n v="3"/>
    <n v="41"/>
    <n v="78"/>
    <n v="741.7"/>
  </r>
  <r>
    <s v="Zofia"/>
    <s v="Budzianowska"/>
    <x v="7"/>
    <d v="2014-07-31T00:00:00"/>
    <d v="2014-08-02T00:00:00"/>
    <n v="892.7"/>
    <s v="ZofiaBudzianowska"/>
    <n v="16"/>
    <n v="3"/>
    <n v="41"/>
    <n v="78"/>
    <n v="970.7"/>
  </r>
  <r>
    <s v="Zofia"/>
    <s v="Budzianowska"/>
    <x v="4"/>
    <d v="2014-08-12T00:00:00"/>
    <d v="2014-08-14T00:00:00"/>
    <n v="588.70000000000005"/>
    <s v="ZofiaBudzianowska"/>
    <n v="16"/>
    <n v="3"/>
    <n v="41"/>
    <n v="78"/>
    <n v="666.7"/>
  </r>
  <r>
    <s v="Zofia"/>
    <s v="Budzianowska"/>
    <x v="8"/>
    <d v="2014-08-18T00:00:00"/>
    <d v="2014-08-20T00:00:00"/>
    <n v="1102"/>
    <s v="ZofiaBudzianowska"/>
    <n v="16"/>
    <n v="3"/>
    <n v="41"/>
    <n v="78"/>
    <n v="1180"/>
  </r>
  <r>
    <s v="Zofia"/>
    <s v="Budzianowska"/>
    <x v="10"/>
    <d v="2014-10-11T00:00:00"/>
    <d v="2014-10-13T00:00:00"/>
    <n v="689.8"/>
    <s v="ZofiaBudzianowska"/>
    <n v="16"/>
    <n v="3"/>
    <n v="41"/>
    <n v="78"/>
    <n v="767.8"/>
  </r>
  <r>
    <s v="Justyna"/>
    <s v="Laska"/>
    <x v="6"/>
    <d v="2014-11-16T00:00:00"/>
    <d v="2014-11-18T00:00:00"/>
    <n v="911.5"/>
    <s v="JustynaLaska"/>
    <n v="15"/>
    <n v="3"/>
    <n v="41"/>
    <n v="78"/>
    <n v="989.5"/>
  </r>
  <r>
    <s v="Justyna"/>
    <s v="Laska"/>
    <x v="4"/>
    <d v="2014-12-28T00:00:00"/>
    <d v="2014-12-30T00:00:00"/>
    <n v="588.70000000000005"/>
    <s v="JustynaLaska"/>
    <n v="15"/>
    <n v="3"/>
    <n v="41"/>
    <n v="78"/>
    <n v="666.7"/>
  </r>
  <r>
    <s v="Andrzej"/>
    <s v="Kolarski"/>
    <x v="0"/>
    <d v="2014-02-19T00:00:00"/>
    <d v="2014-02-21T00:00:00"/>
    <n v="434.4"/>
    <s v="AndrzejKolarski"/>
    <n v="14"/>
    <n v="3"/>
    <n v="41"/>
    <n v="78"/>
    <n v="512.4"/>
  </r>
  <r>
    <s v="Andrzej"/>
    <s v="Kolarski"/>
    <x v="1"/>
    <d v="2014-07-07T00:00:00"/>
    <d v="2014-07-09T00:00:00"/>
    <n v="795.4"/>
    <s v="AndrzejKolarski"/>
    <n v="14"/>
    <n v="3"/>
    <n v="41"/>
    <n v="78"/>
    <n v="873.4"/>
  </r>
  <r>
    <s v="Andrzej"/>
    <s v="Kolarski"/>
    <x v="0"/>
    <d v="2014-09-18T00:00:00"/>
    <d v="2014-09-20T00:00:00"/>
    <n v="434.4"/>
    <s v="AndrzejKolarski"/>
    <n v="14"/>
    <n v="3"/>
    <n v="41"/>
    <n v="78"/>
    <n v="512.4"/>
  </r>
  <r>
    <s v="Paulina"/>
    <s v="Maskor"/>
    <x v="1"/>
    <d v="2014-01-21T00:00:00"/>
    <d v="2014-01-23T00:00:00"/>
    <n v="795.4"/>
    <s v="PaulinaMaskor"/>
    <n v="13"/>
    <n v="3"/>
    <n v="41"/>
    <n v="78"/>
    <n v="873.4"/>
  </r>
  <r>
    <s v="Paulina"/>
    <s v="Maskor"/>
    <x v="12"/>
    <d v="2014-03-03T00:00:00"/>
    <d v="2014-03-05T00:00:00"/>
    <n v="450.5"/>
    <s v="PaulinaMaskor"/>
    <n v="13"/>
    <n v="3"/>
    <n v="41"/>
    <n v="78"/>
    <n v="528.5"/>
  </r>
  <r>
    <s v="Zofia"/>
    <s v="Budzianowska"/>
    <x v="10"/>
    <d v="2014-07-19T00:00:00"/>
    <d v="2014-07-20T00:00:00"/>
    <n v="526.79999999999995"/>
    <s v="ZofiaBudzianowska"/>
    <n v="16"/>
    <n v="2"/>
    <n v="41"/>
    <n v="54"/>
    <n v="580.79999999999995"/>
  </r>
  <r>
    <s v="Zofia"/>
    <s v="Budzianowska"/>
    <x v="4"/>
    <d v="2014-09-04T00:00:00"/>
    <d v="2014-09-05T00:00:00"/>
    <n v="439.7"/>
    <s v="ZofiaBudzianowska"/>
    <n v="16"/>
    <n v="2"/>
    <n v="41"/>
    <n v="54"/>
    <n v="493.7"/>
  </r>
  <r>
    <s v="Zofia"/>
    <s v="Budzianowska"/>
    <x v="7"/>
    <d v="2014-10-22T00:00:00"/>
    <d v="2014-10-23T00:00:00"/>
    <n v="693.7"/>
    <s v="ZofiaBudzianowska"/>
    <n v="16"/>
    <n v="2"/>
    <n v="41"/>
    <n v="54"/>
    <n v="747.7"/>
  </r>
  <r>
    <s v="Zofia"/>
    <s v="Budzianowska"/>
    <x v="0"/>
    <d v="2014-11-03T00:00:00"/>
    <d v="2014-11-04T00:00:00"/>
    <n v="295.39999999999998"/>
    <s v="ZofiaBudzianowska"/>
    <n v="16"/>
    <n v="2"/>
    <n v="41"/>
    <n v="54"/>
    <n v="349.4"/>
  </r>
  <r>
    <s v="Justyna"/>
    <s v="Laska"/>
    <x v="5"/>
    <d v="2014-04-23T00:00:00"/>
    <d v="2014-04-24T00:00:00"/>
    <n v="601"/>
    <s v="JustynaLaska"/>
    <n v="15"/>
    <n v="2"/>
    <n v="41"/>
    <n v="54"/>
    <n v="655"/>
  </r>
  <r>
    <s v="Justyna"/>
    <s v="Laska"/>
    <x v="1"/>
    <d v="2014-06-25T00:00:00"/>
    <d v="2014-06-26T00:00:00"/>
    <n v="654.4"/>
    <s v="JustynaLaska"/>
    <n v="15"/>
    <n v="2"/>
    <n v="41"/>
    <n v="54"/>
    <n v="708.4"/>
  </r>
  <r>
    <s v="Justyna"/>
    <s v="Laska"/>
    <x v="4"/>
    <d v="2014-07-19T00:00:00"/>
    <d v="2014-07-20T00:00:00"/>
    <n v="439.7"/>
    <s v="JustynaLaska"/>
    <n v="15"/>
    <n v="2"/>
    <n v="41"/>
    <n v="54"/>
    <n v="493.7"/>
  </r>
  <r>
    <s v="Andrzej"/>
    <s v="Kolarski"/>
    <x v="12"/>
    <d v="2014-01-04T00:00:00"/>
    <d v="2014-01-05T00:00:00"/>
    <n v="331.5"/>
    <s v="AndrzejKolarski"/>
    <n v="14"/>
    <n v="2"/>
    <n v="41"/>
    <n v="54"/>
    <n v="385.5"/>
  </r>
  <r>
    <s v="Andrzej"/>
    <s v="Kolarski"/>
    <x v="8"/>
    <d v="2014-04-14T00:00:00"/>
    <d v="2014-04-15T00:00:00"/>
    <n v="891"/>
    <s v="AndrzejKolarski"/>
    <n v="14"/>
    <n v="2"/>
    <n v="41"/>
    <n v="54"/>
    <n v="945"/>
  </r>
  <r>
    <s v="Andrzej"/>
    <s v="Kolarski"/>
    <x v="7"/>
    <d v="2014-05-20T00:00:00"/>
    <d v="2014-05-21T00:00:00"/>
    <n v="693.7"/>
    <s v="AndrzejKolarski"/>
    <n v="14"/>
    <n v="2"/>
    <n v="41"/>
    <n v="54"/>
    <n v="747.7"/>
  </r>
  <r>
    <s v="Zofia"/>
    <s v="Budzianowska"/>
    <x v="5"/>
    <d v="2014-01-22T00:00:00"/>
    <d v="2014-01-22T00:00:00"/>
    <n v="442"/>
    <s v="ZofiaBudzianowska"/>
    <n v="16"/>
    <n v="1"/>
    <n v="41"/>
    <n v="30"/>
    <n v="472"/>
  </r>
  <r>
    <s v="Zofia"/>
    <s v="Budzianowska"/>
    <x v="6"/>
    <d v="2014-09-07T00:00:00"/>
    <d v="2014-09-07T00:00:00"/>
    <n v="501.5"/>
    <s v="ZofiaBudzianowska"/>
    <n v="16"/>
    <n v="1"/>
    <n v="41"/>
    <n v="30"/>
    <n v="531.5"/>
  </r>
  <r>
    <s v="Zofia"/>
    <s v="Budzianowska"/>
    <x v="7"/>
    <d v="2014-12-09T00:00:00"/>
    <d v="2014-12-09T00:00:00"/>
    <n v="494.7"/>
    <s v="ZofiaBudzianowska"/>
    <n v="16"/>
    <n v="1"/>
    <n v="41"/>
    <n v="30"/>
    <n v="524.70000000000005"/>
  </r>
  <r>
    <s v="Zofia"/>
    <s v="Budzianowska"/>
    <x v="9"/>
    <d v="2014-12-12T00:00:00"/>
    <d v="2014-12-12T00:00:00"/>
    <n v="278.8"/>
    <s v="ZofiaBudzianowska"/>
    <n v="16"/>
    <n v="1"/>
    <n v="41"/>
    <n v="30"/>
    <n v="308.8"/>
  </r>
  <r>
    <s v="Justyna"/>
    <s v="Laska"/>
    <x v="1"/>
    <d v="2014-04-18T00:00:00"/>
    <d v="2014-04-18T00:00:00"/>
    <n v="513.4"/>
    <s v="JustynaLaska"/>
    <n v="15"/>
    <n v="1"/>
    <n v="41"/>
    <n v="30"/>
    <n v="543.4"/>
  </r>
  <r>
    <s v="Justyna"/>
    <s v="Laska"/>
    <x v="10"/>
    <d v="2014-06-28T00:00:00"/>
    <d v="2014-06-28T00:00:00"/>
    <n v="363.8"/>
    <s v="JustynaLaska"/>
    <n v="15"/>
    <n v="1"/>
    <n v="41"/>
    <n v="30"/>
    <n v="393.8"/>
  </r>
  <r>
    <s v="Justyna"/>
    <s v="Laska"/>
    <x v="9"/>
    <d v="2014-09-29T00:00:00"/>
    <d v="2014-09-29T00:00:00"/>
    <n v="278.8"/>
    <s v="JustynaLaska"/>
    <n v="15"/>
    <n v="1"/>
    <n v="41"/>
    <n v="30"/>
    <n v="308.8"/>
  </r>
  <r>
    <s v="Justyna"/>
    <s v="Laska"/>
    <x v="4"/>
    <d v="2014-10-03T00:00:00"/>
    <d v="2014-10-03T00:00:00"/>
    <n v="290.7"/>
    <s v="JustynaLaska"/>
    <n v="15"/>
    <n v="1"/>
    <n v="41"/>
    <n v="30"/>
    <n v="320.7"/>
  </r>
  <r>
    <s v="Justyna"/>
    <s v="Laska"/>
    <x v="0"/>
    <d v="2014-11-22T00:00:00"/>
    <d v="2014-11-22T00:00:00"/>
    <n v="156.4"/>
    <s v="JustynaLaska"/>
    <n v="15"/>
    <n v="1"/>
    <n v="41"/>
    <n v="30"/>
    <n v="186.4"/>
  </r>
  <r>
    <s v="Andrzej"/>
    <s v="Kolarski"/>
    <x v="2"/>
    <d v="2014-01-07T00:00:00"/>
    <d v="2014-01-07T00:00:00"/>
    <n v="178.5"/>
    <s v="AndrzejKolarski"/>
    <n v="14"/>
    <n v="1"/>
    <n v="41"/>
    <n v="30"/>
    <n v="208.5"/>
  </r>
  <r>
    <s v="Andrzej"/>
    <s v="Kolarski"/>
    <x v="1"/>
    <d v="2014-02-10T00:00:00"/>
    <d v="2014-02-10T00:00:00"/>
    <n v="513.4"/>
    <s v="AndrzejKolarski"/>
    <n v="14"/>
    <n v="1"/>
    <n v="41"/>
    <n v="30"/>
    <n v="543.4"/>
  </r>
  <r>
    <s v="Andrzej"/>
    <s v="Kolarski"/>
    <x v="6"/>
    <d v="2014-09-16T00:00:00"/>
    <d v="2014-09-16T00:00:00"/>
    <n v="501.5"/>
    <s v="AndrzejKolarski"/>
    <n v="14"/>
    <n v="1"/>
    <n v="41"/>
    <n v="30"/>
    <n v="531.5"/>
  </r>
  <r>
    <s v="Paulina"/>
    <s v="Maskor"/>
    <x v="10"/>
    <d v="2014-03-11T00:00:00"/>
    <d v="2014-03-11T00:00:00"/>
    <n v="363.8"/>
    <s v="PaulinaMaskor"/>
    <n v="13"/>
    <n v="1"/>
    <n v="41"/>
    <n v="30"/>
    <n v="393.8"/>
  </r>
  <r>
    <s v="Paulina"/>
    <s v="Maskor"/>
    <x v="9"/>
    <d v="2014-10-22T00:00:00"/>
    <d v="2014-10-22T00:00:00"/>
    <n v="278.8"/>
    <s v="PaulinaMaskor"/>
    <n v="13"/>
    <n v="1"/>
    <n v="41"/>
    <n v="30"/>
    <n v="308.8"/>
  </r>
  <r>
    <s v="Paulina"/>
    <s v="Maskor"/>
    <x v="9"/>
    <d v="2014-10-25T00:00:00"/>
    <d v="2014-10-25T00:00:00"/>
    <n v="278.8"/>
    <s v="PaulinaMaskor"/>
    <n v="13"/>
    <n v="1"/>
    <n v="41"/>
    <n v="30"/>
    <n v="308.8"/>
  </r>
  <r>
    <s v="Paulina"/>
    <s v="Maskor"/>
    <x v="6"/>
    <d v="2014-12-17T00:00:00"/>
    <d v="2014-12-17T00:00:00"/>
    <n v="501.5"/>
    <s v="PaulinaMaskor"/>
    <n v="13"/>
    <n v="1"/>
    <n v="41"/>
    <n v="30"/>
    <n v="531.5"/>
  </r>
  <r>
    <s v="Patrycja"/>
    <s v="Andrycz"/>
    <x v="7"/>
    <d v="2014-02-19T00:00:00"/>
    <d v="2014-02-23T00:00:00"/>
    <n v="1290.7"/>
    <s v="PatrycjaAndrycz"/>
    <n v="12"/>
    <n v="5"/>
    <n v="40"/>
    <n v="126"/>
    <n v="1416.7"/>
  </r>
  <r>
    <s v="Patrycja"/>
    <s v="Andrycz"/>
    <x v="8"/>
    <d v="2014-08-12T00:00:00"/>
    <d v="2014-08-16T00:00:00"/>
    <n v="1524"/>
    <s v="PatrycjaAndrycz"/>
    <n v="12"/>
    <n v="5"/>
    <n v="40"/>
    <n v="126"/>
    <n v="1650"/>
  </r>
  <r>
    <s v="Patrycja"/>
    <s v="Andrycz"/>
    <x v="5"/>
    <d v="2014-09-23T00:00:00"/>
    <d v="2014-09-27T00:00:00"/>
    <n v="1078"/>
    <s v="PatrycjaAndrycz"/>
    <n v="12"/>
    <n v="5"/>
    <n v="40"/>
    <n v="126"/>
    <n v="1204"/>
  </r>
  <r>
    <s v="Patrycja"/>
    <s v="Andrycz"/>
    <x v="4"/>
    <d v="2014-09-29T00:00:00"/>
    <d v="2014-10-03T00:00:00"/>
    <n v="886.7"/>
    <s v="PatrycjaAndrycz"/>
    <n v="12"/>
    <n v="5"/>
    <n v="40"/>
    <n v="126"/>
    <n v="1012.7"/>
  </r>
  <r>
    <s v="Edwina"/>
    <s v="Elawa"/>
    <x v="9"/>
    <d v="2014-06-13T00:00:00"/>
    <d v="2014-06-17T00:00:00"/>
    <n v="794.8"/>
    <s v="EdwinaElawa"/>
    <n v="12"/>
    <n v="5"/>
    <n v="40"/>
    <n v="126"/>
    <n v="920.8"/>
  </r>
  <r>
    <s v="Edwina"/>
    <s v="Elawa"/>
    <x v="1"/>
    <d v="2014-09-04T00:00:00"/>
    <d v="2014-09-08T00:00:00"/>
    <n v="1077.4000000000001"/>
    <s v="EdwinaElawa"/>
    <n v="12"/>
    <n v="5"/>
    <n v="40"/>
    <n v="126"/>
    <n v="1203.4000000000001"/>
  </r>
  <r>
    <s v="Edwina"/>
    <s v="Elawa"/>
    <x v="8"/>
    <d v="2014-11-15T00:00:00"/>
    <d v="2014-11-19T00:00:00"/>
    <n v="1524"/>
    <s v="EdwinaElawa"/>
    <n v="12"/>
    <n v="5"/>
    <n v="40"/>
    <n v="126"/>
    <n v="1650"/>
  </r>
  <r>
    <s v="Patrycja"/>
    <s v="Andrycz"/>
    <x v="9"/>
    <d v="2014-01-14T00:00:00"/>
    <d v="2014-01-17T00:00:00"/>
    <n v="665.8"/>
    <s v="PatrycjaAndrycz"/>
    <n v="12"/>
    <n v="4"/>
    <n v="40"/>
    <n v="102"/>
    <n v="767.8"/>
  </r>
  <r>
    <s v="Patrycja"/>
    <s v="Andrycz"/>
    <x v="4"/>
    <d v="2014-09-16T00:00:00"/>
    <d v="2014-09-19T00:00:00"/>
    <n v="737.7"/>
    <s v="PatrycjaAndrycz"/>
    <n v="12"/>
    <n v="4"/>
    <n v="40"/>
    <n v="102"/>
    <n v="839.7"/>
  </r>
  <r>
    <s v="Edwina"/>
    <s v="Elawa"/>
    <x v="1"/>
    <d v="2014-06-01T00:00:00"/>
    <d v="2014-06-04T00:00:00"/>
    <n v="936.4"/>
    <s v="EdwinaElawa"/>
    <n v="12"/>
    <n v="4"/>
    <n v="40"/>
    <n v="102"/>
    <n v="1038.4000000000001"/>
  </r>
  <r>
    <s v="Edwina"/>
    <s v="Elawa"/>
    <x v="4"/>
    <d v="2014-10-10T00:00:00"/>
    <d v="2014-10-13T00:00:00"/>
    <n v="737.7"/>
    <s v="EdwinaElawa"/>
    <n v="12"/>
    <n v="4"/>
    <n v="40"/>
    <n v="102"/>
    <n v="839.7"/>
  </r>
  <r>
    <s v="Patrycja"/>
    <s v="Andrycz"/>
    <x v="11"/>
    <d v="2014-09-16T00:00:00"/>
    <d v="2014-09-18T00:00:00"/>
    <n v="698"/>
    <s v="PatrycjaAndrycz"/>
    <n v="12"/>
    <n v="3"/>
    <n v="40"/>
    <n v="78"/>
    <n v="776"/>
  </r>
  <r>
    <s v="Patrycja"/>
    <s v="Andrycz"/>
    <x v="7"/>
    <d v="2014-10-23T00:00:00"/>
    <d v="2014-10-25T00:00:00"/>
    <n v="892.7"/>
    <s v="PatrycjaAndrycz"/>
    <n v="12"/>
    <n v="3"/>
    <n v="40"/>
    <n v="78"/>
    <n v="970.7"/>
  </r>
  <r>
    <s v="Edwina"/>
    <s v="Elawa"/>
    <x v="4"/>
    <d v="2014-01-14T00:00:00"/>
    <d v="2014-01-16T00:00:00"/>
    <n v="588.70000000000005"/>
    <s v="EdwinaElawa"/>
    <n v="12"/>
    <n v="3"/>
    <n v="40"/>
    <n v="78"/>
    <n v="666.7"/>
  </r>
  <r>
    <s v="Edwina"/>
    <s v="Elawa"/>
    <x v="8"/>
    <d v="2014-05-08T00:00:00"/>
    <d v="2014-05-10T00:00:00"/>
    <n v="1102"/>
    <s v="EdwinaElawa"/>
    <n v="12"/>
    <n v="3"/>
    <n v="40"/>
    <n v="78"/>
    <n v="1180"/>
  </r>
  <r>
    <s v="Edwina"/>
    <s v="Elawa"/>
    <x v="3"/>
    <d v="2014-08-12T00:00:00"/>
    <d v="2014-08-14T00:00:00"/>
    <n v="663.7"/>
    <s v="EdwinaElawa"/>
    <n v="12"/>
    <n v="3"/>
    <n v="40"/>
    <n v="78"/>
    <n v="741.7"/>
  </r>
  <r>
    <s v="Edwina"/>
    <s v="Elawa"/>
    <x v="11"/>
    <d v="2014-11-28T00:00:00"/>
    <d v="2014-11-30T00:00:00"/>
    <n v="698"/>
    <s v="EdwinaElawa"/>
    <n v="12"/>
    <n v="3"/>
    <n v="40"/>
    <n v="78"/>
    <n v="776"/>
  </r>
  <r>
    <s v="Patrycja"/>
    <s v="Andrycz"/>
    <x v="4"/>
    <d v="2014-01-03T00:00:00"/>
    <d v="2014-01-04T00:00:00"/>
    <n v="439.7"/>
    <s v="PatrycjaAndrycz"/>
    <n v="12"/>
    <n v="2"/>
    <n v="40"/>
    <n v="54"/>
    <n v="493.7"/>
  </r>
  <r>
    <s v="Patrycja"/>
    <s v="Andrycz"/>
    <x v="1"/>
    <d v="2014-05-05T00:00:00"/>
    <d v="2014-05-06T00:00:00"/>
    <n v="654.4"/>
    <s v="PatrycjaAndrycz"/>
    <n v="12"/>
    <n v="2"/>
    <n v="40"/>
    <n v="54"/>
    <n v="708.4"/>
  </r>
  <r>
    <s v="Edwina"/>
    <s v="Elawa"/>
    <x v="0"/>
    <d v="2014-07-19T00:00:00"/>
    <d v="2014-07-20T00:00:00"/>
    <n v="295.39999999999998"/>
    <s v="EdwinaElawa"/>
    <n v="12"/>
    <n v="2"/>
    <n v="40"/>
    <n v="54"/>
    <n v="349.4"/>
  </r>
  <r>
    <s v="Edwina"/>
    <s v="Elawa"/>
    <x v="12"/>
    <d v="2014-09-28T00:00:00"/>
    <d v="2014-09-29T00:00:00"/>
    <n v="331.5"/>
    <s v="EdwinaElawa"/>
    <n v="12"/>
    <n v="2"/>
    <n v="40"/>
    <n v="54"/>
    <n v="385.5"/>
  </r>
  <r>
    <s v="Patrycja"/>
    <s v="Andrycz"/>
    <x v="5"/>
    <d v="2014-01-12T00:00:00"/>
    <d v="2014-01-12T00:00:00"/>
    <n v="442"/>
    <s v="PatrycjaAndrycz"/>
    <n v="12"/>
    <n v="1"/>
    <n v="40"/>
    <n v="30"/>
    <n v="472"/>
  </r>
  <r>
    <s v="Patrycja"/>
    <s v="Andrycz"/>
    <x v="0"/>
    <d v="2014-06-07T00:00:00"/>
    <d v="2014-06-07T00:00:00"/>
    <n v="156.4"/>
    <s v="PatrycjaAndrycz"/>
    <n v="12"/>
    <n v="1"/>
    <n v="40"/>
    <n v="30"/>
    <n v="186.4"/>
  </r>
  <r>
    <s v="Edwina"/>
    <s v="Elawa"/>
    <x v="5"/>
    <d v="2014-10-01T00:00:00"/>
    <d v="2014-10-01T00:00:00"/>
    <n v="442"/>
    <s v="EdwinaElawa"/>
    <n v="12"/>
    <n v="1"/>
    <n v="40"/>
    <n v="30"/>
    <n v="472"/>
  </r>
  <r>
    <s v="Patrycja"/>
    <s v="Czarnoleska"/>
    <x v="12"/>
    <d v="2014-07-19T00:00:00"/>
    <d v="2014-07-23T00:00:00"/>
    <n v="688.5"/>
    <s v="PatrycjaCzarnoleska"/>
    <n v="15"/>
    <n v="5"/>
    <n v="39"/>
    <n v="126"/>
    <n v="814.5"/>
  </r>
  <r>
    <s v="Patrycja"/>
    <s v="Czarnoleska"/>
    <x v="0"/>
    <d v="2014-09-29T00:00:00"/>
    <d v="2014-10-03T00:00:00"/>
    <n v="712.4"/>
    <s v="PatrycjaCzarnoleska"/>
    <n v="15"/>
    <n v="5"/>
    <n v="39"/>
    <n v="126"/>
    <n v="838.4"/>
  </r>
  <r>
    <s v="Patrycja"/>
    <s v="Czarnoleska"/>
    <x v="7"/>
    <d v="2014-11-16T00:00:00"/>
    <d v="2014-11-20T00:00:00"/>
    <n v="1290.7"/>
    <s v="PatrycjaCzarnoleska"/>
    <n v="15"/>
    <n v="5"/>
    <n v="39"/>
    <n v="126"/>
    <n v="1416.7"/>
  </r>
  <r>
    <s v="Piotr"/>
    <s v="Roman"/>
    <x v="4"/>
    <d v="2014-09-16T00:00:00"/>
    <d v="2014-09-20T00:00:00"/>
    <n v="886.7"/>
    <s v="PiotrRoman"/>
    <n v="13"/>
    <n v="5"/>
    <n v="39"/>
    <n v="126"/>
    <n v="1012.7"/>
  </r>
  <r>
    <s v="Piotr"/>
    <s v="Roman"/>
    <x v="9"/>
    <d v="2014-10-10T00:00:00"/>
    <d v="2014-10-14T00:00:00"/>
    <n v="794.8"/>
    <s v="PiotrRoman"/>
    <n v="13"/>
    <n v="5"/>
    <n v="39"/>
    <n v="126"/>
    <n v="920.8"/>
  </r>
  <r>
    <s v="Piotr"/>
    <s v="Roman"/>
    <x v="8"/>
    <d v="2014-12-10T00:00:00"/>
    <d v="2014-12-14T00:00:00"/>
    <n v="1524"/>
    <s v="PiotrRoman"/>
    <n v="13"/>
    <n v="5"/>
    <n v="39"/>
    <n v="126"/>
    <n v="1650"/>
  </r>
  <r>
    <s v="Patrycja"/>
    <s v="Czarnoleska"/>
    <x v="10"/>
    <d v="2014-12-16T00:00:00"/>
    <d v="2014-12-19T00:00:00"/>
    <n v="852.8"/>
    <s v="PatrycjaCzarnoleska"/>
    <n v="15"/>
    <n v="4"/>
    <n v="39"/>
    <n v="102"/>
    <n v="954.8"/>
  </r>
  <r>
    <s v="Piotr"/>
    <s v="Roman"/>
    <x v="12"/>
    <d v="2014-02-07T00:00:00"/>
    <d v="2014-02-10T00:00:00"/>
    <n v="569.5"/>
    <s v="PiotrRoman"/>
    <n v="13"/>
    <n v="4"/>
    <n v="39"/>
    <n v="102"/>
    <n v="671.5"/>
  </r>
  <r>
    <s v="Piotr"/>
    <s v="Roman"/>
    <x v="8"/>
    <d v="2014-07-31T00:00:00"/>
    <d v="2014-08-03T00:00:00"/>
    <n v="1313"/>
    <s v="PiotrRoman"/>
    <n v="13"/>
    <n v="4"/>
    <n v="39"/>
    <n v="102"/>
    <n v="1415"/>
  </r>
  <r>
    <s v="Patrycja"/>
    <s v="Czarnoleska"/>
    <x v="1"/>
    <d v="2014-09-16T00:00:00"/>
    <d v="2014-09-18T00:00:00"/>
    <n v="795.4"/>
    <s v="PatrycjaCzarnoleska"/>
    <n v="15"/>
    <n v="3"/>
    <n v="39"/>
    <n v="78"/>
    <n v="873.4"/>
  </r>
  <r>
    <s v="Patrycja"/>
    <s v="Czarnoleska"/>
    <x v="6"/>
    <d v="2014-11-04T00:00:00"/>
    <d v="2014-11-06T00:00:00"/>
    <n v="911.5"/>
    <s v="PatrycjaCzarnoleska"/>
    <n v="15"/>
    <n v="3"/>
    <n v="39"/>
    <n v="78"/>
    <n v="989.5"/>
  </r>
  <r>
    <s v="Patrycja"/>
    <s v="Czarnoleska"/>
    <x v="7"/>
    <d v="2014-11-28T00:00:00"/>
    <d v="2014-11-30T00:00:00"/>
    <n v="892.7"/>
    <s v="PatrycjaCzarnoleska"/>
    <n v="15"/>
    <n v="3"/>
    <n v="39"/>
    <n v="78"/>
    <n v="970.7"/>
  </r>
  <r>
    <s v="Piotr"/>
    <s v="Roman"/>
    <x v="8"/>
    <d v="2014-09-24T00:00:00"/>
    <d v="2014-09-26T00:00:00"/>
    <n v="1102"/>
    <s v="PiotrRoman"/>
    <n v="13"/>
    <n v="3"/>
    <n v="39"/>
    <n v="78"/>
    <n v="1180"/>
  </r>
  <r>
    <s v="Piotr"/>
    <s v="Roman"/>
    <x v="9"/>
    <d v="2014-12-04T00:00:00"/>
    <d v="2014-12-06T00:00:00"/>
    <n v="536.79999999999995"/>
    <s v="PiotrRoman"/>
    <n v="13"/>
    <n v="3"/>
    <n v="39"/>
    <n v="78"/>
    <n v="614.79999999999995"/>
  </r>
  <r>
    <s v="Patrycja"/>
    <s v="Czarnoleska"/>
    <x v="4"/>
    <d v="2014-10-17T00:00:00"/>
    <d v="2014-10-18T00:00:00"/>
    <n v="439.7"/>
    <s v="PatrycjaCzarnoleska"/>
    <n v="15"/>
    <n v="2"/>
    <n v="39"/>
    <n v="54"/>
    <n v="493.7"/>
  </r>
  <r>
    <s v="Patrycja"/>
    <s v="Czarnoleska"/>
    <x v="3"/>
    <d v="2014-10-22T00:00:00"/>
    <d v="2014-10-23T00:00:00"/>
    <n v="485.7"/>
    <s v="PatrycjaCzarnoleska"/>
    <n v="15"/>
    <n v="2"/>
    <n v="39"/>
    <n v="54"/>
    <n v="539.70000000000005"/>
  </r>
  <r>
    <s v="Patrycja"/>
    <s v="Czarnoleska"/>
    <x v="12"/>
    <d v="2014-12-02T00:00:00"/>
    <d v="2014-12-03T00:00:00"/>
    <n v="331.5"/>
    <s v="PatrycjaCzarnoleska"/>
    <n v="15"/>
    <n v="2"/>
    <n v="39"/>
    <n v="54"/>
    <n v="385.5"/>
  </r>
  <r>
    <s v="Piotr"/>
    <s v="Roman"/>
    <x v="6"/>
    <d v="2014-02-26T00:00:00"/>
    <d v="2014-02-27T00:00:00"/>
    <n v="706.5"/>
    <s v="PiotrRoman"/>
    <n v="13"/>
    <n v="2"/>
    <n v="39"/>
    <n v="54"/>
    <n v="760.5"/>
  </r>
  <r>
    <s v="Piotr"/>
    <s v="Roman"/>
    <x v="0"/>
    <d v="2014-06-25T00:00:00"/>
    <d v="2014-06-26T00:00:00"/>
    <n v="295.39999999999998"/>
    <s v="PiotrRoman"/>
    <n v="13"/>
    <n v="2"/>
    <n v="39"/>
    <n v="54"/>
    <n v="349.4"/>
  </r>
  <r>
    <s v="Piotr"/>
    <s v="Roman"/>
    <x v="9"/>
    <d v="2014-08-25T00:00:00"/>
    <d v="2014-08-26T00:00:00"/>
    <n v="407.8"/>
    <s v="PiotrRoman"/>
    <n v="13"/>
    <n v="2"/>
    <n v="39"/>
    <n v="54"/>
    <n v="461.8"/>
  </r>
  <r>
    <s v="Piotr"/>
    <s v="Roman"/>
    <x v="12"/>
    <d v="2014-12-18T00:00:00"/>
    <d v="2014-12-19T00:00:00"/>
    <n v="331.5"/>
    <s v="PiotrRoman"/>
    <n v="13"/>
    <n v="2"/>
    <n v="39"/>
    <n v="54"/>
    <n v="385.5"/>
  </r>
  <r>
    <s v="Patrycja"/>
    <s v="Czarnoleska"/>
    <x v="7"/>
    <d v="2014-06-13T00:00:00"/>
    <d v="2014-06-13T00:00:00"/>
    <n v="494.7"/>
    <s v="PatrycjaCzarnoleska"/>
    <n v="15"/>
    <n v="1"/>
    <n v="39"/>
    <n v="30"/>
    <n v="524.70000000000005"/>
  </r>
  <r>
    <s v="Patrycja"/>
    <s v="Czarnoleska"/>
    <x v="3"/>
    <d v="2014-07-15T00:00:00"/>
    <d v="2014-07-15T00:00:00"/>
    <n v="307.7"/>
    <s v="PatrycjaCzarnoleska"/>
    <n v="15"/>
    <n v="1"/>
    <n v="39"/>
    <n v="30"/>
    <n v="337.7"/>
  </r>
  <r>
    <s v="Patrycja"/>
    <s v="Czarnoleska"/>
    <x v="4"/>
    <d v="2014-09-04T00:00:00"/>
    <d v="2014-09-04T00:00:00"/>
    <n v="290.7"/>
    <s v="PatrycjaCzarnoleska"/>
    <n v="15"/>
    <n v="1"/>
    <n v="39"/>
    <n v="30"/>
    <n v="320.7"/>
  </r>
  <r>
    <s v="Patrycja"/>
    <s v="Czarnoleska"/>
    <x v="11"/>
    <d v="2014-09-08T00:00:00"/>
    <d v="2014-09-08T00:00:00"/>
    <n v="442"/>
    <s v="PatrycjaCzarnoleska"/>
    <n v="15"/>
    <n v="1"/>
    <n v="39"/>
    <n v="30"/>
    <n v="472"/>
  </r>
  <r>
    <s v="Patrycja"/>
    <s v="Czarnoleska"/>
    <x v="6"/>
    <d v="2014-12-21T00:00:00"/>
    <d v="2014-12-21T00:00:00"/>
    <n v="501.5"/>
    <s v="PatrycjaCzarnoleska"/>
    <n v="15"/>
    <n v="1"/>
    <n v="39"/>
    <n v="30"/>
    <n v="531.5"/>
  </r>
  <r>
    <s v="Piotr"/>
    <s v="Roman"/>
    <x v="6"/>
    <d v="2014-01-02T00:00:00"/>
    <d v="2014-01-02T00:00:00"/>
    <n v="501.5"/>
    <s v="PiotrRoman"/>
    <n v="13"/>
    <n v="1"/>
    <n v="39"/>
    <n v="30"/>
    <n v="531.5"/>
  </r>
  <r>
    <s v="Piotr"/>
    <s v="Roman"/>
    <x v="5"/>
    <d v="2014-12-29T00:00:00"/>
    <d v="2014-12-29T00:00:00"/>
    <n v="442"/>
    <s v="PiotrRoman"/>
    <n v="13"/>
    <n v="1"/>
    <n v="39"/>
    <n v="30"/>
    <n v="472"/>
  </r>
  <r>
    <s v="Jerzy"/>
    <s v="Dusznicki"/>
    <x v="7"/>
    <d v="2014-03-21T00:00:00"/>
    <d v="2014-03-25T00:00:00"/>
    <n v="1290.7"/>
    <s v="JerzyDusznicki"/>
    <n v="13"/>
    <n v="5"/>
    <n v="38"/>
    <n v="126"/>
    <n v="1416.7"/>
  </r>
  <r>
    <s v="Jerzy"/>
    <s v="Dusznicki"/>
    <x v="1"/>
    <d v="2014-05-14T00:00:00"/>
    <d v="2014-05-18T00:00:00"/>
    <n v="1077.4000000000001"/>
    <s v="JerzyDusznicki"/>
    <n v="13"/>
    <n v="5"/>
    <n v="38"/>
    <n v="126"/>
    <n v="1203.4000000000001"/>
  </r>
  <r>
    <s v="Jerzy"/>
    <s v="Dusznicki"/>
    <x v="12"/>
    <d v="2014-11-22T00:00:00"/>
    <d v="2014-11-26T00:00:00"/>
    <n v="688.5"/>
    <s v="JerzyDusznicki"/>
    <n v="13"/>
    <n v="5"/>
    <n v="38"/>
    <n v="126"/>
    <n v="814.5"/>
  </r>
  <r>
    <s v="Jerzy"/>
    <s v="Dusznicki"/>
    <x v="6"/>
    <d v="2014-02-19T00:00:00"/>
    <d v="2014-02-22T00:00:00"/>
    <n v="1116.5"/>
    <s v="JerzyDusznicki"/>
    <n v="13"/>
    <n v="4"/>
    <n v="38"/>
    <n v="102"/>
    <n v="1218.5"/>
  </r>
  <r>
    <s v="Jerzy"/>
    <s v="Dusznicki"/>
    <x v="4"/>
    <d v="2014-07-07T00:00:00"/>
    <d v="2014-07-10T00:00:00"/>
    <n v="737.7"/>
    <s v="JerzyDusznicki"/>
    <n v="13"/>
    <n v="4"/>
    <n v="38"/>
    <n v="102"/>
    <n v="839.7"/>
  </r>
  <r>
    <s v="Jerzy"/>
    <s v="Dusznicki"/>
    <x v="8"/>
    <d v="2014-04-14T00:00:00"/>
    <d v="2014-04-16T00:00:00"/>
    <n v="1102"/>
    <s v="JerzyDusznicki"/>
    <n v="13"/>
    <n v="3"/>
    <n v="38"/>
    <n v="78"/>
    <n v="1180"/>
  </r>
  <r>
    <s v="Jerzy"/>
    <s v="Dusznicki"/>
    <x v="12"/>
    <d v="2014-06-01T00:00:00"/>
    <d v="2014-06-03T00:00:00"/>
    <n v="450.5"/>
    <s v="JerzyDusznicki"/>
    <n v="13"/>
    <n v="3"/>
    <n v="38"/>
    <n v="78"/>
    <n v="528.5"/>
  </r>
  <r>
    <s v="Jerzy"/>
    <s v="Dusznicki"/>
    <x v="3"/>
    <d v="2014-07-19T00:00:00"/>
    <d v="2014-07-20T00:00:00"/>
    <n v="485.7"/>
    <s v="JerzyDusznicki"/>
    <n v="13"/>
    <n v="2"/>
    <n v="38"/>
    <n v="54"/>
    <n v="539.70000000000005"/>
  </r>
  <r>
    <s v="Jerzy"/>
    <s v="Dusznicki"/>
    <x v="3"/>
    <d v="2014-09-29T00:00:00"/>
    <d v="2014-09-30T00:00:00"/>
    <n v="485.7"/>
    <s v="JerzyDusznicki"/>
    <n v="13"/>
    <n v="2"/>
    <n v="38"/>
    <n v="54"/>
    <n v="539.70000000000005"/>
  </r>
  <r>
    <s v="Jerzy"/>
    <s v="Dusznicki"/>
    <x v="4"/>
    <d v="2014-12-10T00:00:00"/>
    <d v="2014-12-11T00:00:00"/>
    <n v="439.7"/>
    <s v="JerzyDusznicki"/>
    <n v="13"/>
    <n v="2"/>
    <n v="38"/>
    <n v="54"/>
    <n v="493.7"/>
  </r>
  <r>
    <s v="Jerzy"/>
    <s v="Dusznicki"/>
    <x v="9"/>
    <d v="2014-01-10T00:00:00"/>
    <d v="2014-01-10T00:00:00"/>
    <n v="278.8"/>
    <s v="JerzyDusznicki"/>
    <n v="13"/>
    <n v="1"/>
    <n v="38"/>
    <n v="30"/>
    <n v="308.8"/>
  </r>
  <r>
    <s v="Jerzy"/>
    <s v="Dusznicki"/>
    <x v="6"/>
    <d v="2014-06-05T00:00:00"/>
    <d v="2014-06-05T00:00:00"/>
    <n v="501.5"/>
    <s v="JerzyDusznicki"/>
    <n v="13"/>
    <n v="1"/>
    <n v="38"/>
    <n v="30"/>
    <n v="531.5"/>
  </r>
  <r>
    <s v="Jerzy"/>
    <s v="Dusznicki"/>
    <x v="10"/>
    <d v="2014-12-18T00:00:00"/>
    <d v="2014-12-18T00:00:00"/>
    <n v="363.8"/>
    <s v="JerzyDusznicki"/>
    <n v="13"/>
    <n v="1"/>
    <n v="38"/>
    <n v="30"/>
    <n v="393.8"/>
  </r>
  <r>
    <s v="Zofia"/>
    <s v="Seredycka"/>
    <x v="11"/>
    <d v="2014-07-31T00:00:00"/>
    <d v="2014-08-04T00:00:00"/>
    <n v="954"/>
    <s v="ZofiaSeredycka"/>
    <n v="15"/>
    <n v="5"/>
    <n v="36"/>
    <n v="126"/>
    <n v="1080"/>
  </r>
  <r>
    <s v="Zofia"/>
    <s v="Seredycka"/>
    <x v="3"/>
    <d v="2014-12-09T00:00:00"/>
    <d v="2014-12-13T00:00:00"/>
    <n v="1019.7"/>
    <s v="ZofiaSeredycka"/>
    <n v="15"/>
    <n v="5"/>
    <n v="36"/>
    <n v="126"/>
    <n v="1145.7"/>
  </r>
  <r>
    <s v="Karolina"/>
    <s v="Arska"/>
    <x v="3"/>
    <d v="2014-01-26T00:00:00"/>
    <d v="2014-01-30T00:00:00"/>
    <n v="1019.7"/>
    <s v="KarolinaArska"/>
    <n v="12"/>
    <n v="5"/>
    <n v="36"/>
    <n v="126"/>
    <n v="1145.7"/>
  </r>
  <r>
    <s v="Karolina"/>
    <s v="Arska"/>
    <x v="9"/>
    <d v="2014-02-07T00:00:00"/>
    <d v="2014-02-11T00:00:00"/>
    <n v="794.8"/>
    <s v="KarolinaArska"/>
    <n v="12"/>
    <n v="5"/>
    <n v="36"/>
    <n v="126"/>
    <n v="920.8"/>
  </r>
  <r>
    <s v="Karolina"/>
    <s v="Arska"/>
    <x v="8"/>
    <d v="2014-08-24T00:00:00"/>
    <d v="2014-08-28T00:00:00"/>
    <n v="1524"/>
    <s v="KarolinaArska"/>
    <n v="12"/>
    <n v="5"/>
    <n v="36"/>
    <n v="126"/>
    <n v="1650"/>
  </r>
  <r>
    <s v="Zofia"/>
    <s v="Seredycka"/>
    <x v="10"/>
    <d v="2014-08-06T00:00:00"/>
    <d v="2014-08-09T00:00:00"/>
    <n v="852.8"/>
    <s v="ZofiaSeredycka"/>
    <n v="15"/>
    <n v="4"/>
    <n v="36"/>
    <n v="102"/>
    <n v="954.8"/>
  </r>
  <r>
    <s v="Justyna"/>
    <s v="Tracz"/>
    <x v="7"/>
    <d v="2014-03-15T00:00:00"/>
    <d v="2014-03-18T00:00:00"/>
    <n v="1091.7"/>
    <s v="JustynaTracz"/>
    <n v="13"/>
    <n v="4"/>
    <n v="36"/>
    <n v="102"/>
    <n v="1193.7"/>
  </r>
  <r>
    <s v="Justyna"/>
    <s v="Tracz"/>
    <x v="0"/>
    <d v="2014-03-27T00:00:00"/>
    <d v="2014-03-30T00:00:00"/>
    <n v="573.4"/>
    <s v="JustynaTracz"/>
    <n v="13"/>
    <n v="4"/>
    <n v="36"/>
    <n v="102"/>
    <n v="675.4"/>
  </r>
  <r>
    <s v="Justyna"/>
    <s v="Tracz"/>
    <x v="1"/>
    <d v="2014-09-23T00:00:00"/>
    <d v="2014-09-26T00:00:00"/>
    <n v="936.4"/>
    <s v="JustynaTracz"/>
    <n v="13"/>
    <n v="4"/>
    <n v="36"/>
    <n v="102"/>
    <n v="1038.4000000000001"/>
  </r>
  <r>
    <s v="Justyna"/>
    <s v="Tracz"/>
    <x v="3"/>
    <d v="2014-09-28T00:00:00"/>
    <d v="2014-10-01T00:00:00"/>
    <n v="841.7"/>
    <s v="JustynaTracz"/>
    <n v="13"/>
    <n v="4"/>
    <n v="36"/>
    <n v="102"/>
    <n v="943.7"/>
  </r>
  <r>
    <s v="Justyna"/>
    <s v="Tracz"/>
    <x v="4"/>
    <d v="2014-10-11T00:00:00"/>
    <d v="2014-10-14T00:00:00"/>
    <n v="737.7"/>
    <s v="JustynaTracz"/>
    <n v="13"/>
    <n v="4"/>
    <n v="36"/>
    <n v="102"/>
    <n v="839.7"/>
  </r>
  <r>
    <s v="Justyna"/>
    <s v="Tracz"/>
    <x v="9"/>
    <d v="2014-10-17T00:00:00"/>
    <d v="2014-10-20T00:00:00"/>
    <n v="665.8"/>
    <s v="JustynaTracz"/>
    <n v="13"/>
    <n v="4"/>
    <n v="36"/>
    <n v="102"/>
    <n v="767.8"/>
  </r>
  <r>
    <s v="Wiktor"/>
    <s v="Czekan"/>
    <x v="11"/>
    <d v="2014-02-07T00:00:00"/>
    <d v="2014-02-11T00:00:00"/>
    <n v="954"/>
    <s v="WiktorCzekan"/>
    <n v="10"/>
    <n v="5"/>
    <n v="36"/>
    <n v="126"/>
    <n v="1080"/>
  </r>
  <r>
    <s v="Wiktor"/>
    <s v="Czekan"/>
    <x v="7"/>
    <d v="2014-03-21T00:00:00"/>
    <d v="2014-03-25T00:00:00"/>
    <n v="1290.7"/>
    <s v="WiktorCzekan"/>
    <n v="10"/>
    <n v="5"/>
    <n v="36"/>
    <n v="126"/>
    <n v="1416.7"/>
  </r>
  <r>
    <s v="Wiktor"/>
    <s v="Czekan"/>
    <x v="6"/>
    <d v="2014-09-28T00:00:00"/>
    <d v="2014-10-02T00:00:00"/>
    <n v="1321.5"/>
    <s v="WiktorCzekan"/>
    <n v="10"/>
    <n v="5"/>
    <n v="36"/>
    <n v="126"/>
    <n v="1447.5"/>
  </r>
  <r>
    <s v="Karolina"/>
    <s v="Arska"/>
    <x v="12"/>
    <d v="2014-09-04T00:00:00"/>
    <d v="2014-09-07T00:00:00"/>
    <n v="569.5"/>
    <s v="KarolinaArska"/>
    <n v="12"/>
    <n v="4"/>
    <n v="36"/>
    <n v="102"/>
    <n v="671.5"/>
  </r>
  <r>
    <s v="Zofia"/>
    <s v="Seredycka"/>
    <x v="0"/>
    <d v="2014-03-10T00:00:00"/>
    <d v="2014-03-12T00:00:00"/>
    <n v="434.4"/>
    <s v="ZofiaSeredycka"/>
    <n v="15"/>
    <n v="3"/>
    <n v="36"/>
    <n v="78"/>
    <n v="512.4"/>
  </r>
  <r>
    <s v="Zofia"/>
    <s v="Seredycka"/>
    <x v="3"/>
    <d v="2014-08-12T00:00:00"/>
    <d v="2014-08-14T00:00:00"/>
    <n v="663.7"/>
    <s v="ZofiaSeredycka"/>
    <n v="15"/>
    <n v="3"/>
    <n v="36"/>
    <n v="78"/>
    <n v="741.7"/>
  </r>
  <r>
    <s v="Zofia"/>
    <s v="Seredycka"/>
    <x v="2"/>
    <d v="2014-09-05T00:00:00"/>
    <d v="2014-09-07T00:00:00"/>
    <n v="426.5"/>
    <s v="ZofiaSeredycka"/>
    <n v="15"/>
    <n v="3"/>
    <n v="36"/>
    <n v="78"/>
    <n v="504.5"/>
  </r>
  <r>
    <s v="Zofia"/>
    <s v="Seredycka"/>
    <x v="0"/>
    <d v="2014-11-17T00:00:00"/>
    <d v="2014-11-19T00:00:00"/>
    <n v="434.4"/>
    <s v="ZofiaSeredycka"/>
    <n v="15"/>
    <n v="3"/>
    <n v="36"/>
    <n v="78"/>
    <n v="512.4"/>
  </r>
  <r>
    <s v="Wiktor"/>
    <s v="Czekan"/>
    <x v="8"/>
    <d v="2014-03-15T00:00:00"/>
    <d v="2014-03-18T00:00:00"/>
    <n v="1313"/>
    <s v="WiktorCzekan"/>
    <n v="10"/>
    <n v="4"/>
    <n v="36"/>
    <n v="102"/>
    <n v="1415"/>
  </r>
  <r>
    <s v="Wiktor"/>
    <s v="Czekan"/>
    <x v="4"/>
    <d v="2014-10-22T00:00:00"/>
    <d v="2014-10-25T00:00:00"/>
    <n v="737.7"/>
    <s v="WiktorCzekan"/>
    <n v="10"/>
    <n v="4"/>
    <n v="36"/>
    <n v="102"/>
    <n v="839.7"/>
  </r>
  <r>
    <s v="Wiktor"/>
    <s v="Czekan"/>
    <x v="9"/>
    <d v="2014-11-03T00:00:00"/>
    <d v="2014-11-06T00:00:00"/>
    <n v="665.8"/>
    <s v="WiktorCzekan"/>
    <n v="10"/>
    <n v="4"/>
    <n v="36"/>
    <n v="102"/>
    <n v="767.8"/>
  </r>
  <r>
    <s v="Justyna"/>
    <s v="Tracz"/>
    <x v="11"/>
    <d v="2014-02-19T00:00:00"/>
    <d v="2014-02-21T00:00:00"/>
    <n v="698"/>
    <s v="JustynaTracz"/>
    <n v="13"/>
    <n v="3"/>
    <n v="36"/>
    <n v="78"/>
    <n v="776"/>
  </r>
  <r>
    <s v="Karolina"/>
    <s v="Arska"/>
    <x v="5"/>
    <d v="2014-02-02T00:00:00"/>
    <d v="2014-02-04T00:00:00"/>
    <n v="760"/>
    <s v="KarolinaArska"/>
    <n v="12"/>
    <n v="3"/>
    <n v="36"/>
    <n v="78"/>
    <n v="838"/>
  </r>
  <r>
    <s v="Karolina"/>
    <s v="Arska"/>
    <x v="1"/>
    <d v="2014-09-29T00:00:00"/>
    <d v="2014-10-01T00:00:00"/>
    <n v="795.4"/>
    <s v="KarolinaArska"/>
    <n v="12"/>
    <n v="3"/>
    <n v="36"/>
    <n v="78"/>
    <n v="873.4"/>
  </r>
  <r>
    <s v="Karolina"/>
    <s v="Arska"/>
    <x v="2"/>
    <d v="2014-11-04T00:00:00"/>
    <d v="2014-11-06T00:00:00"/>
    <n v="426.5"/>
    <s v="KarolinaArska"/>
    <n v="12"/>
    <n v="3"/>
    <n v="36"/>
    <n v="78"/>
    <n v="504.5"/>
  </r>
  <r>
    <s v="Wiktor"/>
    <s v="Czekan"/>
    <x v="11"/>
    <d v="2014-07-07T00:00:00"/>
    <d v="2014-07-09T00:00:00"/>
    <n v="698"/>
    <s v="WiktorCzekan"/>
    <n v="10"/>
    <n v="3"/>
    <n v="36"/>
    <n v="78"/>
    <n v="776"/>
  </r>
  <r>
    <s v="Wiktor"/>
    <s v="Czekan"/>
    <x v="8"/>
    <d v="2014-11-28T00:00:00"/>
    <d v="2014-11-30T00:00:00"/>
    <n v="1102"/>
    <s v="WiktorCzekan"/>
    <n v="10"/>
    <n v="3"/>
    <n v="36"/>
    <n v="78"/>
    <n v="1180"/>
  </r>
  <r>
    <s v="Zofia"/>
    <s v="Seredycka"/>
    <x v="10"/>
    <d v="2014-01-14T00:00:00"/>
    <d v="2014-01-15T00:00:00"/>
    <n v="526.79999999999995"/>
    <s v="ZofiaSeredycka"/>
    <n v="15"/>
    <n v="2"/>
    <n v="36"/>
    <n v="54"/>
    <n v="580.79999999999995"/>
  </r>
  <r>
    <s v="Zofia"/>
    <s v="Seredycka"/>
    <x v="1"/>
    <d v="2014-03-27T00:00:00"/>
    <d v="2014-03-28T00:00:00"/>
    <n v="654.4"/>
    <s v="ZofiaSeredycka"/>
    <n v="15"/>
    <n v="2"/>
    <n v="36"/>
    <n v="54"/>
    <n v="708.4"/>
  </r>
  <r>
    <s v="Justyna"/>
    <s v="Tracz"/>
    <x v="1"/>
    <d v="2014-01-02T00:00:00"/>
    <d v="2014-01-03T00:00:00"/>
    <n v="654.4"/>
    <s v="JustynaTracz"/>
    <n v="13"/>
    <n v="2"/>
    <n v="36"/>
    <n v="54"/>
    <n v="708.4"/>
  </r>
  <r>
    <s v="Justyna"/>
    <s v="Tracz"/>
    <x v="11"/>
    <d v="2014-10-11T00:00:00"/>
    <d v="2014-10-12T00:00:00"/>
    <n v="570"/>
    <s v="JustynaTracz"/>
    <n v="13"/>
    <n v="2"/>
    <n v="36"/>
    <n v="54"/>
    <n v="624"/>
  </r>
  <r>
    <s v="Justyna"/>
    <s v="Tracz"/>
    <x v="10"/>
    <d v="2014-11-16T00:00:00"/>
    <d v="2014-11-17T00:00:00"/>
    <n v="526.79999999999995"/>
    <s v="JustynaTracz"/>
    <n v="13"/>
    <n v="2"/>
    <n v="36"/>
    <n v="54"/>
    <n v="580.79999999999995"/>
  </r>
  <r>
    <s v="Karolina"/>
    <s v="Arska"/>
    <x v="8"/>
    <d v="2014-01-02T00:00:00"/>
    <d v="2014-01-03T00:00:00"/>
    <n v="891"/>
    <s v="KarolinaArska"/>
    <n v="12"/>
    <n v="2"/>
    <n v="36"/>
    <n v="54"/>
    <n v="945"/>
  </r>
  <r>
    <s v="Karolina"/>
    <s v="Arska"/>
    <x v="4"/>
    <d v="2014-01-04T00:00:00"/>
    <d v="2014-01-05T00:00:00"/>
    <n v="439.7"/>
    <s v="KarolinaArska"/>
    <n v="12"/>
    <n v="2"/>
    <n v="36"/>
    <n v="54"/>
    <n v="493.7"/>
  </r>
  <r>
    <s v="Karolina"/>
    <s v="Arska"/>
    <x v="12"/>
    <d v="2014-12-10T00:00:00"/>
    <d v="2014-12-11T00:00:00"/>
    <n v="331.5"/>
    <s v="KarolinaArska"/>
    <n v="12"/>
    <n v="2"/>
    <n v="36"/>
    <n v="54"/>
    <n v="385.5"/>
  </r>
  <r>
    <s v="Wiktor"/>
    <s v="Czekan"/>
    <x v="12"/>
    <d v="2014-10-11T00:00:00"/>
    <d v="2014-10-12T00:00:00"/>
    <n v="331.5"/>
    <s v="WiktorCzekan"/>
    <n v="10"/>
    <n v="2"/>
    <n v="36"/>
    <n v="54"/>
    <n v="385.5"/>
  </r>
  <r>
    <s v="Zofia"/>
    <s v="Seredycka"/>
    <x v="8"/>
    <d v="2014-01-18T00:00:00"/>
    <d v="2014-01-18T00:00:00"/>
    <n v="680"/>
    <s v="ZofiaSeredycka"/>
    <n v="15"/>
    <n v="1"/>
    <n v="36"/>
    <n v="30"/>
    <n v="710"/>
  </r>
  <r>
    <s v="Zofia"/>
    <s v="Seredycka"/>
    <x v="10"/>
    <d v="2014-01-25T00:00:00"/>
    <d v="2014-01-25T00:00:00"/>
    <n v="363.8"/>
    <s v="ZofiaSeredycka"/>
    <n v="15"/>
    <n v="1"/>
    <n v="36"/>
    <n v="30"/>
    <n v="393.8"/>
  </r>
  <r>
    <s v="Zofia"/>
    <s v="Seredycka"/>
    <x v="8"/>
    <d v="2014-01-27T00:00:00"/>
    <d v="2014-01-27T00:00:00"/>
    <n v="680"/>
    <s v="ZofiaSeredycka"/>
    <n v="15"/>
    <n v="1"/>
    <n v="36"/>
    <n v="30"/>
    <n v="710"/>
  </r>
  <r>
    <s v="Zofia"/>
    <s v="Seredycka"/>
    <x v="12"/>
    <d v="2014-11-27T00:00:00"/>
    <d v="2014-11-27T00:00:00"/>
    <n v="212.5"/>
    <s v="ZofiaSeredycka"/>
    <n v="15"/>
    <n v="1"/>
    <n v="36"/>
    <n v="30"/>
    <n v="242.5"/>
  </r>
  <r>
    <s v="Zofia"/>
    <s v="Seredycka"/>
    <x v="1"/>
    <d v="2014-12-01T00:00:00"/>
    <d v="2014-12-01T00:00:00"/>
    <n v="513.4"/>
    <s v="ZofiaSeredycka"/>
    <n v="15"/>
    <n v="1"/>
    <n v="36"/>
    <n v="30"/>
    <n v="543.4"/>
  </r>
  <r>
    <s v="Zofia"/>
    <s v="Seredycka"/>
    <x v="9"/>
    <d v="2014-12-22T00:00:00"/>
    <d v="2014-12-22T00:00:00"/>
    <n v="278.8"/>
    <s v="ZofiaSeredycka"/>
    <n v="15"/>
    <n v="1"/>
    <n v="36"/>
    <n v="30"/>
    <n v="308.8"/>
  </r>
  <r>
    <s v="Justyna"/>
    <s v="Tracz"/>
    <x v="0"/>
    <d v="2014-01-17T00:00:00"/>
    <d v="2014-01-17T00:00:00"/>
    <n v="156.4"/>
    <s v="JustynaTracz"/>
    <n v="13"/>
    <n v="1"/>
    <n v="36"/>
    <n v="30"/>
    <n v="186.4"/>
  </r>
  <r>
    <s v="Justyna"/>
    <s v="Tracz"/>
    <x v="9"/>
    <d v="2014-10-22T00:00:00"/>
    <d v="2014-10-22T00:00:00"/>
    <n v="278.8"/>
    <s v="JustynaTracz"/>
    <n v="13"/>
    <n v="1"/>
    <n v="36"/>
    <n v="30"/>
    <n v="308.8"/>
  </r>
  <r>
    <s v="Justyna"/>
    <s v="Tracz"/>
    <x v="4"/>
    <d v="2014-10-24T00:00:00"/>
    <d v="2014-10-24T00:00:00"/>
    <n v="290.7"/>
    <s v="JustynaTracz"/>
    <n v="13"/>
    <n v="1"/>
    <n v="36"/>
    <n v="30"/>
    <n v="320.7"/>
  </r>
  <r>
    <s v="Karolina"/>
    <s v="Arska"/>
    <x v="9"/>
    <d v="2014-09-15T00:00:00"/>
    <d v="2014-09-15T00:00:00"/>
    <n v="278.8"/>
    <s v="KarolinaArska"/>
    <n v="12"/>
    <n v="1"/>
    <n v="36"/>
    <n v="30"/>
    <n v="308.8"/>
  </r>
  <r>
    <s v="Karolina"/>
    <s v="Arska"/>
    <x v="3"/>
    <d v="2014-12-20T00:00:00"/>
    <d v="2014-12-20T00:00:00"/>
    <n v="307.7"/>
    <s v="KarolinaArska"/>
    <n v="12"/>
    <n v="1"/>
    <n v="36"/>
    <n v="30"/>
    <n v="337.7"/>
  </r>
  <r>
    <s v="Wiktor"/>
    <s v="Czekan"/>
    <x v="2"/>
    <d v="2014-07-11T00:00:00"/>
    <d v="2014-07-11T00:00:00"/>
    <n v="178.5"/>
    <s v="WiktorCzekan"/>
    <n v="10"/>
    <n v="1"/>
    <n v="36"/>
    <n v="30"/>
    <n v="208.5"/>
  </r>
  <r>
    <s v="Dominika"/>
    <s v="Bodera"/>
    <x v="0"/>
    <d v="2014-09-16T00:00:00"/>
    <d v="2014-09-20T00:00:00"/>
    <n v="712.4"/>
    <s v="DominikaBodera"/>
    <n v="13"/>
    <n v="5"/>
    <n v="35"/>
    <n v="126"/>
    <n v="838.4"/>
  </r>
  <r>
    <s v="Sebastian"/>
    <s v="Puchacz"/>
    <x v="3"/>
    <d v="2014-02-14T00:00:00"/>
    <d v="2014-02-18T00:00:00"/>
    <n v="1019.7"/>
    <s v="SebastianPuchacz"/>
    <n v="12"/>
    <n v="5"/>
    <n v="35"/>
    <n v="126"/>
    <n v="1145.7"/>
  </r>
  <r>
    <s v="Sebastian"/>
    <s v="Puchacz"/>
    <x v="8"/>
    <d v="2014-06-25T00:00:00"/>
    <d v="2014-06-29T00:00:00"/>
    <n v="1524"/>
    <s v="SebastianPuchacz"/>
    <n v="12"/>
    <n v="5"/>
    <n v="35"/>
    <n v="126"/>
    <n v="1650"/>
  </r>
  <r>
    <s v="Sebastian"/>
    <s v="Puchacz"/>
    <x v="1"/>
    <d v="2014-11-15T00:00:00"/>
    <d v="2014-11-19T00:00:00"/>
    <n v="1077.4000000000001"/>
    <s v="SebastianPuchacz"/>
    <n v="12"/>
    <n v="5"/>
    <n v="35"/>
    <n v="126"/>
    <n v="1203.4000000000001"/>
  </r>
  <r>
    <s v="Dominika"/>
    <s v="Bodera"/>
    <x v="0"/>
    <d v="2014-05-14T00:00:00"/>
    <d v="2014-05-17T00:00:00"/>
    <n v="573.4"/>
    <s v="DominikaBodera"/>
    <n v="13"/>
    <n v="4"/>
    <n v="35"/>
    <n v="102"/>
    <n v="675.4"/>
  </r>
  <r>
    <s v="Dominika"/>
    <s v="Bodera"/>
    <x v="2"/>
    <d v="2014-09-04T00:00:00"/>
    <d v="2014-09-07T00:00:00"/>
    <n v="550.5"/>
    <s v="DominikaBodera"/>
    <n v="13"/>
    <n v="4"/>
    <n v="35"/>
    <n v="102"/>
    <n v="652.5"/>
  </r>
  <r>
    <s v="Dominika"/>
    <s v="Bodera"/>
    <x v="5"/>
    <d v="2014-10-22T00:00:00"/>
    <d v="2014-10-25T00:00:00"/>
    <n v="919"/>
    <s v="DominikaBodera"/>
    <n v="13"/>
    <n v="4"/>
    <n v="35"/>
    <n v="102"/>
    <n v="1021"/>
  </r>
  <r>
    <s v="Dominika"/>
    <s v="Bodera"/>
    <x v="8"/>
    <d v="2014-11-10T00:00:00"/>
    <d v="2014-11-13T00:00:00"/>
    <n v="1313"/>
    <s v="DominikaBodera"/>
    <n v="13"/>
    <n v="4"/>
    <n v="35"/>
    <n v="102"/>
    <n v="1415"/>
  </r>
  <r>
    <s v="Sebastian"/>
    <s v="Puchacz"/>
    <x v="10"/>
    <d v="2014-01-21T00:00:00"/>
    <d v="2014-01-24T00:00:00"/>
    <n v="852.8"/>
    <s v="SebastianPuchacz"/>
    <n v="12"/>
    <n v="4"/>
    <n v="35"/>
    <n v="102"/>
    <n v="954.8"/>
  </r>
  <r>
    <s v="Dominika"/>
    <s v="Bodera"/>
    <x v="7"/>
    <d v="2014-04-20T00:00:00"/>
    <d v="2014-04-22T00:00:00"/>
    <n v="892.7"/>
    <s v="DominikaBodera"/>
    <n v="13"/>
    <n v="3"/>
    <n v="35"/>
    <n v="78"/>
    <n v="970.7"/>
  </r>
  <r>
    <s v="Dominika"/>
    <s v="Bodera"/>
    <x v="6"/>
    <d v="2014-07-25T00:00:00"/>
    <d v="2014-07-27T00:00:00"/>
    <n v="911.5"/>
    <s v="DominikaBodera"/>
    <n v="13"/>
    <n v="3"/>
    <n v="35"/>
    <n v="78"/>
    <n v="989.5"/>
  </r>
  <r>
    <s v="Sebastian"/>
    <s v="Puchacz"/>
    <x v="7"/>
    <d v="2014-01-27T00:00:00"/>
    <d v="2014-01-29T00:00:00"/>
    <n v="892.7"/>
    <s v="SebastianPuchacz"/>
    <n v="12"/>
    <n v="3"/>
    <n v="35"/>
    <n v="78"/>
    <n v="970.7"/>
  </r>
  <r>
    <s v="Sebastian"/>
    <s v="Puchacz"/>
    <x v="4"/>
    <d v="2014-05-14T00:00:00"/>
    <d v="2014-05-16T00:00:00"/>
    <n v="588.70000000000005"/>
    <s v="SebastianPuchacz"/>
    <n v="12"/>
    <n v="3"/>
    <n v="35"/>
    <n v="78"/>
    <n v="666.7"/>
  </r>
  <r>
    <s v="Dominika"/>
    <s v="Bodera"/>
    <x v="3"/>
    <d v="2014-02-07T00:00:00"/>
    <d v="2014-02-08T00:00:00"/>
    <n v="485.7"/>
    <s v="DominikaBodera"/>
    <n v="13"/>
    <n v="2"/>
    <n v="35"/>
    <n v="54"/>
    <n v="539.70000000000005"/>
  </r>
  <r>
    <s v="Dominika"/>
    <s v="Bodera"/>
    <x v="12"/>
    <d v="2014-11-16T00:00:00"/>
    <d v="2014-11-17T00:00:00"/>
    <n v="331.5"/>
    <s v="DominikaBodera"/>
    <n v="13"/>
    <n v="2"/>
    <n v="35"/>
    <n v="54"/>
    <n v="385.5"/>
  </r>
  <r>
    <s v="Sebastian"/>
    <s v="Puchacz"/>
    <x v="6"/>
    <d v="2014-06-03T00:00:00"/>
    <d v="2014-06-04T00:00:00"/>
    <n v="706.5"/>
    <s v="SebastianPuchacz"/>
    <n v="12"/>
    <n v="2"/>
    <n v="35"/>
    <n v="54"/>
    <n v="760.5"/>
  </r>
  <r>
    <s v="Sebastian"/>
    <s v="Puchacz"/>
    <x v="5"/>
    <d v="2014-07-31T00:00:00"/>
    <d v="2014-08-01T00:00:00"/>
    <n v="601"/>
    <s v="SebastianPuchacz"/>
    <n v="12"/>
    <n v="2"/>
    <n v="35"/>
    <n v="54"/>
    <n v="655"/>
  </r>
  <r>
    <s v="Sebastian"/>
    <s v="Puchacz"/>
    <x v="10"/>
    <d v="2014-11-04T00:00:00"/>
    <d v="2014-11-05T00:00:00"/>
    <n v="526.79999999999995"/>
    <s v="SebastianPuchacz"/>
    <n v="12"/>
    <n v="2"/>
    <n v="35"/>
    <n v="54"/>
    <n v="580.79999999999995"/>
  </r>
  <r>
    <s v="Sebastian"/>
    <s v="Puchacz"/>
    <x v="7"/>
    <d v="2014-11-28T00:00:00"/>
    <d v="2014-11-29T00:00:00"/>
    <n v="693.7"/>
    <s v="SebastianPuchacz"/>
    <n v="12"/>
    <n v="2"/>
    <n v="35"/>
    <n v="54"/>
    <n v="747.7"/>
  </r>
  <r>
    <s v="Dominika"/>
    <s v="Bodera"/>
    <x v="6"/>
    <d v="2014-01-22T00:00:00"/>
    <d v="2014-01-22T00:00:00"/>
    <n v="501.5"/>
    <s v="DominikaBodera"/>
    <n v="13"/>
    <n v="1"/>
    <n v="35"/>
    <n v="30"/>
    <n v="531.5"/>
  </r>
  <r>
    <s v="Dominika"/>
    <s v="Bodera"/>
    <x v="5"/>
    <d v="2014-12-09T00:00:00"/>
    <d v="2014-12-09T00:00:00"/>
    <n v="442"/>
    <s v="DominikaBodera"/>
    <n v="13"/>
    <n v="1"/>
    <n v="35"/>
    <n v="30"/>
    <n v="472"/>
  </r>
  <r>
    <s v="Dominika"/>
    <s v="Bodera"/>
    <x v="9"/>
    <d v="2014-12-12T00:00:00"/>
    <d v="2014-12-12T00:00:00"/>
    <n v="278.8"/>
    <s v="DominikaBodera"/>
    <n v="13"/>
    <n v="1"/>
    <n v="35"/>
    <n v="30"/>
    <n v="308.8"/>
  </r>
  <r>
    <s v="Dominika"/>
    <s v="Bodera"/>
    <x v="11"/>
    <d v="2014-12-21T00:00:00"/>
    <d v="2014-12-21T00:00:00"/>
    <n v="442"/>
    <s v="DominikaBodera"/>
    <n v="13"/>
    <n v="1"/>
    <n v="35"/>
    <n v="30"/>
    <n v="472"/>
  </r>
  <r>
    <s v="Sebastian"/>
    <s v="Puchacz"/>
    <x v="9"/>
    <d v="2014-01-13T00:00:00"/>
    <d v="2014-01-13T00:00:00"/>
    <n v="278.8"/>
    <s v="SebastianPuchacz"/>
    <n v="12"/>
    <n v="1"/>
    <n v="35"/>
    <n v="30"/>
    <n v="308.8"/>
  </r>
  <r>
    <s v="Sebastian"/>
    <s v="Puchacz"/>
    <x v="0"/>
    <d v="2014-01-17T00:00:00"/>
    <d v="2014-01-17T00:00:00"/>
    <n v="156.4"/>
    <s v="SebastianPuchacz"/>
    <n v="12"/>
    <n v="1"/>
    <n v="35"/>
    <n v="30"/>
    <n v="186.4"/>
  </r>
  <r>
    <s v="Zuzanna"/>
    <s v="Piotrkowska"/>
    <x v="12"/>
    <d v="2014-02-07T00:00:00"/>
    <d v="2014-02-11T00:00:00"/>
    <n v="688.5"/>
    <s v="ZuzannaPiotrkowska"/>
    <n v="15"/>
    <n v="5"/>
    <n v="34"/>
    <n v="126"/>
    <n v="814.5"/>
  </r>
  <r>
    <s v="Zuzanna"/>
    <s v="Piotrkowska"/>
    <x v="4"/>
    <d v="2014-08-24T00:00:00"/>
    <d v="2014-08-28T00:00:00"/>
    <n v="886.7"/>
    <s v="ZuzannaPiotrkowska"/>
    <n v="15"/>
    <n v="5"/>
    <n v="34"/>
    <n v="126"/>
    <n v="1012.7"/>
  </r>
  <r>
    <s v="Kamil"/>
    <s v="Zabrzeski"/>
    <x v="10"/>
    <d v="2014-08-12T00:00:00"/>
    <d v="2014-08-16T00:00:00"/>
    <n v="1015.8"/>
    <s v="KamilZabrzeski"/>
    <n v="13"/>
    <n v="5"/>
    <n v="34"/>
    <n v="126"/>
    <n v="1141.8"/>
  </r>
  <r>
    <s v="Kamil"/>
    <s v="Zabrzeski"/>
    <x v="10"/>
    <d v="2014-10-22T00:00:00"/>
    <d v="2014-10-26T00:00:00"/>
    <n v="1015.8"/>
    <s v="KamilZabrzeski"/>
    <n v="13"/>
    <n v="5"/>
    <n v="34"/>
    <n v="126"/>
    <n v="1141.8"/>
  </r>
  <r>
    <s v="Marzena"/>
    <s v="Grab"/>
    <x v="0"/>
    <d v="2014-01-09T00:00:00"/>
    <d v="2014-01-13T00:00:00"/>
    <n v="712.4"/>
    <s v="MarzenaGrab"/>
    <n v="12"/>
    <n v="5"/>
    <n v="34"/>
    <n v="126"/>
    <n v="838.4"/>
  </r>
  <r>
    <s v="Marzena"/>
    <s v="Grab"/>
    <x v="9"/>
    <d v="2014-04-26T00:00:00"/>
    <d v="2014-04-30T00:00:00"/>
    <n v="794.8"/>
    <s v="MarzenaGrab"/>
    <n v="12"/>
    <n v="5"/>
    <n v="34"/>
    <n v="126"/>
    <n v="920.8"/>
  </r>
  <r>
    <s v="Marzena"/>
    <s v="Grab"/>
    <x v="12"/>
    <d v="2014-07-25T00:00:00"/>
    <d v="2014-07-29T00:00:00"/>
    <n v="688.5"/>
    <s v="MarzenaGrab"/>
    <n v="12"/>
    <n v="5"/>
    <n v="34"/>
    <n v="126"/>
    <n v="814.5"/>
  </r>
  <r>
    <s v="Kamil"/>
    <s v="Zabrzeski"/>
    <x v="2"/>
    <d v="2014-03-03T00:00:00"/>
    <d v="2014-03-06T00:00:00"/>
    <n v="550.5"/>
    <s v="KamilZabrzeski"/>
    <n v="13"/>
    <n v="4"/>
    <n v="34"/>
    <n v="102"/>
    <n v="652.5"/>
  </r>
  <r>
    <s v="Marzena"/>
    <s v="Grab"/>
    <x v="6"/>
    <d v="2014-01-15T00:00:00"/>
    <d v="2014-01-18T00:00:00"/>
    <n v="1116.5"/>
    <s v="MarzenaGrab"/>
    <n v="12"/>
    <n v="4"/>
    <n v="34"/>
    <n v="102"/>
    <n v="1218.5"/>
  </r>
  <r>
    <s v="Marzena"/>
    <s v="Grab"/>
    <x v="7"/>
    <d v="2014-03-15T00:00:00"/>
    <d v="2014-03-18T00:00:00"/>
    <n v="1091.7"/>
    <s v="MarzenaGrab"/>
    <n v="12"/>
    <n v="4"/>
    <n v="34"/>
    <n v="102"/>
    <n v="1193.7"/>
  </r>
  <r>
    <s v="Irma"/>
    <s v="Opoczna"/>
    <x v="6"/>
    <d v="2014-02-19T00:00:00"/>
    <d v="2014-02-23T00:00:00"/>
    <n v="1321.5"/>
    <s v="IrmaOpoczna"/>
    <n v="9"/>
    <n v="5"/>
    <n v="34"/>
    <n v="126"/>
    <n v="1447.5"/>
  </r>
  <r>
    <s v="Irma"/>
    <s v="Opoczna"/>
    <x v="8"/>
    <d v="2014-11-28T00:00:00"/>
    <d v="2014-12-02T00:00:00"/>
    <n v="1524"/>
    <s v="IrmaOpoczna"/>
    <n v="9"/>
    <n v="5"/>
    <n v="34"/>
    <n v="126"/>
    <n v="1650"/>
  </r>
  <r>
    <s v="Zuzanna"/>
    <s v="Piotrkowska"/>
    <x v="4"/>
    <d v="2014-06-01T00:00:00"/>
    <d v="2014-06-03T00:00:00"/>
    <n v="588.70000000000005"/>
    <s v="ZuzannaPiotrkowska"/>
    <n v="15"/>
    <n v="3"/>
    <n v="34"/>
    <n v="78"/>
    <n v="666.7"/>
  </r>
  <r>
    <s v="Zuzanna"/>
    <s v="Piotrkowska"/>
    <x v="11"/>
    <d v="2014-09-29T00:00:00"/>
    <d v="2014-10-01T00:00:00"/>
    <n v="698"/>
    <s v="ZuzannaPiotrkowska"/>
    <n v="15"/>
    <n v="3"/>
    <n v="34"/>
    <n v="78"/>
    <n v="776"/>
  </r>
  <r>
    <s v="Zuzanna"/>
    <s v="Piotrkowska"/>
    <x v="7"/>
    <d v="2014-11-06T00:00:00"/>
    <d v="2014-11-08T00:00:00"/>
    <n v="892.7"/>
    <s v="ZuzannaPiotrkowska"/>
    <n v="15"/>
    <n v="3"/>
    <n v="34"/>
    <n v="78"/>
    <n v="970.7"/>
  </r>
  <r>
    <s v="Kamil"/>
    <s v="Zabrzeski"/>
    <x v="11"/>
    <d v="2014-06-19T00:00:00"/>
    <d v="2014-06-21T00:00:00"/>
    <n v="698"/>
    <s v="KamilZabrzeski"/>
    <n v="13"/>
    <n v="3"/>
    <n v="34"/>
    <n v="78"/>
    <n v="776"/>
  </r>
  <r>
    <s v="Kamil"/>
    <s v="Zabrzeski"/>
    <x v="0"/>
    <d v="2014-09-17T00:00:00"/>
    <d v="2014-09-19T00:00:00"/>
    <n v="434.4"/>
    <s v="KamilZabrzeski"/>
    <n v="13"/>
    <n v="3"/>
    <n v="34"/>
    <n v="78"/>
    <n v="512.4"/>
  </r>
  <r>
    <s v="Kamil"/>
    <s v="Zabrzeski"/>
    <x v="2"/>
    <d v="2014-11-27T00:00:00"/>
    <d v="2014-11-29T00:00:00"/>
    <n v="426.5"/>
    <s v="KamilZabrzeski"/>
    <n v="13"/>
    <n v="3"/>
    <n v="34"/>
    <n v="78"/>
    <n v="504.5"/>
  </r>
  <r>
    <s v="Marzena"/>
    <s v="Grab"/>
    <x v="9"/>
    <d v="2014-08-12T00:00:00"/>
    <d v="2014-08-14T00:00:00"/>
    <n v="536.79999999999995"/>
    <s v="MarzenaGrab"/>
    <n v="12"/>
    <n v="3"/>
    <n v="34"/>
    <n v="78"/>
    <n v="614.79999999999995"/>
  </r>
  <r>
    <s v="Irma"/>
    <s v="Opoczna"/>
    <x v="2"/>
    <d v="2014-02-26T00:00:00"/>
    <d v="2014-03-01T00:00:00"/>
    <n v="550.5"/>
    <s v="IrmaOpoczna"/>
    <n v="9"/>
    <n v="4"/>
    <n v="34"/>
    <n v="102"/>
    <n v="652.5"/>
  </r>
  <r>
    <s v="Irma"/>
    <s v="Opoczna"/>
    <x v="4"/>
    <d v="2014-06-25T00:00:00"/>
    <d v="2014-06-28T00:00:00"/>
    <n v="737.7"/>
    <s v="IrmaOpoczna"/>
    <n v="9"/>
    <n v="4"/>
    <n v="34"/>
    <n v="102"/>
    <n v="839.7"/>
  </r>
  <r>
    <s v="Irma"/>
    <s v="Opoczna"/>
    <x v="6"/>
    <d v="2014-08-24T00:00:00"/>
    <d v="2014-08-27T00:00:00"/>
    <n v="1116.5"/>
    <s v="IrmaOpoczna"/>
    <n v="9"/>
    <n v="4"/>
    <n v="34"/>
    <n v="102"/>
    <n v="1218.5"/>
  </r>
  <r>
    <s v="Irma"/>
    <s v="Opoczna"/>
    <x v="5"/>
    <d v="2014-11-16T00:00:00"/>
    <d v="2014-11-19T00:00:00"/>
    <n v="919"/>
    <s v="IrmaOpoczna"/>
    <n v="9"/>
    <n v="4"/>
    <n v="34"/>
    <n v="102"/>
    <n v="1021"/>
  </r>
  <r>
    <s v="Zuzanna"/>
    <s v="Piotrkowska"/>
    <x v="0"/>
    <d v="2014-07-31T00:00:00"/>
    <d v="2014-08-01T00:00:00"/>
    <n v="295.39999999999998"/>
    <s v="ZuzannaPiotrkowska"/>
    <n v="15"/>
    <n v="2"/>
    <n v="34"/>
    <n v="54"/>
    <n v="349.4"/>
  </r>
  <r>
    <s v="Zuzanna"/>
    <s v="Piotrkowska"/>
    <x v="8"/>
    <d v="2014-08-30T00:00:00"/>
    <d v="2014-08-31T00:00:00"/>
    <n v="891"/>
    <s v="ZuzannaPiotrkowska"/>
    <n v="15"/>
    <n v="2"/>
    <n v="34"/>
    <n v="54"/>
    <n v="945"/>
  </r>
  <r>
    <s v="Zuzanna"/>
    <s v="Piotrkowska"/>
    <x v="9"/>
    <d v="2014-11-13T00:00:00"/>
    <d v="2014-11-14T00:00:00"/>
    <n v="407.8"/>
    <s v="ZuzannaPiotrkowska"/>
    <n v="15"/>
    <n v="2"/>
    <n v="34"/>
    <n v="54"/>
    <n v="461.8"/>
  </r>
  <r>
    <s v="Zuzanna"/>
    <s v="Piotrkowska"/>
    <x v="8"/>
    <d v="2014-12-09T00:00:00"/>
    <d v="2014-12-10T00:00:00"/>
    <n v="891"/>
    <s v="ZuzannaPiotrkowska"/>
    <n v="15"/>
    <n v="2"/>
    <n v="34"/>
    <n v="54"/>
    <n v="945"/>
  </r>
  <r>
    <s v="Zuzanna"/>
    <s v="Piotrkowska"/>
    <x v="6"/>
    <d v="2014-12-22T00:00:00"/>
    <d v="2014-12-23T00:00:00"/>
    <n v="706.5"/>
    <s v="ZuzannaPiotrkowska"/>
    <n v="15"/>
    <n v="2"/>
    <n v="34"/>
    <n v="54"/>
    <n v="760.5"/>
  </r>
  <r>
    <s v="Irma"/>
    <s v="Opoczna"/>
    <x v="1"/>
    <d v="2014-07-19T00:00:00"/>
    <d v="2014-07-21T00:00:00"/>
    <n v="795.4"/>
    <s v="IrmaOpoczna"/>
    <n v="9"/>
    <n v="3"/>
    <n v="34"/>
    <n v="78"/>
    <n v="873.4"/>
  </r>
  <r>
    <s v="Irma"/>
    <s v="Opoczna"/>
    <x v="10"/>
    <d v="2014-08-18T00:00:00"/>
    <d v="2014-08-20T00:00:00"/>
    <n v="689.8"/>
    <s v="IrmaOpoczna"/>
    <n v="9"/>
    <n v="3"/>
    <n v="34"/>
    <n v="78"/>
    <n v="767.8"/>
  </r>
  <r>
    <s v="Kamil"/>
    <s v="Zabrzeski"/>
    <x v="8"/>
    <d v="2014-01-02T00:00:00"/>
    <d v="2014-01-03T00:00:00"/>
    <n v="891"/>
    <s v="KamilZabrzeski"/>
    <n v="13"/>
    <n v="2"/>
    <n v="34"/>
    <n v="54"/>
    <n v="945"/>
  </r>
  <r>
    <s v="Kamil"/>
    <s v="Zabrzeski"/>
    <x v="9"/>
    <d v="2014-01-26T00:00:00"/>
    <d v="2014-01-27T00:00:00"/>
    <n v="407.8"/>
    <s v="KamilZabrzeski"/>
    <n v="13"/>
    <n v="2"/>
    <n v="34"/>
    <n v="54"/>
    <n v="461.8"/>
  </r>
  <r>
    <s v="Kamil"/>
    <s v="Zabrzeski"/>
    <x v="1"/>
    <d v="2014-08-25T00:00:00"/>
    <d v="2014-08-26T00:00:00"/>
    <n v="654.4"/>
    <s v="KamilZabrzeski"/>
    <n v="13"/>
    <n v="2"/>
    <n v="34"/>
    <n v="54"/>
    <n v="708.4"/>
  </r>
  <r>
    <s v="Kamil"/>
    <s v="Zabrzeski"/>
    <x v="9"/>
    <d v="2014-12-10T00:00:00"/>
    <d v="2014-12-11T00:00:00"/>
    <n v="407.8"/>
    <s v="KamilZabrzeski"/>
    <n v="13"/>
    <n v="2"/>
    <n v="34"/>
    <n v="54"/>
    <n v="461.8"/>
  </r>
  <r>
    <s v="Marzena"/>
    <s v="Grab"/>
    <x v="4"/>
    <d v="2014-05-14T00:00:00"/>
    <d v="2014-05-15T00:00:00"/>
    <n v="439.7"/>
    <s v="MarzenaGrab"/>
    <n v="12"/>
    <n v="2"/>
    <n v="34"/>
    <n v="54"/>
    <n v="493.7"/>
  </r>
  <r>
    <s v="Marzena"/>
    <s v="Grab"/>
    <x v="5"/>
    <d v="2014-12-29T00:00:00"/>
    <d v="2014-12-30T00:00:00"/>
    <n v="601"/>
    <s v="MarzenaGrab"/>
    <n v="12"/>
    <n v="2"/>
    <n v="34"/>
    <n v="54"/>
    <n v="655"/>
  </r>
  <r>
    <s v="Irma"/>
    <s v="Opoczna"/>
    <x v="6"/>
    <d v="2014-11-04T00:00:00"/>
    <d v="2014-11-05T00:00:00"/>
    <n v="706.5"/>
    <s v="IrmaOpoczna"/>
    <n v="9"/>
    <n v="2"/>
    <n v="34"/>
    <n v="54"/>
    <n v="760.5"/>
  </r>
  <r>
    <s v="Zuzanna"/>
    <s v="Piotrkowska"/>
    <x v="6"/>
    <d v="2014-11-04T00:00:00"/>
    <d v="2014-11-04T00:00:00"/>
    <n v="501.5"/>
    <s v="ZuzannaPiotrkowska"/>
    <n v="15"/>
    <n v="1"/>
    <n v="34"/>
    <n v="30"/>
    <n v="531.5"/>
  </r>
  <r>
    <s v="Zuzanna"/>
    <s v="Piotrkowska"/>
    <x v="3"/>
    <d v="2014-12-12T00:00:00"/>
    <d v="2014-12-12T00:00:00"/>
    <n v="307.7"/>
    <s v="ZuzannaPiotrkowska"/>
    <n v="15"/>
    <n v="1"/>
    <n v="34"/>
    <n v="30"/>
    <n v="337.7"/>
  </r>
  <r>
    <s v="Zuzanna"/>
    <s v="Piotrkowska"/>
    <x v="4"/>
    <d v="2014-12-18T00:00:00"/>
    <d v="2014-12-18T00:00:00"/>
    <n v="290.7"/>
    <s v="ZuzannaPiotrkowska"/>
    <n v="15"/>
    <n v="1"/>
    <n v="34"/>
    <n v="30"/>
    <n v="320.7"/>
  </r>
  <r>
    <s v="Zuzanna"/>
    <s v="Piotrkowska"/>
    <x v="11"/>
    <d v="2014-12-22T00:00:00"/>
    <d v="2014-12-22T00:00:00"/>
    <n v="442"/>
    <s v="ZuzannaPiotrkowska"/>
    <n v="15"/>
    <n v="1"/>
    <n v="34"/>
    <n v="30"/>
    <n v="472"/>
  </r>
  <r>
    <s v="Zuzanna"/>
    <s v="Piotrkowska"/>
    <x v="7"/>
    <d v="2014-12-29T00:00:00"/>
    <d v="2014-12-29T00:00:00"/>
    <n v="494.7"/>
    <s v="ZuzannaPiotrkowska"/>
    <n v="15"/>
    <n v="1"/>
    <n v="34"/>
    <n v="30"/>
    <n v="524.70000000000005"/>
  </r>
  <r>
    <s v="Kamil"/>
    <s v="Zabrzeski"/>
    <x v="6"/>
    <d v="2014-09-23T00:00:00"/>
    <d v="2014-09-23T00:00:00"/>
    <n v="501.5"/>
    <s v="KamilZabrzeski"/>
    <n v="13"/>
    <n v="1"/>
    <n v="34"/>
    <n v="30"/>
    <n v="531.5"/>
  </r>
  <r>
    <s v="Kamil"/>
    <s v="Zabrzeski"/>
    <x v="3"/>
    <d v="2014-10-29T00:00:00"/>
    <d v="2014-10-29T00:00:00"/>
    <n v="307.7"/>
    <s v="KamilZabrzeski"/>
    <n v="13"/>
    <n v="1"/>
    <n v="34"/>
    <n v="30"/>
    <n v="337.7"/>
  </r>
  <r>
    <s v="Kamil"/>
    <s v="Zabrzeski"/>
    <x v="7"/>
    <d v="2014-12-18T00:00:00"/>
    <d v="2014-12-18T00:00:00"/>
    <n v="494.7"/>
    <s v="KamilZabrzeski"/>
    <n v="13"/>
    <n v="1"/>
    <n v="34"/>
    <n v="30"/>
    <n v="524.70000000000005"/>
  </r>
  <r>
    <s v="Marzena"/>
    <s v="Grab"/>
    <x v="12"/>
    <d v="2014-06-02T00:00:00"/>
    <d v="2014-06-02T00:00:00"/>
    <n v="212.5"/>
    <s v="MarzenaGrab"/>
    <n v="12"/>
    <n v="1"/>
    <n v="34"/>
    <n v="30"/>
    <n v="242.5"/>
  </r>
  <r>
    <s v="Marzena"/>
    <s v="Grab"/>
    <x v="3"/>
    <d v="2014-11-18T00:00:00"/>
    <d v="2014-11-18T00:00:00"/>
    <n v="307.7"/>
    <s v="MarzenaGrab"/>
    <n v="12"/>
    <n v="1"/>
    <n v="34"/>
    <n v="30"/>
    <n v="337.7"/>
  </r>
  <r>
    <s v="Marzena"/>
    <s v="Grab"/>
    <x v="8"/>
    <d v="2014-11-25T00:00:00"/>
    <d v="2014-11-25T00:00:00"/>
    <n v="680"/>
    <s v="MarzenaGrab"/>
    <n v="12"/>
    <n v="1"/>
    <n v="34"/>
    <n v="30"/>
    <n v="710"/>
  </r>
  <r>
    <s v="Marzena"/>
    <s v="Grab"/>
    <x v="5"/>
    <d v="2014-12-10T00:00:00"/>
    <d v="2014-12-10T00:00:00"/>
    <n v="442"/>
    <s v="MarzenaGrab"/>
    <n v="12"/>
    <n v="1"/>
    <n v="34"/>
    <n v="30"/>
    <n v="472"/>
  </r>
  <r>
    <s v="Karolina"/>
    <s v="Janes"/>
    <x v="12"/>
    <d v="2014-01-14T00:00:00"/>
    <d v="2014-01-18T00:00:00"/>
    <n v="688.5"/>
    <s v="KarolinaJanes"/>
    <n v="12"/>
    <n v="5"/>
    <n v="33"/>
    <n v="126"/>
    <n v="814.5"/>
  </r>
  <r>
    <s v="Karolina"/>
    <s v="Janes"/>
    <x v="11"/>
    <d v="2014-12-10T00:00:00"/>
    <d v="2014-12-14T00:00:00"/>
    <n v="954"/>
    <s v="KarolinaJanes"/>
    <n v="12"/>
    <n v="5"/>
    <n v="33"/>
    <n v="126"/>
    <n v="1080"/>
  </r>
  <r>
    <s v="Piotr"/>
    <s v="Sworacz"/>
    <x v="6"/>
    <d v="2014-03-15T00:00:00"/>
    <d v="2014-03-19T00:00:00"/>
    <n v="1321.5"/>
    <s v="PiotrSworacz"/>
    <n v="10"/>
    <n v="5"/>
    <n v="33"/>
    <n v="126"/>
    <n v="1447.5"/>
  </r>
  <r>
    <s v="Karolina"/>
    <s v="Janes"/>
    <x v="1"/>
    <d v="2014-02-07T00:00:00"/>
    <d v="2014-02-10T00:00:00"/>
    <n v="936.4"/>
    <s v="KarolinaJanes"/>
    <n v="12"/>
    <n v="4"/>
    <n v="33"/>
    <n v="102"/>
    <n v="1038.4000000000001"/>
  </r>
  <r>
    <s v="Karolina"/>
    <s v="Janes"/>
    <x v="7"/>
    <d v="2014-06-13T00:00:00"/>
    <d v="2014-06-16T00:00:00"/>
    <n v="1091.7"/>
    <s v="KarolinaJanes"/>
    <n v="12"/>
    <n v="4"/>
    <n v="33"/>
    <n v="102"/>
    <n v="1193.7"/>
  </r>
  <r>
    <s v="Karolina"/>
    <s v="Janes"/>
    <x v="4"/>
    <d v="2014-07-31T00:00:00"/>
    <d v="2014-08-03T00:00:00"/>
    <n v="737.7"/>
    <s v="KarolinaJanes"/>
    <n v="12"/>
    <n v="4"/>
    <n v="33"/>
    <n v="102"/>
    <n v="839.7"/>
  </r>
  <r>
    <s v="Piotr"/>
    <s v="Sworacz"/>
    <x v="3"/>
    <d v="2014-01-14T00:00:00"/>
    <d v="2014-01-17T00:00:00"/>
    <n v="841.7"/>
    <s v="PiotrSworacz"/>
    <n v="10"/>
    <n v="4"/>
    <n v="33"/>
    <n v="102"/>
    <n v="943.7"/>
  </r>
  <r>
    <s v="Piotr"/>
    <s v="Sworacz"/>
    <x v="0"/>
    <d v="2014-01-26T00:00:00"/>
    <d v="2014-01-29T00:00:00"/>
    <n v="573.4"/>
    <s v="PiotrSworacz"/>
    <n v="10"/>
    <n v="4"/>
    <n v="33"/>
    <n v="102"/>
    <n v="675.4"/>
  </r>
  <r>
    <s v="Piotr"/>
    <s v="Sworacz"/>
    <x v="11"/>
    <d v="2014-02-19T00:00:00"/>
    <d v="2014-02-22T00:00:00"/>
    <n v="826"/>
    <s v="PiotrSworacz"/>
    <n v="10"/>
    <n v="4"/>
    <n v="33"/>
    <n v="102"/>
    <n v="928"/>
  </r>
  <r>
    <s v="Piotr"/>
    <s v="Sworacz"/>
    <x v="3"/>
    <d v="2014-11-04T00:00:00"/>
    <d v="2014-11-07T00:00:00"/>
    <n v="841.7"/>
    <s v="PiotrSworacz"/>
    <n v="10"/>
    <n v="4"/>
    <n v="33"/>
    <n v="102"/>
    <n v="943.7"/>
  </r>
  <r>
    <s v="Karolina"/>
    <s v="Janes"/>
    <x v="7"/>
    <d v="2014-01-21T00:00:00"/>
    <d v="2014-01-23T00:00:00"/>
    <n v="892.7"/>
    <s v="KarolinaJanes"/>
    <n v="12"/>
    <n v="3"/>
    <n v="33"/>
    <n v="78"/>
    <n v="970.7"/>
  </r>
  <r>
    <s v="Piotr"/>
    <s v="Sworacz"/>
    <x v="5"/>
    <d v="2014-06-01T00:00:00"/>
    <d v="2014-06-03T00:00:00"/>
    <n v="760"/>
    <s v="PiotrSworacz"/>
    <n v="10"/>
    <n v="3"/>
    <n v="33"/>
    <n v="78"/>
    <n v="838"/>
  </r>
  <r>
    <s v="Piotr"/>
    <s v="Sworacz"/>
    <x v="12"/>
    <d v="2014-07-31T00:00:00"/>
    <d v="2014-08-02T00:00:00"/>
    <n v="450.5"/>
    <s v="PiotrSworacz"/>
    <n v="10"/>
    <n v="3"/>
    <n v="33"/>
    <n v="78"/>
    <n v="528.5"/>
  </r>
  <r>
    <s v="Piotr"/>
    <s v="Sworacz"/>
    <x v="5"/>
    <d v="2014-10-11T00:00:00"/>
    <d v="2014-10-13T00:00:00"/>
    <n v="760"/>
    <s v="PiotrSworacz"/>
    <n v="10"/>
    <n v="3"/>
    <n v="33"/>
    <n v="78"/>
    <n v="838"/>
  </r>
  <r>
    <s v="Karolina"/>
    <s v="Janes"/>
    <x v="0"/>
    <d v="2014-03-27T00:00:00"/>
    <d v="2014-03-28T00:00:00"/>
    <n v="295.39999999999998"/>
    <s v="KarolinaJanes"/>
    <n v="12"/>
    <n v="2"/>
    <n v="33"/>
    <n v="54"/>
    <n v="349.4"/>
  </r>
  <r>
    <s v="Karolina"/>
    <s v="Janes"/>
    <x v="5"/>
    <d v="2014-12-21T00:00:00"/>
    <d v="2014-12-22T00:00:00"/>
    <n v="601"/>
    <s v="KarolinaJanes"/>
    <n v="12"/>
    <n v="2"/>
    <n v="33"/>
    <n v="54"/>
    <n v="655"/>
  </r>
  <r>
    <s v="Piotr"/>
    <s v="Sworacz"/>
    <x v="9"/>
    <d v="2014-11-15T00:00:00"/>
    <d v="2014-11-16T00:00:00"/>
    <n v="407.8"/>
    <s v="PiotrSworacz"/>
    <n v="10"/>
    <n v="2"/>
    <n v="33"/>
    <n v="54"/>
    <n v="461.8"/>
  </r>
  <r>
    <s v="Karolina"/>
    <s v="Janes"/>
    <x v="1"/>
    <d v="2014-01-08T00:00:00"/>
    <d v="2014-01-08T00:00:00"/>
    <n v="513.4"/>
    <s v="KarolinaJanes"/>
    <n v="12"/>
    <n v="1"/>
    <n v="33"/>
    <n v="30"/>
    <n v="543.4"/>
  </r>
  <r>
    <s v="Karolina"/>
    <s v="Janes"/>
    <x v="2"/>
    <d v="2014-11-15T00:00:00"/>
    <d v="2014-11-15T00:00:00"/>
    <n v="178.5"/>
    <s v="KarolinaJanes"/>
    <n v="12"/>
    <n v="1"/>
    <n v="33"/>
    <n v="30"/>
    <n v="208.5"/>
  </r>
  <r>
    <s v="Karolina"/>
    <s v="Janes"/>
    <x v="5"/>
    <d v="2014-11-20T00:00:00"/>
    <d v="2014-11-20T00:00:00"/>
    <n v="442"/>
    <s v="KarolinaJanes"/>
    <n v="12"/>
    <n v="1"/>
    <n v="33"/>
    <n v="30"/>
    <n v="472"/>
  </r>
  <r>
    <s v="Karolina"/>
    <s v="Janes"/>
    <x v="7"/>
    <d v="2014-12-29T00:00:00"/>
    <d v="2014-12-29T00:00:00"/>
    <n v="494.7"/>
    <s v="KarolinaJanes"/>
    <n v="12"/>
    <n v="1"/>
    <n v="33"/>
    <n v="30"/>
    <n v="524.70000000000005"/>
  </r>
  <r>
    <s v="Piotr"/>
    <s v="Sworacz"/>
    <x v="12"/>
    <d v="2014-11-20T00:00:00"/>
    <d v="2014-11-20T00:00:00"/>
    <n v="212.5"/>
    <s v="PiotrSworacz"/>
    <n v="10"/>
    <n v="1"/>
    <n v="33"/>
    <n v="30"/>
    <n v="242.5"/>
  </r>
  <r>
    <s v="Grzegorz"/>
    <s v="Podolski"/>
    <x v="12"/>
    <d v="2014-09-17T00:00:00"/>
    <d v="2014-09-20T00:00:00"/>
    <n v="569.5"/>
    <s v="GrzegorzPodolski"/>
    <n v="14"/>
    <n v="4"/>
    <n v="32"/>
    <n v="102"/>
    <n v="671.5"/>
  </r>
  <r>
    <s v="Grzegorz"/>
    <s v="Podolski"/>
    <x v="10"/>
    <d v="2014-09-29T00:00:00"/>
    <d v="2014-10-02T00:00:00"/>
    <n v="852.8"/>
    <s v="GrzegorzPodolski"/>
    <n v="14"/>
    <n v="4"/>
    <n v="32"/>
    <n v="102"/>
    <n v="954.8"/>
  </r>
  <r>
    <s v="Piotr"/>
    <s v="Bojarun"/>
    <x v="4"/>
    <d v="2014-05-14T00:00:00"/>
    <d v="2014-05-18T00:00:00"/>
    <n v="886.7"/>
    <s v="PiotrBojarun"/>
    <n v="10"/>
    <n v="5"/>
    <n v="32"/>
    <n v="126"/>
    <n v="1012.7"/>
  </r>
  <r>
    <s v="Piotr"/>
    <s v="Bojarun"/>
    <x v="7"/>
    <d v="2014-07-01T00:00:00"/>
    <d v="2014-07-05T00:00:00"/>
    <n v="1290.7"/>
    <s v="PiotrBojarun"/>
    <n v="10"/>
    <n v="5"/>
    <n v="32"/>
    <n v="126"/>
    <n v="1416.7"/>
  </r>
  <r>
    <s v="Grzegorz"/>
    <s v="Podolski"/>
    <x v="3"/>
    <d v="2014-01-15T00:00:00"/>
    <d v="2014-01-17T00:00:00"/>
    <n v="663.7"/>
    <s v="GrzegorzPodolski"/>
    <n v="14"/>
    <n v="3"/>
    <n v="32"/>
    <n v="78"/>
    <n v="741.7"/>
  </r>
  <r>
    <s v="Grzegorz"/>
    <s v="Podolski"/>
    <x v="3"/>
    <d v="2014-02-07T00:00:00"/>
    <d v="2014-02-09T00:00:00"/>
    <n v="663.7"/>
    <s v="GrzegorzPodolski"/>
    <n v="14"/>
    <n v="3"/>
    <n v="32"/>
    <n v="78"/>
    <n v="741.7"/>
  </r>
  <r>
    <s v="Grzegorz"/>
    <s v="Podolski"/>
    <x v="5"/>
    <d v="2014-12-09T00:00:00"/>
    <d v="2014-12-11T00:00:00"/>
    <n v="760"/>
    <s v="GrzegorzPodolski"/>
    <n v="14"/>
    <n v="3"/>
    <n v="32"/>
    <n v="78"/>
    <n v="838"/>
  </r>
  <r>
    <s v="Piotr"/>
    <s v="Bojarun"/>
    <x v="2"/>
    <d v="2014-01-13T00:00:00"/>
    <d v="2014-01-16T00:00:00"/>
    <n v="550.5"/>
    <s v="PiotrBojarun"/>
    <n v="10"/>
    <n v="4"/>
    <n v="32"/>
    <n v="102"/>
    <n v="652.5"/>
  </r>
  <r>
    <s v="Piotr"/>
    <s v="Bojarun"/>
    <x v="1"/>
    <d v="2014-02-07T00:00:00"/>
    <d v="2014-02-10T00:00:00"/>
    <n v="936.4"/>
    <s v="PiotrBojarun"/>
    <n v="10"/>
    <n v="4"/>
    <n v="32"/>
    <n v="102"/>
    <n v="1038.4000000000001"/>
  </r>
  <r>
    <s v="Piotr"/>
    <s v="Bojarun"/>
    <x v="7"/>
    <d v="2014-07-31T00:00:00"/>
    <d v="2014-08-03T00:00:00"/>
    <n v="1091.7"/>
    <s v="PiotrBojarun"/>
    <n v="10"/>
    <n v="4"/>
    <n v="32"/>
    <n v="102"/>
    <n v="1193.7"/>
  </r>
  <r>
    <s v="Piotr"/>
    <s v="Bojarun"/>
    <x v="5"/>
    <d v="2014-04-08T00:00:00"/>
    <d v="2014-04-10T00:00:00"/>
    <n v="760"/>
    <s v="PiotrBojarun"/>
    <n v="10"/>
    <n v="3"/>
    <n v="32"/>
    <n v="78"/>
    <n v="838"/>
  </r>
  <r>
    <s v="Piotr"/>
    <s v="Bojarun"/>
    <x v="4"/>
    <d v="2014-09-05T00:00:00"/>
    <d v="2014-09-07T00:00:00"/>
    <n v="588.70000000000005"/>
    <s v="PiotrBojarun"/>
    <n v="10"/>
    <n v="3"/>
    <n v="32"/>
    <n v="78"/>
    <n v="666.7"/>
  </r>
  <r>
    <s v="Grzegorz"/>
    <s v="Podolski"/>
    <x v="6"/>
    <d v="2014-04-14T00:00:00"/>
    <d v="2014-04-15T00:00:00"/>
    <n v="706.5"/>
    <s v="GrzegorzPodolski"/>
    <n v="14"/>
    <n v="2"/>
    <n v="32"/>
    <n v="54"/>
    <n v="760.5"/>
  </r>
  <r>
    <s v="Grzegorz"/>
    <s v="Podolski"/>
    <x v="6"/>
    <d v="2014-07-25T00:00:00"/>
    <d v="2014-07-26T00:00:00"/>
    <n v="706.5"/>
    <s v="GrzegorzPodolski"/>
    <n v="14"/>
    <n v="2"/>
    <n v="32"/>
    <n v="54"/>
    <n v="760.5"/>
  </r>
  <r>
    <s v="Grzegorz"/>
    <s v="Podolski"/>
    <x v="7"/>
    <d v="2014-07-31T00:00:00"/>
    <d v="2014-08-01T00:00:00"/>
    <n v="693.7"/>
    <s v="GrzegorzPodolski"/>
    <n v="14"/>
    <n v="2"/>
    <n v="32"/>
    <n v="54"/>
    <n v="747.7"/>
  </r>
  <r>
    <s v="Grzegorz"/>
    <s v="Podolski"/>
    <x v="0"/>
    <d v="2014-10-29T00:00:00"/>
    <d v="2014-10-30T00:00:00"/>
    <n v="295.39999999999998"/>
    <s v="GrzegorzPodolski"/>
    <n v="14"/>
    <n v="2"/>
    <n v="32"/>
    <n v="54"/>
    <n v="349.4"/>
  </r>
  <r>
    <s v="Grzegorz"/>
    <s v="Podolski"/>
    <x v="3"/>
    <d v="2014-11-04T00:00:00"/>
    <d v="2014-11-05T00:00:00"/>
    <n v="485.7"/>
    <s v="GrzegorzPodolski"/>
    <n v="14"/>
    <n v="2"/>
    <n v="32"/>
    <n v="54"/>
    <n v="539.70000000000005"/>
  </r>
  <r>
    <s v="Grzegorz"/>
    <s v="Podolski"/>
    <x v="9"/>
    <d v="2014-11-15T00:00:00"/>
    <d v="2014-11-16T00:00:00"/>
    <n v="407.8"/>
    <s v="GrzegorzPodolski"/>
    <n v="14"/>
    <n v="2"/>
    <n v="32"/>
    <n v="54"/>
    <n v="461.8"/>
  </r>
  <r>
    <s v="Piotr"/>
    <s v="Bojarun"/>
    <x v="9"/>
    <d v="2014-03-15T00:00:00"/>
    <d v="2014-03-16T00:00:00"/>
    <n v="407.8"/>
    <s v="PiotrBojarun"/>
    <n v="10"/>
    <n v="2"/>
    <n v="32"/>
    <n v="54"/>
    <n v="461.8"/>
  </r>
  <r>
    <s v="Grzegorz"/>
    <s v="Podolski"/>
    <x v="6"/>
    <d v="2014-01-19T00:00:00"/>
    <d v="2014-01-19T00:00:00"/>
    <n v="501.5"/>
    <s v="GrzegorzPodolski"/>
    <n v="14"/>
    <n v="1"/>
    <n v="32"/>
    <n v="30"/>
    <n v="531.5"/>
  </r>
  <r>
    <s v="Grzegorz"/>
    <s v="Podolski"/>
    <x v="0"/>
    <d v="2014-03-03T00:00:00"/>
    <d v="2014-03-03T00:00:00"/>
    <n v="156.4"/>
    <s v="GrzegorzPodolski"/>
    <n v="14"/>
    <n v="1"/>
    <n v="32"/>
    <n v="30"/>
    <n v="186.4"/>
  </r>
  <r>
    <s v="Grzegorz"/>
    <s v="Podolski"/>
    <x v="12"/>
    <d v="2014-03-06T00:00:00"/>
    <d v="2014-03-06T00:00:00"/>
    <n v="212.5"/>
    <s v="GrzegorzPodolski"/>
    <n v="14"/>
    <n v="1"/>
    <n v="32"/>
    <n v="30"/>
    <n v="242.5"/>
  </r>
  <r>
    <s v="Piotr"/>
    <s v="Bojarun"/>
    <x v="10"/>
    <d v="2014-01-06T00:00:00"/>
    <d v="2014-01-06T00:00:00"/>
    <n v="363.8"/>
    <s v="PiotrBojarun"/>
    <n v="10"/>
    <n v="1"/>
    <n v="32"/>
    <n v="30"/>
    <n v="393.8"/>
  </r>
  <r>
    <s v="Piotr"/>
    <s v="Bojarun"/>
    <x v="1"/>
    <d v="2014-12-21T00:00:00"/>
    <d v="2014-12-21T00:00:00"/>
    <n v="513.4"/>
    <s v="PiotrBojarun"/>
    <n v="10"/>
    <n v="1"/>
    <n v="32"/>
    <n v="30"/>
    <n v="543.4"/>
  </r>
  <r>
    <s v="Olivia"/>
    <s v="Gabor"/>
    <x v="6"/>
    <d v="2014-09-16T00:00:00"/>
    <d v="2014-09-19T00:00:00"/>
    <n v="1116.5"/>
    <s v="OliviaGabor"/>
    <n v="16"/>
    <n v="4"/>
    <n v="31"/>
    <n v="102"/>
    <n v="1218.5"/>
  </r>
  <r>
    <s v="Olivia"/>
    <s v="Gabor"/>
    <x v="7"/>
    <d v="2014-09-17T00:00:00"/>
    <d v="2014-09-20T00:00:00"/>
    <n v="1091.7"/>
    <s v="OliviaGabor"/>
    <n v="16"/>
    <n v="4"/>
    <n v="31"/>
    <n v="102"/>
    <n v="1193.7"/>
  </r>
  <r>
    <s v="Olivia"/>
    <s v="Gabor"/>
    <x v="5"/>
    <d v="2014-01-15T00:00:00"/>
    <d v="2014-01-17T00:00:00"/>
    <n v="760"/>
    <s v="OliviaGabor"/>
    <n v="16"/>
    <n v="3"/>
    <n v="31"/>
    <n v="78"/>
    <n v="838"/>
  </r>
  <r>
    <s v="Olivia"/>
    <s v="Gabor"/>
    <x v="10"/>
    <d v="2014-10-22T00:00:00"/>
    <d v="2014-10-24T00:00:00"/>
    <n v="689.8"/>
    <s v="OliviaGabor"/>
    <n v="16"/>
    <n v="3"/>
    <n v="31"/>
    <n v="78"/>
    <n v="767.8"/>
  </r>
  <r>
    <s v="Sebastian"/>
    <s v="Argonski"/>
    <x v="11"/>
    <d v="2014-02-07T00:00:00"/>
    <d v="2014-02-11T00:00:00"/>
    <n v="954"/>
    <s v="SebastianArgonski"/>
    <n v="9"/>
    <n v="5"/>
    <n v="31"/>
    <n v="126"/>
    <n v="1080"/>
  </r>
  <r>
    <s v="Sebastian"/>
    <s v="Argonski"/>
    <x v="7"/>
    <d v="2014-04-14T00:00:00"/>
    <d v="2014-04-18T00:00:00"/>
    <n v="1290.7"/>
    <s v="SebastianArgonski"/>
    <n v="9"/>
    <n v="5"/>
    <n v="31"/>
    <n v="126"/>
    <n v="1416.7"/>
  </r>
  <r>
    <s v="Sebastian"/>
    <s v="Argonski"/>
    <x v="10"/>
    <d v="2014-07-13T00:00:00"/>
    <d v="2014-07-16T00:00:00"/>
    <n v="852.8"/>
    <s v="SebastianArgonski"/>
    <n v="9"/>
    <n v="4"/>
    <n v="31"/>
    <n v="102"/>
    <n v="954.8"/>
  </r>
  <r>
    <s v="Sebastian"/>
    <s v="Argonski"/>
    <x v="5"/>
    <d v="2014-10-23T00:00:00"/>
    <d v="2014-10-26T00:00:00"/>
    <n v="919"/>
    <s v="SebastianArgonski"/>
    <n v="9"/>
    <n v="4"/>
    <n v="31"/>
    <n v="102"/>
    <n v="1021"/>
  </r>
  <r>
    <s v="Sebastian"/>
    <s v="Argonski"/>
    <x v="0"/>
    <d v="2014-11-27T00:00:00"/>
    <d v="2014-11-30T00:00:00"/>
    <n v="573.4"/>
    <s v="SebastianArgonski"/>
    <n v="9"/>
    <n v="4"/>
    <n v="31"/>
    <n v="102"/>
    <n v="675.4"/>
  </r>
  <r>
    <s v="Olivia"/>
    <s v="Gabor"/>
    <x v="8"/>
    <d v="2014-02-19T00:00:00"/>
    <d v="2014-02-20T00:00:00"/>
    <n v="891"/>
    <s v="OliviaGabor"/>
    <n v="16"/>
    <n v="2"/>
    <n v="31"/>
    <n v="54"/>
    <n v="945"/>
  </r>
  <r>
    <s v="Olivia"/>
    <s v="Gabor"/>
    <x v="8"/>
    <d v="2014-06-25T00:00:00"/>
    <d v="2014-06-26T00:00:00"/>
    <n v="891"/>
    <s v="OliviaGabor"/>
    <n v="16"/>
    <n v="2"/>
    <n v="31"/>
    <n v="54"/>
    <n v="945"/>
  </r>
  <r>
    <s v="Olivia"/>
    <s v="Gabor"/>
    <x v="8"/>
    <d v="2014-08-25T00:00:00"/>
    <d v="2014-08-26T00:00:00"/>
    <n v="891"/>
    <s v="OliviaGabor"/>
    <n v="16"/>
    <n v="2"/>
    <n v="31"/>
    <n v="54"/>
    <n v="945"/>
  </r>
  <r>
    <s v="Olivia"/>
    <s v="Gabor"/>
    <x v="7"/>
    <d v="2014-08-30T00:00:00"/>
    <d v="2014-08-31T00:00:00"/>
    <n v="693.7"/>
    <s v="OliviaGabor"/>
    <n v="16"/>
    <n v="2"/>
    <n v="31"/>
    <n v="54"/>
    <n v="747.7"/>
  </r>
  <r>
    <s v="Olivia"/>
    <s v="Gabor"/>
    <x v="6"/>
    <d v="2014-12-16T00:00:00"/>
    <d v="2014-12-17T00:00:00"/>
    <n v="706.5"/>
    <s v="OliviaGabor"/>
    <n v="16"/>
    <n v="2"/>
    <n v="31"/>
    <n v="54"/>
    <n v="760.5"/>
  </r>
  <r>
    <s v="Sebastian"/>
    <s v="Argonski"/>
    <x v="11"/>
    <d v="2014-01-14T00:00:00"/>
    <d v="2014-01-16T00:00:00"/>
    <n v="698"/>
    <s v="SebastianArgonski"/>
    <n v="9"/>
    <n v="3"/>
    <n v="31"/>
    <n v="78"/>
    <n v="776"/>
  </r>
  <r>
    <s v="Sebastian"/>
    <s v="Argonski"/>
    <x v="4"/>
    <d v="2014-09-04T00:00:00"/>
    <d v="2014-09-05T00:00:00"/>
    <n v="439.7"/>
    <s v="SebastianArgonski"/>
    <n v="9"/>
    <n v="2"/>
    <n v="31"/>
    <n v="54"/>
    <n v="493.7"/>
  </r>
  <r>
    <s v="Sebastian"/>
    <s v="Argonski"/>
    <x v="6"/>
    <d v="2014-09-16T00:00:00"/>
    <d v="2014-09-17T00:00:00"/>
    <n v="706.5"/>
    <s v="SebastianArgonski"/>
    <n v="9"/>
    <n v="2"/>
    <n v="31"/>
    <n v="54"/>
    <n v="760.5"/>
  </r>
  <r>
    <s v="Sebastian"/>
    <s v="Argonski"/>
    <x v="4"/>
    <d v="2014-12-09T00:00:00"/>
    <d v="2014-12-10T00:00:00"/>
    <n v="439.7"/>
    <s v="SebastianArgonski"/>
    <n v="9"/>
    <n v="2"/>
    <n v="31"/>
    <n v="54"/>
    <n v="493.7"/>
  </r>
  <r>
    <s v="Olivia"/>
    <s v="Gabor"/>
    <x v="9"/>
    <d v="2014-01-07T00:00:00"/>
    <d v="2014-01-07T00:00:00"/>
    <n v="278.8"/>
    <s v="OliviaGabor"/>
    <n v="16"/>
    <n v="1"/>
    <n v="31"/>
    <n v="30"/>
    <n v="308.8"/>
  </r>
  <r>
    <s v="Olivia"/>
    <s v="Gabor"/>
    <x v="12"/>
    <d v="2014-09-30T00:00:00"/>
    <d v="2014-09-30T00:00:00"/>
    <n v="212.5"/>
    <s v="OliviaGabor"/>
    <n v="16"/>
    <n v="1"/>
    <n v="31"/>
    <n v="30"/>
    <n v="242.5"/>
  </r>
  <r>
    <s v="Olivia"/>
    <s v="Gabor"/>
    <x v="11"/>
    <d v="2014-10-10T00:00:00"/>
    <d v="2014-10-10T00:00:00"/>
    <n v="442"/>
    <s v="OliviaGabor"/>
    <n v="16"/>
    <n v="1"/>
    <n v="31"/>
    <n v="30"/>
    <n v="472"/>
  </r>
  <r>
    <s v="Olivia"/>
    <s v="Gabor"/>
    <x v="6"/>
    <d v="2014-10-14T00:00:00"/>
    <d v="2014-10-14T00:00:00"/>
    <n v="501.5"/>
    <s v="OliviaGabor"/>
    <n v="16"/>
    <n v="1"/>
    <n v="31"/>
    <n v="30"/>
    <n v="531.5"/>
  </r>
  <r>
    <s v="Olivia"/>
    <s v="Gabor"/>
    <x v="6"/>
    <d v="2014-11-28T00:00:00"/>
    <d v="2014-11-28T00:00:00"/>
    <n v="501.5"/>
    <s v="OliviaGabor"/>
    <n v="16"/>
    <n v="1"/>
    <n v="31"/>
    <n v="30"/>
    <n v="531.5"/>
  </r>
  <r>
    <s v="Olivia"/>
    <s v="Gabor"/>
    <x v="9"/>
    <d v="2014-12-02T00:00:00"/>
    <d v="2014-12-02T00:00:00"/>
    <n v="278.8"/>
    <s v="OliviaGabor"/>
    <n v="16"/>
    <n v="1"/>
    <n v="31"/>
    <n v="30"/>
    <n v="308.8"/>
  </r>
  <r>
    <s v="Olivia"/>
    <s v="Gabor"/>
    <x v="4"/>
    <d v="2014-12-21T00:00:00"/>
    <d v="2014-12-21T00:00:00"/>
    <n v="290.7"/>
    <s v="OliviaGabor"/>
    <n v="16"/>
    <n v="1"/>
    <n v="31"/>
    <n v="30"/>
    <n v="320.7"/>
  </r>
  <r>
    <s v="Andrzej"/>
    <s v="Klajn"/>
    <x v="7"/>
    <d v="2014-03-27T00:00:00"/>
    <d v="2014-03-31T00:00:00"/>
    <n v="1290.7"/>
    <s v="AndrzejKlajn"/>
    <n v="13"/>
    <n v="5"/>
    <n v="30"/>
    <n v="126"/>
    <n v="1416.7"/>
  </r>
  <r>
    <s v="Andrzej"/>
    <s v="Klajn"/>
    <x v="2"/>
    <d v="2014-11-04T00:00:00"/>
    <d v="2014-11-08T00:00:00"/>
    <n v="674.5"/>
    <s v="AndrzejKlajn"/>
    <n v="13"/>
    <n v="5"/>
    <n v="30"/>
    <n v="126"/>
    <n v="800.5"/>
  </r>
  <r>
    <s v="Wiktor"/>
    <s v="Budzis"/>
    <x v="3"/>
    <d v="2014-05-26T00:00:00"/>
    <d v="2014-05-30T00:00:00"/>
    <n v="1019.7"/>
    <s v="WiktorBudzis"/>
    <n v="12"/>
    <n v="5"/>
    <n v="30"/>
    <n v="126"/>
    <n v="1145.7"/>
  </r>
  <r>
    <s v="Wiktor"/>
    <s v="Budzis"/>
    <x v="5"/>
    <d v="2014-06-13T00:00:00"/>
    <d v="2014-06-17T00:00:00"/>
    <n v="1078"/>
    <s v="WiktorBudzis"/>
    <n v="12"/>
    <n v="5"/>
    <n v="30"/>
    <n v="126"/>
    <n v="1204"/>
  </r>
  <r>
    <s v="Wiktor"/>
    <s v="Budzis"/>
    <x v="1"/>
    <d v="2014-08-24T00:00:00"/>
    <d v="2014-08-28T00:00:00"/>
    <n v="1077.4000000000001"/>
    <s v="WiktorBudzis"/>
    <n v="12"/>
    <n v="5"/>
    <n v="30"/>
    <n v="126"/>
    <n v="1203.4000000000001"/>
  </r>
  <r>
    <s v="Bogumi"/>
    <s v="Lubelski"/>
    <x v="2"/>
    <d v="2014-07-01T00:00:00"/>
    <d v="2014-07-05T00:00:00"/>
    <n v="674.5"/>
    <s v="BogumiLubelski"/>
    <n v="12"/>
    <n v="5"/>
    <n v="30"/>
    <n v="126"/>
    <n v="800.5"/>
  </r>
  <r>
    <s v="Bogumi"/>
    <s v="Lubelski"/>
    <x v="12"/>
    <d v="2014-09-05T00:00:00"/>
    <d v="2014-09-09T00:00:00"/>
    <n v="688.5"/>
    <s v="BogumiLubelski"/>
    <n v="12"/>
    <n v="5"/>
    <n v="30"/>
    <n v="126"/>
    <n v="814.5"/>
  </r>
  <r>
    <s v="Dorota"/>
    <s v="Morska"/>
    <x v="0"/>
    <d v="2014-06-07T00:00:00"/>
    <d v="2014-06-11T00:00:00"/>
    <n v="712.4"/>
    <s v="DorotaMorska"/>
    <n v="12"/>
    <n v="5"/>
    <n v="30"/>
    <n v="126"/>
    <n v="838.4"/>
  </r>
  <r>
    <s v="Dorota"/>
    <s v="Morska"/>
    <x v="10"/>
    <d v="2014-12-10T00:00:00"/>
    <d v="2014-12-14T00:00:00"/>
    <n v="1015.8"/>
    <s v="DorotaMorska"/>
    <n v="12"/>
    <n v="5"/>
    <n v="30"/>
    <n v="126"/>
    <n v="1141.8"/>
  </r>
  <r>
    <s v="Rozalia"/>
    <s v="Siedlecka"/>
    <x v="1"/>
    <d v="2014-10-11T00:00:00"/>
    <d v="2014-10-15T00:00:00"/>
    <n v="1077.4000000000001"/>
    <s v="RozaliaSiedlecka"/>
    <n v="11"/>
    <n v="5"/>
    <n v="30"/>
    <n v="126"/>
    <n v="1203.4000000000001"/>
  </r>
  <r>
    <s v="Adam"/>
    <s v="Wradoch"/>
    <x v="11"/>
    <d v="2014-01-26T00:00:00"/>
    <d v="2014-01-30T00:00:00"/>
    <n v="954"/>
    <s v="AdamWradoch"/>
    <n v="11"/>
    <n v="5"/>
    <n v="30"/>
    <n v="126"/>
    <n v="1080"/>
  </r>
  <r>
    <s v="Adam"/>
    <s v="Wradoch"/>
    <x v="2"/>
    <d v="2014-08-24T00:00:00"/>
    <d v="2014-08-28T00:00:00"/>
    <n v="674.5"/>
    <s v="AdamWradoch"/>
    <n v="11"/>
    <n v="5"/>
    <n v="30"/>
    <n v="126"/>
    <n v="800.5"/>
  </r>
  <r>
    <s v="Adam"/>
    <s v="Wradoch"/>
    <x v="5"/>
    <d v="2014-10-11T00:00:00"/>
    <d v="2014-10-15T00:00:00"/>
    <n v="1078"/>
    <s v="AdamWradoch"/>
    <n v="11"/>
    <n v="5"/>
    <n v="30"/>
    <n v="126"/>
    <n v="1204"/>
  </r>
  <r>
    <s v="Andrzej"/>
    <s v="Klajn"/>
    <x v="5"/>
    <d v="2014-10-17T00:00:00"/>
    <d v="2014-10-20T00:00:00"/>
    <n v="919"/>
    <s v="AndrzejKlajn"/>
    <n v="13"/>
    <n v="4"/>
    <n v="30"/>
    <n v="102"/>
    <n v="1021"/>
  </r>
  <r>
    <s v="Bogumi"/>
    <s v="Lubelski"/>
    <x v="11"/>
    <d v="2014-04-02T00:00:00"/>
    <d v="2014-04-05T00:00:00"/>
    <n v="826"/>
    <s v="BogumiLubelski"/>
    <n v="12"/>
    <n v="4"/>
    <n v="30"/>
    <n v="102"/>
    <n v="928"/>
  </r>
  <r>
    <s v="Dorota"/>
    <s v="Morska"/>
    <x v="2"/>
    <d v="2014-04-08T00:00:00"/>
    <d v="2014-04-11T00:00:00"/>
    <n v="550.5"/>
    <s v="DorotaMorska"/>
    <n v="12"/>
    <n v="4"/>
    <n v="30"/>
    <n v="102"/>
    <n v="652.5"/>
  </r>
  <r>
    <s v="Amadeusz"/>
    <s v="Helski"/>
    <x v="2"/>
    <d v="2014-04-08T00:00:00"/>
    <d v="2014-04-12T00:00:00"/>
    <n v="674.5"/>
    <s v="AmadeuszHelski"/>
    <n v="9"/>
    <n v="5"/>
    <n v="30"/>
    <n v="126"/>
    <n v="800.5"/>
  </r>
  <r>
    <s v="Amadeusz"/>
    <s v="Helski"/>
    <x v="12"/>
    <d v="2014-12-09T00:00:00"/>
    <d v="2014-12-13T00:00:00"/>
    <n v="688.5"/>
    <s v="AmadeuszHelski"/>
    <n v="9"/>
    <n v="5"/>
    <n v="30"/>
    <n v="126"/>
    <n v="814.5"/>
  </r>
  <r>
    <s v="Andrzej"/>
    <s v="Klajn"/>
    <x v="12"/>
    <d v="2014-01-03T00:00:00"/>
    <d v="2014-01-05T00:00:00"/>
    <n v="450.5"/>
    <s v="AndrzejKlajn"/>
    <n v="13"/>
    <n v="3"/>
    <n v="30"/>
    <n v="78"/>
    <n v="528.5"/>
  </r>
  <r>
    <s v="Andrzej"/>
    <s v="Klajn"/>
    <x v="7"/>
    <d v="2014-09-16T00:00:00"/>
    <d v="2014-09-18T00:00:00"/>
    <n v="892.7"/>
    <s v="AndrzejKlajn"/>
    <n v="13"/>
    <n v="3"/>
    <n v="30"/>
    <n v="78"/>
    <n v="970.7"/>
  </r>
  <r>
    <s v="Wiktor"/>
    <s v="Budzis"/>
    <x v="11"/>
    <d v="2014-03-15T00:00:00"/>
    <d v="2014-03-17T00:00:00"/>
    <n v="698"/>
    <s v="WiktorBudzis"/>
    <n v="12"/>
    <n v="3"/>
    <n v="30"/>
    <n v="78"/>
    <n v="776"/>
  </r>
  <r>
    <s v="Amadeusz"/>
    <s v="Helski"/>
    <x v="6"/>
    <d v="2014-01-09T00:00:00"/>
    <d v="2014-01-12T00:00:00"/>
    <n v="1116.5"/>
    <s v="AmadeuszHelski"/>
    <n v="9"/>
    <n v="4"/>
    <n v="30"/>
    <n v="102"/>
    <n v="1218.5"/>
  </r>
  <r>
    <s v="Amadeusz"/>
    <s v="Helski"/>
    <x v="9"/>
    <d v="2014-06-25T00:00:00"/>
    <d v="2014-06-28T00:00:00"/>
    <n v="665.8"/>
    <s v="AmadeuszHelski"/>
    <n v="9"/>
    <n v="4"/>
    <n v="30"/>
    <n v="102"/>
    <n v="767.8"/>
  </r>
  <r>
    <s v="Amadeusz"/>
    <s v="Helski"/>
    <x v="5"/>
    <d v="2014-07-07T00:00:00"/>
    <d v="2014-07-10T00:00:00"/>
    <n v="919"/>
    <s v="AmadeuszHelski"/>
    <n v="9"/>
    <n v="4"/>
    <n v="30"/>
    <n v="102"/>
    <n v="1021"/>
  </r>
  <r>
    <s v="Dorota"/>
    <s v="Morska"/>
    <x v="9"/>
    <d v="2014-10-22T00:00:00"/>
    <d v="2014-10-24T00:00:00"/>
    <n v="536.79999999999995"/>
    <s v="DorotaMorska"/>
    <n v="12"/>
    <n v="3"/>
    <n v="30"/>
    <n v="78"/>
    <n v="614.79999999999995"/>
  </r>
  <r>
    <s v="Rozalia"/>
    <s v="Siedlecka"/>
    <x v="1"/>
    <d v="2014-01-27T00:00:00"/>
    <d v="2014-01-29T00:00:00"/>
    <n v="795.4"/>
    <s v="RozaliaSiedlecka"/>
    <n v="11"/>
    <n v="3"/>
    <n v="30"/>
    <n v="78"/>
    <n v="873.4"/>
  </r>
  <r>
    <s v="Rozalia"/>
    <s v="Siedlecka"/>
    <x v="6"/>
    <d v="2014-03-03T00:00:00"/>
    <d v="2014-03-05T00:00:00"/>
    <n v="911.5"/>
    <s v="RozaliaSiedlecka"/>
    <n v="11"/>
    <n v="3"/>
    <n v="30"/>
    <n v="78"/>
    <n v="989.5"/>
  </r>
  <r>
    <s v="Rozalia"/>
    <s v="Siedlecka"/>
    <x v="11"/>
    <d v="2014-03-11T00:00:00"/>
    <d v="2014-03-13T00:00:00"/>
    <n v="698"/>
    <s v="RozaliaSiedlecka"/>
    <n v="11"/>
    <n v="3"/>
    <n v="30"/>
    <n v="78"/>
    <n v="776"/>
  </r>
  <r>
    <s v="Rozalia"/>
    <s v="Siedlecka"/>
    <x v="11"/>
    <d v="2014-09-05T00:00:00"/>
    <d v="2014-09-07T00:00:00"/>
    <n v="698"/>
    <s v="RozaliaSiedlecka"/>
    <n v="11"/>
    <n v="3"/>
    <n v="30"/>
    <n v="78"/>
    <n v="776"/>
  </r>
  <r>
    <s v="Rozalia"/>
    <s v="Siedlecka"/>
    <x v="10"/>
    <d v="2014-09-11T00:00:00"/>
    <d v="2014-09-13T00:00:00"/>
    <n v="689.8"/>
    <s v="RozaliaSiedlecka"/>
    <n v="11"/>
    <n v="3"/>
    <n v="30"/>
    <n v="78"/>
    <n v="767.8"/>
  </r>
  <r>
    <s v="Rozalia"/>
    <s v="Siedlecka"/>
    <x v="7"/>
    <d v="2014-09-16T00:00:00"/>
    <d v="2014-09-18T00:00:00"/>
    <n v="892.7"/>
    <s v="RozaliaSiedlecka"/>
    <n v="11"/>
    <n v="3"/>
    <n v="30"/>
    <n v="78"/>
    <n v="970.7"/>
  </r>
  <r>
    <s v="Adam"/>
    <s v="Wradoch"/>
    <x v="9"/>
    <d v="2014-02-19T00:00:00"/>
    <d v="2014-02-21T00:00:00"/>
    <n v="536.79999999999995"/>
    <s v="AdamWradoch"/>
    <n v="11"/>
    <n v="3"/>
    <n v="30"/>
    <n v="78"/>
    <n v="614.79999999999995"/>
  </r>
  <r>
    <s v="Amadeusz"/>
    <s v="Helski"/>
    <x v="10"/>
    <d v="2014-09-29T00:00:00"/>
    <d v="2014-10-01T00:00:00"/>
    <n v="689.8"/>
    <s v="AmadeuszHelski"/>
    <n v="9"/>
    <n v="3"/>
    <n v="30"/>
    <n v="78"/>
    <n v="767.8"/>
  </r>
  <r>
    <s v="Andrzej"/>
    <s v="Klajn"/>
    <x v="11"/>
    <d v="2014-09-04T00:00:00"/>
    <d v="2014-09-05T00:00:00"/>
    <n v="570"/>
    <s v="AndrzejKlajn"/>
    <n v="13"/>
    <n v="2"/>
    <n v="30"/>
    <n v="54"/>
    <n v="624"/>
  </r>
  <r>
    <s v="Andrzej"/>
    <s v="Klajn"/>
    <x v="8"/>
    <d v="2014-12-09T00:00:00"/>
    <d v="2014-12-10T00:00:00"/>
    <n v="891"/>
    <s v="AndrzejKlajn"/>
    <n v="13"/>
    <n v="2"/>
    <n v="30"/>
    <n v="54"/>
    <n v="945"/>
  </r>
  <r>
    <s v="Wiktor"/>
    <s v="Budzis"/>
    <x v="11"/>
    <d v="2014-02-19T00:00:00"/>
    <d v="2014-02-20T00:00:00"/>
    <n v="570"/>
    <s v="WiktorBudzis"/>
    <n v="12"/>
    <n v="2"/>
    <n v="30"/>
    <n v="54"/>
    <n v="624"/>
  </r>
  <r>
    <s v="Wiktor"/>
    <s v="Budzis"/>
    <x v="9"/>
    <d v="2014-11-16T00:00:00"/>
    <d v="2014-11-17T00:00:00"/>
    <n v="407.8"/>
    <s v="WiktorBudzis"/>
    <n v="12"/>
    <n v="2"/>
    <n v="30"/>
    <n v="54"/>
    <n v="461.8"/>
  </r>
  <r>
    <s v="Wiktor"/>
    <s v="Budzis"/>
    <x v="9"/>
    <d v="2014-11-21T00:00:00"/>
    <d v="2014-11-22T00:00:00"/>
    <n v="407.8"/>
    <s v="WiktorBudzis"/>
    <n v="12"/>
    <n v="2"/>
    <n v="30"/>
    <n v="54"/>
    <n v="461.8"/>
  </r>
  <r>
    <s v="Wiktor"/>
    <s v="Budzis"/>
    <x v="0"/>
    <d v="2014-12-28T00:00:00"/>
    <d v="2014-12-29T00:00:00"/>
    <n v="295.39999999999998"/>
    <s v="WiktorBudzis"/>
    <n v="12"/>
    <n v="2"/>
    <n v="30"/>
    <n v="54"/>
    <n v="349.4"/>
  </r>
  <r>
    <s v="Bogumi"/>
    <s v="Lubelski"/>
    <x v="11"/>
    <d v="2014-02-07T00:00:00"/>
    <d v="2014-02-08T00:00:00"/>
    <n v="570"/>
    <s v="BogumiLubelski"/>
    <n v="12"/>
    <n v="2"/>
    <n v="30"/>
    <n v="54"/>
    <n v="624"/>
  </r>
  <r>
    <s v="Bogumi"/>
    <s v="Lubelski"/>
    <x v="2"/>
    <d v="2014-07-07T00:00:00"/>
    <d v="2014-07-08T00:00:00"/>
    <n v="302.5"/>
    <s v="BogumiLubelski"/>
    <n v="12"/>
    <n v="2"/>
    <n v="30"/>
    <n v="54"/>
    <n v="356.5"/>
  </r>
  <r>
    <s v="Bogumi"/>
    <s v="Lubelski"/>
    <x v="6"/>
    <d v="2014-08-06T00:00:00"/>
    <d v="2014-08-07T00:00:00"/>
    <n v="706.5"/>
    <s v="BogumiLubelski"/>
    <n v="12"/>
    <n v="2"/>
    <n v="30"/>
    <n v="54"/>
    <n v="760.5"/>
  </r>
  <r>
    <s v="Bogumi"/>
    <s v="Lubelski"/>
    <x v="1"/>
    <d v="2014-09-04T00:00:00"/>
    <d v="2014-09-05T00:00:00"/>
    <n v="654.4"/>
    <s v="BogumiLubelski"/>
    <n v="12"/>
    <n v="2"/>
    <n v="30"/>
    <n v="54"/>
    <n v="708.4"/>
  </r>
  <r>
    <s v="Bogumi"/>
    <s v="Lubelski"/>
    <x v="5"/>
    <d v="2014-11-03T00:00:00"/>
    <d v="2014-11-04T00:00:00"/>
    <n v="601"/>
    <s v="BogumiLubelski"/>
    <n v="12"/>
    <n v="2"/>
    <n v="30"/>
    <n v="54"/>
    <n v="655"/>
  </r>
  <r>
    <s v="Bogumi"/>
    <s v="Lubelski"/>
    <x v="7"/>
    <d v="2014-11-22T00:00:00"/>
    <d v="2014-11-23T00:00:00"/>
    <n v="693.7"/>
    <s v="BogumiLubelski"/>
    <n v="12"/>
    <n v="2"/>
    <n v="30"/>
    <n v="54"/>
    <n v="747.7"/>
  </r>
  <r>
    <s v="Bogumi"/>
    <s v="Lubelski"/>
    <x v="11"/>
    <d v="2014-12-21T00:00:00"/>
    <d v="2014-12-22T00:00:00"/>
    <n v="570"/>
    <s v="BogumiLubelski"/>
    <n v="12"/>
    <n v="2"/>
    <n v="30"/>
    <n v="54"/>
    <n v="624"/>
  </r>
  <r>
    <s v="Dorota"/>
    <s v="Morska"/>
    <x v="2"/>
    <d v="2014-01-02T00:00:00"/>
    <d v="2014-01-03T00:00:00"/>
    <n v="302.5"/>
    <s v="DorotaMorska"/>
    <n v="12"/>
    <n v="2"/>
    <n v="30"/>
    <n v="54"/>
    <n v="356.5"/>
  </r>
  <r>
    <s v="Dorota"/>
    <s v="Morska"/>
    <x v="12"/>
    <d v="2014-03-18T00:00:00"/>
    <d v="2014-03-19T00:00:00"/>
    <n v="331.5"/>
    <s v="DorotaMorska"/>
    <n v="12"/>
    <n v="2"/>
    <n v="30"/>
    <n v="54"/>
    <n v="385.5"/>
  </r>
  <r>
    <s v="Dorota"/>
    <s v="Morska"/>
    <x v="6"/>
    <d v="2014-09-29T00:00:00"/>
    <d v="2014-09-30T00:00:00"/>
    <n v="706.5"/>
    <s v="DorotaMorska"/>
    <n v="12"/>
    <n v="2"/>
    <n v="30"/>
    <n v="54"/>
    <n v="760.5"/>
  </r>
  <r>
    <s v="Dorota"/>
    <s v="Morska"/>
    <x v="5"/>
    <d v="2014-10-10T00:00:00"/>
    <d v="2014-10-11T00:00:00"/>
    <n v="601"/>
    <s v="DorotaMorska"/>
    <n v="12"/>
    <n v="2"/>
    <n v="30"/>
    <n v="54"/>
    <n v="655"/>
  </r>
  <r>
    <s v="Dorota"/>
    <s v="Morska"/>
    <x v="6"/>
    <d v="2014-11-04T00:00:00"/>
    <d v="2014-11-05T00:00:00"/>
    <n v="706.5"/>
    <s v="DorotaMorska"/>
    <n v="12"/>
    <n v="2"/>
    <n v="30"/>
    <n v="54"/>
    <n v="760.5"/>
  </r>
  <r>
    <s v="Rozalia"/>
    <s v="Siedlecka"/>
    <x v="12"/>
    <d v="2014-02-19T00:00:00"/>
    <d v="2014-02-20T00:00:00"/>
    <n v="331.5"/>
    <s v="RozaliaSiedlecka"/>
    <n v="11"/>
    <n v="2"/>
    <n v="30"/>
    <n v="54"/>
    <n v="385.5"/>
  </r>
  <r>
    <s v="Rozalia"/>
    <s v="Siedlecka"/>
    <x v="7"/>
    <d v="2014-03-27T00:00:00"/>
    <d v="2014-03-28T00:00:00"/>
    <n v="693.7"/>
    <s v="RozaliaSiedlecka"/>
    <n v="11"/>
    <n v="2"/>
    <n v="30"/>
    <n v="54"/>
    <n v="747.7"/>
  </r>
  <r>
    <s v="Rozalia"/>
    <s v="Siedlecka"/>
    <x v="8"/>
    <d v="2014-10-05T00:00:00"/>
    <d v="2014-10-06T00:00:00"/>
    <n v="891"/>
    <s v="RozaliaSiedlecka"/>
    <n v="11"/>
    <n v="2"/>
    <n v="30"/>
    <n v="54"/>
    <n v="945"/>
  </r>
  <r>
    <s v="Adam"/>
    <s v="Wradoch"/>
    <x v="2"/>
    <d v="2014-06-25T00:00:00"/>
    <d v="2014-06-26T00:00:00"/>
    <n v="302.5"/>
    <s v="AdamWradoch"/>
    <n v="11"/>
    <n v="2"/>
    <n v="30"/>
    <n v="54"/>
    <n v="356.5"/>
  </r>
  <r>
    <s v="Adam"/>
    <s v="Wradoch"/>
    <x v="7"/>
    <d v="2014-09-05T00:00:00"/>
    <d v="2014-09-06T00:00:00"/>
    <n v="693.7"/>
    <s v="AdamWradoch"/>
    <n v="11"/>
    <n v="2"/>
    <n v="30"/>
    <n v="54"/>
    <n v="747.7"/>
  </r>
  <r>
    <s v="Adam"/>
    <s v="Wradoch"/>
    <x v="8"/>
    <d v="2014-11-28T00:00:00"/>
    <d v="2014-11-29T00:00:00"/>
    <n v="891"/>
    <s v="AdamWradoch"/>
    <n v="11"/>
    <n v="2"/>
    <n v="30"/>
    <n v="54"/>
    <n v="945"/>
  </r>
  <r>
    <s v="Adam"/>
    <s v="Wradoch"/>
    <x v="10"/>
    <d v="2014-12-09T00:00:00"/>
    <d v="2014-12-10T00:00:00"/>
    <n v="526.79999999999995"/>
    <s v="AdamWradoch"/>
    <n v="11"/>
    <n v="2"/>
    <n v="30"/>
    <n v="54"/>
    <n v="580.79999999999995"/>
  </r>
  <r>
    <s v="Adam"/>
    <s v="Wradoch"/>
    <x v="12"/>
    <d v="2014-12-29T00:00:00"/>
    <d v="2014-12-30T00:00:00"/>
    <n v="331.5"/>
    <s v="AdamWradoch"/>
    <n v="11"/>
    <n v="2"/>
    <n v="30"/>
    <n v="54"/>
    <n v="385.5"/>
  </r>
  <r>
    <s v="Amadeusz"/>
    <s v="Helski"/>
    <x v="1"/>
    <d v="2014-11-20T00:00:00"/>
    <d v="2014-11-21T00:00:00"/>
    <n v="654.4"/>
    <s v="AmadeuszHelski"/>
    <n v="9"/>
    <n v="2"/>
    <n v="30"/>
    <n v="54"/>
    <n v="708.4"/>
  </r>
  <r>
    <s v="Amadeusz"/>
    <s v="Helski"/>
    <x v="8"/>
    <d v="2014-11-24T00:00:00"/>
    <d v="2014-11-25T00:00:00"/>
    <n v="891"/>
    <s v="AmadeuszHelski"/>
    <n v="9"/>
    <n v="2"/>
    <n v="30"/>
    <n v="54"/>
    <n v="945"/>
  </r>
  <r>
    <s v="Andrzej"/>
    <s v="Klajn"/>
    <x v="6"/>
    <d v="2014-10-10T00:00:00"/>
    <d v="2014-10-10T00:00:00"/>
    <n v="501.5"/>
    <s v="AndrzejKlajn"/>
    <n v="13"/>
    <n v="1"/>
    <n v="30"/>
    <n v="30"/>
    <n v="531.5"/>
  </r>
  <r>
    <s v="Andrzej"/>
    <s v="Klajn"/>
    <x v="7"/>
    <d v="2014-10-13T00:00:00"/>
    <d v="2014-10-13T00:00:00"/>
    <n v="494.7"/>
    <s v="AndrzejKlajn"/>
    <n v="13"/>
    <n v="1"/>
    <n v="30"/>
    <n v="30"/>
    <n v="524.70000000000005"/>
  </r>
  <r>
    <s v="Andrzej"/>
    <s v="Klajn"/>
    <x v="5"/>
    <d v="2014-11-27T00:00:00"/>
    <d v="2014-11-27T00:00:00"/>
    <n v="442"/>
    <s v="AndrzejKlajn"/>
    <n v="13"/>
    <n v="1"/>
    <n v="30"/>
    <n v="30"/>
    <n v="472"/>
  </r>
  <r>
    <s v="Andrzej"/>
    <s v="Klajn"/>
    <x v="5"/>
    <d v="2014-12-01T00:00:00"/>
    <d v="2014-12-01T00:00:00"/>
    <n v="442"/>
    <s v="AndrzejKlajn"/>
    <n v="13"/>
    <n v="1"/>
    <n v="30"/>
    <n v="30"/>
    <n v="472"/>
  </r>
  <r>
    <s v="Andrzej"/>
    <s v="Klajn"/>
    <x v="4"/>
    <d v="2014-12-11T00:00:00"/>
    <d v="2014-12-11T00:00:00"/>
    <n v="290.7"/>
    <s v="AndrzejKlajn"/>
    <n v="13"/>
    <n v="1"/>
    <n v="30"/>
    <n v="30"/>
    <n v="320.7"/>
  </r>
  <r>
    <s v="Andrzej"/>
    <s v="Klajn"/>
    <x v="6"/>
    <d v="2014-12-13T00:00:00"/>
    <d v="2014-12-13T00:00:00"/>
    <n v="501.5"/>
    <s v="AndrzejKlajn"/>
    <n v="13"/>
    <n v="1"/>
    <n v="30"/>
    <n v="30"/>
    <n v="531.5"/>
  </r>
  <r>
    <s v="Wiktor"/>
    <s v="Budzis"/>
    <x v="8"/>
    <d v="2014-02-22T00:00:00"/>
    <d v="2014-02-22T00:00:00"/>
    <n v="680"/>
    <s v="WiktorBudzis"/>
    <n v="12"/>
    <n v="1"/>
    <n v="30"/>
    <n v="30"/>
    <n v="710"/>
  </r>
  <r>
    <s v="Wiktor"/>
    <s v="Budzis"/>
    <x v="9"/>
    <d v="2014-02-28T00:00:00"/>
    <d v="2014-02-28T00:00:00"/>
    <n v="278.8"/>
    <s v="WiktorBudzis"/>
    <n v="12"/>
    <n v="1"/>
    <n v="30"/>
    <n v="30"/>
    <n v="308.8"/>
  </r>
  <r>
    <s v="Wiktor"/>
    <s v="Budzis"/>
    <x v="4"/>
    <d v="2014-03-10T00:00:00"/>
    <d v="2014-03-10T00:00:00"/>
    <n v="290.7"/>
    <s v="WiktorBudzis"/>
    <n v="12"/>
    <n v="1"/>
    <n v="30"/>
    <n v="30"/>
    <n v="320.7"/>
  </r>
  <r>
    <s v="Wiktor"/>
    <s v="Budzis"/>
    <x v="5"/>
    <d v="2014-12-02T00:00:00"/>
    <d v="2014-12-02T00:00:00"/>
    <n v="442"/>
    <s v="WiktorBudzis"/>
    <n v="12"/>
    <n v="1"/>
    <n v="30"/>
    <n v="30"/>
    <n v="472"/>
  </r>
  <r>
    <s v="Bogumi"/>
    <s v="Lubelski"/>
    <x v="3"/>
    <d v="2014-08-09T00:00:00"/>
    <d v="2014-08-09T00:00:00"/>
    <n v="307.7"/>
    <s v="BogumiLubelski"/>
    <n v="12"/>
    <n v="1"/>
    <n v="30"/>
    <n v="30"/>
    <n v="337.7"/>
  </r>
  <r>
    <s v="Bogumi"/>
    <s v="Lubelski"/>
    <x v="3"/>
    <d v="2014-10-02T00:00:00"/>
    <d v="2014-10-02T00:00:00"/>
    <n v="307.7"/>
    <s v="BogumiLubelski"/>
    <n v="12"/>
    <n v="1"/>
    <n v="30"/>
    <n v="30"/>
    <n v="337.7"/>
  </r>
  <r>
    <s v="Dorota"/>
    <s v="Morska"/>
    <x v="8"/>
    <d v="2014-09-19T00:00:00"/>
    <d v="2014-09-19T00:00:00"/>
    <n v="680"/>
    <s v="DorotaMorska"/>
    <n v="12"/>
    <n v="1"/>
    <n v="30"/>
    <n v="30"/>
    <n v="710"/>
  </r>
  <r>
    <s v="Dorota"/>
    <s v="Morska"/>
    <x v="0"/>
    <d v="2014-10-15T00:00:00"/>
    <d v="2014-10-15T00:00:00"/>
    <n v="156.4"/>
    <s v="DorotaMorska"/>
    <n v="12"/>
    <n v="1"/>
    <n v="30"/>
    <n v="30"/>
    <n v="186.4"/>
  </r>
  <r>
    <s v="Dorota"/>
    <s v="Morska"/>
    <x v="12"/>
    <d v="2014-10-18T00:00:00"/>
    <d v="2014-10-18T00:00:00"/>
    <n v="212.5"/>
    <s v="DorotaMorska"/>
    <n v="12"/>
    <n v="1"/>
    <n v="30"/>
    <n v="30"/>
    <n v="242.5"/>
  </r>
  <r>
    <s v="Rozalia"/>
    <s v="Siedlecka"/>
    <x v="3"/>
    <d v="2014-07-21T00:00:00"/>
    <d v="2014-07-21T00:00:00"/>
    <n v="307.7"/>
    <s v="RozaliaSiedlecka"/>
    <n v="11"/>
    <n v="1"/>
    <n v="30"/>
    <n v="30"/>
    <n v="337.7"/>
  </r>
  <r>
    <s v="Adam"/>
    <s v="Wradoch"/>
    <x v="9"/>
    <d v="2014-03-03T00:00:00"/>
    <d v="2014-03-03T00:00:00"/>
    <n v="278.8"/>
    <s v="AdamWradoch"/>
    <n v="11"/>
    <n v="1"/>
    <n v="30"/>
    <n v="30"/>
    <n v="308.8"/>
  </r>
  <r>
    <s v="Adam"/>
    <s v="Wradoch"/>
    <x v="4"/>
    <d v="2014-03-07T00:00:00"/>
    <d v="2014-03-07T00:00:00"/>
    <n v="290.7"/>
    <s v="AdamWradoch"/>
    <n v="11"/>
    <n v="1"/>
    <n v="30"/>
    <n v="30"/>
    <n v="320.7"/>
  </r>
  <r>
    <s v="Amadeusz"/>
    <s v="Helski"/>
    <x v="7"/>
    <d v="2014-03-18T00:00:00"/>
    <d v="2014-03-18T00:00:00"/>
    <n v="494.7"/>
    <s v="AmadeuszHelski"/>
    <n v="9"/>
    <n v="1"/>
    <n v="30"/>
    <n v="30"/>
    <n v="524.70000000000005"/>
  </r>
  <r>
    <s v="Dorota"/>
    <s v="Sosnowiecka"/>
    <x v="8"/>
    <d v="2014-01-14T00:00:00"/>
    <d v="2014-01-17T00:00:00"/>
    <n v="1313"/>
    <s v="DorotaSosnowiecka"/>
    <n v="13"/>
    <n v="4"/>
    <n v="29"/>
    <n v="102"/>
    <n v="1415"/>
  </r>
  <r>
    <s v="Dorota"/>
    <s v="Sosnowiecka"/>
    <x v="3"/>
    <d v="2014-09-04T00:00:00"/>
    <d v="2014-09-07T00:00:00"/>
    <n v="841.7"/>
    <s v="DorotaSosnowiecka"/>
    <n v="13"/>
    <n v="4"/>
    <n v="29"/>
    <n v="102"/>
    <n v="943.7"/>
  </r>
  <r>
    <s v="Ewa"/>
    <s v="Kwiska"/>
    <x v="3"/>
    <d v="2014-01-15T00:00:00"/>
    <d v="2014-01-19T00:00:00"/>
    <n v="1019.7"/>
    <s v="EwaKwiska"/>
    <n v="8"/>
    <n v="5"/>
    <n v="29"/>
    <n v="126"/>
    <n v="1145.7"/>
  </r>
  <r>
    <s v="Ewa"/>
    <s v="Kwiska"/>
    <x v="0"/>
    <d v="2014-09-17T00:00:00"/>
    <d v="2014-09-21T00:00:00"/>
    <n v="712.4"/>
    <s v="EwaKwiska"/>
    <n v="8"/>
    <n v="5"/>
    <n v="29"/>
    <n v="126"/>
    <n v="838.4"/>
  </r>
  <r>
    <s v="Dorota"/>
    <s v="Sosnowiecka"/>
    <x v="0"/>
    <d v="2014-01-26T00:00:00"/>
    <d v="2014-01-28T00:00:00"/>
    <n v="434.4"/>
    <s v="DorotaSosnowiecka"/>
    <n v="13"/>
    <n v="3"/>
    <n v="29"/>
    <n v="78"/>
    <n v="512.4"/>
  </r>
  <r>
    <s v="Dorota"/>
    <s v="Sosnowiecka"/>
    <x v="11"/>
    <d v="2014-10-29T00:00:00"/>
    <d v="2014-10-31T00:00:00"/>
    <n v="698"/>
    <s v="DorotaSosnowiecka"/>
    <n v="13"/>
    <n v="3"/>
    <n v="29"/>
    <n v="78"/>
    <n v="776"/>
  </r>
  <r>
    <s v="Ewa"/>
    <s v="Kwiska"/>
    <x v="11"/>
    <d v="2014-01-21T00:00:00"/>
    <d v="2014-01-24T00:00:00"/>
    <n v="826"/>
    <s v="EwaKwiska"/>
    <n v="8"/>
    <n v="4"/>
    <n v="29"/>
    <n v="102"/>
    <n v="928"/>
  </r>
  <r>
    <s v="Ewa"/>
    <s v="Kwiska"/>
    <x v="6"/>
    <d v="2014-10-11T00:00:00"/>
    <d v="2014-10-14T00:00:00"/>
    <n v="1116.5"/>
    <s v="EwaKwiska"/>
    <n v="8"/>
    <n v="4"/>
    <n v="29"/>
    <n v="102"/>
    <n v="1218.5"/>
  </r>
  <r>
    <s v="Ewa"/>
    <s v="Kwiska"/>
    <x v="7"/>
    <d v="2014-11-28T00:00:00"/>
    <d v="2014-12-01T00:00:00"/>
    <n v="1091.7"/>
    <s v="EwaKwiska"/>
    <n v="8"/>
    <n v="4"/>
    <n v="29"/>
    <n v="102"/>
    <n v="1193.7"/>
  </r>
  <r>
    <s v="Dorota"/>
    <s v="Sosnowiecka"/>
    <x v="8"/>
    <d v="2014-02-19T00:00:00"/>
    <d v="2014-02-20T00:00:00"/>
    <n v="891"/>
    <s v="DorotaSosnowiecka"/>
    <n v="13"/>
    <n v="2"/>
    <n v="29"/>
    <n v="54"/>
    <n v="945"/>
  </r>
  <r>
    <s v="Dorota"/>
    <s v="Sosnowiecka"/>
    <x v="0"/>
    <d v="2014-02-19T00:00:00"/>
    <d v="2014-02-20T00:00:00"/>
    <n v="295.39999999999998"/>
    <s v="DorotaSosnowiecka"/>
    <n v="13"/>
    <n v="2"/>
    <n v="29"/>
    <n v="54"/>
    <n v="349.4"/>
  </r>
  <r>
    <s v="Dorota"/>
    <s v="Sosnowiecka"/>
    <x v="10"/>
    <d v="2014-09-11T00:00:00"/>
    <d v="2014-09-12T00:00:00"/>
    <n v="526.79999999999995"/>
    <s v="DorotaSosnowiecka"/>
    <n v="13"/>
    <n v="2"/>
    <n v="29"/>
    <n v="54"/>
    <n v="580.79999999999995"/>
  </r>
  <r>
    <s v="Dorota"/>
    <s v="Sosnowiecka"/>
    <x v="8"/>
    <d v="2014-10-17T00:00:00"/>
    <d v="2014-10-18T00:00:00"/>
    <n v="891"/>
    <s v="DorotaSosnowiecka"/>
    <n v="13"/>
    <n v="2"/>
    <n v="29"/>
    <n v="54"/>
    <n v="945"/>
  </r>
  <r>
    <s v="Dorota"/>
    <s v="Sosnowiecka"/>
    <x v="11"/>
    <d v="2014-10-25T00:00:00"/>
    <d v="2014-10-26T00:00:00"/>
    <n v="570"/>
    <s v="DorotaSosnowiecka"/>
    <n v="13"/>
    <n v="2"/>
    <n v="29"/>
    <n v="54"/>
    <n v="624"/>
  </r>
  <r>
    <s v="Dorota"/>
    <s v="Sosnowiecka"/>
    <x v="1"/>
    <d v="2014-12-22T00:00:00"/>
    <d v="2014-12-23T00:00:00"/>
    <n v="654.4"/>
    <s v="DorotaSosnowiecka"/>
    <n v="13"/>
    <n v="2"/>
    <n v="29"/>
    <n v="54"/>
    <n v="708.4"/>
  </r>
  <r>
    <s v="Ewa"/>
    <s v="Kwiska"/>
    <x v="1"/>
    <d v="2014-02-14T00:00:00"/>
    <d v="2014-02-16T00:00:00"/>
    <n v="795.4"/>
    <s v="EwaKwiska"/>
    <n v="8"/>
    <n v="3"/>
    <n v="29"/>
    <n v="78"/>
    <n v="873.4"/>
  </r>
  <r>
    <s v="Ewa"/>
    <s v="Kwiska"/>
    <x v="7"/>
    <d v="2014-06-13T00:00:00"/>
    <d v="2014-06-15T00:00:00"/>
    <n v="892.7"/>
    <s v="EwaKwiska"/>
    <n v="8"/>
    <n v="3"/>
    <n v="29"/>
    <n v="78"/>
    <n v="970.7"/>
  </r>
  <r>
    <s v="Dorota"/>
    <s v="Sosnowiecka"/>
    <x v="8"/>
    <d v="2014-10-23T00:00:00"/>
    <d v="2014-10-23T00:00:00"/>
    <n v="680"/>
    <s v="DorotaSosnowiecka"/>
    <n v="13"/>
    <n v="1"/>
    <n v="29"/>
    <n v="30"/>
    <n v="710"/>
  </r>
  <r>
    <s v="Dorota"/>
    <s v="Sosnowiecka"/>
    <x v="1"/>
    <d v="2014-11-25T00:00:00"/>
    <d v="2014-11-25T00:00:00"/>
    <n v="513.4"/>
    <s v="DorotaSosnowiecka"/>
    <n v="13"/>
    <n v="1"/>
    <n v="29"/>
    <n v="30"/>
    <n v="543.4"/>
  </r>
  <r>
    <s v="Dorota"/>
    <s v="Sosnowiecka"/>
    <x v="1"/>
    <d v="2014-11-27T00:00:00"/>
    <d v="2014-11-27T00:00:00"/>
    <n v="513.4"/>
    <s v="DorotaSosnowiecka"/>
    <n v="13"/>
    <n v="1"/>
    <n v="29"/>
    <n v="30"/>
    <n v="543.4"/>
  </r>
  <r>
    <s v="Ewa"/>
    <s v="Kwiska"/>
    <x v="1"/>
    <d v="2014-09-05T00:00:00"/>
    <d v="2014-09-05T00:00:00"/>
    <n v="513.4"/>
    <s v="EwaKwiska"/>
    <n v="8"/>
    <n v="1"/>
    <n v="29"/>
    <n v="30"/>
    <n v="543.4"/>
  </r>
  <r>
    <s v="Jerzy"/>
    <s v="Misiek"/>
    <x v="11"/>
    <d v="2014-08-06T00:00:00"/>
    <d v="2014-08-10T00:00:00"/>
    <n v="954"/>
    <s v="JerzyMisiek"/>
    <n v="11"/>
    <n v="5"/>
    <n v="28"/>
    <n v="126"/>
    <n v="1080"/>
  </r>
  <r>
    <s v="Jerzy"/>
    <s v="Misiek"/>
    <x v="7"/>
    <d v="2014-11-04T00:00:00"/>
    <d v="2014-11-08T00:00:00"/>
    <n v="1290.7"/>
    <s v="JerzyMisiek"/>
    <n v="11"/>
    <n v="5"/>
    <n v="28"/>
    <n v="126"/>
    <n v="1416.7"/>
  </r>
  <r>
    <s v="Kazimiera"/>
    <s v="Parczewska"/>
    <x v="8"/>
    <d v="2014-07-31T00:00:00"/>
    <d v="2014-08-04T00:00:00"/>
    <n v="1524"/>
    <s v="KazimieraParczewska"/>
    <n v="11"/>
    <n v="5"/>
    <n v="28"/>
    <n v="126"/>
    <n v="1650"/>
  </r>
  <r>
    <s v="Daria"/>
    <s v="Paryska"/>
    <x v="10"/>
    <d v="2014-09-29T00:00:00"/>
    <d v="2014-10-03T00:00:00"/>
    <n v="1015.8"/>
    <s v="DariaParyska"/>
    <n v="10"/>
    <n v="5"/>
    <n v="28"/>
    <n v="126"/>
    <n v="1141.8"/>
  </r>
  <r>
    <s v="Kornel"/>
    <s v="Czerski"/>
    <x v="7"/>
    <d v="2014-01-14T00:00:00"/>
    <d v="2014-01-18T00:00:00"/>
    <n v="1290.7"/>
    <s v="KornelCzerski"/>
    <n v="9"/>
    <n v="5"/>
    <n v="28"/>
    <n v="126"/>
    <n v="1416.7"/>
  </r>
  <r>
    <s v="Kornel"/>
    <s v="Czerski"/>
    <x v="12"/>
    <d v="2014-07-25T00:00:00"/>
    <d v="2014-07-29T00:00:00"/>
    <n v="688.5"/>
    <s v="KornelCzerski"/>
    <n v="9"/>
    <n v="5"/>
    <n v="28"/>
    <n v="126"/>
    <n v="814.5"/>
  </r>
  <r>
    <s v="Jerzy"/>
    <s v="Misiek"/>
    <x v="9"/>
    <d v="2014-09-16T00:00:00"/>
    <d v="2014-09-19T00:00:00"/>
    <n v="665.8"/>
    <s v="JerzyMisiek"/>
    <n v="11"/>
    <n v="4"/>
    <n v="28"/>
    <n v="102"/>
    <n v="767.8"/>
  </r>
  <r>
    <s v="Jerzy"/>
    <s v="Misiek"/>
    <x v="7"/>
    <d v="2014-12-10T00:00:00"/>
    <d v="2014-12-13T00:00:00"/>
    <n v="1091.7"/>
    <s v="JerzyMisiek"/>
    <n v="11"/>
    <n v="4"/>
    <n v="28"/>
    <n v="102"/>
    <n v="1193.7"/>
  </r>
  <r>
    <s v="Malwina"/>
    <s v="Papkin"/>
    <x v="4"/>
    <d v="2014-01-26T00:00:00"/>
    <d v="2014-01-29T00:00:00"/>
    <n v="737.7"/>
    <s v="MalwinaPapkin"/>
    <n v="11"/>
    <n v="4"/>
    <n v="28"/>
    <n v="102"/>
    <n v="839.7"/>
  </r>
  <r>
    <s v="Malwina"/>
    <s v="Papkin"/>
    <x v="0"/>
    <d v="2014-09-04T00:00:00"/>
    <d v="2014-09-07T00:00:00"/>
    <n v="573.4"/>
    <s v="MalwinaPapkin"/>
    <n v="11"/>
    <n v="4"/>
    <n v="28"/>
    <n v="102"/>
    <n v="675.4"/>
  </r>
  <r>
    <s v="Malwina"/>
    <s v="Papkin"/>
    <x v="0"/>
    <d v="2014-12-12T00:00:00"/>
    <d v="2014-12-15T00:00:00"/>
    <n v="573.4"/>
    <s v="MalwinaPapkin"/>
    <n v="11"/>
    <n v="4"/>
    <n v="28"/>
    <n v="102"/>
    <n v="675.4"/>
  </r>
  <r>
    <s v="Kazimiera"/>
    <s v="Parczewska"/>
    <x v="3"/>
    <d v="2014-10-23T00:00:00"/>
    <d v="2014-10-26T00:00:00"/>
    <n v="841.7"/>
    <s v="KazimieraParczewska"/>
    <n v="11"/>
    <n v="4"/>
    <n v="28"/>
    <n v="102"/>
    <n v="943.7"/>
  </r>
  <r>
    <s v="Wojciech"/>
    <s v="Magierowcz"/>
    <x v="0"/>
    <d v="2014-03-03T00:00:00"/>
    <d v="2014-03-07T00:00:00"/>
    <n v="712.4"/>
    <s v="WojciechMagierowcz"/>
    <n v="8"/>
    <n v="5"/>
    <n v="28"/>
    <n v="126"/>
    <n v="838.4"/>
  </r>
  <r>
    <s v="Wojciech"/>
    <s v="Magierowcz"/>
    <x v="6"/>
    <d v="2014-08-12T00:00:00"/>
    <d v="2014-08-16T00:00:00"/>
    <n v="1321.5"/>
    <s v="WojciechMagierowcz"/>
    <n v="8"/>
    <n v="5"/>
    <n v="28"/>
    <n v="126"/>
    <n v="1447.5"/>
  </r>
  <r>
    <s v="Wojciech"/>
    <s v="Magierowcz"/>
    <x v="7"/>
    <d v="2014-10-10T00:00:00"/>
    <d v="2014-10-14T00:00:00"/>
    <n v="1290.7"/>
    <s v="WojciechMagierowcz"/>
    <n v="8"/>
    <n v="5"/>
    <n v="28"/>
    <n v="126"/>
    <n v="1416.7"/>
  </r>
  <r>
    <s v="Wojciech"/>
    <s v="Magierowcz"/>
    <x v="12"/>
    <d v="2014-11-15T00:00:00"/>
    <d v="2014-11-19T00:00:00"/>
    <n v="688.5"/>
    <s v="WojciechMagierowcz"/>
    <n v="8"/>
    <n v="5"/>
    <n v="28"/>
    <n v="126"/>
    <n v="814.5"/>
  </r>
  <r>
    <s v="Daria"/>
    <s v="Paryska"/>
    <x v="11"/>
    <d v="2014-05-20T00:00:00"/>
    <d v="2014-05-23T00:00:00"/>
    <n v="826"/>
    <s v="DariaParyska"/>
    <n v="10"/>
    <n v="4"/>
    <n v="28"/>
    <n v="102"/>
    <n v="928"/>
  </r>
  <r>
    <s v="Daria"/>
    <s v="Paryska"/>
    <x v="6"/>
    <d v="2014-07-31T00:00:00"/>
    <d v="2014-08-03T00:00:00"/>
    <n v="1116.5"/>
    <s v="DariaParyska"/>
    <n v="10"/>
    <n v="4"/>
    <n v="28"/>
    <n v="102"/>
    <n v="1218.5"/>
  </r>
  <r>
    <s v="Karol"/>
    <s v="Witkiewicz"/>
    <x v="9"/>
    <d v="2014-01-14T00:00:00"/>
    <d v="2014-01-18T00:00:00"/>
    <n v="794.8"/>
    <s v="KarolWitkiewicz"/>
    <n v="8"/>
    <n v="5"/>
    <n v="28"/>
    <n v="126"/>
    <n v="920.8"/>
  </r>
  <r>
    <s v="Karol"/>
    <s v="Witkiewicz"/>
    <x v="10"/>
    <d v="2014-03-03T00:00:00"/>
    <d v="2014-03-07T00:00:00"/>
    <n v="1015.8"/>
    <s v="KarolWitkiewicz"/>
    <n v="8"/>
    <n v="5"/>
    <n v="28"/>
    <n v="126"/>
    <n v="1141.8"/>
  </r>
  <r>
    <s v="Karol"/>
    <s v="Witkiewicz"/>
    <x v="6"/>
    <d v="2014-08-30T00:00:00"/>
    <d v="2014-09-03T00:00:00"/>
    <n v="1321.5"/>
    <s v="KarolWitkiewicz"/>
    <n v="8"/>
    <n v="5"/>
    <n v="28"/>
    <n v="126"/>
    <n v="1447.5"/>
  </r>
  <r>
    <s v="Karol"/>
    <s v="Witkiewicz"/>
    <x v="0"/>
    <d v="2014-11-03T00:00:00"/>
    <d v="2014-11-07T00:00:00"/>
    <n v="712.4"/>
    <s v="KarolWitkiewicz"/>
    <n v="8"/>
    <n v="5"/>
    <n v="28"/>
    <n v="126"/>
    <n v="838.4"/>
  </r>
  <r>
    <s v="Kornel"/>
    <s v="Czerski"/>
    <x v="6"/>
    <d v="2014-05-08T00:00:00"/>
    <d v="2014-05-11T00:00:00"/>
    <n v="1116.5"/>
    <s v="KornelCzerski"/>
    <n v="9"/>
    <n v="4"/>
    <n v="28"/>
    <n v="102"/>
    <n v="1218.5"/>
  </r>
  <r>
    <s v="Kornel"/>
    <s v="Czerski"/>
    <x v="6"/>
    <d v="2014-12-10T00:00:00"/>
    <d v="2014-12-13T00:00:00"/>
    <n v="1116.5"/>
    <s v="KornelCzerski"/>
    <n v="9"/>
    <n v="4"/>
    <n v="28"/>
    <n v="102"/>
    <n v="1218.5"/>
  </r>
  <r>
    <s v="Kamil"/>
    <s v="Pomorski"/>
    <x v="10"/>
    <d v="2014-03-03T00:00:00"/>
    <d v="2014-03-07T00:00:00"/>
    <n v="1015.8"/>
    <s v="KamilPomorski"/>
    <n v="7"/>
    <n v="5"/>
    <n v="28"/>
    <n v="126"/>
    <n v="1141.8"/>
  </r>
  <r>
    <s v="Kamil"/>
    <s v="Pomorski"/>
    <x v="7"/>
    <d v="2014-06-19T00:00:00"/>
    <d v="2014-06-23T00:00:00"/>
    <n v="1290.7"/>
    <s v="KamilPomorski"/>
    <n v="7"/>
    <n v="5"/>
    <n v="28"/>
    <n v="126"/>
    <n v="1416.7"/>
  </r>
  <r>
    <s v="Kamil"/>
    <s v="Pomorski"/>
    <x v="7"/>
    <d v="2014-12-04T00:00:00"/>
    <d v="2014-12-08T00:00:00"/>
    <n v="1290.7"/>
    <s v="KamilPomorski"/>
    <n v="7"/>
    <n v="5"/>
    <n v="28"/>
    <n v="126"/>
    <n v="1416.7"/>
  </r>
  <r>
    <s v="Jerzy"/>
    <s v="Misiek"/>
    <x v="7"/>
    <d v="2014-11-27T00:00:00"/>
    <d v="2014-11-29T00:00:00"/>
    <n v="892.7"/>
    <s v="JerzyMisiek"/>
    <n v="11"/>
    <n v="3"/>
    <n v="28"/>
    <n v="78"/>
    <n v="970.7"/>
  </r>
  <r>
    <s v="Malwina"/>
    <s v="Papkin"/>
    <x v="10"/>
    <d v="2014-08-12T00:00:00"/>
    <d v="2014-08-14T00:00:00"/>
    <n v="689.8"/>
    <s v="MalwinaPapkin"/>
    <n v="11"/>
    <n v="3"/>
    <n v="28"/>
    <n v="78"/>
    <n v="767.8"/>
  </r>
  <r>
    <s v="Malwina"/>
    <s v="Papkin"/>
    <x v="6"/>
    <d v="2014-10-23T00:00:00"/>
    <d v="2014-10-25T00:00:00"/>
    <n v="911.5"/>
    <s v="MalwinaPapkin"/>
    <n v="11"/>
    <n v="3"/>
    <n v="28"/>
    <n v="78"/>
    <n v="989.5"/>
  </r>
  <r>
    <s v="Kazimiera"/>
    <s v="Parczewska"/>
    <x v="1"/>
    <d v="2014-02-03T00:00:00"/>
    <d v="2014-02-05T00:00:00"/>
    <n v="795.4"/>
    <s v="KazimieraParczewska"/>
    <n v="11"/>
    <n v="3"/>
    <n v="28"/>
    <n v="78"/>
    <n v="873.4"/>
  </r>
  <r>
    <s v="Kazimiera"/>
    <s v="Parczewska"/>
    <x v="6"/>
    <d v="2014-09-23T00:00:00"/>
    <d v="2014-09-25T00:00:00"/>
    <n v="911.5"/>
    <s v="KazimieraParczewska"/>
    <n v="11"/>
    <n v="3"/>
    <n v="28"/>
    <n v="78"/>
    <n v="989.5"/>
  </r>
  <r>
    <s v="Kazimiera"/>
    <s v="Parczewska"/>
    <x v="9"/>
    <d v="2014-10-06T00:00:00"/>
    <d v="2014-10-08T00:00:00"/>
    <n v="536.79999999999995"/>
    <s v="KazimieraParczewska"/>
    <n v="11"/>
    <n v="3"/>
    <n v="28"/>
    <n v="78"/>
    <n v="614.79999999999995"/>
  </r>
  <r>
    <s v="Daria"/>
    <s v="Paryska"/>
    <x v="8"/>
    <d v="2014-03-15T00:00:00"/>
    <d v="2014-03-17T00:00:00"/>
    <n v="1102"/>
    <s v="DariaParyska"/>
    <n v="10"/>
    <n v="3"/>
    <n v="28"/>
    <n v="78"/>
    <n v="1180"/>
  </r>
  <r>
    <s v="Daria"/>
    <s v="Paryska"/>
    <x v="7"/>
    <d v="2014-04-02T00:00:00"/>
    <d v="2014-04-04T00:00:00"/>
    <n v="892.7"/>
    <s v="DariaParyska"/>
    <n v="10"/>
    <n v="3"/>
    <n v="28"/>
    <n v="78"/>
    <n v="970.7"/>
  </r>
  <r>
    <s v="Kamil"/>
    <s v="Pomorski"/>
    <x v="12"/>
    <d v="2014-09-29T00:00:00"/>
    <d v="2014-10-02T00:00:00"/>
    <n v="569.5"/>
    <s v="KamilPomorski"/>
    <n v="7"/>
    <n v="4"/>
    <n v="28"/>
    <n v="102"/>
    <n v="671.5"/>
  </r>
  <r>
    <s v="Kamil"/>
    <s v="Pomorski"/>
    <x v="2"/>
    <d v="2014-12-10T00:00:00"/>
    <d v="2014-12-13T00:00:00"/>
    <n v="550.5"/>
    <s v="KamilPomorski"/>
    <n v="7"/>
    <n v="4"/>
    <n v="28"/>
    <n v="102"/>
    <n v="652.5"/>
  </r>
  <r>
    <s v="Kornel"/>
    <s v="Czerski"/>
    <x v="7"/>
    <d v="2014-10-10T00:00:00"/>
    <d v="2014-10-12T00:00:00"/>
    <n v="892.7"/>
    <s v="KornelCzerski"/>
    <n v="9"/>
    <n v="3"/>
    <n v="28"/>
    <n v="78"/>
    <n v="970.7"/>
  </r>
  <r>
    <s v="Wojciech"/>
    <s v="Magierowcz"/>
    <x v="10"/>
    <d v="2014-02-07T00:00:00"/>
    <d v="2014-02-09T00:00:00"/>
    <n v="689.8"/>
    <s v="WojciechMagierowcz"/>
    <n v="8"/>
    <n v="3"/>
    <n v="28"/>
    <n v="78"/>
    <n v="767.8"/>
  </r>
  <r>
    <s v="Karol"/>
    <s v="Witkiewicz"/>
    <x v="9"/>
    <d v="2014-09-05T00:00:00"/>
    <d v="2014-09-07T00:00:00"/>
    <n v="536.79999999999995"/>
    <s v="KarolWitkiewicz"/>
    <n v="8"/>
    <n v="3"/>
    <n v="28"/>
    <n v="78"/>
    <n v="614.79999999999995"/>
  </r>
  <r>
    <s v="Jerzy"/>
    <s v="Misiek"/>
    <x v="10"/>
    <d v="2014-04-26T00:00:00"/>
    <d v="2014-04-27T00:00:00"/>
    <n v="526.79999999999995"/>
    <s v="JerzyMisiek"/>
    <n v="11"/>
    <n v="2"/>
    <n v="28"/>
    <n v="54"/>
    <n v="580.79999999999995"/>
  </r>
  <r>
    <s v="Malwina"/>
    <s v="Papkin"/>
    <x v="8"/>
    <d v="2014-02-07T00:00:00"/>
    <d v="2014-02-08T00:00:00"/>
    <n v="891"/>
    <s v="MalwinaPapkin"/>
    <n v="11"/>
    <n v="2"/>
    <n v="28"/>
    <n v="54"/>
    <n v="945"/>
  </r>
  <r>
    <s v="Malwina"/>
    <s v="Papkin"/>
    <x v="12"/>
    <d v="2014-09-16T00:00:00"/>
    <d v="2014-09-17T00:00:00"/>
    <n v="331.5"/>
    <s v="MalwinaPapkin"/>
    <n v="11"/>
    <n v="2"/>
    <n v="28"/>
    <n v="54"/>
    <n v="385.5"/>
  </r>
  <r>
    <s v="Malwina"/>
    <s v="Papkin"/>
    <x v="10"/>
    <d v="2014-09-17T00:00:00"/>
    <d v="2014-09-18T00:00:00"/>
    <n v="526.79999999999995"/>
    <s v="MalwinaPapkin"/>
    <n v="11"/>
    <n v="2"/>
    <n v="28"/>
    <n v="54"/>
    <n v="580.79999999999995"/>
  </r>
  <r>
    <s v="Malwina"/>
    <s v="Papkin"/>
    <x v="12"/>
    <d v="2014-10-05T00:00:00"/>
    <d v="2014-10-06T00:00:00"/>
    <n v="331.5"/>
    <s v="MalwinaPapkin"/>
    <n v="11"/>
    <n v="2"/>
    <n v="28"/>
    <n v="54"/>
    <n v="385.5"/>
  </r>
  <r>
    <s v="Kazimiera"/>
    <s v="Parczewska"/>
    <x v="3"/>
    <d v="2014-01-15T00:00:00"/>
    <d v="2014-01-16T00:00:00"/>
    <n v="485.7"/>
    <s v="KazimieraParczewska"/>
    <n v="11"/>
    <n v="2"/>
    <n v="28"/>
    <n v="54"/>
    <n v="539.70000000000005"/>
  </r>
  <r>
    <s v="Kazimiera"/>
    <s v="Parczewska"/>
    <x v="12"/>
    <d v="2014-02-10T00:00:00"/>
    <d v="2014-02-11T00:00:00"/>
    <n v="331.5"/>
    <s v="KazimieraParczewska"/>
    <n v="11"/>
    <n v="2"/>
    <n v="28"/>
    <n v="54"/>
    <n v="385.5"/>
  </r>
  <r>
    <s v="Kazimiera"/>
    <s v="Parczewska"/>
    <x v="1"/>
    <d v="2014-08-25T00:00:00"/>
    <d v="2014-08-26T00:00:00"/>
    <n v="654.4"/>
    <s v="KazimieraParczewska"/>
    <n v="11"/>
    <n v="2"/>
    <n v="28"/>
    <n v="54"/>
    <n v="708.4"/>
  </r>
  <r>
    <s v="Kazimiera"/>
    <s v="Parczewska"/>
    <x v="1"/>
    <d v="2014-12-09T00:00:00"/>
    <d v="2014-12-10T00:00:00"/>
    <n v="654.4"/>
    <s v="KazimieraParczewska"/>
    <n v="11"/>
    <n v="2"/>
    <n v="28"/>
    <n v="54"/>
    <n v="708.4"/>
  </r>
  <r>
    <s v="Kamil"/>
    <s v="Pomorski"/>
    <x v="5"/>
    <d v="2014-08-25T00:00:00"/>
    <d v="2014-08-27T00:00:00"/>
    <n v="760"/>
    <s v="KamilPomorski"/>
    <n v="7"/>
    <n v="3"/>
    <n v="28"/>
    <n v="78"/>
    <n v="838"/>
  </r>
  <r>
    <s v="Daria"/>
    <s v="Paryska"/>
    <x v="11"/>
    <d v="2014-05-06T00:00:00"/>
    <d v="2014-05-07T00:00:00"/>
    <n v="570"/>
    <s v="DariaParyska"/>
    <n v="10"/>
    <n v="2"/>
    <n v="28"/>
    <n v="54"/>
    <n v="624"/>
  </r>
  <r>
    <s v="Daria"/>
    <s v="Paryska"/>
    <x v="4"/>
    <d v="2014-11-03T00:00:00"/>
    <d v="2014-11-04T00:00:00"/>
    <n v="439.7"/>
    <s v="DariaParyska"/>
    <n v="10"/>
    <n v="2"/>
    <n v="28"/>
    <n v="54"/>
    <n v="493.7"/>
  </r>
  <r>
    <s v="Daria"/>
    <s v="Paryska"/>
    <x v="10"/>
    <d v="2014-11-15T00:00:00"/>
    <d v="2014-11-16T00:00:00"/>
    <n v="526.79999999999995"/>
    <s v="DariaParyska"/>
    <n v="10"/>
    <n v="2"/>
    <n v="28"/>
    <n v="54"/>
    <n v="580.79999999999995"/>
  </r>
  <r>
    <s v="Daria"/>
    <s v="Paryska"/>
    <x v="9"/>
    <d v="2014-12-10T00:00:00"/>
    <d v="2014-12-11T00:00:00"/>
    <n v="407.8"/>
    <s v="DariaParyska"/>
    <n v="10"/>
    <n v="2"/>
    <n v="28"/>
    <n v="54"/>
    <n v="461.8"/>
  </r>
  <r>
    <s v="Kornel"/>
    <s v="Czerski"/>
    <x v="11"/>
    <d v="2014-07-31T00:00:00"/>
    <d v="2014-08-01T00:00:00"/>
    <n v="570"/>
    <s v="KornelCzerski"/>
    <n v="9"/>
    <n v="2"/>
    <n v="28"/>
    <n v="54"/>
    <n v="624"/>
  </r>
  <r>
    <s v="Kornel"/>
    <s v="Czerski"/>
    <x v="8"/>
    <d v="2014-09-28T00:00:00"/>
    <d v="2014-09-29T00:00:00"/>
    <n v="891"/>
    <s v="KornelCzerski"/>
    <n v="9"/>
    <n v="2"/>
    <n v="28"/>
    <n v="54"/>
    <n v="945"/>
  </r>
  <r>
    <s v="Kornel"/>
    <s v="Czerski"/>
    <x v="9"/>
    <d v="2014-10-29T00:00:00"/>
    <d v="2014-10-30T00:00:00"/>
    <n v="407.8"/>
    <s v="KornelCzerski"/>
    <n v="9"/>
    <n v="2"/>
    <n v="28"/>
    <n v="54"/>
    <n v="461.8"/>
  </r>
  <r>
    <s v="Wojciech"/>
    <s v="Magierowcz"/>
    <x v="10"/>
    <d v="2014-01-15T00:00:00"/>
    <d v="2014-01-16T00:00:00"/>
    <n v="526.79999999999995"/>
    <s v="WojciechMagierowcz"/>
    <n v="8"/>
    <n v="2"/>
    <n v="28"/>
    <n v="54"/>
    <n v="580.79999999999995"/>
  </r>
  <r>
    <s v="Wojciech"/>
    <s v="Magierowcz"/>
    <x v="1"/>
    <d v="2014-03-15T00:00:00"/>
    <d v="2014-03-16T00:00:00"/>
    <n v="654.4"/>
    <s v="WojciechMagierowcz"/>
    <n v="8"/>
    <n v="2"/>
    <n v="28"/>
    <n v="54"/>
    <n v="708.4"/>
  </r>
  <r>
    <s v="Karol"/>
    <s v="Witkiewicz"/>
    <x v="3"/>
    <d v="2014-01-09T00:00:00"/>
    <d v="2014-01-10T00:00:00"/>
    <n v="485.7"/>
    <s v="KarolWitkiewicz"/>
    <n v="8"/>
    <n v="2"/>
    <n v="28"/>
    <n v="54"/>
    <n v="539.70000000000005"/>
  </r>
  <r>
    <s v="Karol"/>
    <s v="Witkiewicz"/>
    <x v="6"/>
    <d v="2014-02-15T00:00:00"/>
    <d v="2014-02-16T00:00:00"/>
    <n v="706.5"/>
    <s v="KarolWitkiewicz"/>
    <n v="8"/>
    <n v="2"/>
    <n v="28"/>
    <n v="54"/>
    <n v="760.5"/>
  </r>
  <r>
    <s v="Kamil"/>
    <s v="Pomorski"/>
    <x v="12"/>
    <d v="2014-11-03T00:00:00"/>
    <d v="2014-11-04T00:00:00"/>
    <n v="331.5"/>
    <s v="KamilPomorski"/>
    <n v="7"/>
    <n v="2"/>
    <n v="28"/>
    <n v="54"/>
    <n v="385.5"/>
  </r>
  <r>
    <s v="Jerzy"/>
    <s v="Misiek"/>
    <x v="2"/>
    <d v="2014-01-03T00:00:00"/>
    <d v="2014-01-03T00:00:00"/>
    <n v="178.5"/>
    <s v="JerzyMisiek"/>
    <n v="11"/>
    <n v="1"/>
    <n v="28"/>
    <n v="30"/>
    <n v="208.5"/>
  </r>
  <r>
    <s v="Jerzy"/>
    <s v="Misiek"/>
    <x v="12"/>
    <d v="2014-01-07T00:00:00"/>
    <d v="2014-01-07T00:00:00"/>
    <n v="212.5"/>
    <s v="JerzyMisiek"/>
    <n v="11"/>
    <n v="1"/>
    <n v="28"/>
    <n v="30"/>
    <n v="242.5"/>
  </r>
  <r>
    <s v="Jerzy"/>
    <s v="Misiek"/>
    <x v="7"/>
    <d v="2014-08-12T00:00:00"/>
    <d v="2014-08-12T00:00:00"/>
    <n v="494.7"/>
    <s v="JerzyMisiek"/>
    <n v="11"/>
    <n v="1"/>
    <n v="28"/>
    <n v="30"/>
    <n v="524.70000000000005"/>
  </r>
  <r>
    <s v="Jerzy"/>
    <s v="Misiek"/>
    <x v="10"/>
    <d v="2014-08-14T00:00:00"/>
    <d v="2014-08-14T00:00:00"/>
    <n v="363.8"/>
    <s v="JerzyMisiek"/>
    <n v="11"/>
    <n v="1"/>
    <n v="28"/>
    <n v="30"/>
    <n v="393.8"/>
  </r>
  <r>
    <s v="Jerzy"/>
    <s v="Misiek"/>
    <x v="0"/>
    <d v="2014-12-19T00:00:00"/>
    <d v="2014-12-19T00:00:00"/>
    <n v="156.4"/>
    <s v="JerzyMisiek"/>
    <n v="11"/>
    <n v="1"/>
    <n v="28"/>
    <n v="30"/>
    <n v="186.4"/>
  </r>
  <r>
    <s v="Malwina"/>
    <s v="Papkin"/>
    <x v="11"/>
    <d v="2014-01-17T00:00:00"/>
    <d v="2014-01-17T00:00:00"/>
    <n v="442"/>
    <s v="MalwinaPapkin"/>
    <n v="11"/>
    <n v="1"/>
    <n v="28"/>
    <n v="30"/>
    <n v="472"/>
  </r>
  <r>
    <s v="Malwina"/>
    <s v="Papkin"/>
    <x v="2"/>
    <d v="2014-11-24T00:00:00"/>
    <d v="2014-11-24T00:00:00"/>
    <n v="178.5"/>
    <s v="MalwinaPapkin"/>
    <n v="11"/>
    <n v="1"/>
    <n v="28"/>
    <n v="30"/>
    <n v="208.5"/>
  </r>
  <r>
    <s v="Kazimiera"/>
    <s v="Parczewska"/>
    <x v="11"/>
    <d v="2014-11-15T00:00:00"/>
    <d v="2014-11-15T00:00:00"/>
    <n v="442"/>
    <s v="KazimieraParczewska"/>
    <n v="11"/>
    <n v="1"/>
    <n v="28"/>
    <n v="30"/>
    <n v="472"/>
  </r>
  <r>
    <s v="Kazimiera"/>
    <s v="Parczewska"/>
    <x v="5"/>
    <d v="2014-12-16T00:00:00"/>
    <d v="2014-12-16T00:00:00"/>
    <n v="442"/>
    <s v="KazimieraParczewska"/>
    <n v="11"/>
    <n v="1"/>
    <n v="28"/>
    <n v="30"/>
    <n v="472"/>
  </r>
  <r>
    <s v="Daria"/>
    <s v="Paryska"/>
    <x v="5"/>
    <d v="2014-11-06T00:00:00"/>
    <d v="2014-11-06T00:00:00"/>
    <n v="442"/>
    <s v="DariaParyska"/>
    <n v="10"/>
    <n v="1"/>
    <n v="28"/>
    <n v="30"/>
    <n v="472"/>
  </r>
  <r>
    <s v="Kornel"/>
    <s v="Czerski"/>
    <x v="11"/>
    <d v="2014-10-01T00:00:00"/>
    <d v="2014-10-01T00:00:00"/>
    <n v="442"/>
    <s v="KornelCzerski"/>
    <n v="9"/>
    <n v="1"/>
    <n v="28"/>
    <n v="30"/>
    <n v="472"/>
  </r>
  <r>
    <s v="Wojciech"/>
    <s v="Magierowcz"/>
    <x v="1"/>
    <d v="2014-07-15T00:00:00"/>
    <d v="2014-07-15T00:00:00"/>
    <n v="513.4"/>
    <s v="WojciechMagierowcz"/>
    <n v="8"/>
    <n v="1"/>
    <n v="28"/>
    <n v="30"/>
    <n v="543.4"/>
  </r>
  <r>
    <s v="Karol"/>
    <s v="Witkiewicz"/>
    <x v="10"/>
    <d v="2014-02-19T00:00:00"/>
    <d v="2014-02-19T00:00:00"/>
    <n v="363.8"/>
    <s v="KarolWitkiewicz"/>
    <n v="8"/>
    <n v="1"/>
    <n v="28"/>
    <n v="30"/>
    <n v="393.8"/>
  </r>
  <r>
    <s v="Ewelia"/>
    <s v="Nyska"/>
    <x v="5"/>
    <d v="2014-10-06T00:00:00"/>
    <d v="2014-10-13T00:00:00"/>
    <n v="1555"/>
    <s v="EweliaNyska"/>
    <n v="10"/>
    <n v="8"/>
    <n v="27"/>
    <n v="198"/>
    <n v="1753"/>
  </r>
  <r>
    <s v="Anna"/>
    <s v="Kaliska"/>
    <x v="10"/>
    <d v="2014-11-03T00:00:00"/>
    <d v="2014-11-07T00:00:00"/>
    <n v="1015.8"/>
    <s v="AnnaKaliska"/>
    <n v="15"/>
    <n v="5"/>
    <n v="27"/>
    <n v="126"/>
    <n v="1141.8"/>
  </r>
  <r>
    <s v="Kornel"/>
    <s v="Henrykowski"/>
    <x v="10"/>
    <d v="2014-12-10T00:00:00"/>
    <d v="2014-12-14T00:00:00"/>
    <n v="1015.8"/>
    <s v="KornelHenrykowski"/>
    <n v="13"/>
    <n v="5"/>
    <n v="27"/>
    <n v="126"/>
    <n v="1141.8"/>
  </r>
  <r>
    <s v="Anna"/>
    <s v="Kaliska"/>
    <x v="8"/>
    <d v="2014-09-11T00:00:00"/>
    <d v="2014-09-14T00:00:00"/>
    <n v="1313"/>
    <s v="AnnaKaliska"/>
    <n v="15"/>
    <n v="4"/>
    <n v="27"/>
    <n v="102"/>
    <n v="1415"/>
  </r>
  <r>
    <s v="Ewelia"/>
    <s v="Nyska"/>
    <x v="3"/>
    <d v="2014-09-04T00:00:00"/>
    <d v="2014-09-08T00:00:00"/>
    <n v="1019.7"/>
    <s v="EweliaNyska"/>
    <n v="10"/>
    <n v="5"/>
    <n v="27"/>
    <n v="126"/>
    <n v="1145.7"/>
  </r>
  <r>
    <s v="Katarzyna"/>
    <s v="Piotrowska"/>
    <x v="4"/>
    <d v="2014-12-04T00:00:00"/>
    <d v="2014-12-08T00:00:00"/>
    <n v="886.7"/>
    <s v="KatarzynaPiotrowska"/>
    <n v="10"/>
    <n v="5"/>
    <n v="27"/>
    <n v="126"/>
    <n v="1012.7"/>
  </r>
  <r>
    <s v="Anna"/>
    <s v="Kaliska"/>
    <x v="9"/>
    <d v="2014-04-02T00:00:00"/>
    <d v="2014-04-04T00:00:00"/>
    <n v="536.79999999999995"/>
    <s v="AnnaKaliska"/>
    <n v="15"/>
    <n v="3"/>
    <n v="27"/>
    <n v="78"/>
    <n v="614.79999999999995"/>
  </r>
  <r>
    <s v="Ewelia"/>
    <s v="Nyska"/>
    <x v="3"/>
    <d v="2014-06-19T00:00:00"/>
    <d v="2014-06-22T00:00:00"/>
    <n v="841.7"/>
    <s v="EweliaNyska"/>
    <n v="10"/>
    <n v="4"/>
    <n v="27"/>
    <n v="102"/>
    <n v="943.7"/>
  </r>
  <r>
    <s v="Katarzyna"/>
    <s v="Piotrowska"/>
    <x v="2"/>
    <d v="2014-09-03T00:00:00"/>
    <d v="2014-09-06T00:00:00"/>
    <n v="550.5"/>
    <s v="KatarzynaPiotrowska"/>
    <n v="10"/>
    <n v="4"/>
    <n v="27"/>
    <n v="102"/>
    <n v="652.5"/>
  </r>
  <r>
    <s v="Ewelia"/>
    <s v="Prus"/>
    <x v="8"/>
    <d v="2014-01-21T00:00:00"/>
    <d v="2014-01-25T00:00:00"/>
    <n v="1524"/>
    <s v="EweliaPrus"/>
    <n v="8"/>
    <n v="5"/>
    <n v="27"/>
    <n v="126"/>
    <n v="1650"/>
  </r>
  <r>
    <s v="Ewelia"/>
    <s v="Prus"/>
    <x v="3"/>
    <d v="2014-05-08T00:00:00"/>
    <d v="2014-05-12T00:00:00"/>
    <n v="1019.7"/>
    <s v="EweliaPrus"/>
    <n v="8"/>
    <n v="5"/>
    <n v="27"/>
    <n v="126"/>
    <n v="1145.7"/>
  </r>
  <r>
    <s v="Ewelia"/>
    <s v="Prus"/>
    <x v="10"/>
    <d v="2014-09-17T00:00:00"/>
    <d v="2014-09-21T00:00:00"/>
    <n v="1015.8"/>
    <s v="EweliaPrus"/>
    <n v="8"/>
    <n v="5"/>
    <n v="27"/>
    <n v="126"/>
    <n v="1141.8"/>
  </r>
  <r>
    <s v="Kornel"/>
    <s v="Henrykowski"/>
    <x v="8"/>
    <d v="2014-01-22T00:00:00"/>
    <d v="2014-01-24T00:00:00"/>
    <n v="1102"/>
    <s v="KornelHenrykowski"/>
    <n v="13"/>
    <n v="3"/>
    <n v="27"/>
    <n v="78"/>
    <n v="1180"/>
  </r>
  <r>
    <s v="Kornel"/>
    <s v="Henrykowski"/>
    <x v="10"/>
    <d v="2014-03-17T00:00:00"/>
    <d v="2014-03-19T00:00:00"/>
    <n v="689.8"/>
    <s v="KornelHenrykowski"/>
    <n v="13"/>
    <n v="3"/>
    <n v="27"/>
    <n v="78"/>
    <n v="767.8"/>
  </r>
  <r>
    <s v="Kornel"/>
    <s v="Henrykowski"/>
    <x v="2"/>
    <d v="2014-09-04T00:00:00"/>
    <d v="2014-09-06T00:00:00"/>
    <n v="426.5"/>
    <s v="KornelHenrykowski"/>
    <n v="13"/>
    <n v="3"/>
    <n v="27"/>
    <n v="78"/>
    <n v="504.5"/>
  </r>
  <r>
    <s v="Kornel"/>
    <s v="Henrykowski"/>
    <x v="12"/>
    <d v="2014-09-28T00:00:00"/>
    <d v="2014-09-30T00:00:00"/>
    <n v="450.5"/>
    <s v="KornelHenrykowski"/>
    <n v="13"/>
    <n v="3"/>
    <n v="27"/>
    <n v="78"/>
    <n v="528.5"/>
  </r>
  <r>
    <s v="Ewelia"/>
    <s v="Prus"/>
    <x v="2"/>
    <d v="2014-07-01T00:00:00"/>
    <d v="2014-07-04T00:00:00"/>
    <n v="550.5"/>
    <s v="EweliaPrus"/>
    <n v="8"/>
    <n v="4"/>
    <n v="27"/>
    <n v="102"/>
    <n v="652.5"/>
  </r>
  <r>
    <s v="Anna"/>
    <s v="Kaliska"/>
    <x v="7"/>
    <d v="2014-09-16T00:00:00"/>
    <d v="2014-09-17T00:00:00"/>
    <n v="693.7"/>
    <s v="AnnaKaliska"/>
    <n v="15"/>
    <n v="2"/>
    <n v="27"/>
    <n v="54"/>
    <n v="747.7"/>
  </r>
  <r>
    <s v="Anna"/>
    <s v="Kaliska"/>
    <x v="6"/>
    <d v="2014-12-11T00:00:00"/>
    <d v="2014-12-12T00:00:00"/>
    <n v="706.5"/>
    <s v="AnnaKaliska"/>
    <n v="15"/>
    <n v="2"/>
    <n v="27"/>
    <n v="54"/>
    <n v="760.5"/>
  </r>
  <r>
    <s v="Anna"/>
    <s v="Kaliska"/>
    <x v="0"/>
    <d v="2014-12-22T00:00:00"/>
    <d v="2014-12-23T00:00:00"/>
    <n v="295.39999999999998"/>
    <s v="AnnaKaliska"/>
    <n v="15"/>
    <n v="2"/>
    <n v="27"/>
    <n v="54"/>
    <n v="349.4"/>
  </r>
  <r>
    <s v="Katarzyna"/>
    <s v="Piotrowska"/>
    <x v="9"/>
    <d v="2014-02-15T00:00:00"/>
    <d v="2014-02-17T00:00:00"/>
    <n v="536.79999999999995"/>
    <s v="KatarzynaPiotrowska"/>
    <n v="10"/>
    <n v="3"/>
    <n v="27"/>
    <n v="78"/>
    <n v="614.79999999999995"/>
  </r>
  <r>
    <s v="Katarzyna"/>
    <s v="Piotrowska"/>
    <x v="1"/>
    <d v="2014-06-19T00:00:00"/>
    <d v="2014-06-21T00:00:00"/>
    <n v="795.4"/>
    <s v="KatarzynaPiotrowska"/>
    <n v="10"/>
    <n v="3"/>
    <n v="27"/>
    <n v="78"/>
    <n v="873.4"/>
  </r>
  <r>
    <s v="Katarzyna"/>
    <s v="Piotrowska"/>
    <x v="7"/>
    <d v="2014-07-21T00:00:00"/>
    <d v="2014-07-23T00:00:00"/>
    <n v="892.7"/>
    <s v="KatarzynaPiotrowska"/>
    <n v="10"/>
    <n v="3"/>
    <n v="27"/>
    <n v="78"/>
    <n v="970.7"/>
  </r>
  <r>
    <s v="Kornel"/>
    <s v="Henrykowski"/>
    <x v="3"/>
    <d v="2014-08-30T00:00:00"/>
    <d v="2014-08-31T00:00:00"/>
    <n v="485.7"/>
    <s v="KornelHenrykowski"/>
    <n v="13"/>
    <n v="2"/>
    <n v="27"/>
    <n v="54"/>
    <n v="539.70000000000005"/>
  </r>
  <r>
    <s v="Kornel"/>
    <s v="Henrykowski"/>
    <x v="3"/>
    <d v="2014-09-17T00:00:00"/>
    <d v="2014-09-18T00:00:00"/>
    <n v="485.7"/>
    <s v="KornelHenrykowski"/>
    <n v="13"/>
    <n v="2"/>
    <n v="27"/>
    <n v="54"/>
    <n v="539.70000000000005"/>
  </r>
  <r>
    <s v="Ewelia"/>
    <s v="Prus"/>
    <x v="0"/>
    <d v="2014-09-04T00:00:00"/>
    <d v="2014-09-06T00:00:00"/>
    <n v="434.4"/>
    <s v="EweliaPrus"/>
    <n v="8"/>
    <n v="3"/>
    <n v="27"/>
    <n v="78"/>
    <n v="512.4"/>
  </r>
  <r>
    <s v="Ewelia"/>
    <s v="Nyska"/>
    <x v="2"/>
    <d v="2014-01-18T00:00:00"/>
    <d v="2014-01-19T00:00:00"/>
    <n v="302.5"/>
    <s v="EweliaNyska"/>
    <n v="10"/>
    <n v="2"/>
    <n v="27"/>
    <n v="54"/>
    <n v="356.5"/>
  </r>
  <r>
    <s v="Ewelia"/>
    <s v="Nyska"/>
    <x v="11"/>
    <d v="2014-03-03T00:00:00"/>
    <d v="2014-03-04T00:00:00"/>
    <n v="570"/>
    <s v="EweliaNyska"/>
    <n v="10"/>
    <n v="2"/>
    <n v="27"/>
    <n v="54"/>
    <n v="624"/>
  </r>
  <r>
    <s v="Ewelia"/>
    <s v="Nyska"/>
    <x v="1"/>
    <d v="2014-12-10T00:00:00"/>
    <d v="2014-12-11T00:00:00"/>
    <n v="654.4"/>
    <s v="EweliaNyska"/>
    <n v="10"/>
    <n v="2"/>
    <n v="27"/>
    <n v="54"/>
    <n v="708.4"/>
  </r>
  <r>
    <s v="Katarzyna"/>
    <s v="Piotrowska"/>
    <x v="2"/>
    <d v="2014-01-15T00:00:00"/>
    <d v="2014-01-16T00:00:00"/>
    <n v="302.5"/>
    <s v="KatarzynaPiotrowska"/>
    <n v="10"/>
    <n v="2"/>
    <n v="27"/>
    <n v="54"/>
    <n v="356.5"/>
  </r>
  <r>
    <s v="Katarzyna"/>
    <s v="Piotrowska"/>
    <x v="8"/>
    <d v="2014-09-11T00:00:00"/>
    <d v="2014-09-12T00:00:00"/>
    <n v="891"/>
    <s v="KatarzynaPiotrowska"/>
    <n v="10"/>
    <n v="2"/>
    <n v="27"/>
    <n v="54"/>
    <n v="945"/>
  </r>
  <r>
    <s v="Katarzyna"/>
    <s v="Piotrowska"/>
    <x v="10"/>
    <d v="2014-11-27T00:00:00"/>
    <d v="2014-11-28T00:00:00"/>
    <n v="526.79999999999995"/>
    <s v="KatarzynaPiotrowska"/>
    <n v="10"/>
    <n v="2"/>
    <n v="27"/>
    <n v="54"/>
    <n v="580.79999999999995"/>
  </r>
  <r>
    <s v="Katarzyna"/>
    <s v="Piotrowska"/>
    <x v="12"/>
    <d v="2014-12-22T00:00:00"/>
    <d v="2014-12-23T00:00:00"/>
    <n v="331.5"/>
    <s v="KatarzynaPiotrowska"/>
    <n v="10"/>
    <n v="2"/>
    <n v="27"/>
    <n v="54"/>
    <n v="385.5"/>
  </r>
  <r>
    <s v="Ewelia"/>
    <s v="Prus"/>
    <x v="10"/>
    <d v="2014-01-13T00:00:00"/>
    <d v="2014-01-14T00:00:00"/>
    <n v="526.79999999999995"/>
    <s v="EweliaPrus"/>
    <n v="8"/>
    <n v="2"/>
    <n v="27"/>
    <n v="54"/>
    <n v="580.79999999999995"/>
  </r>
  <r>
    <s v="Ewelia"/>
    <s v="Prus"/>
    <x v="10"/>
    <d v="2014-04-23T00:00:00"/>
    <d v="2014-04-24T00:00:00"/>
    <n v="526.79999999999995"/>
    <s v="EweliaPrus"/>
    <n v="8"/>
    <n v="2"/>
    <n v="27"/>
    <n v="54"/>
    <n v="580.79999999999995"/>
  </r>
  <r>
    <s v="Anna"/>
    <s v="Kaliska"/>
    <x v="3"/>
    <d v="2014-02-03T00:00:00"/>
    <d v="2014-02-03T00:00:00"/>
    <n v="307.7"/>
    <s v="AnnaKaliska"/>
    <n v="15"/>
    <n v="1"/>
    <n v="27"/>
    <n v="30"/>
    <n v="337.7"/>
  </r>
  <r>
    <s v="Anna"/>
    <s v="Kaliska"/>
    <x v="5"/>
    <d v="2014-02-07T00:00:00"/>
    <d v="2014-02-07T00:00:00"/>
    <n v="442"/>
    <s v="AnnaKaliska"/>
    <n v="15"/>
    <n v="1"/>
    <n v="27"/>
    <n v="30"/>
    <n v="472"/>
  </r>
  <r>
    <s v="Anna"/>
    <s v="Kaliska"/>
    <x v="11"/>
    <d v="2014-09-05T00:00:00"/>
    <d v="2014-09-05T00:00:00"/>
    <n v="442"/>
    <s v="AnnaKaliska"/>
    <n v="15"/>
    <n v="1"/>
    <n v="27"/>
    <n v="30"/>
    <n v="472"/>
  </r>
  <r>
    <s v="Anna"/>
    <s v="Kaliska"/>
    <x v="0"/>
    <d v="2014-10-10T00:00:00"/>
    <d v="2014-10-10T00:00:00"/>
    <n v="156.4"/>
    <s v="AnnaKaliska"/>
    <n v="15"/>
    <n v="1"/>
    <n v="27"/>
    <n v="30"/>
    <n v="186.4"/>
  </r>
  <r>
    <s v="Anna"/>
    <s v="Kaliska"/>
    <x v="4"/>
    <d v="2014-10-23T00:00:00"/>
    <d v="2014-10-23T00:00:00"/>
    <n v="290.7"/>
    <s v="AnnaKaliska"/>
    <n v="15"/>
    <n v="1"/>
    <n v="27"/>
    <n v="30"/>
    <n v="320.7"/>
  </r>
  <r>
    <s v="Anna"/>
    <s v="Kaliska"/>
    <x v="3"/>
    <d v="2014-11-17T00:00:00"/>
    <d v="2014-11-17T00:00:00"/>
    <n v="307.7"/>
    <s v="AnnaKaliska"/>
    <n v="15"/>
    <n v="1"/>
    <n v="27"/>
    <n v="30"/>
    <n v="337.7"/>
  </r>
  <r>
    <s v="Anna"/>
    <s v="Kaliska"/>
    <x v="10"/>
    <d v="2014-11-28T00:00:00"/>
    <d v="2014-11-28T00:00:00"/>
    <n v="363.8"/>
    <s v="AnnaKaliska"/>
    <n v="15"/>
    <n v="1"/>
    <n v="27"/>
    <n v="30"/>
    <n v="393.8"/>
  </r>
  <r>
    <s v="Anna"/>
    <s v="Kaliska"/>
    <x v="8"/>
    <d v="2014-12-01T00:00:00"/>
    <d v="2014-12-01T00:00:00"/>
    <n v="680"/>
    <s v="AnnaKaliska"/>
    <n v="15"/>
    <n v="1"/>
    <n v="27"/>
    <n v="30"/>
    <n v="710"/>
  </r>
  <r>
    <s v="Anna"/>
    <s v="Kaliska"/>
    <x v="1"/>
    <d v="2014-12-29T00:00:00"/>
    <d v="2014-12-29T00:00:00"/>
    <n v="513.4"/>
    <s v="AnnaKaliska"/>
    <n v="15"/>
    <n v="1"/>
    <n v="27"/>
    <n v="30"/>
    <n v="543.4"/>
  </r>
  <r>
    <s v="Kornel"/>
    <s v="Henrykowski"/>
    <x v="6"/>
    <d v="2014-09-20T00:00:00"/>
    <d v="2014-09-20T00:00:00"/>
    <n v="501.5"/>
    <s v="KornelHenrykowski"/>
    <n v="13"/>
    <n v="1"/>
    <n v="27"/>
    <n v="30"/>
    <n v="531.5"/>
  </r>
  <r>
    <s v="Kornel"/>
    <s v="Henrykowski"/>
    <x v="0"/>
    <d v="2014-10-03T00:00:00"/>
    <d v="2014-10-03T00:00:00"/>
    <n v="156.4"/>
    <s v="KornelHenrykowski"/>
    <n v="13"/>
    <n v="1"/>
    <n v="27"/>
    <n v="30"/>
    <n v="186.4"/>
  </r>
  <r>
    <s v="Kornel"/>
    <s v="Henrykowski"/>
    <x v="7"/>
    <d v="2014-10-22T00:00:00"/>
    <d v="2014-10-22T00:00:00"/>
    <n v="494.7"/>
    <s v="KornelHenrykowski"/>
    <n v="13"/>
    <n v="1"/>
    <n v="27"/>
    <n v="30"/>
    <n v="524.70000000000005"/>
  </r>
  <r>
    <s v="Kornel"/>
    <s v="Henrykowski"/>
    <x v="3"/>
    <d v="2014-10-25T00:00:00"/>
    <d v="2014-10-25T00:00:00"/>
    <n v="307.7"/>
    <s v="KornelHenrykowski"/>
    <n v="13"/>
    <n v="1"/>
    <n v="27"/>
    <n v="30"/>
    <n v="337.7"/>
  </r>
  <r>
    <s v="Kornel"/>
    <s v="Henrykowski"/>
    <x v="7"/>
    <d v="2014-11-19T00:00:00"/>
    <d v="2014-11-19T00:00:00"/>
    <n v="494.7"/>
    <s v="KornelHenrykowski"/>
    <n v="13"/>
    <n v="1"/>
    <n v="27"/>
    <n v="30"/>
    <n v="524.70000000000005"/>
  </r>
  <r>
    <s v="Kornel"/>
    <s v="Henrykowski"/>
    <x v="6"/>
    <d v="2014-11-27T00:00:00"/>
    <d v="2014-11-27T00:00:00"/>
    <n v="501.5"/>
    <s v="KornelHenrykowski"/>
    <n v="13"/>
    <n v="1"/>
    <n v="27"/>
    <n v="30"/>
    <n v="531.5"/>
  </r>
  <r>
    <s v="Ewelia"/>
    <s v="Nyska"/>
    <x v="12"/>
    <d v="2014-01-14T00:00:00"/>
    <d v="2014-01-14T00:00:00"/>
    <n v="212.5"/>
    <s v="EweliaNyska"/>
    <n v="10"/>
    <n v="1"/>
    <n v="27"/>
    <n v="30"/>
    <n v="242.5"/>
  </r>
  <r>
    <s v="Ewelia"/>
    <s v="Nyska"/>
    <x v="11"/>
    <d v="2014-06-13T00:00:00"/>
    <d v="2014-06-13T00:00:00"/>
    <n v="442"/>
    <s v="EweliaNyska"/>
    <n v="10"/>
    <n v="1"/>
    <n v="27"/>
    <n v="30"/>
    <n v="472"/>
  </r>
  <r>
    <s v="Ewelia"/>
    <s v="Nyska"/>
    <x v="9"/>
    <d v="2014-11-03T00:00:00"/>
    <d v="2014-11-03T00:00:00"/>
    <n v="278.8"/>
    <s v="EweliaNyska"/>
    <n v="10"/>
    <n v="1"/>
    <n v="27"/>
    <n v="30"/>
    <n v="308.8"/>
  </r>
  <r>
    <s v="Ewelia"/>
    <s v="Nyska"/>
    <x v="11"/>
    <d v="2014-11-07T00:00:00"/>
    <d v="2014-11-07T00:00:00"/>
    <n v="442"/>
    <s v="EweliaNyska"/>
    <n v="10"/>
    <n v="1"/>
    <n v="27"/>
    <n v="30"/>
    <n v="472"/>
  </r>
  <r>
    <s v="Katarzyna"/>
    <s v="Piotrowska"/>
    <x v="9"/>
    <d v="2014-12-16T00:00:00"/>
    <d v="2014-12-16T00:00:00"/>
    <n v="278.8"/>
    <s v="KatarzynaPiotrowska"/>
    <n v="10"/>
    <n v="1"/>
    <n v="27"/>
    <n v="30"/>
    <n v="308.8"/>
  </r>
  <r>
    <s v="Ewelia"/>
    <s v="Prus"/>
    <x v="11"/>
    <d v="2014-06-16T00:00:00"/>
    <d v="2014-06-16T00:00:00"/>
    <n v="442"/>
    <s v="EweliaPrus"/>
    <n v="8"/>
    <n v="1"/>
    <n v="27"/>
    <n v="30"/>
    <n v="472"/>
  </r>
  <r>
    <s v="Karolina"/>
    <s v="Bizuta"/>
    <x v="1"/>
    <d v="2014-03-15T00:00:00"/>
    <d v="2014-03-19T00:00:00"/>
    <n v="1077.4000000000001"/>
    <s v="KarolinaBizuta"/>
    <n v="10"/>
    <n v="5"/>
    <n v="26"/>
    <n v="126"/>
    <n v="1203.4000000000001"/>
  </r>
  <r>
    <s v="Wojciech"/>
    <s v="Krokus"/>
    <x v="5"/>
    <d v="2014-10-22T00:00:00"/>
    <d v="2014-10-26T00:00:00"/>
    <n v="1078"/>
    <s v="WojciechKrokus"/>
    <n v="10"/>
    <n v="5"/>
    <n v="26"/>
    <n v="126"/>
    <n v="1204"/>
  </r>
  <r>
    <s v="Jerzy"/>
    <s v="Granica"/>
    <x v="11"/>
    <d v="2014-01-03T00:00:00"/>
    <d v="2014-01-06T00:00:00"/>
    <n v="826"/>
    <s v="JerzyGranica"/>
    <n v="11"/>
    <n v="4"/>
    <n v="26"/>
    <n v="102"/>
    <n v="928"/>
  </r>
  <r>
    <s v="Jerzy"/>
    <s v="Granica"/>
    <x v="5"/>
    <d v="2014-04-26T00:00:00"/>
    <d v="2014-04-29T00:00:00"/>
    <n v="919"/>
    <s v="JerzyGranica"/>
    <n v="11"/>
    <n v="4"/>
    <n v="26"/>
    <n v="102"/>
    <n v="1021"/>
  </r>
  <r>
    <s v="Jerzy"/>
    <s v="Granica"/>
    <x v="5"/>
    <d v="2014-05-26T00:00:00"/>
    <d v="2014-05-29T00:00:00"/>
    <n v="919"/>
    <s v="JerzyGranica"/>
    <n v="11"/>
    <n v="4"/>
    <n v="26"/>
    <n v="102"/>
    <n v="1021"/>
  </r>
  <r>
    <s v="Karolina"/>
    <s v="Bizuta"/>
    <x v="4"/>
    <d v="2014-09-17T00:00:00"/>
    <d v="2014-09-20T00:00:00"/>
    <n v="737.7"/>
    <s v="KarolinaBizuta"/>
    <n v="10"/>
    <n v="4"/>
    <n v="26"/>
    <n v="102"/>
    <n v="839.7"/>
  </r>
  <r>
    <s v="Wojciech"/>
    <s v="Krokus"/>
    <x v="0"/>
    <d v="2014-05-08T00:00:00"/>
    <d v="2014-05-11T00:00:00"/>
    <n v="573.4"/>
    <s v="WojciechKrokus"/>
    <n v="10"/>
    <n v="4"/>
    <n v="26"/>
    <n v="102"/>
    <n v="675.4"/>
  </r>
  <r>
    <s v="Wojciech"/>
    <s v="Krokus"/>
    <x v="10"/>
    <d v="2014-11-04T00:00:00"/>
    <d v="2014-11-07T00:00:00"/>
    <n v="852.8"/>
    <s v="WojciechKrokus"/>
    <n v="10"/>
    <n v="4"/>
    <n v="26"/>
    <n v="102"/>
    <n v="954.8"/>
  </r>
  <r>
    <s v="Wojciech"/>
    <s v="Krokus"/>
    <x v="0"/>
    <d v="2014-12-09T00:00:00"/>
    <d v="2014-12-12T00:00:00"/>
    <n v="573.4"/>
    <s v="WojciechKrokus"/>
    <n v="10"/>
    <n v="4"/>
    <n v="26"/>
    <n v="102"/>
    <n v="675.4"/>
  </r>
  <r>
    <s v="Michalina"/>
    <s v="Lamda"/>
    <x v="7"/>
    <d v="2014-01-15T00:00:00"/>
    <d v="2014-01-18T00:00:00"/>
    <n v="1091.7"/>
    <s v="MichalinaLamda"/>
    <n v="9"/>
    <n v="4"/>
    <n v="26"/>
    <n v="102"/>
    <n v="1193.7"/>
  </r>
  <r>
    <s v="Michalina"/>
    <s v="Lamda"/>
    <x v="11"/>
    <d v="2014-09-17T00:00:00"/>
    <d v="2014-09-20T00:00:00"/>
    <n v="826"/>
    <s v="MichalinaLamda"/>
    <n v="9"/>
    <n v="4"/>
    <n v="26"/>
    <n v="102"/>
    <n v="928"/>
  </r>
  <r>
    <s v="Michalina"/>
    <s v="Lamda"/>
    <x v="12"/>
    <d v="2014-12-09T00:00:00"/>
    <d v="2014-12-12T00:00:00"/>
    <n v="569.5"/>
    <s v="MichalinaLamda"/>
    <n v="9"/>
    <n v="4"/>
    <n v="26"/>
    <n v="102"/>
    <n v="671.5"/>
  </r>
  <r>
    <s v="Jerzy"/>
    <s v="Granica"/>
    <x v="0"/>
    <d v="2014-08-30T00:00:00"/>
    <d v="2014-09-01T00:00:00"/>
    <n v="434.4"/>
    <s v="JerzyGranica"/>
    <n v="11"/>
    <n v="3"/>
    <n v="26"/>
    <n v="78"/>
    <n v="512.4"/>
  </r>
  <r>
    <s v="Karolina"/>
    <s v="Bizuta"/>
    <x v="7"/>
    <d v="2014-02-07T00:00:00"/>
    <d v="2014-02-09T00:00:00"/>
    <n v="892.7"/>
    <s v="KarolinaBizuta"/>
    <n v="10"/>
    <n v="3"/>
    <n v="26"/>
    <n v="78"/>
    <n v="970.7"/>
  </r>
  <r>
    <s v="Karolina"/>
    <s v="Bizuta"/>
    <x v="9"/>
    <d v="2014-09-16T00:00:00"/>
    <d v="2014-09-18T00:00:00"/>
    <n v="536.79999999999995"/>
    <s v="KarolinaBizuta"/>
    <n v="10"/>
    <n v="3"/>
    <n v="26"/>
    <n v="78"/>
    <n v="614.79999999999995"/>
  </r>
  <r>
    <s v="Karolina"/>
    <s v="Bizuta"/>
    <x v="8"/>
    <d v="2014-09-28T00:00:00"/>
    <d v="2014-09-30T00:00:00"/>
    <n v="1102"/>
    <s v="KarolinaBizuta"/>
    <n v="10"/>
    <n v="3"/>
    <n v="26"/>
    <n v="78"/>
    <n v="1180"/>
  </r>
  <r>
    <s v="Michalina"/>
    <s v="Lamda"/>
    <x v="5"/>
    <d v="2014-02-07T00:00:00"/>
    <d v="2014-02-09T00:00:00"/>
    <n v="760"/>
    <s v="MichalinaLamda"/>
    <n v="9"/>
    <n v="3"/>
    <n v="26"/>
    <n v="78"/>
    <n v="838"/>
  </r>
  <r>
    <s v="Michalina"/>
    <s v="Lamda"/>
    <x v="3"/>
    <d v="2014-07-01T00:00:00"/>
    <d v="2014-07-03T00:00:00"/>
    <n v="663.7"/>
    <s v="MichalinaLamda"/>
    <n v="9"/>
    <n v="3"/>
    <n v="26"/>
    <n v="78"/>
    <n v="741.7"/>
  </r>
  <r>
    <s v="Michalina"/>
    <s v="Lamda"/>
    <x v="9"/>
    <d v="2014-07-31T00:00:00"/>
    <d v="2014-08-02T00:00:00"/>
    <n v="536.79999999999995"/>
    <s v="MichalinaLamda"/>
    <n v="9"/>
    <n v="3"/>
    <n v="26"/>
    <n v="78"/>
    <n v="614.79999999999995"/>
  </r>
  <r>
    <s v="Jerzy"/>
    <s v="Granica"/>
    <x v="0"/>
    <d v="2014-01-23T00:00:00"/>
    <d v="2014-01-24T00:00:00"/>
    <n v="295.39999999999998"/>
    <s v="JerzyGranica"/>
    <n v="11"/>
    <n v="2"/>
    <n v="26"/>
    <n v="54"/>
    <n v="349.4"/>
  </r>
  <r>
    <s v="Jerzy"/>
    <s v="Granica"/>
    <x v="9"/>
    <d v="2014-07-07T00:00:00"/>
    <d v="2014-07-08T00:00:00"/>
    <n v="407.8"/>
    <s v="JerzyGranica"/>
    <n v="11"/>
    <n v="2"/>
    <n v="26"/>
    <n v="54"/>
    <n v="461.8"/>
  </r>
  <r>
    <s v="Jerzy"/>
    <s v="Granica"/>
    <x v="9"/>
    <d v="2014-08-26T00:00:00"/>
    <d v="2014-08-27T00:00:00"/>
    <n v="407.8"/>
    <s v="JerzyGranica"/>
    <n v="11"/>
    <n v="2"/>
    <n v="26"/>
    <n v="54"/>
    <n v="461.8"/>
  </r>
  <r>
    <s v="Jerzy"/>
    <s v="Granica"/>
    <x v="0"/>
    <d v="2014-10-23T00:00:00"/>
    <d v="2014-10-24T00:00:00"/>
    <n v="295.39999999999998"/>
    <s v="JerzyGranica"/>
    <n v="11"/>
    <n v="2"/>
    <n v="26"/>
    <n v="54"/>
    <n v="349.4"/>
  </r>
  <r>
    <s v="Karolina"/>
    <s v="Bizuta"/>
    <x v="6"/>
    <d v="2014-02-02T00:00:00"/>
    <d v="2014-02-03T00:00:00"/>
    <n v="706.5"/>
    <s v="KarolinaBizuta"/>
    <n v="10"/>
    <n v="2"/>
    <n v="26"/>
    <n v="54"/>
    <n v="760.5"/>
  </r>
  <r>
    <s v="Karolina"/>
    <s v="Bizuta"/>
    <x v="6"/>
    <d v="2014-04-28T00:00:00"/>
    <d v="2014-04-29T00:00:00"/>
    <n v="706.5"/>
    <s v="KarolinaBizuta"/>
    <n v="10"/>
    <n v="2"/>
    <n v="26"/>
    <n v="54"/>
    <n v="760.5"/>
  </r>
  <r>
    <s v="Karolina"/>
    <s v="Bizuta"/>
    <x v="12"/>
    <d v="2014-12-09T00:00:00"/>
    <d v="2014-12-10T00:00:00"/>
    <n v="331.5"/>
    <s v="KarolinaBizuta"/>
    <n v="10"/>
    <n v="2"/>
    <n v="26"/>
    <n v="54"/>
    <n v="385.5"/>
  </r>
  <r>
    <s v="Wojciech"/>
    <s v="Krokus"/>
    <x v="11"/>
    <d v="2014-01-13T00:00:00"/>
    <d v="2014-01-14T00:00:00"/>
    <n v="570"/>
    <s v="WojciechKrokus"/>
    <n v="10"/>
    <n v="2"/>
    <n v="26"/>
    <n v="54"/>
    <n v="624"/>
  </r>
  <r>
    <s v="Wojciech"/>
    <s v="Krokus"/>
    <x v="8"/>
    <d v="2014-08-12T00:00:00"/>
    <d v="2014-08-13T00:00:00"/>
    <n v="891"/>
    <s v="WojciechKrokus"/>
    <n v="10"/>
    <n v="2"/>
    <n v="26"/>
    <n v="54"/>
    <n v="945"/>
  </r>
  <r>
    <s v="Wojciech"/>
    <s v="Krokus"/>
    <x v="6"/>
    <d v="2014-10-23T00:00:00"/>
    <d v="2014-10-24T00:00:00"/>
    <n v="706.5"/>
    <s v="WojciechKrokus"/>
    <n v="10"/>
    <n v="2"/>
    <n v="26"/>
    <n v="54"/>
    <n v="760.5"/>
  </r>
  <r>
    <s v="Michalina"/>
    <s v="Lamda"/>
    <x v="0"/>
    <d v="2014-09-05T00:00:00"/>
    <d v="2014-09-06T00:00:00"/>
    <n v="295.39999999999998"/>
    <s v="MichalinaLamda"/>
    <n v="9"/>
    <n v="2"/>
    <n v="26"/>
    <n v="54"/>
    <n v="349.4"/>
  </r>
  <r>
    <s v="Michalina"/>
    <s v="Lamda"/>
    <x v="5"/>
    <d v="2014-11-03T00:00:00"/>
    <d v="2014-11-04T00:00:00"/>
    <n v="601"/>
    <s v="MichalinaLamda"/>
    <n v="9"/>
    <n v="2"/>
    <n v="26"/>
    <n v="54"/>
    <n v="655"/>
  </r>
  <r>
    <s v="Jerzy"/>
    <s v="Granica"/>
    <x v="9"/>
    <d v="2014-06-02T00:00:00"/>
    <d v="2014-06-02T00:00:00"/>
    <n v="278.8"/>
    <s v="JerzyGranica"/>
    <n v="11"/>
    <n v="1"/>
    <n v="26"/>
    <n v="30"/>
    <n v="308.8"/>
  </r>
  <r>
    <s v="Jerzy"/>
    <s v="Granica"/>
    <x v="6"/>
    <d v="2014-09-05T00:00:00"/>
    <d v="2014-09-05T00:00:00"/>
    <n v="501.5"/>
    <s v="JerzyGranica"/>
    <n v="11"/>
    <n v="1"/>
    <n v="26"/>
    <n v="30"/>
    <n v="531.5"/>
  </r>
  <r>
    <s v="Jerzy"/>
    <s v="Granica"/>
    <x v="3"/>
    <d v="2014-11-28T00:00:00"/>
    <d v="2014-11-28T00:00:00"/>
    <n v="307.7"/>
    <s v="JerzyGranica"/>
    <n v="11"/>
    <n v="1"/>
    <n v="26"/>
    <n v="30"/>
    <n v="337.7"/>
  </r>
  <r>
    <s v="Karolina"/>
    <s v="Bizuta"/>
    <x v="3"/>
    <d v="2014-10-13T00:00:00"/>
    <d v="2014-10-13T00:00:00"/>
    <n v="307.7"/>
    <s v="KarolinaBizuta"/>
    <n v="10"/>
    <n v="1"/>
    <n v="26"/>
    <n v="30"/>
    <n v="337.7"/>
  </r>
  <r>
    <s v="Karolina"/>
    <s v="Bizuta"/>
    <x v="5"/>
    <d v="2014-12-12T00:00:00"/>
    <d v="2014-12-12T00:00:00"/>
    <n v="442"/>
    <s v="KarolinaBizuta"/>
    <n v="10"/>
    <n v="1"/>
    <n v="26"/>
    <n v="30"/>
    <n v="472"/>
  </r>
  <r>
    <s v="Wojciech"/>
    <s v="Krokus"/>
    <x v="12"/>
    <d v="2014-02-07T00:00:00"/>
    <d v="2014-02-07T00:00:00"/>
    <n v="212.5"/>
    <s v="WojciechKrokus"/>
    <n v="10"/>
    <n v="1"/>
    <n v="26"/>
    <n v="30"/>
    <n v="242.5"/>
  </r>
  <r>
    <s v="Wojciech"/>
    <s v="Krokus"/>
    <x v="5"/>
    <d v="2014-11-27T00:00:00"/>
    <d v="2014-11-27T00:00:00"/>
    <n v="442"/>
    <s v="WojciechKrokus"/>
    <n v="10"/>
    <n v="1"/>
    <n v="26"/>
    <n v="30"/>
    <n v="472"/>
  </r>
  <r>
    <s v="Wojciech"/>
    <s v="Krokus"/>
    <x v="1"/>
    <d v="2014-12-01T00:00:00"/>
    <d v="2014-12-01T00:00:00"/>
    <n v="513.4"/>
    <s v="WojciechKrokus"/>
    <n v="10"/>
    <n v="1"/>
    <n v="26"/>
    <n v="30"/>
    <n v="543.4"/>
  </r>
  <r>
    <s v="Michalina"/>
    <s v="Lamda"/>
    <x v="0"/>
    <d v="2014-12-22T00:00:00"/>
    <d v="2014-12-22T00:00:00"/>
    <n v="156.4"/>
    <s v="MichalinaLamda"/>
    <n v="9"/>
    <n v="1"/>
    <n v="26"/>
    <n v="30"/>
    <n v="186.4"/>
  </r>
  <r>
    <s v="Zofia"/>
    <s v="Maselska"/>
    <x v="6"/>
    <d v="2014-01-26T00:00:00"/>
    <d v="2014-01-30T00:00:00"/>
    <n v="1321.5"/>
    <s v="ZofiaMaselska"/>
    <n v="11"/>
    <n v="5"/>
    <n v="25"/>
    <n v="126"/>
    <n v="1447.5"/>
  </r>
  <r>
    <s v="Zofia"/>
    <s v="Maselska"/>
    <x v="3"/>
    <d v="2014-02-07T00:00:00"/>
    <d v="2014-02-11T00:00:00"/>
    <n v="1019.7"/>
    <s v="ZofiaMaselska"/>
    <n v="11"/>
    <n v="5"/>
    <n v="25"/>
    <n v="126"/>
    <n v="1145.7"/>
  </r>
  <r>
    <s v="Justyna"/>
    <s v="Krynicka"/>
    <x v="1"/>
    <d v="2014-01-15T00:00:00"/>
    <d v="2014-01-18T00:00:00"/>
    <n v="936.4"/>
    <s v="JustynaKrynicka"/>
    <n v="13"/>
    <n v="4"/>
    <n v="25"/>
    <n v="102"/>
    <n v="1038.4000000000001"/>
  </r>
  <r>
    <s v="Piotr"/>
    <s v="Armowicz"/>
    <x v="9"/>
    <d v="2014-07-31T00:00:00"/>
    <d v="2014-08-04T00:00:00"/>
    <n v="794.8"/>
    <s v="PiotrArmowicz"/>
    <n v="10"/>
    <n v="5"/>
    <n v="25"/>
    <n v="126"/>
    <n v="920.8"/>
  </r>
  <r>
    <s v="Zofia"/>
    <s v="Maselska"/>
    <x v="6"/>
    <d v="2014-09-05T00:00:00"/>
    <d v="2014-09-08T00:00:00"/>
    <n v="1116.5"/>
    <s v="ZofiaMaselska"/>
    <n v="11"/>
    <n v="4"/>
    <n v="25"/>
    <n v="102"/>
    <n v="1218.5"/>
  </r>
  <r>
    <s v="Piotr"/>
    <s v="Armowicz"/>
    <x v="1"/>
    <d v="2014-06-01T00:00:00"/>
    <d v="2014-06-04T00:00:00"/>
    <n v="936.4"/>
    <s v="PiotrArmowicz"/>
    <n v="10"/>
    <n v="4"/>
    <n v="25"/>
    <n v="102"/>
    <n v="1038.4000000000001"/>
  </r>
  <r>
    <s v="Janina"/>
    <s v="Bolanowska"/>
    <x v="9"/>
    <d v="2014-07-19T00:00:00"/>
    <d v="2014-07-23T00:00:00"/>
    <n v="794.8"/>
    <s v="JaninaBolanowska"/>
    <n v="8"/>
    <n v="5"/>
    <n v="25"/>
    <n v="126"/>
    <n v="920.8"/>
  </r>
  <r>
    <s v="Zuzanna"/>
    <s v="Kowalska"/>
    <x v="9"/>
    <d v="2014-03-27T00:00:00"/>
    <d v="2014-03-31T00:00:00"/>
    <n v="794.8"/>
    <s v="ZuzannaKowalska"/>
    <n v="8"/>
    <n v="5"/>
    <n v="25"/>
    <n v="126"/>
    <n v="920.8"/>
  </r>
  <r>
    <s v="Zuzanna"/>
    <s v="Kowalska"/>
    <x v="9"/>
    <d v="2014-06-13T00:00:00"/>
    <d v="2014-06-17T00:00:00"/>
    <n v="794.8"/>
    <s v="ZuzannaKowalska"/>
    <n v="8"/>
    <n v="5"/>
    <n v="25"/>
    <n v="126"/>
    <n v="920.8"/>
  </r>
  <r>
    <s v="Kacper"/>
    <s v="Krajewski"/>
    <x v="12"/>
    <d v="2014-06-19T00:00:00"/>
    <d v="2014-06-22T00:00:00"/>
    <n v="569.5"/>
    <s v="KacperKrajewski"/>
    <n v="10"/>
    <n v="4"/>
    <n v="25"/>
    <n v="102"/>
    <n v="671.5"/>
  </r>
  <r>
    <s v="Kacper"/>
    <s v="Krajewski"/>
    <x v="6"/>
    <d v="2014-08-24T00:00:00"/>
    <d v="2014-08-27T00:00:00"/>
    <n v="1116.5"/>
    <s v="KacperKrajewski"/>
    <n v="10"/>
    <n v="4"/>
    <n v="25"/>
    <n v="102"/>
    <n v="1218.5"/>
  </r>
  <r>
    <s v="Krystyna"/>
    <s v="Pleszewska"/>
    <x v="4"/>
    <d v="2014-02-19T00:00:00"/>
    <d v="2014-02-23T00:00:00"/>
    <n v="886.7"/>
    <s v="KrystynaPleszewska"/>
    <n v="8"/>
    <n v="5"/>
    <n v="25"/>
    <n v="126"/>
    <n v="1012.7"/>
  </r>
  <r>
    <s v="Krystyna"/>
    <s v="Pleszewska"/>
    <x v="4"/>
    <d v="2014-05-20T00:00:00"/>
    <d v="2014-05-24T00:00:00"/>
    <n v="886.7"/>
    <s v="KrystynaPleszewska"/>
    <n v="8"/>
    <n v="5"/>
    <n v="25"/>
    <n v="126"/>
    <n v="1012.7"/>
  </r>
  <r>
    <s v="Justyna"/>
    <s v="Krynicka"/>
    <x v="3"/>
    <d v="2014-03-21T00:00:00"/>
    <d v="2014-03-23T00:00:00"/>
    <n v="663.7"/>
    <s v="JustynaKrynicka"/>
    <n v="13"/>
    <n v="3"/>
    <n v="25"/>
    <n v="78"/>
    <n v="741.7"/>
  </r>
  <r>
    <s v="Justyna"/>
    <s v="Krynicka"/>
    <x v="2"/>
    <d v="2014-10-11T00:00:00"/>
    <d v="2014-10-13T00:00:00"/>
    <n v="426.5"/>
    <s v="JustynaKrynicka"/>
    <n v="13"/>
    <n v="3"/>
    <n v="25"/>
    <n v="78"/>
    <n v="504.5"/>
  </r>
  <r>
    <s v="Justyna"/>
    <s v="Krynicka"/>
    <x v="8"/>
    <d v="2014-12-10T00:00:00"/>
    <d v="2014-12-12T00:00:00"/>
    <n v="1102"/>
    <s v="JustynaKrynicka"/>
    <n v="13"/>
    <n v="3"/>
    <n v="25"/>
    <n v="78"/>
    <n v="1180"/>
  </r>
  <r>
    <s v="Janina"/>
    <s v="Bolanowska"/>
    <x v="11"/>
    <d v="2014-02-03T00:00:00"/>
    <d v="2014-02-06T00:00:00"/>
    <n v="826"/>
    <s v="JaninaBolanowska"/>
    <n v="8"/>
    <n v="4"/>
    <n v="25"/>
    <n v="102"/>
    <n v="928"/>
  </r>
  <r>
    <s v="Janina"/>
    <s v="Bolanowska"/>
    <x v="10"/>
    <d v="2014-03-15T00:00:00"/>
    <d v="2014-03-18T00:00:00"/>
    <n v="852.8"/>
    <s v="JaninaBolanowska"/>
    <n v="8"/>
    <n v="4"/>
    <n v="25"/>
    <n v="102"/>
    <n v="954.8"/>
  </r>
  <r>
    <s v="Janina"/>
    <s v="Bolanowska"/>
    <x v="2"/>
    <d v="2014-07-19T00:00:00"/>
    <d v="2014-07-22T00:00:00"/>
    <n v="550.5"/>
    <s v="JaninaBolanowska"/>
    <n v="8"/>
    <n v="4"/>
    <n v="25"/>
    <n v="102"/>
    <n v="652.5"/>
  </r>
  <r>
    <s v="Janina"/>
    <s v="Bolanowska"/>
    <x v="2"/>
    <d v="2014-12-10T00:00:00"/>
    <d v="2014-12-13T00:00:00"/>
    <n v="550.5"/>
    <s v="JaninaBolanowska"/>
    <n v="8"/>
    <n v="4"/>
    <n v="25"/>
    <n v="102"/>
    <n v="652.5"/>
  </r>
  <r>
    <s v="Zuzanna"/>
    <s v="Kowalska"/>
    <x v="1"/>
    <d v="2014-09-05T00:00:00"/>
    <d v="2014-09-08T00:00:00"/>
    <n v="936.4"/>
    <s v="ZuzannaKowalska"/>
    <n v="8"/>
    <n v="4"/>
    <n v="25"/>
    <n v="102"/>
    <n v="1038.4000000000001"/>
  </r>
  <r>
    <s v="Krystyna"/>
    <s v="Pleszewska"/>
    <x v="8"/>
    <d v="2014-06-13T00:00:00"/>
    <d v="2014-06-16T00:00:00"/>
    <n v="1313"/>
    <s v="KrystynaPleszewska"/>
    <n v="8"/>
    <n v="4"/>
    <n v="25"/>
    <n v="102"/>
    <n v="1415"/>
  </r>
  <r>
    <s v="Krystyna"/>
    <s v="Pleszewska"/>
    <x v="6"/>
    <d v="2014-11-22T00:00:00"/>
    <d v="2014-11-25T00:00:00"/>
    <n v="1116.5"/>
    <s v="KrystynaPleszewska"/>
    <n v="8"/>
    <n v="4"/>
    <n v="25"/>
    <n v="102"/>
    <n v="1218.5"/>
  </r>
  <r>
    <s v="Piotr"/>
    <s v="Armowicz"/>
    <x v="7"/>
    <d v="2014-05-26T00:00:00"/>
    <d v="2014-05-28T00:00:00"/>
    <n v="892.7"/>
    <s v="PiotrArmowicz"/>
    <n v="10"/>
    <n v="3"/>
    <n v="25"/>
    <n v="78"/>
    <n v="970.7"/>
  </r>
  <r>
    <s v="Piotr"/>
    <s v="Armowicz"/>
    <x v="12"/>
    <d v="2014-08-24T00:00:00"/>
    <d v="2014-08-26T00:00:00"/>
    <n v="450.5"/>
    <s v="PiotrArmowicz"/>
    <n v="10"/>
    <n v="3"/>
    <n v="25"/>
    <n v="78"/>
    <n v="528.5"/>
  </r>
  <r>
    <s v="Piotr"/>
    <s v="Armowicz"/>
    <x v="11"/>
    <d v="2014-09-29T00:00:00"/>
    <d v="2014-10-01T00:00:00"/>
    <n v="698"/>
    <s v="PiotrArmowicz"/>
    <n v="10"/>
    <n v="3"/>
    <n v="25"/>
    <n v="78"/>
    <n v="776"/>
  </r>
  <r>
    <s v="Kacper"/>
    <s v="Krajewski"/>
    <x v="2"/>
    <d v="2014-01-22T00:00:00"/>
    <d v="2014-01-24T00:00:00"/>
    <n v="426.5"/>
    <s v="KacperKrajewski"/>
    <n v="10"/>
    <n v="3"/>
    <n v="25"/>
    <n v="78"/>
    <n v="504.5"/>
  </r>
  <r>
    <s v="Kacper"/>
    <s v="Krajewski"/>
    <x v="9"/>
    <d v="2014-02-07T00:00:00"/>
    <d v="2014-02-09T00:00:00"/>
    <n v="536.79999999999995"/>
    <s v="KacperKrajewski"/>
    <n v="10"/>
    <n v="3"/>
    <n v="25"/>
    <n v="78"/>
    <n v="614.79999999999995"/>
  </r>
  <r>
    <s v="Kacper"/>
    <s v="Krajewski"/>
    <x v="1"/>
    <d v="2014-06-25T00:00:00"/>
    <d v="2014-06-27T00:00:00"/>
    <n v="795.4"/>
    <s v="KacperKrajewski"/>
    <n v="10"/>
    <n v="3"/>
    <n v="25"/>
    <n v="78"/>
    <n v="873.4"/>
  </r>
  <r>
    <s v="Kacper"/>
    <s v="Krajewski"/>
    <x v="10"/>
    <d v="2014-09-29T00:00:00"/>
    <d v="2014-10-01T00:00:00"/>
    <n v="689.8"/>
    <s v="KacperKrajewski"/>
    <n v="10"/>
    <n v="3"/>
    <n v="25"/>
    <n v="78"/>
    <n v="767.8"/>
  </r>
  <r>
    <s v="Justyna"/>
    <s v="Krynicka"/>
    <x v="7"/>
    <d v="2014-06-13T00:00:00"/>
    <d v="2014-06-14T00:00:00"/>
    <n v="693.7"/>
    <s v="JustynaKrynicka"/>
    <n v="13"/>
    <n v="2"/>
    <n v="25"/>
    <n v="54"/>
    <n v="747.7"/>
  </r>
  <r>
    <s v="Justyna"/>
    <s v="Krynicka"/>
    <x v="12"/>
    <d v="2014-11-07T00:00:00"/>
    <d v="2014-11-08T00:00:00"/>
    <n v="331.5"/>
    <s v="JustynaKrynicka"/>
    <n v="13"/>
    <n v="2"/>
    <n v="25"/>
    <n v="54"/>
    <n v="385.5"/>
  </r>
  <r>
    <s v="Justyna"/>
    <s v="Krynicka"/>
    <x v="9"/>
    <d v="2014-11-28T00:00:00"/>
    <d v="2014-11-29T00:00:00"/>
    <n v="407.8"/>
    <s v="JustynaKrynicka"/>
    <n v="13"/>
    <n v="2"/>
    <n v="25"/>
    <n v="54"/>
    <n v="461.8"/>
  </r>
  <r>
    <s v="Zuzanna"/>
    <s v="Kowalska"/>
    <x v="10"/>
    <d v="2014-01-26T00:00:00"/>
    <d v="2014-01-28T00:00:00"/>
    <n v="689.8"/>
    <s v="ZuzannaKowalska"/>
    <n v="8"/>
    <n v="3"/>
    <n v="25"/>
    <n v="78"/>
    <n v="767.8"/>
  </r>
  <r>
    <s v="Zuzanna"/>
    <s v="Kowalska"/>
    <x v="11"/>
    <d v="2014-11-15T00:00:00"/>
    <d v="2014-11-17T00:00:00"/>
    <n v="698"/>
    <s v="ZuzannaKowalska"/>
    <n v="8"/>
    <n v="3"/>
    <n v="25"/>
    <n v="78"/>
    <n v="776"/>
  </r>
  <r>
    <s v="Zofia"/>
    <s v="Maselska"/>
    <x v="11"/>
    <d v="2014-09-16T00:00:00"/>
    <d v="2014-09-17T00:00:00"/>
    <n v="570"/>
    <s v="ZofiaMaselska"/>
    <n v="11"/>
    <n v="2"/>
    <n v="25"/>
    <n v="54"/>
    <n v="624"/>
  </r>
  <r>
    <s v="Zofia"/>
    <s v="Maselska"/>
    <x v="6"/>
    <d v="2014-10-10T00:00:00"/>
    <d v="2014-10-11T00:00:00"/>
    <n v="706.5"/>
    <s v="ZofiaMaselska"/>
    <n v="11"/>
    <n v="2"/>
    <n v="25"/>
    <n v="54"/>
    <n v="760.5"/>
  </r>
  <r>
    <s v="Zofia"/>
    <s v="Maselska"/>
    <x v="3"/>
    <d v="2014-12-10T00:00:00"/>
    <d v="2014-12-11T00:00:00"/>
    <n v="485.7"/>
    <s v="ZofiaMaselska"/>
    <n v="11"/>
    <n v="2"/>
    <n v="25"/>
    <n v="54"/>
    <n v="539.70000000000005"/>
  </r>
  <r>
    <s v="Piotr"/>
    <s v="Armowicz"/>
    <x v="7"/>
    <d v="2014-03-03T00:00:00"/>
    <d v="2014-03-04T00:00:00"/>
    <n v="693.7"/>
    <s v="PiotrArmowicz"/>
    <n v="10"/>
    <n v="2"/>
    <n v="25"/>
    <n v="54"/>
    <n v="747.7"/>
  </r>
  <r>
    <s v="Piotr"/>
    <s v="Armowicz"/>
    <x v="6"/>
    <d v="2014-12-10T00:00:00"/>
    <d v="2014-12-11T00:00:00"/>
    <n v="706.5"/>
    <s v="PiotrArmowicz"/>
    <n v="10"/>
    <n v="2"/>
    <n v="25"/>
    <n v="54"/>
    <n v="760.5"/>
  </r>
  <r>
    <s v="Kacper"/>
    <s v="Krajewski"/>
    <x v="2"/>
    <d v="2014-12-01T00:00:00"/>
    <d v="2014-12-02T00:00:00"/>
    <n v="302.5"/>
    <s v="KacperKrajewski"/>
    <n v="10"/>
    <n v="2"/>
    <n v="25"/>
    <n v="54"/>
    <n v="356.5"/>
  </r>
  <r>
    <s v="Janina"/>
    <s v="Bolanowska"/>
    <x v="1"/>
    <d v="2014-01-23T00:00:00"/>
    <d v="2014-01-24T00:00:00"/>
    <n v="654.4"/>
    <s v="JaninaBolanowska"/>
    <n v="8"/>
    <n v="2"/>
    <n v="25"/>
    <n v="54"/>
    <n v="708.4"/>
  </r>
  <r>
    <s v="Zuzanna"/>
    <s v="Kowalska"/>
    <x v="9"/>
    <d v="2014-09-28T00:00:00"/>
    <d v="2014-09-29T00:00:00"/>
    <n v="407.8"/>
    <s v="ZuzannaKowalska"/>
    <n v="8"/>
    <n v="2"/>
    <n v="25"/>
    <n v="54"/>
    <n v="461.8"/>
  </r>
  <r>
    <s v="Zuzanna"/>
    <s v="Kowalska"/>
    <x v="10"/>
    <d v="2014-11-27T00:00:00"/>
    <d v="2014-11-28T00:00:00"/>
    <n v="526.79999999999995"/>
    <s v="ZuzannaKowalska"/>
    <n v="8"/>
    <n v="2"/>
    <n v="25"/>
    <n v="54"/>
    <n v="580.79999999999995"/>
  </r>
  <r>
    <s v="Krystyna"/>
    <s v="Pleszewska"/>
    <x v="0"/>
    <d v="2014-06-25T00:00:00"/>
    <d v="2014-06-26T00:00:00"/>
    <n v="295.39999999999998"/>
    <s v="KrystynaPleszewska"/>
    <n v="8"/>
    <n v="2"/>
    <n v="25"/>
    <n v="54"/>
    <n v="349.4"/>
  </r>
  <r>
    <s v="Krystyna"/>
    <s v="Pleszewska"/>
    <x v="1"/>
    <d v="2014-11-16T00:00:00"/>
    <d v="2014-11-17T00:00:00"/>
    <n v="654.4"/>
    <s v="KrystynaPleszewska"/>
    <n v="8"/>
    <n v="2"/>
    <n v="25"/>
    <n v="54"/>
    <n v="708.4"/>
  </r>
  <r>
    <s v="Krystyna"/>
    <s v="Pleszewska"/>
    <x v="4"/>
    <d v="2014-11-28T00:00:00"/>
    <d v="2014-11-29T00:00:00"/>
    <n v="439.7"/>
    <s v="KrystynaPleszewska"/>
    <n v="8"/>
    <n v="2"/>
    <n v="25"/>
    <n v="54"/>
    <n v="493.7"/>
  </r>
  <r>
    <s v="Justyna"/>
    <s v="Krynicka"/>
    <x v="8"/>
    <d v="2014-01-10T00:00:00"/>
    <d v="2014-01-10T00:00:00"/>
    <n v="680"/>
    <s v="JustynaKrynicka"/>
    <n v="13"/>
    <n v="1"/>
    <n v="25"/>
    <n v="30"/>
    <n v="710"/>
  </r>
  <r>
    <s v="Justyna"/>
    <s v="Krynicka"/>
    <x v="4"/>
    <d v="2014-09-04T00:00:00"/>
    <d v="2014-09-04T00:00:00"/>
    <n v="290.7"/>
    <s v="JustynaKrynicka"/>
    <n v="13"/>
    <n v="1"/>
    <n v="25"/>
    <n v="30"/>
    <n v="320.7"/>
  </r>
  <r>
    <s v="Justyna"/>
    <s v="Krynicka"/>
    <x v="9"/>
    <d v="2014-09-08T00:00:00"/>
    <d v="2014-09-08T00:00:00"/>
    <n v="278.8"/>
    <s v="JustynaKrynicka"/>
    <n v="13"/>
    <n v="1"/>
    <n v="25"/>
    <n v="30"/>
    <n v="308.8"/>
  </r>
  <r>
    <s v="Justyna"/>
    <s v="Krynicka"/>
    <x v="10"/>
    <d v="2014-11-03T00:00:00"/>
    <d v="2014-11-03T00:00:00"/>
    <n v="363.8"/>
    <s v="JustynaKrynicka"/>
    <n v="13"/>
    <n v="1"/>
    <n v="25"/>
    <n v="30"/>
    <n v="393.8"/>
  </r>
  <r>
    <s v="Justyna"/>
    <s v="Krynicka"/>
    <x v="5"/>
    <d v="2014-11-15T00:00:00"/>
    <d v="2014-11-15T00:00:00"/>
    <n v="442"/>
    <s v="JustynaKrynicka"/>
    <n v="13"/>
    <n v="1"/>
    <n v="25"/>
    <n v="30"/>
    <n v="472"/>
  </r>
  <r>
    <s v="Justyna"/>
    <s v="Krynicka"/>
    <x v="11"/>
    <d v="2014-11-18T00:00:00"/>
    <d v="2014-11-18T00:00:00"/>
    <n v="442"/>
    <s v="JustynaKrynicka"/>
    <n v="13"/>
    <n v="1"/>
    <n v="25"/>
    <n v="30"/>
    <n v="472"/>
  </r>
  <r>
    <s v="Zofia"/>
    <s v="Maselska"/>
    <x v="10"/>
    <d v="2014-01-15T00:00:00"/>
    <d v="2014-01-15T00:00:00"/>
    <n v="363.8"/>
    <s v="ZofiaMaselska"/>
    <n v="11"/>
    <n v="1"/>
    <n v="25"/>
    <n v="30"/>
    <n v="393.8"/>
  </r>
  <r>
    <s v="Zofia"/>
    <s v="Maselska"/>
    <x v="2"/>
    <d v="2014-01-15T00:00:00"/>
    <d v="2014-01-15T00:00:00"/>
    <n v="178.5"/>
    <s v="ZofiaMaselska"/>
    <n v="11"/>
    <n v="1"/>
    <n v="25"/>
    <n v="30"/>
    <n v="208.5"/>
  </r>
  <r>
    <s v="Zofia"/>
    <s v="Maselska"/>
    <x v="7"/>
    <d v="2014-08-27T00:00:00"/>
    <d v="2014-08-27T00:00:00"/>
    <n v="494.7"/>
    <s v="ZofiaMaselska"/>
    <n v="11"/>
    <n v="1"/>
    <n v="25"/>
    <n v="30"/>
    <n v="524.70000000000005"/>
  </r>
  <r>
    <s v="Zofia"/>
    <s v="Maselska"/>
    <x v="11"/>
    <d v="2014-11-15T00:00:00"/>
    <d v="2014-11-15T00:00:00"/>
    <n v="442"/>
    <s v="ZofiaMaselska"/>
    <n v="11"/>
    <n v="1"/>
    <n v="25"/>
    <n v="30"/>
    <n v="472"/>
  </r>
  <r>
    <s v="Zofia"/>
    <s v="Maselska"/>
    <x v="12"/>
    <d v="2014-12-22T00:00:00"/>
    <d v="2014-12-22T00:00:00"/>
    <n v="212.5"/>
    <s v="ZofiaMaselska"/>
    <n v="11"/>
    <n v="1"/>
    <n v="25"/>
    <n v="30"/>
    <n v="242.5"/>
  </r>
  <r>
    <s v="Piotr"/>
    <s v="Armowicz"/>
    <x v="6"/>
    <d v="2014-01-05T00:00:00"/>
    <d v="2014-01-05T00:00:00"/>
    <n v="501.5"/>
    <s v="PiotrArmowicz"/>
    <n v="10"/>
    <n v="1"/>
    <n v="25"/>
    <n v="30"/>
    <n v="531.5"/>
  </r>
  <r>
    <s v="Piotr"/>
    <s v="Armowicz"/>
    <x v="4"/>
    <d v="2014-05-05T00:00:00"/>
    <d v="2014-05-05T00:00:00"/>
    <n v="290.7"/>
    <s v="PiotrArmowicz"/>
    <n v="10"/>
    <n v="1"/>
    <n v="25"/>
    <n v="30"/>
    <n v="320.7"/>
  </r>
  <r>
    <s v="Piotr"/>
    <s v="Armowicz"/>
    <x v="9"/>
    <d v="2014-09-22T00:00:00"/>
    <d v="2014-09-22T00:00:00"/>
    <n v="278.8"/>
    <s v="PiotrArmowicz"/>
    <n v="10"/>
    <n v="1"/>
    <n v="25"/>
    <n v="30"/>
    <n v="308.8"/>
  </r>
  <r>
    <s v="Kacper"/>
    <s v="Krajewski"/>
    <x v="2"/>
    <d v="2014-03-18T00:00:00"/>
    <d v="2014-03-18T00:00:00"/>
    <n v="178.5"/>
    <s v="KacperKrajewski"/>
    <n v="10"/>
    <n v="1"/>
    <n v="25"/>
    <n v="30"/>
    <n v="208.5"/>
  </r>
  <r>
    <s v="Kacper"/>
    <s v="Krajewski"/>
    <x v="1"/>
    <d v="2014-11-28T00:00:00"/>
    <d v="2014-11-28T00:00:00"/>
    <n v="513.4"/>
    <s v="KacperKrajewski"/>
    <n v="10"/>
    <n v="1"/>
    <n v="25"/>
    <n v="30"/>
    <n v="543.4"/>
  </r>
  <r>
    <s v="Kacper"/>
    <s v="Krajewski"/>
    <x v="10"/>
    <d v="2014-12-18T00:00:00"/>
    <d v="2014-12-18T00:00:00"/>
    <n v="363.8"/>
    <s v="KacperKrajewski"/>
    <n v="10"/>
    <n v="1"/>
    <n v="25"/>
    <n v="30"/>
    <n v="393.8"/>
  </r>
  <r>
    <s v="Janina"/>
    <s v="Bolanowska"/>
    <x v="8"/>
    <d v="2014-11-15T00:00:00"/>
    <d v="2014-11-15T00:00:00"/>
    <n v="680"/>
    <s v="JaninaBolanowska"/>
    <n v="8"/>
    <n v="1"/>
    <n v="25"/>
    <n v="30"/>
    <n v="710"/>
  </r>
  <r>
    <s v="Janina"/>
    <s v="Bolanowska"/>
    <x v="11"/>
    <d v="2014-11-18T00:00:00"/>
    <d v="2014-11-18T00:00:00"/>
    <n v="442"/>
    <s v="JaninaBolanowska"/>
    <n v="8"/>
    <n v="1"/>
    <n v="25"/>
    <n v="30"/>
    <n v="472"/>
  </r>
  <r>
    <s v="Zuzanna"/>
    <s v="Kowalska"/>
    <x v="11"/>
    <d v="2014-11-19T00:00:00"/>
    <d v="2014-11-19T00:00:00"/>
    <n v="442"/>
    <s v="ZuzannaKowalska"/>
    <n v="8"/>
    <n v="1"/>
    <n v="25"/>
    <n v="30"/>
    <n v="472"/>
  </r>
  <r>
    <s v="Krystyna"/>
    <s v="Pleszewska"/>
    <x v="0"/>
    <d v="2014-12-02T00:00:00"/>
    <d v="2014-12-02T00:00:00"/>
    <n v="156.4"/>
    <s v="KrystynaPleszewska"/>
    <n v="8"/>
    <n v="1"/>
    <n v="25"/>
    <n v="30"/>
    <n v="186.4"/>
  </r>
  <r>
    <s v="Anna"/>
    <s v="Sobecka"/>
    <x v="3"/>
    <d v="2014-10-05T00:00:00"/>
    <d v="2014-10-09T00:00:00"/>
    <n v="1019.7"/>
    <s v="AnnaSobecka"/>
    <n v="9"/>
    <n v="5"/>
    <n v="24"/>
    <n v="126"/>
    <n v="1145.7"/>
  </r>
  <r>
    <s v="Maria"/>
    <s v="Ozimek"/>
    <x v="6"/>
    <d v="2014-04-02T00:00:00"/>
    <d v="2014-04-06T00:00:00"/>
    <n v="1321.5"/>
    <s v="MariaOzimek"/>
    <n v="8"/>
    <n v="5"/>
    <n v="24"/>
    <n v="126"/>
    <n v="1447.5"/>
  </r>
  <r>
    <s v="Maria"/>
    <s v="Ozimek"/>
    <x v="9"/>
    <d v="2014-07-07T00:00:00"/>
    <d v="2014-07-11T00:00:00"/>
    <n v="794.8"/>
    <s v="MariaOzimek"/>
    <n v="8"/>
    <n v="5"/>
    <n v="24"/>
    <n v="126"/>
    <n v="920.8"/>
  </r>
  <r>
    <s v="Anna"/>
    <s v="Sobecka"/>
    <x v="4"/>
    <d v="2014-11-22T00:00:00"/>
    <d v="2014-11-25T00:00:00"/>
    <n v="737.7"/>
    <s v="AnnaSobecka"/>
    <n v="9"/>
    <n v="4"/>
    <n v="24"/>
    <n v="102"/>
    <n v="839.7"/>
  </r>
  <r>
    <s v="January"/>
    <s v="Pluta"/>
    <x v="6"/>
    <d v="2014-04-08T00:00:00"/>
    <d v="2014-04-12T00:00:00"/>
    <n v="1321.5"/>
    <s v="JanuaryPluta"/>
    <n v="7"/>
    <n v="5"/>
    <n v="24"/>
    <n v="126"/>
    <n v="1447.5"/>
  </r>
  <r>
    <s v="Maria"/>
    <s v="Ozimek"/>
    <x v="7"/>
    <d v="2014-04-08T00:00:00"/>
    <d v="2014-04-11T00:00:00"/>
    <n v="1091.7"/>
    <s v="MariaOzimek"/>
    <n v="8"/>
    <n v="4"/>
    <n v="24"/>
    <n v="102"/>
    <n v="1193.7"/>
  </r>
  <r>
    <s v="Maria"/>
    <s v="Ozimek"/>
    <x v="12"/>
    <d v="2014-10-22T00:00:00"/>
    <d v="2014-10-25T00:00:00"/>
    <n v="569.5"/>
    <s v="MariaOzimek"/>
    <n v="8"/>
    <n v="4"/>
    <n v="24"/>
    <n v="102"/>
    <n v="671.5"/>
  </r>
  <r>
    <s v="January"/>
    <s v="Pluta"/>
    <x v="1"/>
    <d v="2014-05-08T00:00:00"/>
    <d v="2014-05-11T00:00:00"/>
    <n v="936.4"/>
    <s v="JanuaryPluta"/>
    <n v="7"/>
    <n v="4"/>
    <n v="24"/>
    <n v="102"/>
    <n v="1038.4000000000001"/>
  </r>
  <r>
    <s v="January"/>
    <s v="Pluta"/>
    <x v="6"/>
    <d v="2014-09-04T00:00:00"/>
    <d v="2014-09-07T00:00:00"/>
    <n v="1116.5"/>
    <s v="JanuaryPluta"/>
    <n v="7"/>
    <n v="4"/>
    <n v="24"/>
    <n v="102"/>
    <n v="1218.5"/>
  </r>
  <r>
    <s v="January"/>
    <s v="Pluta"/>
    <x v="1"/>
    <d v="2014-11-15T00:00:00"/>
    <d v="2014-11-18T00:00:00"/>
    <n v="936.4"/>
    <s v="JanuaryPluta"/>
    <n v="7"/>
    <n v="4"/>
    <n v="24"/>
    <n v="102"/>
    <n v="1038.4000000000001"/>
  </r>
  <r>
    <s v="Anna"/>
    <s v="Sobecka"/>
    <x v="6"/>
    <d v="2014-06-13T00:00:00"/>
    <d v="2014-06-15T00:00:00"/>
    <n v="911.5"/>
    <s v="AnnaSobecka"/>
    <n v="9"/>
    <n v="3"/>
    <n v="24"/>
    <n v="78"/>
    <n v="989.5"/>
  </r>
  <r>
    <s v="Anna"/>
    <s v="Sobecka"/>
    <x v="1"/>
    <d v="2014-06-25T00:00:00"/>
    <d v="2014-06-27T00:00:00"/>
    <n v="795.4"/>
    <s v="AnnaSobecka"/>
    <n v="9"/>
    <n v="3"/>
    <n v="24"/>
    <n v="78"/>
    <n v="873.4"/>
  </r>
  <r>
    <s v="January"/>
    <s v="Pluta"/>
    <x v="5"/>
    <d v="2014-05-26T00:00:00"/>
    <d v="2014-05-28T00:00:00"/>
    <n v="760"/>
    <s v="JanuaryPluta"/>
    <n v="7"/>
    <n v="3"/>
    <n v="24"/>
    <n v="78"/>
    <n v="838"/>
  </r>
  <r>
    <s v="Anna"/>
    <s v="Sobecka"/>
    <x v="2"/>
    <d v="2014-01-15T00:00:00"/>
    <d v="2014-01-16T00:00:00"/>
    <n v="302.5"/>
    <s v="AnnaSobecka"/>
    <n v="9"/>
    <n v="2"/>
    <n v="24"/>
    <n v="54"/>
    <n v="356.5"/>
  </r>
  <r>
    <s v="Anna"/>
    <s v="Sobecka"/>
    <x v="12"/>
    <d v="2014-09-05T00:00:00"/>
    <d v="2014-09-06T00:00:00"/>
    <n v="331.5"/>
    <s v="AnnaSobecka"/>
    <n v="9"/>
    <n v="2"/>
    <n v="24"/>
    <n v="54"/>
    <n v="385.5"/>
  </r>
  <r>
    <s v="Anna"/>
    <s v="Sobecka"/>
    <x v="12"/>
    <d v="2014-10-17T00:00:00"/>
    <d v="2014-10-18T00:00:00"/>
    <n v="331.5"/>
    <s v="AnnaSobecka"/>
    <n v="9"/>
    <n v="2"/>
    <n v="24"/>
    <n v="54"/>
    <n v="385.5"/>
  </r>
  <r>
    <s v="Anna"/>
    <s v="Sobecka"/>
    <x v="5"/>
    <d v="2014-11-27T00:00:00"/>
    <d v="2014-11-28T00:00:00"/>
    <n v="601"/>
    <s v="AnnaSobecka"/>
    <n v="9"/>
    <n v="2"/>
    <n v="24"/>
    <n v="54"/>
    <n v="655"/>
  </r>
  <r>
    <s v="Maria"/>
    <s v="Ozimek"/>
    <x v="0"/>
    <d v="2014-02-07T00:00:00"/>
    <d v="2014-02-08T00:00:00"/>
    <n v="295.39999999999998"/>
    <s v="MariaOzimek"/>
    <n v="8"/>
    <n v="2"/>
    <n v="24"/>
    <n v="54"/>
    <n v="349.4"/>
  </r>
  <r>
    <s v="Maria"/>
    <s v="Ozimek"/>
    <x v="11"/>
    <d v="2014-11-03T00:00:00"/>
    <d v="2014-11-04T00:00:00"/>
    <n v="570"/>
    <s v="MariaOzimek"/>
    <n v="8"/>
    <n v="2"/>
    <n v="24"/>
    <n v="54"/>
    <n v="624"/>
  </r>
  <r>
    <s v="January"/>
    <s v="Pluta"/>
    <x v="9"/>
    <d v="2014-01-03T00:00:00"/>
    <d v="2014-01-04T00:00:00"/>
    <n v="407.8"/>
    <s v="JanuaryPluta"/>
    <n v="7"/>
    <n v="2"/>
    <n v="24"/>
    <n v="54"/>
    <n v="461.8"/>
  </r>
  <r>
    <s v="January"/>
    <s v="Pluta"/>
    <x v="3"/>
    <d v="2014-06-09T00:00:00"/>
    <d v="2014-06-10T00:00:00"/>
    <n v="485.7"/>
    <s v="JanuaryPluta"/>
    <n v="7"/>
    <n v="2"/>
    <n v="24"/>
    <n v="54"/>
    <n v="539.70000000000005"/>
  </r>
  <r>
    <s v="Anna"/>
    <s v="Sobecka"/>
    <x v="4"/>
    <d v="2014-12-02T00:00:00"/>
    <d v="2014-12-02T00:00:00"/>
    <n v="290.7"/>
    <s v="AnnaSobecka"/>
    <n v="9"/>
    <n v="1"/>
    <n v="24"/>
    <n v="30"/>
    <n v="320.7"/>
  </r>
  <r>
    <s v="Maria"/>
    <s v="Ozimek"/>
    <x v="4"/>
    <d v="2014-11-27T00:00:00"/>
    <d v="2014-11-27T00:00:00"/>
    <n v="290.7"/>
    <s v="MariaOzimek"/>
    <n v="8"/>
    <n v="1"/>
    <n v="24"/>
    <n v="30"/>
    <n v="320.7"/>
  </r>
  <r>
    <s v="Maria"/>
    <s v="Ozimek"/>
    <x v="7"/>
    <d v="2014-12-01T00:00:00"/>
    <d v="2014-12-01T00:00:00"/>
    <n v="494.7"/>
    <s v="MariaOzimek"/>
    <n v="8"/>
    <n v="1"/>
    <n v="24"/>
    <n v="30"/>
    <n v="524.70000000000005"/>
  </r>
  <r>
    <s v="Zyta"/>
    <s v="Mazurkiewicz"/>
    <x v="12"/>
    <d v="2014-08-12T00:00:00"/>
    <d v="2014-08-16T00:00:00"/>
    <n v="688.5"/>
    <s v="ZytaMazurkiewicz"/>
    <n v="7"/>
    <n v="5"/>
    <n v="23"/>
    <n v="126"/>
    <n v="814.5"/>
  </r>
  <r>
    <s v="Zyta"/>
    <s v="Mazurkiewicz"/>
    <x v="2"/>
    <d v="2014-11-28T00:00:00"/>
    <d v="2014-12-02T00:00:00"/>
    <n v="674.5"/>
    <s v="ZytaMazurkiewicz"/>
    <n v="7"/>
    <n v="5"/>
    <n v="23"/>
    <n v="126"/>
    <n v="800.5"/>
  </r>
  <r>
    <s v="Sebastian"/>
    <s v="Halik"/>
    <x v="12"/>
    <d v="2014-01-14T00:00:00"/>
    <d v="2014-01-16T00:00:00"/>
    <n v="450.5"/>
    <s v="SebastianHalik"/>
    <n v="11"/>
    <n v="3"/>
    <n v="23"/>
    <n v="78"/>
    <n v="528.5"/>
  </r>
  <r>
    <s v="Sebastian"/>
    <s v="Halik"/>
    <x v="5"/>
    <d v="2014-01-15T00:00:00"/>
    <d v="2014-01-17T00:00:00"/>
    <n v="760"/>
    <s v="SebastianHalik"/>
    <n v="11"/>
    <n v="3"/>
    <n v="23"/>
    <n v="78"/>
    <n v="838"/>
  </r>
  <r>
    <s v="Sebastian"/>
    <s v="Halik"/>
    <x v="2"/>
    <d v="2014-05-02T00:00:00"/>
    <d v="2014-05-04T00:00:00"/>
    <n v="426.5"/>
    <s v="SebastianHalik"/>
    <n v="11"/>
    <n v="3"/>
    <n v="23"/>
    <n v="78"/>
    <n v="504.5"/>
  </r>
  <r>
    <s v="Sebastian"/>
    <s v="Halik"/>
    <x v="4"/>
    <d v="2014-05-14T00:00:00"/>
    <d v="2014-05-16T00:00:00"/>
    <n v="588.70000000000005"/>
    <s v="SebastianHalik"/>
    <n v="11"/>
    <n v="3"/>
    <n v="23"/>
    <n v="78"/>
    <n v="666.7"/>
  </r>
  <r>
    <s v="Sebastian"/>
    <s v="Halik"/>
    <x v="8"/>
    <d v="2014-12-09T00:00:00"/>
    <d v="2014-12-11T00:00:00"/>
    <n v="1102"/>
    <s v="SebastianHalik"/>
    <n v="11"/>
    <n v="3"/>
    <n v="23"/>
    <n v="78"/>
    <n v="1180"/>
  </r>
  <r>
    <s v="Justyna"/>
    <s v="Kolska"/>
    <x v="3"/>
    <d v="2014-03-10T00:00:00"/>
    <d v="2014-03-13T00:00:00"/>
    <n v="841.7"/>
    <s v="JustynaKolska"/>
    <n v="8"/>
    <n v="4"/>
    <n v="23"/>
    <n v="102"/>
    <n v="943.7"/>
  </r>
  <r>
    <s v="Justyna"/>
    <s v="Kolska"/>
    <x v="5"/>
    <d v="2014-10-22T00:00:00"/>
    <d v="2014-10-25T00:00:00"/>
    <n v="919"/>
    <s v="JustynaKolska"/>
    <n v="8"/>
    <n v="4"/>
    <n v="23"/>
    <n v="102"/>
    <n v="1021"/>
  </r>
  <r>
    <s v="Amelia"/>
    <s v="Calika"/>
    <x v="8"/>
    <d v="2014-09-16T00:00:00"/>
    <d v="2014-09-20T00:00:00"/>
    <n v="1524"/>
    <s v="AmeliaCalika"/>
    <n v="6"/>
    <n v="5"/>
    <n v="23"/>
    <n v="126"/>
    <n v="1650"/>
  </r>
  <r>
    <s v="Amelia"/>
    <s v="Calika"/>
    <x v="4"/>
    <d v="2014-09-28T00:00:00"/>
    <d v="2014-10-02T00:00:00"/>
    <n v="886.7"/>
    <s v="AmeliaCalika"/>
    <n v="6"/>
    <n v="5"/>
    <n v="23"/>
    <n v="126"/>
    <n v="1012.7"/>
  </r>
  <r>
    <s v="Zyta"/>
    <s v="Mazurkiewicz"/>
    <x v="10"/>
    <d v="2014-06-13T00:00:00"/>
    <d v="2014-06-16T00:00:00"/>
    <n v="852.8"/>
    <s v="ZytaMazurkiewicz"/>
    <n v="7"/>
    <n v="4"/>
    <n v="23"/>
    <n v="102"/>
    <n v="954.8"/>
  </r>
  <r>
    <s v="Amelia"/>
    <s v="Calika"/>
    <x v="11"/>
    <d v="2014-03-09T00:00:00"/>
    <d v="2014-03-12T00:00:00"/>
    <n v="826"/>
    <s v="AmeliaCalika"/>
    <n v="6"/>
    <n v="4"/>
    <n v="23"/>
    <n v="102"/>
    <n v="928"/>
  </r>
  <r>
    <s v="Amelia"/>
    <s v="Calika"/>
    <x v="5"/>
    <d v="2014-05-26T00:00:00"/>
    <d v="2014-05-29T00:00:00"/>
    <n v="919"/>
    <s v="AmeliaCalika"/>
    <n v="6"/>
    <n v="4"/>
    <n v="23"/>
    <n v="102"/>
    <n v="1021"/>
  </r>
  <r>
    <s v="Amelia"/>
    <s v="Calika"/>
    <x v="1"/>
    <d v="2014-09-16T00:00:00"/>
    <d v="2014-09-19T00:00:00"/>
    <n v="936.4"/>
    <s v="AmeliaCalika"/>
    <n v="6"/>
    <n v="4"/>
    <n v="23"/>
    <n v="102"/>
    <n v="1038.4000000000001"/>
  </r>
  <r>
    <s v="Justyna"/>
    <s v="Kolska"/>
    <x v="4"/>
    <d v="2014-02-19T00:00:00"/>
    <d v="2014-02-21T00:00:00"/>
    <n v="588.70000000000005"/>
    <s v="JustynaKolska"/>
    <n v="8"/>
    <n v="3"/>
    <n v="23"/>
    <n v="78"/>
    <n v="666.7"/>
  </r>
  <r>
    <s v="Justyna"/>
    <s v="Kolska"/>
    <x v="12"/>
    <d v="2014-11-16T00:00:00"/>
    <d v="2014-11-18T00:00:00"/>
    <n v="450.5"/>
    <s v="JustynaKolska"/>
    <n v="8"/>
    <n v="3"/>
    <n v="23"/>
    <n v="78"/>
    <n v="528.5"/>
  </r>
  <r>
    <s v="Justyna"/>
    <s v="Kolska"/>
    <x v="7"/>
    <d v="2014-12-09T00:00:00"/>
    <d v="2014-12-11T00:00:00"/>
    <n v="892.7"/>
    <s v="JustynaKolska"/>
    <n v="8"/>
    <n v="3"/>
    <n v="23"/>
    <n v="78"/>
    <n v="970.7"/>
  </r>
  <r>
    <s v="Sebastian"/>
    <s v="Halik"/>
    <x v="4"/>
    <d v="2014-01-03T00:00:00"/>
    <d v="2014-01-04T00:00:00"/>
    <n v="439.7"/>
    <s v="SebastianHalik"/>
    <n v="11"/>
    <n v="2"/>
    <n v="23"/>
    <n v="54"/>
    <n v="493.7"/>
  </r>
  <r>
    <s v="Sebastian"/>
    <s v="Halik"/>
    <x v="8"/>
    <d v="2014-10-23T00:00:00"/>
    <d v="2014-10-24T00:00:00"/>
    <n v="891"/>
    <s v="SebastianHalik"/>
    <n v="11"/>
    <n v="2"/>
    <n v="23"/>
    <n v="54"/>
    <n v="945"/>
  </r>
  <r>
    <s v="Zyta"/>
    <s v="Mazurkiewicz"/>
    <x v="4"/>
    <d v="2014-12-10T00:00:00"/>
    <d v="2014-12-12T00:00:00"/>
    <n v="588.70000000000005"/>
    <s v="ZytaMazurkiewicz"/>
    <n v="7"/>
    <n v="3"/>
    <n v="23"/>
    <n v="78"/>
    <n v="666.7"/>
  </r>
  <r>
    <s v="Justyna"/>
    <s v="Kolska"/>
    <x v="0"/>
    <d v="2014-01-02T00:00:00"/>
    <d v="2014-01-03T00:00:00"/>
    <n v="295.39999999999998"/>
    <s v="JustynaKolska"/>
    <n v="8"/>
    <n v="2"/>
    <n v="23"/>
    <n v="54"/>
    <n v="349.4"/>
  </r>
  <r>
    <s v="Justyna"/>
    <s v="Kolska"/>
    <x v="10"/>
    <d v="2014-08-12T00:00:00"/>
    <d v="2014-08-13T00:00:00"/>
    <n v="526.79999999999995"/>
    <s v="JustynaKolska"/>
    <n v="8"/>
    <n v="2"/>
    <n v="23"/>
    <n v="54"/>
    <n v="580.79999999999995"/>
  </r>
  <r>
    <s v="Justyna"/>
    <s v="Kolska"/>
    <x v="4"/>
    <d v="2014-11-03T00:00:00"/>
    <d v="2014-11-04T00:00:00"/>
    <n v="439.7"/>
    <s v="JustynaKolska"/>
    <n v="8"/>
    <n v="2"/>
    <n v="23"/>
    <n v="54"/>
    <n v="493.7"/>
  </r>
  <r>
    <s v="Zyta"/>
    <s v="Mazurkiewicz"/>
    <x v="8"/>
    <d v="2014-02-07T00:00:00"/>
    <d v="2014-02-08T00:00:00"/>
    <n v="891"/>
    <s v="ZytaMazurkiewicz"/>
    <n v="7"/>
    <n v="2"/>
    <n v="23"/>
    <n v="54"/>
    <n v="945"/>
  </r>
  <r>
    <s v="Zyta"/>
    <s v="Mazurkiewicz"/>
    <x v="4"/>
    <d v="2014-06-19T00:00:00"/>
    <d v="2014-06-20T00:00:00"/>
    <n v="439.7"/>
    <s v="ZytaMazurkiewicz"/>
    <n v="7"/>
    <n v="2"/>
    <n v="23"/>
    <n v="54"/>
    <n v="493.7"/>
  </r>
  <r>
    <s v="Zyta"/>
    <s v="Mazurkiewicz"/>
    <x v="3"/>
    <d v="2014-10-06T00:00:00"/>
    <d v="2014-10-07T00:00:00"/>
    <n v="485.7"/>
    <s v="ZytaMazurkiewicz"/>
    <n v="7"/>
    <n v="2"/>
    <n v="23"/>
    <n v="54"/>
    <n v="539.70000000000005"/>
  </r>
  <r>
    <s v="Sebastian"/>
    <s v="Halik"/>
    <x v="11"/>
    <d v="2014-10-06T00:00:00"/>
    <d v="2014-10-06T00:00:00"/>
    <n v="442"/>
    <s v="SebastianHalik"/>
    <n v="11"/>
    <n v="1"/>
    <n v="23"/>
    <n v="30"/>
    <n v="472"/>
  </r>
  <r>
    <s v="Sebastian"/>
    <s v="Halik"/>
    <x v="1"/>
    <d v="2014-10-26T00:00:00"/>
    <d v="2014-10-26T00:00:00"/>
    <n v="513.4"/>
    <s v="SebastianHalik"/>
    <n v="11"/>
    <n v="1"/>
    <n v="23"/>
    <n v="30"/>
    <n v="543.4"/>
  </r>
  <r>
    <s v="Sebastian"/>
    <s v="Halik"/>
    <x v="1"/>
    <d v="2014-10-29T00:00:00"/>
    <d v="2014-10-29T00:00:00"/>
    <n v="513.4"/>
    <s v="SebastianHalik"/>
    <n v="11"/>
    <n v="1"/>
    <n v="23"/>
    <n v="30"/>
    <n v="543.4"/>
  </r>
  <r>
    <s v="Sebastian"/>
    <s v="Halik"/>
    <x v="6"/>
    <d v="2014-12-14T00:00:00"/>
    <d v="2014-12-14T00:00:00"/>
    <n v="501.5"/>
    <s v="SebastianHalik"/>
    <n v="11"/>
    <n v="1"/>
    <n v="23"/>
    <n v="30"/>
    <n v="531.5"/>
  </r>
  <r>
    <s v="Amelia"/>
    <s v="Calika"/>
    <x v="8"/>
    <d v="2014-12-21T00:00:00"/>
    <d v="2014-12-21T00:00:00"/>
    <n v="680"/>
    <s v="AmeliaCalika"/>
    <n v="6"/>
    <n v="1"/>
    <n v="23"/>
    <n v="30"/>
    <n v="710"/>
  </r>
  <r>
    <s v="Albert"/>
    <s v="Marakasz"/>
    <x v="6"/>
    <d v="2014-11-27T00:00:00"/>
    <d v="2014-11-30T00:00:00"/>
    <n v="1116.5"/>
    <s v="AlbertMarakasz"/>
    <n v="14"/>
    <n v="4"/>
    <n v="22"/>
    <n v="102"/>
    <n v="1218.5"/>
  </r>
  <r>
    <s v="Marcin"/>
    <s v="Jarskarski"/>
    <x v="5"/>
    <d v="2014-11-28T00:00:00"/>
    <d v="2014-12-02T00:00:00"/>
    <n v="1078"/>
    <s v="MarcinJarskarski"/>
    <n v="11"/>
    <n v="5"/>
    <n v="22"/>
    <n v="126"/>
    <n v="1204"/>
  </r>
  <r>
    <s v="Piotr"/>
    <s v="Rajczakowski"/>
    <x v="12"/>
    <d v="2014-08-06T00:00:00"/>
    <d v="2014-08-10T00:00:00"/>
    <n v="688.5"/>
    <s v="PiotrRajczakowski"/>
    <n v="11"/>
    <n v="5"/>
    <n v="22"/>
    <n v="126"/>
    <n v="814.5"/>
  </r>
  <r>
    <s v="Anna"/>
    <s v="Augustowska"/>
    <x v="12"/>
    <d v="2014-02-19T00:00:00"/>
    <d v="2014-02-23T00:00:00"/>
    <n v="688.5"/>
    <s v="AnnaAugustowska"/>
    <n v="9"/>
    <n v="5"/>
    <n v="22"/>
    <n v="126"/>
    <n v="814.5"/>
  </r>
  <r>
    <s v="Albert"/>
    <s v="Marakasz"/>
    <x v="2"/>
    <d v="2014-03-10T00:00:00"/>
    <d v="2014-03-12T00:00:00"/>
    <n v="426.5"/>
    <s v="AlbertMarakasz"/>
    <n v="14"/>
    <n v="3"/>
    <n v="22"/>
    <n v="78"/>
    <n v="504.5"/>
  </r>
  <r>
    <s v="Adam"/>
    <s v="Falski"/>
    <x v="7"/>
    <d v="2014-06-07T00:00:00"/>
    <d v="2014-06-11T00:00:00"/>
    <n v="1290.7"/>
    <s v="AdamFalski"/>
    <n v="8"/>
    <n v="5"/>
    <n v="22"/>
    <n v="126"/>
    <n v="1416.7"/>
  </r>
  <r>
    <s v="Adam"/>
    <s v="Falski"/>
    <x v="4"/>
    <d v="2014-07-19T00:00:00"/>
    <d v="2014-07-23T00:00:00"/>
    <n v="886.7"/>
    <s v="AdamFalski"/>
    <n v="8"/>
    <n v="5"/>
    <n v="22"/>
    <n v="126"/>
    <n v="1012.7"/>
  </r>
  <r>
    <s v="Lidia"/>
    <s v="Opolska"/>
    <x v="5"/>
    <d v="2014-01-26T00:00:00"/>
    <d v="2014-01-30T00:00:00"/>
    <n v="1078"/>
    <s v="LidiaOpolska"/>
    <n v="8"/>
    <n v="5"/>
    <n v="22"/>
    <n v="126"/>
    <n v="1204"/>
  </r>
  <r>
    <s v="Lidia"/>
    <s v="Opolska"/>
    <x v="4"/>
    <d v="2014-06-25T00:00:00"/>
    <d v="2014-06-29T00:00:00"/>
    <n v="886.7"/>
    <s v="LidiaOpolska"/>
    <n v="8"/>
    <n v="5"/>
    <n v="22"/>
    <n v="126"/>
    <n v="1012.7"/>
  </r>
  <r>
    <s v="Lidia"/>
    <s v="Opolska"/>
    <x v="9"/>
    <d v="2014-07-07T00:00:00"/>
    <d v="2014-07-11T00:00:00"/>
    <n v="794.8"/>
    <s v="LidiaOpolska"/>
    <n v="8"/>
    <n v="5"/>
    <n v="22"/>
    <n v="126"/>
    <n v="920.8"/>
  </r>
  <r>
    <s v="Anna"/>
    <s v="Augustowska"/>
    <x v="4"/>
    <d v="2014-06-01T00:00:00"/>
    <d v="2014-06-04T00:00:00"/>
    <n v="737.7"/>
    <s v="AnnaAugustowska"/>
    <n v="9"/>
    <n v="4"/>
    <n v="22"/>
    <n v="102"/>
    <n v="839.7"/>
  </r>
  <r>
    <s v="Anna"/>
    <s v="Augustowska"/>
    <x v="4"/>
    <d v="2014-07-25T00:00:00"/>
    <d v="2014-07-28T00:00:00"/>
    <n v="737.7"/>
    <s v="AnnaAugustowska"/>
    <n v="9"/>
    <n v="4"/>
    <n v="22"/>
    <n v="102"/>
    <n v="839.7"/>
  </r>
  <r>
    <s v="Marcin"/>
    <s v="Jarskarski"/>
    <x v="5"/>
    <d v="2014-12-09T00:00:00"/>
    <d v="2014-12-11T00:00:00"/>
    <n v="760"/>
    <s v="MarcinJarskarski"/>
    <n v="11"/>
    <n v="3"/>
    <n v="22"/>
    <n v="78"/>
    <n v="838"/>
  </r>
  <r>
    <s v="Piotr"/>
    <s v="Rajczakowski"/>
    <x v="4"/>
    <d v="2014-06-02T00:00:00"/>
    <d v="2014-06-04T00:00:00"/>
    <n v="588.70000000000005"/>
    <s v="PiotrRajczakowski"/>
    <n v="11"/>
    <n v="3"/>
    <n v="22"/>
    <n v="78"/>
    <n v="666.7"/>
  </r>
  <r>
    <s v="Albert"/>
    <s v="Marakasz"/>
    <x v="11"/>
    <d v="2014-06-04T00:00:00"/>
    <d v="2014-06-05T00:00:00"/>
    <n v="570"/>
    <s v="AlbertMarakasz"/>
    <n v="14"/>
    <n v="2"/>
    <n v="22"/>
    <n v="54"/>
    <n v="624"/>
  </r>
  <r>
    <s v="Albert"/>
    <s v="Marakasz"/>
    <x v="5"/>
    <d v="2014-06-16T00:00:00"/>
    <d v="2014-06-17T00:00:00"/>
    <n v="601"/>
    <s v="AlbertMarakasz"/>
    <n v="14"/>
    <n v="2"/>
    <n v="22"/>
    <n v="54"/>
    <n v="655"/>
  </r>
  <r>
    <s v="Albert"/>
    <s v="Marakasz"/>
    <x v="10"/>
    <d v="2014-07-31T00:00:00"/>
    <d v="2014-08-01T00:00:00"/>
    <n v="526.79999999999995"/>
    <s v="AlbertMarakasz"/>
    <n v="14"/>
    <n v="2"/>
    <n v="22"/>
    <n v="54"/>
    <n v="580.79999999999995"/>
  </r>
  <r>
    <s v="Anna"/>
    <s v="Augustowska"/>
    <x v="7"/>
    <d v="2014-07-07T00:00:00"/>
    <d v="2014-07-09T00:00:00"/>
    <n v="892.7"/>
    <s v="AnnaAugustowska"/>
    <n v="9"/>
    <n v="3"/>
    <n v="22"/>
    <n v="78"/>
    <n v="970.7"/>
  </r>
  <r>
    <s v="Adam"/>
    <s v="Falski"/>
    <x v="12"/>
    <d v="2014-02-14T00:00:00"/>
    <d v="2014-02-16T00:00:00"/>
    <n v="450.5"/>
    <s v="AdamFalski"/>
    <n v="8"/>
    <n v="3"/>
    <n v="22"/>
    <n v="78"/>
    <n v="528.5"/>
  </r>
  <r>
    <s v="Lidia"/>
    <s v="Opolska"/>
    <x v="7"/>
    <d v="2014-02-14T00:00:00"/>
    <d v="2014-02-16T00:00:00"/>
    <n v="892.7"/>
    <s v="LidiaOpolska"/>
    <n v="8"/>
    <n v="3"/>
    <n v="22"/>
    <n v="78"/>
    <n v="970.7"/>
  </r>
  <r>
    <s v="Marcin"/>
    <s v="Jarskarski"/>
    <x v="0"/>
    <d v="2014-04-26T00:00:00"/>
    <d v="2014-04-27T00:00:00"/>
    <n v="295.39999999999998"/>
    <s v="MarcinJarskarski"/>
    <n v="11"/>
    <n v="2"/>
    <n v="22"/>
    <n v="54"/>
    <n v="349.4"/>
  </r>
  <r>
    <s v="Marcin"/>
    <s v="Jarskarski"/>
    <x v="4"/>
    <d v="2014-07-07T00:00:00"/>
    <d v="2014-07-08T00:00:00"/>
    <n v="439.7"/>
    <s v="MarcinJarskarski"/>
    <n v="11"/>
    <n v="2"/>
    <n v="22"/>
    <n v="54"/>
    <n v="493.7"/>
  </r>
  <r>
    <s v="Marcin"/>
    <s v="Jarskarski"/>
    <x v="0"/>
    <d v="2014-07-15T00:00:00"/>
    <d v="2014-07-16T00:00:00"/>
    <n v="295.39999999999998"/>
    <s v="MarcinJarskarski"/>
    <n v="11"/>
    <n v="2"/>
    <n v="22"/>
    <n v="54"/>
    <n v="349.4"/>
  </r>
  <r>
    <s v="Marcin"/>
    <s v="Jarskarski"/>
    <x v="11"/>
    <d v="2014-10-23T00:00:00"/>
    <d v="2014-10-24T00:00:00"/>
    <n v="570"/>
    <s v="MarcinJarskarski"/>
    <n v="11"/>
    <n v="2"/>
    <n v="22"/>
    <n v="54"/>
    <n v="624"/>
  </r>
  <r>
    <s v="Marcin"/>
    <s v="Jarskarski"/>
    <x v="3"/>
    <d v="2014-12-22T00:00:00"/>
    <d v="2014-12-23T00:00:00"/>
    <n v="485.7"/>
    <s v="MarcinJarskarski"/>
    <n v="11"/>
    <n v="2"/>
    <n v="22"/>
    <n v="54"/>
    <n v="539.70000000000005"/>
  </r>
  <r>
    <s v="Piotr"/>
    <s v="Rajczakowski"/>
    <x v="0"/>
    <d v="2014-01-09T00:00:00"/>
    <d v="2014-01-10T00:00:00"/>
    <n v="295.39999999999998"/>
    <s v="PiotrRajczakowski"/>
    <n v="11"/>
    <n v="2"/>
    <n v="22"/>
    <n v="54"/>
    <n v="349.4"/>
  </r>
  <r>
    <s v="Piotr"/>
    <s v="Rajczakowski"/>
    <x v="3"/>
    <d v="2014-03-17T00:00:00"/>
    <d v="2014-03-18T00:00:00"/>
    <n v="485.7"/>
    <s v="PiotrRajczakowski"/>
    <n v="11"/>
    <n v="2"/>
    <n v="22"/>
    <n v="54"/>
    <n v="539.70000000000005"/>
  </r>
  <r>
    <s v="Piotr"/>
    <s v="Rajczakowski"/>
    <x v="3"/>
    <d v="2014-07-07T00:00:00"/>
    <d v="2014-07-08T00:00:00"/>
    <n v="485.7"/>
    <s v="PiotrRajczakowski"/>
    <n v="11"/>
    <n v="2"/>
    <n v="22"/>
    <n v="54"/>
    <n v="539.70000000000005"/>
  </r>
  <r>
    <s v="Piotr"/>
    <s v="Rajczakowski"/>
    <x v="11"/>
    <d v="2014-09-29T00:00:00"/>
    <d v="2014-09-30T00:00:00"/>
    <n v="570"/>
    <s v="PiotrRajczakowski"/>
    <n v="11"/>
    <n v="2"/>
    <n v="22"/>
    <n v="54"/>
    <n v="624"/>
  </r>
  <r>
    <s v="Piotr"/>
    <s v="Rajczakowski"/>
    <x v="0"/>
    <d v="2014-12-16T00:00:00"/>
    <d v="2014-12-17T00:00:00"/>
    <n v="295.39999999999998"/>
    <s v="PiotrRajczakowski"/>
    <n v="11"/>
    <n v="2"/>
    <n v="22"/>
    <n v="54"/>
    <n v="349.4"/>
  </r>
  <r>
    <s v="Anna"/>
    <s v="Augustowska"/>
    <x v="10"/>
    <d v="2014-08-12T00:00:00"/>
    <d v="2014-08-13T00:00:00"/>
    <n v="526.79999999999995"/>
    <s v="AnnaAugustowska"/>
    <n v="9"/>
    <n v="2"/>
    <n v="22"/>
    <n v="54"/>
    <n v="580.79999999999995"/>
  </r>
  <r>
    <s v="Adam"/>
    <s v="Falski"/>
    <x v="12"/>
    <d v="2014-09-17T00:00:00"/>
    <d v="2014-09-18T00:00:00"/>
    <n v="331.5"/>
    <s v="AdamFalski"/>
    <n v="8"/>
    <n v="2"/>
    <n v="22"/>
    <n v="54"/>
    <n v="385.5"/>
  </r>
  <r>
    <s v="Adam"/>
    <s v="Falski"/>
    <x v="8"/>
    <d v="2014-10-22T00:00:00"/>
    <d v="2014-10-23T00:00:00"/>
    <n v="891"/>
    <s v="AdamFalski"/>
    <n v="8"/>
    <n v="2"/>
    <n v="22"/>
    <n v="54"/>
    <n v="945"/>
  </r>
  <r>
    <s v="Adam"/>
    <s v="Falski"/>
    <x v="11"/>
    <d v="2014-10-23T00:00:00"/>
    <d v="2014-10-24T00:00:00"/>
    <n v="570"/>
    <s v="AdamFalski"/>
    <n v="8"/>
    <n v="2"/>
    <n v="22"/>
    <n v="54"/>
    <n v="624"/>
  </r>
  <r>
    <s v="Adam"/>
    <s v="Falski"/>
    <x v="7"/>
    <d v="2014-11-28T00:00:00"/>
    <d v="2014-11-29T00:00:00"/>
    <n v="693.7"/>
    <s v="AdamFalski"/>
    <n v="8"/>
    <n v="2"/>
    <n v="22"/>
    <n v="54"/>
    <n v="747.7"/>
  </r>
  <r>
    <s v="Albert"/>
    <s v="Marakasz"/>
    <x v="10"/>
    <d v="2014-07-07T00:00:00"/>
    <d v="2014-07-07T00:00:00"/>
    <n v="363.8"/>
    <s v="AlbertMarakasz"/>
    <n v="14"/>
    <n v="1"/>
    <n v="22"/>
    <n v="30"/>
    <n v="393.8"/>
  </r>
  <r>
    <s v="Albert"/>
    <s v="Marakasz"/>
    <x v="5"/>
    <d v="2014-07-10T00:00:00"/>
    <d v="2014-07-10T00:00:00"/>
    <n v="442"/>
    <s v="AlbertMarakasz"/>
    <n v="14"/>
    <n v="1"/>
    <n v="22"/>
    <n v="30"/>
    <n v="472"/>
  </r>
  <r>
    <s v="Albert"/>
    <s v="Marakasz"/>
    <x v="7"/>
    <d v="2014-11-03T00:00:00"/>
    <d v="2014-11-03T00:00:00"/>
    <n v="494.7"/>
    <s v="AlbertMarakasz"/>
    <n v="14"/>
    <n v="1"/>
    <n v="22"/>
    <n v="30"/>
    <n v="524.70000000000005"/>
  </r>
  <r>
    <s v="Albert"/>
    <s v="Marakasz"/>
    <x v="3"/>
    <d v="2014-11-07T00:00:00"/>
    <d v="2014-11-07T00:00:00"/>
    <n v="307.7"/>
    <s v="AlbertMarakasz"/>
    <n v="14"/>
    <n v="1"/>
    <n v="22"/>
    <n v="30"/>
    <n v="337.7"/>
  </r>
  <r>
    <s v="Albert"/>
    <s v="Marakasz"/>
    <x v="9"/>
    <d v="2014-11-17T00:00:00"/>
    <d v="2014-11-17T00:00:00"/>
    <n v="278.8"/>
    <s v="AlbertMarakasz"/>
    <n v="14"/>
    <n v="1"/>
    <n v="22"/>
    <n v="30"/>
    <n v="308.8"/>
  </r>
  <r>
    <s v="Albert"/>
    <s v="Marakasz"/>
    <x v="6"/>
    <d v="2014-11-19T00:00:00"/>
    <d v="2014-11-19T00:00:00"/>
    <n v="501.5"/>
    <s v="AlbertMarakasz"/>
    <n v="14"/>
    <n v="1"/>
    <n v="22"/>
    <n v="30"/>
    <n v="531.5"/>
  </r>
  <r>
    <s v="Albert"/>
    <s v="Marakasz"/>
    <x v="7"/>
    <d v="2014-11-22T00:00:00"/>
    <d v="2014-11-22T00:00:00"/>
    <n v="494.7"/>
    <s v="AlbertMarakasz"/>
    <n v="14"/>
    <n v="1"/>
    <n v="22"/>
    <n v="30"/>
    <n v="524.70000000000005"/>
  </r>
  <r>
    <s v="Albert"/>
    <s v="Marakasz"/>
    <x v="2"/>
    <d v="2014-11-25T00:00:00"/>
    <d v="2014-11-25T00:00:00"/>
    <n v="178.5"/>
    <s v="AlbertMarakasz"/>
    <n v="14"/>
    <n v="1"/>
    <n v="22"/>
    <n v="30"/>
    <n v="208.5"/>
  </r>
  <r>
    <s v="Albert"/>
    <s v="Marakasz"/>
    <x v="6"/>
    <d v="2014-12-22T00:00:00"/>
    <d v="2014-12-22T00:00:00"/>
    <n v="501.5"/>
    <s v="AlbertMarakasz"/>
    <n v="14"/>
    <n v="1"/>
    <n v="22"/>
    <n v="30"/>
    <n v="531.5"/>
  </r>
  <r>
    <s v="Marcin"/>
    <s v="Jarskarski"/>
    <x v="8"/>
    <d v="2014-07-21T00:00:00"/>
    <d v="2014-07-21T00:00:00"/>
    <n v="680"/>
    <s v="MarcinJarskarski"/>
    <n v="11"/>
    <n v="1"/>
    <n v="22"/>
    <n v="30"/>
    <n v="710"/>
  </r>
  <r>
    <s v="Marcin"/>
    <s v="Jarskarski"/>
    <x v="6"/>
    <d v="2014-10-10T00:00:00"/>
    <d v="2014-10-10T00:00:00"/>
    <n v="501.5"/>
    <s v="MarcinJarskarski"/>
    <n v="11"/>
    <n v="1"/>
    <n v="22"/>
    <n v="30"/>
    <n v="531.5"/>
  </r>
  <r>
    <s v="Marcin"/>
    <s v="Jarskarski"/>
    <x v="1"/>
    <d v="2014-10-13T00:00:00"/>
    <d v="2014-10-13T00:00:00"/>
    <n v="513.4"/>
    <s v="MarcinJarskarski"/>
    <n v="11"/>
    <n v="1"/>
    <n v="22"/>
    <n v="30"/>
    <n v="543.4"/>
  </r>
  <r>
    <s v="Marcin"/>
    <s v="Jarskarski"/>
    <x v="0"/>
    <d v="2014-11-19T00:00:00"/>
    <d v="2014-11-19T00:00:00"/>
    <n v="156.4"/>
    <s v="MarcinJarskarski"/>
    <n v="11"/>
    <n v="1"/>
    <n v="22"/>
    <n v="30"/>
    <n v="186.4"/>
  </r>
  <r>
    <s v="Piotr"/>
    <s v="Rajczakowski"/>
    <x v="1"/>
    <d v="2014-01-14T00:00:00"/>
    <d v="2014-01-14T00:00:00"/>
    <n v="513.4"/>
    <s v="PiotrRajczakowski"/>
    <n v="11"/>
    <n v="1"/>
    <n v="22"/>
    <n v="30"/>
    <n v="543.4"/>
  </r>
  <r>
    <s v="Piotr"/>
    <s v="Rajczakowski"/>
    <x v="6"/>
    <d v="2014-07-14T00:00:00"/>
    <d v="2014-07-14T00:00:00"/>
    <n v="501.5"/>
    <s v="PiotrRajczakowski"/>
    <n v="11"/>
    <n v="1"/>
    <n v="22"/>
    <n v="30"/>
    <n v="531.5"/>
  </r>
  <r>
    <s v="Piotr"/>
    <s v="Rajczakowski"/>
    <x v="0"/>
    <d v="2014-07-19T00:00:00"/>
    <d v="2014-07-19T00:00:00"/>
    <n v="156.4"/>
    <s v="PiotrRajczakowski"/>
    <n v="11"/>
    <n v="1"/>
    <n v="22"/>
    <n v="30"/>
    <n v="186.4"/>
  </r>
  <r>
    <s v="Piotr"/>
    <s v="Rajczakowski"/>
    <x v="8"/>
    <d v="2014-12-20T00:00:00"/>
    <d v="2014-12-20T00:00:00"/>
    <n v="680"/>
    <s v="PiotrRajczakowski"/>
    <n v="11"/>
    <n v="1"/>
    <n v="22"/>
    <n v="30"/>
    <n v="710"/>
  </r>
  <r>
    <s v="Anna"/>
    <s v="Augustowska"/>
    <x v="1"/>
    <d v="2014-11-23T00:00:00"/>
    <d v="2014-11-23T00:00:00"/>
    <n v="513.4"/>
    <s v="AnnaAugustowska"/>
    <n v="9"/>
    <n v="1"/>
    <n v="22"/>
    <n v="30"/>
    <n v="543.4"/>
  </r>
  <r>
    <s v="Anna"/>
    <s v="Augustowska"/>
    <x v="12"/>
    <d v="2014-12-14T00:00:00"/>
    <d v="2014-12-14T00:00:00"/>
    <n v="212.5"/>
    <s v="AnnaAugustowska"/>
    <n v="9"/>
    <n v="1"/>
    <n v="22"/>
    <n v="30"/>
    <n v="242.5"/>
  </r>
  <r>
    <s v="Anna"/>
    <s v="Augustowska"/>
    <x v="10"/>
    <d v="2014-12-17T00:00:00"/>
    <d v="2014-12-17T00:00:00"/>
    <n v="363.8"/>
    <s v="AnnaAugustowska"/>
    <n v="9"/>
    <n v="1"/>
    <n v="22"/>
    <n v="30"/>
    <n v="393.8"/>
  </r>
  <r>
    <s v="Anna"/>
    <s v="Augustowska"/>
    <x v="6"/>
    <d v="2014-12-22T00:00:00"/>
    <d v="2014-12-22T00:00:00"/>
    <n v="501.5"/>
    <s v="AnnaAugustowska"/>
    <n v="9"/>
    <n v="1"/>
    <n v="22"/>
    <n v="30"/>
    <n v="531.5"/>
  </r>
  <r>
    <s v="Adam"/>
    <s v="Falski"/>
    <x v="2"/>
    <d v="2014-12-12T00:00:00"/>
    <d v="2014-12-12T00:00:00"/>
    <n v="178.5"/>
    <s v="AdamFalski"/>
    <n v="8"/>
    <n v="1"/>
    <n v="22"/>
    <n v="30"/>
    <n v="208.5"/>
  </r>
  <r>
    <s v="Lidia"/>
    <s v="Opolska"/>
    <x v="4"/>
    <d v="2014-01-07T00:00:00"/>
    <d v="2014-01-07T00:00:00"/>
    <n v="290.7"/>
    <s v="LidiaOpolska"/>
    <n v="8"/>
    <n v="1"/>
    <n v="22"/>
    <n v="30"/>
    <n v="320.7"/>
  </r>
  <r>
    <s v="Lidia"/>
    <s v="Opolska"/>
    <x v="10"/>
    <d v="2014-01-10T00:00:00"/>
    <d v="2014-01-10T00:00:00"/>
    <n v="363.8"/>
    <s v="LidiaOpolska"/>
    <n v="8"/>
    <n v="1"/>
    <n v="22"/>
    <n v="30"/>
    <n v="393.8"/>
  </r>
  <r>
    <s v="Lidia"/>
    <s v="Opolska"/>
    <x v="1"/>
    <d v="2014-09-23T00:00:00"/>
    <d v="2014-09-23T00:00:00"/>
    <n v="513.4"/>
    <s v="LidiaOpolska"/>
    <n v="8"/>
    <n v="1"/>
    <n v="22"/>
    <n v="30"/>
    <n v="543.4"/>
  </r>
  <r>
    <s v="Lidia"/>
    <s v="Opolska"/>
    <x v="4"/>
    <d v="2014-09-26T00:00:00"/>
    <d v="2014-09-26T00:00:00"/>
    <n v="290.7"/>
    <s v="LidiaOpolska"/>
    <n v="8"/>
    <n v="1"/>
    <n v="22"/>
    <n v="30"/>
    <n v="320.7"/>
  </r>
  <r>
    <s v="Marek"/>
    <s v="Trzeski"/>
    <x v="7"/>
    <d v="2014-07-13T00:00:00"/>
    <d v="2014-07-17T00:00:00"/>
    <n v="1290.7"/>
    <s v="MarekTrzeski"/>
    <n v="9"/>
    <n v="5"/>
    <n v="21"/>
    <n v="126"/>
    <n v="1416.7"/>
  </r>
  <r>
    <s v="Marek"/>
    <s v="Trzeski"/>
    <x v="11"/>
    <d v="2014-09-17T00:00:00"/>
    <d v="2014-09-20T00:00:00"/>
    <n v="826"/>
    <s v="MarekTrzeski"/>
    <n v="9"/>
    <n v="4"/>
    <n v="21"/>
    <n v="102"/>
    <n v="928"/>
  </r>
  <r>
    <s v="Paulina"/>
    <s v="Watrach"/>
    <x v="8"/>
    <d v="2014-01-15T00:00:00"/>
    <d v="2014-01-18T00:00:00"/>
    <n v="1313"/>
    <s v="PaulinaWatrach"/>
    <n v="9"/>
    <n v="4"/>
    <n v="21"/>
    <n v="102"/>
    <n v="1415"/>
  </r>
  <r>
    <s v="Paulina"/>
    <s v="Watrach"/>
    <x v="5"/>
    <d v="2014-10-11T00:00:00"/>
    <d v="2014-10-14T00:00:00"/>
    <n v="919"/>
    <s v="PaulinaWatrach"/>
    <n v="9"/>
    <n v="4"/>
    <n v="21"/>
    <n v="102"/>
    <n v="1021"/>
  </r>
  <r>
    <s v="Rozalia"/>
    <s v="Parad"/>
    <x v="9"/>
    <d v="2014-04-03T00:00:00"/>
    <d v="2014-04-07T00:00:00"/>
    <n v="794.8"/>
    <s v="RozaliaParad"/>
    <n v="7"/>
    <n v="5"/>
    <n v="21"/>
    <n v="126"/>
    <n v="920.8"/>
  </r>
  <r>
    <s v="Rozalia"/>
    <s v="Parad"/>
    <x v="12"/>
    <d v="2014-11-28T00:00:00"/>
    <d v="2014-12-02T00:00:00"/>
    <n v="688.5"/>
    <s v="RozaliaParad"/>
    <n v="7"/>
    <n v="5"/>
    <n v="21"/>
    <n v="126"/>
    <n v="814.5"/>
  </r>
  <r>
    <s v="Amelia"/>
    <s v="Wojtecka"/>
    <x v="10"/>
    <d v="2014-01-14T00:00:00"/>
    <d v="2014-01-17T00:00:00"/>
    <n v="852.8"/>
    <s v="AmeliaWojtecka"/>
    <n v="8"/>
    <n v="4"/>
    <n v="21"/>
    <n v="102"/>
    <n v="954.8"/>
  </r>
  <r>
    <s v="Amelia"/>
    <s v="Wojtecka"/>
    <x v="0"/>
    <d v="2014-09-11T00:00:00"/>
    <d v="2014-09-14T00:00:00"/>
    <n v="573.4"/>
    <s v="AmeliaWojtecka"/>
    <n v="8"/>
    <n v="4"/>
    <n v="21"/>
    <n v="102"/>
    <n v="675.4"/>
  </r>
  <r>
    <s v="Amelia"/>
    <s v="Wojtecka"/>
    <x v="8"/>
    <d v="2014-11-28T00:00:00"/>
    <d v="2014-12-01T00:00:00"/>
    <n v="1313"/>
    <s v="AmeliaWojtecka"/>
    <n v="8"/>
    <n v="4"/>
    <n v="21"/>
    <n v="102"/>
    <n v="1415"/>
  </r>
  <r>
    <s v="Marek"/>
    <s v="Trzeski"/>
    <x v="5"/>
    <d v="2014-08-12T00:00:00"/>
    <d v="2014-08-14T00:00:00"/>
    <n v="760"/>
    <s v="MarekTrzeski"/>
    <n v="9"/>
    <n v="3"/>
    <n v="21"/>
    <n v="78"/>
    <n v="838"/>
  </r>
  <r>
    <s v="Paulina"/>
    <s v="Watrach"/>
    <x v="12"/>
    <d v="2014-09-28T00:00:00"/>
    <d v="2014-09-30T00:00:00"/>
    <n v="450.5"/>
    <s v="PaulinaWatrach"/>
    <n v="9"/>
    <n v="3"/>
    <n v="21"/>
    <n v="78"/>
    <n v="528.5"/>
  </r>
  <r>
    <s v="Amelia"/>
    <s v="Wojtecka"/>
    <x v="9"/>
    <d v="2014-01-28T00:00:00"/>
    <d v="2014-01-30T00:00:00"/>
    <n v="536.79999999999995"/>
    <s v="AmeliaWojtecka"/>
    <n v="8"/>
    <n v="3"/>
    <n v="21"/>
    <n v="78"/>
    <n v="614.79999999999995"/>
  </r>
  <r>
    <s v="Rozalia"/>
    <s v="Parad"/>
    <x v="11"/>
    <d v="2014-03-03T00:00:00"/>
    <d v="2014-03-05T00:00:00"/>
    <n v="698"/>
    <s v="RozaliaParad"/>
    <n v="7"/>
    <n v="3"/>
    <n v="21"/>
    <n v="78"/>
    <n v="776"/>
  </r>
  <r>
    <s v="Rozalia"/>
    <s v="Parad"/>
    <x v="3"/>
    <d v="2014-06-13T00:00:00"/>
    <d v="2014-06-15T00:00:00"/>
    <n v="663.7"/>
    <s v="RozaliaParad"/>
    <n v="7"/>
    <n v="3"/>
    <n v="21"/>
    <n v="78"/>
    <n v="741.7"/>
  </r>
  <r>
    <s v="Marek"/>
    <s v="Trzeski"/>
    <x v="8"/>
    <d v="2014-01-15T00:00:00"/>
    <d v="2014-01-16T00:00:00"/>
    <n v="891"/>
    <s v="MarekTrzeski"/>
    <n v="9"/>
    <n v="2"/>
    <n v="21"/>
    <n v="54"/>
    <n v="945"/>
  </r>
  <r>
    <s v="Marek"/>
    <s v="Trzeski"/>
    <x v="12"/>
    <d v="2014-10-10T00:00:00"/>
    <d v="2014-10-11T00:00:00"/>
    <n v="331.5"/>
    <s v="MarekTrzeski"/>
    <n v="9"/>
    <n v="2"/>
    <n v="21"/>
    <n v="54"/>
    <n v="385.5"/>
  </r>
  <r>
    <s v="Marek"/>
    <s v="Trzeski"/>
    <x v="10"/>
    <d v="2014-12-09T00:00:00"/>
    <d v="2014-12-10T00:00:00"/>
    <n v="526.79999999999995"/>
    <s v="MarekTrzeski"/>
    <n v="9"/>
    <n v="2"/>
    <n v="21"/>
    <n v="54"/>
    <n v="580.79999999999995"/>
  </r>
  <r>
    <s v="Paulina"/>
    <s v="Watrach"/>
    <x v="6"/>
    <d v="2014-09-15T00:00:00"/>
    <d v="2014-09-16T00:00:00"/>
    <n v="706.5"/>
    <s v="PaulinaWatrach"/>
    <n v="9"/>
    <n v="2"/>
    <n v="21"/>
    <n v="54"/>
    <n v="760.5"/>
  </r>
  <r>
    <s v="Paulina"/>
    <s v="Watrach"/>
    <x v="6"/>
    <d v="2014-10-10T00:00:00"/>
    <d v="2014-10-11T00:00:00"/>
    <n v="706.5"/>
    <s v="PaulinaWatrach"/>
    <n v="9"/>
    <n v="2"/>
    <n v="21"/>
    <n v="54"/>
    <n v="760.5"/>
  </r>
  <r>
    <s v="Paulina"/>
    <s v="Watrach"/>
    <x v="7"/>
    <d v="2014-11-27T00:00:00"/>
    <d v="2014-11-28T00:00:00"/>
    <n v="693.7"/>
    <s v="PaulinaWatrach"/>
    <n v="9"/>
    <n v="2"/>
    <n v="21"/>
    <n v="54"/>
    <n v="747.7"/>
  </r>
  <r>
    <s v="Paulina"/>
    <s v="Watrach"/>
    <x v="12"/>
    <d v="2014-12-21T00:00:00"/>
    <d v="2014-12-22T00:00:00"/>
    <n v="331.5"/>
    <s v="PaulinaWatrach"/>
    <n v="9"/>
    <n v="2"/>
    <n v="21"/>
    <n v="54"/>
    <n v="385.5"/>
  </r>
  <r>
    <s v="Amelia"/>
    <s v="Wojtecka"/>
    <x v="1"/>
    <d v="2014-10-06T00:00:00"/>
    <d v="2014-10-07T00:00:00"/>
    <n v="654.4"/>
    <s v="AmeliaWojtecka"/>
    <n v="8"/>
    <n v="2"/>
    <n v="21"/>
    <n v="54"/>
    <n v="708.4"/>
  </r>
  <r>
    <s v="Amelia"/>
    <s v="Wojtecka"/>
    <x v="12"/>
    <d v="2014-10-22T00:00:00"/>
    <d v="2014-10-23T00:00:00"/>
    <n v="331.5"/>
    <s v="AmeliaWojtecka"/>
    <n v="8"/>
    <n v="2"/>
    <n v="21"/>
    <n v="54"/>
    <n v="385.5"/>
  </r>
  <r>
    <s v="Rozalia"/>
    <s v="Parad"/>
    <x v="4"/>
    <d v="2014-02-26T00:00:00"/>
    <d v="2014-02-27T00:00:00"/>
    <n v="439.7"/>
    <s v="RozaliaParad"/>
    <n v="7"/>
    <n v="2"/>
    <n v="21"/>
    <n v="54"/>
    <n v="493.7"/>
  </r>
  <r>
    <s v="Rozalia"/>
    <s v="Parad"/>
    <x v="9"/>
    <d v="2014-05-14T00:00:00"/>
    <d v="2014-05-15T00:00:00"/>
    <n v="407.8"/>
    <s v="RozaliaParad"/>
    <n v="7"/>
    <n v="2"/>
    <n v="21"/>
    <n v="54"/>
    <n v="461.8"/>
  </r>
  <r>
    <s v="Marek"/>
    <s v="Trzeski"/>
    <x v="7"/>
    <d v="2014-10-13T00:00:00"/>
    <d v="2014-10-13T00:00:00"/>
    <n v="494.7"/>
    <s v="MarekTrzeski"/>
    <n v="9"/>
    <n v="1"/>
    <n v="21"/>
    <n v="30"/>
    <n v="524.70000000000005"/>
  </r>
  <r>
    <s v="Marek"/>
    <s v="Trzeski"/>
    <x v="12"/>
    <d v="2014-10-15T00:00:00"/>
    <d v="2014-10-15T00:00:00"/>
    <n v="212.5"/>
    <s v="MarekTrzeski"/>
    <n v="9"/>
    <n v="1"/>
    <n v="21"/>
    <n v="30"/>
    <n v="242.5"/>
  </r>
  <r>
    <s v="Marek"/>
    <s v="Trzeski"/>
    <x v="8"/>
    <d v="2014-11-17T00:00:00"/>
    <d v="2014-11-17T00:00:00"/>
    <n v="680"/>
    <s v="MarekTrzeski"/>
    <n v="9"/>
    <n v="1"/>
    <n v="21"/>
    <n v="30"/>
    <n v="710"/>
  </r>
  <r>
    <s v="Paulina"/>
    <s v="Watrach"/>
    <x v="12"/>
    <d v="2014-09-04T00:00:00"/>
    <d v="2014-09-04T00:00:00"/>
    <n v="212.5"/>
    <s v="PaulinaWatrach"/>
    <n v="9"/>
    <n v="1"/>
    <n v="21"/>
    <n v="30"/>
    <n v="242.5"/>
  </r>
  <r>
    <s v="Paulina"/>
    <s v="Watrach"/>
    <x v="4"/>
    <d v="2014-09-08T00:00:00"/>
    <d v="2014-09-08T00:00:00"/>
    <n v="290.7"/>
    <s v="PaulinaWatrach"/>
    <n v="9"/>
    <n v="1"/>
    <n v="21"/>
    <n v="30"/>
    <n v="320.7"/>
  </r>
  <r>
    <s v="Amelia"/>
    <s v="Wojtecka"/>
    <x v="5"/>
    <d v="2014-01-08T00:00:00"/>
    <d v="2014-01-08T00:00:00"/>
    <n v="442"/>
    <s v="AmeliaWojtecka"/>
    <n v="8"/>
    <n v="1"/>
    <n v="21"/>
    <n v="30"/>
    <n v="472"/>
  </r>
  <r>
    <s v="Amelia"/>
    <s v="Wojtecka"/>
    <x v="8"/>
    <d v="2014-03-17T00:00:00"/>
    <d v="2014-03-17T00:00:00"/>
    <n v="680"/>
    <s v="AmeliaWojtecka"/>
    <n v="8"/>
    <n v="1"/>
    <n v="21"/>
    <n v="30"/>
    <n v="710"/>
  </r>
  <r>
    <s v="Rozalia"/>
    <s v="Parad"/>
    <x v="3"/>
    <d v="2014-03-12T00:00:00"/>
    <d v="2014-03-12T00:00:00"/>
    <n v="307.7"/>
    <s v="RozaliaParad"/>
    <n v="7"/>
    <n v="1"/>
    <n v="21"/>
    <n v="30"/>
    <n v="337.7"/>
  </r>
  <r>
    <s v="Teresa"/>
    <s v="Moskiewska"/>
    <x v="12"/>
    <d v="2014-05-20T00:00:00"/>
    <d v="2014-05-23T00:00:00"/>
    <n v="569.5"/>
    <s v="TeresaMoskiewska"/>
    <n v="11"/>
    <n v="4"/>
    <n v="20"/>
    <n v="102"/>
    <n v="671.5"/>
  </r>
  <r>
    <s v="Teresa"/>
    <s v="Moskiewska"/>
    <x v="2"/>
    <d v="2014-09-17T00:00:00"/>
    <d v="2014-09-20T00:00:00"/>
    <n v="550.5"/>
    <s v="TeresaMoskiewska"/>
    <n v="11"/>
    <n v="4"/>
    <n v="20"/>
    <n v="102"/>
    <n v="652.5"/>
  </r>
  <r>
    <s v="Ewa"/>
    <s v="Fidyk"/>
    <x v="9"/>
    <d v="2014-09-11T00:00:00"/>
    <d v="2014-09-14T00:00:00"/>
    <n v="665.8"/>
    <s v="EwaFidyk"/>
    <n v="9"/>
    <n v="4"/>
    <n v="20"/>
    <n v="102"/>
    <n v="767.8"/>
  </r>
  <r>
    <s v="Paulina"/>
    <s v="Dok"/>
    <x v="4"/>
    <d v="2014-08-18T00:00:00"/>
    <d v="2014-08-22T00:00:00"/>
    <n v="886.7"/>
    <s v="PaulinaDok"/>
    <n v="7"/>
    <n v="5"/>
    <n v="20"/>
    <n v="126"/>
    <n v="1012.7"/>
  </r>
  <r>
    <s v="Marzena"/>
    <s v="Gras"/>
    <x v="1"/>
    <d v="2014-05-02T00:00:00"/>
    <d v="2014-05-06T00:00:00"/>
    <n v="1077.4000000000001"/>
    <s v="MarzenaGras"/>
    <n v="7"/>
    <n v="5"/>
    <n v="20"/>
    <n v="126"/>
    <n v="1203.4000000000001"/>
  </r>
  <r>
    <s v="Teresa"/>
    <s v="Moskiewska"/>
    <x v="6"/>
    <d v="2014-07-01T00:00:00"/>
    <d v="2014-07-03T00:00:00"/>
    <n v="911.5"/>
    <s v="TeresaMoskiewska"/>
    <n v="11"/>
    <n v="3"/>
    <n v="20"/>
    <n v="78"/>
    <n v="989.5"/>
  </r>
  <r>
    <s v="Marzena"/>
    <s v="Gras"/>
    <x v="0"/>
    <d v="2014-01-15T00:00:00"/>
    <d v="2014-01-18T00:00:00"/>
    <n v="573.4"/>
    <s v="MarzenaGras"/>
    <n v="7"/>
    <n v="4"/>
    <n v="20"/>
    <n v="102"/>
    <n v="675.4"/>
  </r>
  <r>
    <s v="Ewa"/>
    <s v="Fidyk"/>
    <x v="6"/>
    <d v="2014-03-03T00:00:00"/>
    <d v="2014-03-05T00:00:00"/>
    <n v="911.5"/>
    <s v="EwaFidyk"/>
    <n v="9"/>
    <n v="3"/>
    <n v="20"/>
    <n v="78"/>
    <n v="989.5"/>
  </r>
  <r>
    <s v="Ewa"/>
    <s v="Fidyk"/>
    <x v="12"/>
    <d v="2014-03-10T00:00:00"/>
    <d v="2014-03-12T00:00:00"/>
    <n v="450.5"/>
    <s v="EwaFidyk"/>
    <n v="9"/>
    <n v="3"/>
    <n v="20"/>
    <n v="78"/>
    <n v="528.5"/>
  </r>
  <r>
    <s v="Teresa"/>
    <s v="Moskiewska"/>
    <x v="6"/>
    <d v="2014-02-19T00:00:00"/>
    <d v="2014-02-20T00:00:00"/>
    <n v="706.5"/>
    <s v="TeresaMoskiewska"/>
    <n v="11"/>
    <n v="2"/>
    <n v="20"/>
    <n v="54"/>
    <n v="760.5"/>
  </r>
  <r>
    <s v="Paulina"/>
    <s v="Dok"/>
    <x v="6"/>
    <d v="2014-01-26T00:00:00"/>
    <d v="2014-01-28T00:00:00"/>
    <n v="911.5"/>
    <s v="PaulinaDok"/>
    <n v="7"/>
    <n v="3"/>
    <n v="20"/>
    <n v="78"/>
    <n v="989.5"/>
  </r>
  <r>
    <s v="Paulina"/>
    <s v="Dok"/>
    <x v="4"/>
    <d v="2014-03-21T00:00:00"/>
    <d v="2014-03-23T00:00:00"/>
    <n v="588.70000000000005"/>
    <s v="PaulinaDok"/>
    <n v="7"/>
    <n v="3"/>
    <n v="20"/>
    <n v="78"/>
    <n v="666.7"/>
  </r>
  <r>
    <s v="Paulina"/>
    <s v="Dok"/>
    <x v="6"/>
    <d v="2014-06-25T00:00:00"/>
    <d v="2014-06-27T00:00:00"/>
    <n v="911.5"/>
    <s v="PaulinaDok"/>
    <n v="7"/>
    <n v="3"/>
    <n v="20"/>
    <n v="78"/>
    <n v="989.5"/>
  </r>
  <r>
    <s v="Paulina"/>
    <s v="Dok"/>
    <x v="10"/>
    <d v="2014-12-02T00:00:00"/>
    <d v="2014-12-04T00:00:00"/>
    <n v="689.8"/>
    <s v="PaulinaDok"/>
    <n v="7"/>
    <n v="3"/>
    <n v="20"/>
    <n v="78"/>
    <n v="767.8"/>
  </r>
  <r>
    <s v="Marzena"/>
    <s v="Gras"/>
    <x v="6"/>
    <d v="2014-12-10T00:00:00"/>
    <d v="2014-12-12T00:00:00"/>
    <n v="911.5"/>
    <s v="MarzenaGras"/>
    <n v="7"/>
    <n v="3"/>
    <n v="20"/>
    <n v="78"/>
    <n v="989.5"/>
  </r>
  <r>
    <s v="Ewa"/>
    <s v="Fidyk"/>
    <x v="2"/>
    <d v="2014-05-08T00:00:00"/>
    <d v="2014-05-09T00:00:00"/>
    <n v="302.5"/>
    <s v="EwaFidyk"/>
    <n v="9"/>
    <n v="2"/>
    <n v="20"/>
    <n v="54"/>
    <n v="356.5"/>
  </r>
  <r>
    <s v="Ewa"/>
    <s v="Fidyk"/>
    <x v="12"/>
    <d v="2014-06-04T00:00:00"/>
    <d v="2014-06-05T00:00:00"/>
    <n v="331.5"/>
    <s v="EwaFidyk"/>
    <n v="9"/>
    <n v="2"/>
    <n v="20"/>
    <n v="54"/>
    <n v="385.5"/>
  </r>
  <r>
    <s v="Ewa"/>
    <s v="Fidyk"/>
    <x v="11"/>
    <d v="2014-09-17T00:00:00"/>
    <d v="2014-09-18T00:00:00"/>
    <n v="570"/>
    <s v="EwaFidyk"/>
    <n v="9"/>
    <n v="2"/>
    <n v="20"/>
    <n v="54"/>
    <n v="624"/>
  </r>
  <r>
    <s v="Ewa"/>
    <s v="Fidyk"/>
    <x v="4"/>
    <d v="2014-12-04T00:00:00"/>
    <d v="2014-12-05T00:00:00"/>
    <n v="439.7"/>
    <s v="EwaFidyk"/>
    <n v="9"/>
    <n v="2"/>
    <n v="20"/>
    <n v="54"/>
    <n v="493.7"/>
  </r>
  <r>
    <s v="Paulina"/>
    <s v="Dok"/>
    <x v="1"/>
    <d v="2014-07-19T00:00:00"/>
    <d v="2014-07-20T00:00:00"/>
    <n v="654.4"/>
    <s v="PaulinaDok"/>
    <n v="7"/>
    <n v="2"/>
    <n v="20"/>
    <n v="54"/>
    <n v="708.4"/>
  </r>
  <r>
    <s v="Marzena"/>
    <s v="Gras"/>
    <x v="12"/>
    <d v="2014-01-03T00:00:00"/>
    <d v="2014-01-04T00:00:00"/>
    <n v="331.5"/>
    <s v="MarzenaGras"/>
    <n v="7"/>
    <n v="2"/>
    <n v="20"/>
    <n v="54"/>
    <n v="385.5"/>
  </r>
  <r>
    <s v="Marzena"/>
    <s v="Gras"/>
    <x v="0"/>
    <d v="2014-03-03T00:00:00"/>
    <d v="2014-03-04T00:00:00"/>
    <n v="295.39999999999998"/>
    <s v="MarzenaGras"/>
    <n v="7"/>
    <n v="2"/>
    <n v="20"/>
    <n v="54"/>
    <n v="349.4"/>
  </r>
  <r>
    <s v="Marzena"/>
    <s v="Gras"/>
    <x v="10"/>
    <d v="2014-11-04T00:00:00"/>
    <d v="2014-11-05T00:00:00"/>
    <n v="526.79999999999995"/>
    <s v="MarzenaGras"/>
    <n v="7"/>
    <n v="2"/>
    <n v="20"/>
    <n v="54"/>
    <n v="580.79999999999995"/>
  </r>
  <r>
    <s v="Marzena"/>
    <s v="Gras"/>
    <x v="3"/>
    <d v="2014-11-28T00:00:00"/>
    <d v="2014-11-29T00:00:00"/>
    <n v="485.7"/>
    <s v="MarzenaGras"/>
    <n v="7"/>
    <n v="2"/>
    <n v="20"/>
    <n v="54"/>
    <n v="539.70000000000005"/>
  </r>
  <r>
    <s v="Teresa"/>
    <s v="Moskiewska"/>
    <x v="12"/>
    <d v="2014-02-14T00:00:00"/>
    <d v="2014-02-14T00:00:00"/>
    <n v="212.5"/>
    <s v="TeresaMoskiewska"/>
    <n v="11"/>
    <n v="1"/>
    <n v="20"/>
    <n v="30"/>
    <n v="242.5"/>
  </r>
  <r>
    <s v="Teresa"/>
    <s v="Moskiewska"/>
    <x v="7"/>
    <d v="2014-06-13T00:00:00"/>
    <d v="2014-06-13T00:00:00"/>
    <n v="494.7"/>
    <s v="TeresaMoskiewska"/>
    <n v="11"/>
    <n v="1"/>
    <n v="20"/>
    <n v="30"/>
    <n v="524.70000000000005"/>
  </r>
  <r>
    <s v="Teresa"/>
    <s v="Moskiewska"/>
    <x v="7"/>
    <d v="2014-11-03T00:00:00"/>
    <d v="2014-11-03T00:00:00"/>
    <n v="494.7"/>
    <s v="TeresaMoskiewska"/>
    <n v="11"/>
    <n v="1"/>
    <n v="20"/>
    <n v="30"/>
    <n v="524.70000000000005"/>
  </r>
  <r>
    <s v="Teresa"/>
    <s v="Moskiewska"/>
    <x v="9"/>
    <d v="2014-11-07T00:00:00"/>
    <d v="2014-11-07T00:00:00"/>
    <n v="278.8"/>
    <s v="TeresaMoskiewska"/>
    <n v="11"/>
    <n v="1"/>
    <n v="20"/>
    <n v="30"/>
    <n v="308.8"/>
  </r>
  <r>
    <s v="Teresa"/>
    <s v="Moskiewska"/>
    <x v="10"/>
    <d v="2014-11-27T00:00:00"/>
    <d v="2014-11-27T00:00:00"/>
    <n v="363.8"/>
    <s v="TeresaMoskiewska"/>
    <n v="11"/>
    <n v="1"/>
    <n v="20"/>
    <n v="30"/>
    <n v="393.8"/>
  </r>
  <r>
    <s v="Teresa"/>
    <s v="Moskiewska"/>
    <x v="5"/>
    <d v="2014-12-01T00:00:00"/>
    <d v="2014-12-01T00:00:00"/>
    <n v="442"/>
    <s v="TeresaMoskiewska"/>
    <n v="11"/>
    <n v="1"/>
    <n v="20"/>
    <n v="30"/>
    <n v="472"/>
  </r>
  <r>
    <s v="Teresa"/>
    <s v="Moskiewska"/>
    <x v="7"/>
    <d v="2014-12-19T00:00:00"/>
    <d v="2014-12-19T00:00:00"/>
    <n v="494.7"/>
    <s v="TeresaMoskiewska"/>
    <n v="11"/>
    <n v="1"/>
    <n v="20"/>
    <n v="30"/>
    <n v="524.70000000000005"/>
  </r>
  <r>
    <s v="Ewa"/>
    <s v="Fidyk"/>
    <x v="7"/>
    <d v="2014-01-24T00:00:00"/>
    <d v="2014-01-24T00:00:00"/>
    <n v="494.7"/>
    <s v="EwaFidyk"/>
    <n v="9"/>
    <n v="1"/>
    <n v="20"/>
    <n v="30"/>
    <n v="524.70000000000005"/>
  </r>
  <r>
    <s v="Ewa"/>
    <s v="Fidyk"/>
    <x v="10"/>
    <d v="2014-01-28T00:00:00"/>
    <d v="2014-01-28T00:00:00"/>
    <n v="363.8"/>
    <s v="EwaFidyk"/>
    <n v="9"/>
    <n v="1"/>
    <n v="20"/>
    <n v="30"/>
    <n v="393.8"/>
  </r>
  <r>
    <s v="Paulina"/>
    <s v="Dok"/>
    <x v="7"/>
    <d v="2014-06-25T00:00:00"/>
    <d v="2014-06-25T00:00:00"/>
    <n v="494.7"/>
    <s v="PaulinaDok"/>
    <n v="7"/>
    <n v="1"/>
    <n v="20"/>
    <n v="30"/>
    <n v="524.70000000000005"/>
  </r>
  <r>
    <s v="Eustachy"/>
    <s v="Bydgoski"/>
    <x v="11"/>
    <d v="2014-01-14T00:00:00"/>
    <d v="2014-01-18T00:00:00"/>
    <n v="954"/>
    <s v="EustachyBydgoski"/>
    <n v="6"/>
    <n v="5"/>
    <n v="19"/>
    <n v="126"/>
    <n v="1080"/>
  </r>
  <r>
    <s v="Eustachy"/>
    <s v="Bydgoski"/>
    <x v="1"/>
    <d v="2014-01-26T00:00:00"/>
    <d v="2014-01-30T00:00:00"/>
    <n v="1077.4000000000001"/>
    <s v="EustachyBydgoski"/>
    <n v="6"/>
    <n v="5"/>
    <n v="19"/>
    <n v="126"/>
    <n v="1203.4000000000001"/>
  </r>
  <r>
    <s v="Eustachy"/>
    <s v="Bydgoski"/>
    <x v="10"/>
    <d v="2014-08-30T00:00:00"/>
    <d v="2014-09-02T00:00:00"/>
    <n v="852.8"/>
    <s v="EustachyBydgoski"/>
    <n v="6"/>
    <n v="4"/>
    <n v="19"/>
    <n v="102"/>
    <n v="954.8"/>
  </r>
  <r>
    <s v="Eustachy"/>
    <s v="Bydgoski"/>
    <x v="0"/>
    <d v="2014-05-26T00:00:00"/>
    <d v="2014-05-28T00:00:00"/>
    <n v="434.4"/>
    <s v="EustachyBydgoski"/>
    <n v="6"/>
    <n v="3"/>
    <n v="19"/>
    <n v="78"/>
    <n v="512.4"/>
  </r>
  <r>
    <s v="Eustachy"/>
    <s v="Bydgoski"/>
    <x v="4"/>
    <d v="2014-08-12T00:00:00"/>
    <d v="2014-08-12T00:00:00"/>
    <n v="290.7"/>
    <s v="EustachyBydgoski"/>
    <n v="6"/>
    <n v="1"/>
    <n v="19"/>
    <n v="30"/>
    <n v="320.7"/>
  </r>
  <r>
    <s v="Eustachy"/>
    <s v="Bydgoski"/>
    <x v="10"/>
    <d v="2014-12-22T00:00:00"/>
    <d v="2014-12-22T00:00:00"/>
    <n v="363.8"/>
    <s v="EustachyBydgoski"/>
    <n v="6"/>
    <n v="1"/>
    <n v="19"/>
    <n v="30"/>
    <n v="393.8"/>
  </r>
  <r>
    <s v="Natalia"/>
    <s v="Idar"/>
    <x v="5"/>
    <d v="2014-10-10T00:00:00"/>
    <d v="2014-10-14T00:00:00"/>
    <n v="1078"/>
    <s v="NataliaIdar"/>
    <n v="10"/>
    <n v="5"/>
    <n v="18"/>
    <n v="126"/>
    <n v="1204"/>
  </r>
  <r>
    <s v="Andrzej"/>
    <s v="Barcz"/>
    <x v="2"/>
    <d v="2014-10-11T00:00:00"/>
    <d v="2014-10-15T00:00:00"/>
    <n v="674.5"/>
    <s v="AndrzejBarcz"/>
    <n v="7"/>
    <n v="5"/>
    <n v="18"/>
    <n v="126"/>
    <n v="800.5"/>
  </r>
  <r>
    <s v="Marek"/>
    <s v="Holski"/>
    <x v="2"/>
    <d v="2014-11-27T00:00:00"/>
    <d v="2014-12-01T00:00:00"/>
    <n v="674.5"/>
    <s v="MarekHolski"/>
    <n v="7"/>
    <n v="5"/>
    <n v="18"/>
    <n v="126"/>
    <n v="800.5"/>
  </r>
  <r>
    <s v="Natalia"/>
    <s v="Idar"/>
    <x v="9"/>
    <d v="2014-09-29T00:00:00"/>
    <d v="2014-10-01T00:00:00"/>
    <n v="536.79999999999995"/>
    <s v="NataliaIdar"/>
    <n v="10"/>
    <n v="3"/>
    <n v="18"/>
    <n v="78"/>
    <n v="614.79999999999995"/>
  </r>
  <r>
    <s v="Andrzej"/>
    <s v="Barcz"/>
    <x v="1"/>
    <d v="2014-02-07T00:00:00"/>
    <d v="2014-02-10T00:00:00"/>
    <n v="936.4"/>
    <s v="AndrzejBarcz"/>
    <n v="7"/>
    <n v="4"/>
    <n v="18"/>
    <n v="102"/>
    <n v="1038.4000000000001"/>
  </r>
  <r>
    <s v="Marek"/>
    <s v="Holski"/>
    <x v="9"/>
    <d v="2014-02-19T00:00:00"/>
    <d v="2014-02-22T00:00:00"/>
    <n v="665.8"/>
    <s v="MarekHolski"/>
    <n v="7"/>
    <n v="4"/>
    <n v="18"/>
    <n v="102"/>
    <n v="767.8"/>
  </r>
  <r>
    <s v="Andrzej"/>
    <s v="Barcz"/>
    <x v="12"/>
    <d v="2014-03-15T00:00:00"/>
    <d v="2014-03-17T00:00:00"/>
    <n v="450.5"/>
    <s v="AndrzejBarcz"/>
    <n v="7"/>
    <n v="3"/>
    <n v="18"/>
    <n v="78"/>
    <n v="528.5"/>
  </r>
  <r>
    <s v="Natalia"/>
    <s v="Idar"/>
    <x v="4"/>
    <d v="2014-11-29T00:00:00"/>
    <d v="2014-11-30T00:00:00"/>
    <n v="439.7"/>
    <s v="NataliaIdar"/>
    <n v="10"/>
    <n v="2"/>
    <n v="18"/>
    <n v="54"/>
    <n v="493.7"/>
  </r>
  <r>
    <s v="Natalia"/>
    <s v="Idar"/>
    <x v="11"/>
    <d v="2014-12-09T00:00:00"/>
    <d v="2014-12-10T00:00:00"/>
    <n v="570"/>
    <s v="NataliaIdar"/>
    <n v="10"/>
    <n v="2"/>
    <n v="18"/>
    <n v="54"/>
    <n v="624"/>
  </r>
  <r>
    <s v="Andrzej"/>
    <s v="Barcz"/>
    <x v="6"/>
    <d v="2014-08-24T00:00:00"/>
    <d v="2014-08-25T00:00:00"/>
    <n v="706.5"/>
    <s v="AndrzejBarcz"/>
    <n v="7"/>
    <n v="2"/>
    <n v="18"/>
    <n v="54"/>
    <n v="760.5"/>
  </r>
  <r>
    <s v="Andrzej"/>
    <s v="Barcz"/>
    <x v="8"/>
    <d v="2014-12-16T00:00:00"/>
    <d v="2014-12-17T00:00:00"/>
    <n v="891"/>
    <s v="AndrzejBarcz"/>
    <n v="7"/>
    <n v="2"/>
    <n v="18"/>
    <n v="54"/>
    <n v="945"/>
  </r>
  <r>
    <s v="Marek"/>
    <s v="Holski"/>
    <x v="0"/>
    <d v="2014-03-21T00:00:00"/>
    <d v="2014-03-22T00:00:00"/>
    <n v="295.39999999999998"/>
    <s v="MarekHolski"/>
    <n v="7"/>
    <n v="2"/>
    <n v="18"/>
    <n v="54"/>
    <n v="349.4"/>
  </r>
  <r>
    <s v="Marek"/>
    <s v="Holski"/>
    <x v="0"/>
    <d v="2014-08-18T00:00:00"/>
    <d v="2014-08-19T00:00:00"/>
    <n v="295.39999999999998"/>
    <s v="MarekHolski"/>
    <n v="7"/>
    <n v="2"/>
    <n v="18"/>
    <n v="54"/>
    <n v="349.4"/>
  </r>
  <r>
    <s v="Marek"/>
    <s v="Holski"/>
    <x v="2"/>
    <d v="2014-09-05T00:00:00"/>
    <d v="2014-09-06T00:00:00"/>
    <n v="302.5"/>
    <s v="MarekHolski"/>
    <n v="7"/>
    <n v="2"/>
    <n v="18"/>
    <n v="54"/>
    <n v="356.5"/>
  </r>
  <r>
    <s v="Marek"/>
    <s v="Holski"/>
    <x v="12"/>
    <d v="2014-12-10T00:00:00"/>
    <d v="2014-12-11T00:00:00"/>
    <n v="331.5"/>
    <s v="MarekHolski"/>
    <n v="7"/>
    <n v="2"/>
    <n v="18"/>
    <n v="54"/>
    <n v="385.5"/>
  </r>
  <r>
    <s v="Natalia"/>
    <s v="Idar"/>
    <x v="2"/>
    <d v="2014-06-03T00:00:00"/>
    <d v="2014-06-03T00:00:00"/>
    <n v="178.5"/>
    <s v="NataliaIdar"/>
    <n v="10"/>
    <n v="1"/>
    <n v="18"/>
    <n v="30"/>
    <n v="208.5"/>
  </r>
  <r>
    <s v="Natalia"/>
    <s v="Idar"/>
    <x v="11"/>
    <d v="2014-10-22T00:00:00"/>
    <d v="2014-10-22T00:00:00"/>
    <n v="442"/>
    <s v="NataliaIdar"/>
    <n v="10"/>
    <n v="1"/>
    <n v="18"/>
    <n v="30"/>
    <n v="472"/>
  </r>
  <r>
    <s v="Natalia"/>
    <s v="Idar"/>
    <x v="3"/>
    <d v="2014-10-24T00:00:00"/>
    <d v="2014-10-24T00:00:00"/>
    <n v="307.7"/>
    <s v="NataliaIdar"/>
    <n v="10"/>
    <n v="1"/>
    <n v="18"/>
    <n v="30"/>
    <n v="337.7"/>
  </r>
  <r>
    <s v="Natalia"/>
    <s v="Idar"/>
    <x v="3"/>
    <d v="2014-10-27T00:00:00"/>
    <d v="2014-10-27T00:00:00"/>
    <n v="307.7"/>
    <s v="NataliaIdar"/>
    <n v="10"/>
    <n v="1"/>
    <n v="18"/>
    <n v="30"/>
    <n v="337.7"/>
  </r>
  <r>
    <s v="Natalia"/>
    <s v="Idar"/>
    <x v="9"/>
    <d v="2014-12-03T00:00:00"/>
    <d v="2014-12-03T00:00:00"/>
    <n v="278.8"/>
    <s v="NataliaIdar"/>
    <n v="10"/>
    <n v="1"/>
    <n v="18"/>
    <n v="30"/>
    <n v="308.8"/>
  </r>
  <r>
    <s v="Natalia"/>
    <s v="Idar"/>
    <x v="0"/>
    <d v="2014-12-15T00:00:00"/>
    <d v="2014-12-15T00:00:00"/>
    <n v="156.4"/>
    <s v="NataliaIdar"/>
    <n v="10"/>
    <n v="1"/>
    <n v="18"/>
    <n v="30"/>
    <n v="186.4"/>
  </r>
  <r>
    <s v="Andrzej"/>
    <s v="Barcz"/>
    <x v="9"/>
    <d v="2014-12-09T00:00:00"/>
    <d v="2014-12-09T00:00:00"/>
    <n v="278.8"/>
    <s v="AndrzejBarcz"/>
    <n v="7"/>
    <n v="1"/>
    <n v="18"/>
    <n v="30"/>
    <n v="308.8"/>
  </r>
  <r>
    <s v="Andrzej"/>
    <s v="Barcz"/>
    <x v="11"/>
    <d v="2014-12-12T00:00:00"/>
    <d v="2014-12-12T00:00:00"/>
    <n v="442"/>
    <s v="AndrzejBarcz"/>
    <n v="7"/>
    <n v="1"/>
    <n v="18"/>
    <n v="30"/>
    <n v="472"/>
  </r>
  <r>
    <s v="Marek"/>
    <s v="Holski"/>
    <x v="11"/>
    <d v="2014-01-13T00:00:00"/>
    <d v="2014-01-13T00:00:00"/>
    <n v="442"/>
    <s v="MarekHolski"/>
    <n v="7"/>
    <n v="1"/>
    <n v="18"/>
    <n v="30"/>
    <n v="472"/>
  </r>
  <r>
    <s v="Adam"/>
    <s v="Markowski"/>
    <x v="2"/>
    <d v="2014-12-09T00:00:00"/>
    <d v="2014-12-13T00:00:00"/>
    <n v="674.5"/>
    <s v="AdamMarkowski"/>
    <n v="8"/>
    <n v="5"/>
    <n v="17"/>
    <n v="126"/>
    <n v="800.5"/>
  </r>
  <r>
    <s v="Bonifacy"/>
    <s v="Barczewski"/>
    <x v="0"/>
    <d v="2014-04-08T00:00:00"/>
    <d v="2014-04-11T00:00:00"/>
    <n v="573.4"/>
    <s v="BonifacyBarczewski"/>
    <n v="8"/>
    <n v="4"/>
    <n v="17"/>
    <n v="102"/>
    <n v="675.4"/>
  </r>
  <r>
    <s v="Bonifacy"/>
    <s v="Barczewski"/>
    <x v="4"/>
    <d v="2014-12-09T00:00:00"/>
    <d v="2014-12-12T00:00:00"/>
    <n v="737.7"/>
    <s v="BonifacyBarczewski"/>
    <n v="8"/>
    <n v="4"/>
    <n v="17"/>
    <n v="102"/>
    <n v="839.7"/>
  </r>
  <r>
    <s v="Karolina"/>
    <s v="Podkalicka"/>
    <x v="12"/>
    <d v="2014-09-16T00:00:00"/>
    <d v="2014-09-19T00:00:00"/>
    <n v="569.5"/>
    <s v="KarolinaPodkalicka"/>
    <n v="8"/>
    <n v="4"/>
    <n v="17"/>
    <n v="102"/>
    <n v="671.5"/>
  </r>
  <r>
    <s v="Piotr"/>
    <s v="Malski"/>
    <x v="2"/>
    <d v="2014-05-20T00:00:00"/>
    <d v="2014-05-24T00:00:00"/>
    <n v="674.5"/>
    <s v="PiotrMalski"/>
    <n v="5"/>
    <n v="5"/>
    <n v="17"/>
    <n v="126"/>
    <n v="800.5"/>
  </r>
  <r>
    <s v="Jan"/>
    <s v="Suwski"/>
    <x v="2"/>
    <d v="2014-10-22T00:00:00"/>
    <d v="2014-10-26T00:00:00"/>
    <n v="674.5"/>
    <s v="JanSuwski"/>
    <n v="5"/>
    <n v="5"/>
    <n v="17"/>
    <n v="126"/>
    <n v="800.5"/>
  </r>
  <r>
    <s v="Jan"/>
    <s v="Suwski"/>
    <x v="3"/>
    <d v="2014-12-12T00:00:00"/>
    <d v="2014-12-16T00:00:00"/>
    <n v="1019.7"/>
    <s v="JanSuwski"/>
    <n v="5"/>
    <n v="5"/>
    <n v="17"/>
    <n v="126"/>
    <n v="1145.7"/>
  </r>
  <r>
    <s v="Bonifacy"/>
    <s v="Barczewski"/>
    <x v="8"/>
    <d v="2014-11-04T00:00:00"/>
    <d v="2014-11-06T00:00:00"/>
    <n v="1102"/>
    <s v="BonifacyBarczewski"/>
    <n v="8"/>
    <n v="3"/>
    <n v="17"/>
    <n v="78"/>
    <n v="1180"/>
  </r>
  <r>
    <s v="Adam"/>
    <s v="Markowski"/>
    <x v="7"/>
    <d v="2014-01-21T00:00:00"/>
    <d v="2014-01-23T00:00:00"/>
    <n v="892.7"/>
    <s v="AdamMarkowski"/>
    <n v="8"/>
    <n v="3"/>
    <n v="17"/>
    <n v="78"/>
    <n v="970.7"/>
  </r>
  <r>
    <s v="Karolina"/>
    <s v="Podkalicka"/>
    <x v="3"/>
    <d v="2014-01-15T00:00:00"/>
    <d v="2014-01-17T00:00:00"/>
    <n v="663.7"/>
    <s v="KarolinaPodkalicka"/>
    <n v="8"/>
    <n v="3"/>
    <n v="17"/>
    <n v="78"/>
    <n v="741.7"/>
  </r>
  <r>
    <s v="Karolina"/>
    <s v="Podkalicka"/>
    <x v="6"/>
    <d v="2014-03-15T00:00:00"/>
    <d v="2014-03-17T00:00:00"/>
    <n v="911.5"/>
    <s v="KarolinaPodkalicka"/>
    <n v="8"/>
    <n v="3"/>
    <n v="17"/>
    <n v="78"/>
    <n v="989.5"/>
  </r>
  <r>
    <s v="Karolina"/>
    <s v="Podkalicka"/>
    <x v="10"/>
    <d v="2014-06-25T00:00:00"/>
    <d v="2014-06-27T00:00:00"/>
    <n v="689.8"/>
    <s v="KarolinaPodkalicka"/>
    <n v="8"/>
    <n v="3"/>
    <n v="17"/>
    <n v="78"/>
    <n v="767.8"/>
  </r>
  <r>
    <s v="Piotr"/>
    <s v="Malski"/>
    <x v="3"/>
    <d v="2014-02-19T00:00:00"/>
    <d v="2014-02-22T00:00:00"/>
    <n v="841.7"/>
    <s v="PiotrMalski"/>
    <n v="5"/>
    <n v="4"/>
    <n v="17"/>
    <n v="102"/>
    <n v="943.7"/>
  </r>
  <r>
    <s v="Piotr"/>
    <s v="Malski"/>
    <x v="3"/>
    <d v="2014-11-15T00:00:00"/>
    <d v="2014-11-18T00:00:00"/>
    <n v="841.7"/>
    <s v="PiotrMalski"/>
    <n v="5"/>
    <n v="4"/>
    <n v="17"/>
    <n v="102"/>
    <n v="943.7"/>
  </r>
  <r>
    <s v="Bonifacy"/>
    <s v="Barczewski"/>
    <x v="4"/>
    <d v="2014-06-25T00:00:00"/>
    <d v="2014-06-26T00:00:00"/>
    <n v="439.7"/>
    <s v="BonifacyBarczewski"/>
    <n v="8"/>
    <n v="2"/>
    <n v="17"/>
    <n v="54"/>
    <n v="493.7"/>
  </r>
  <r>
    <s v="Adam"/>
    <s v="Markowski"/>
    <x v="7"/>
    <d v="2014-01-14T00:00:00"/>
    <d v="2014-01-15T00:00:00"/>
    <n v="693.7"/>
    <s v="AdamMarkowski"/>
    <n v="8"/>
    <n v="2"/>
    <n v="17"/>
    <n v="54"/>
    <n v="747.7"/>
  </r>
  <r>
    <s v="Adam"/>
    <s v="Markowski"/>
    <x v="8"/>
    <d v="2014-08-18T00:00:00"/>
    <d v="2014-08-19T00:00:00"/>
    <n v="891"/>
    <s v="AdamMarkowski"/>
    <n v="8"/>
    <n v="2"/>
    <n v="17"/>
    <n v="54"/>
    <n v="945"/>
  </r>
  <r>
    <s v="Adam"/>
    <s v="Markowski"/>
    <x v="4"/>
    <d v="2014-09-29T00:00:00"/>
    <d v="2014-09-30T00:00:00"/>
    <n v="439.7"/>
    <s v="AdamMarkowski"/>
    <n v="8"/>
    <n v="2"/>
    <n v="17"/>
    <n v="54"/>
    <n v="493.7"/>
  </r>
  <r>
    <s v="Jan"/>
    <s v="Suwski"/>
    <x v="1"/>
    <d v="2014-06-07T00:00:00"/>
    <d v="2014-06-09T00:00:00"/>
    <n v="795.4"/>
    <s v="JanSuwski"/>
    <n v="5"/>
    <n v="3"/>
    <n v="17"/>
    <n v="78"/>
    <n v="873.4"/>
  </r>
  <r>
    <s v="Piotr"/>
    <s v="Malski"/>
    <x v="2"/>
    <d v="2014-01-15T00:00:00"/>
    <d v="2014-01-16T00:00:00"/>
    <n v="302.5"/>
    <s v="PiotrMalski"/>
    <n v="5"/>
    <n v="2"/>
    <n v="17"/>
    <n v="54"/>
    <n v="356.5"/>
  </r>
  <r>
    <s v="Piotr"/>
    <s v="Malski"/>
    <x v="10"/>
    <d v="2014-04-20T00:00:00"/>
    <d v="2014-04-21T00:00:00"/>
    <n v="526.79999999999995"/>
    <s v="PiotrMalski"/>
    <n v="5"/>
    <n v="2"/>
    <n v="17"/>
    <n v="54"/>
    <n v="580.79999999999995"/>
  </r>
  <r>
    <s v="Jan"/>
    <s v="Suwski"/>
    <x v="3"/>
    <d v="2014-02-26T00:00:00"/>
    <d v="2014-02-27T00:00:00"/>
    <n v="485.7"/>
    <s v="JanSuwski"/>
    <n v="5"/>
    <n v="2"/>
    <n v="17"/>
    <n v="54"/>
    <n v="539.70000000000005"/>
  </r>
  <r>
    <s v="Jan"/>
    <s v="Suwski"/>
    <x v="0"/>
    <d v="2014-04-02T00:00:00"/>
    <d v="2014-04-03T00:00:00"/>
    <n v="295.39999999999998"/>
    <s v="JanSuwski"/>
    <n v="5"/>
    <n v="2"/>
    <n v="17"/>
    <n v="54"/>
    <n v="349.4"/>
  </r>
  <r>
    <s v="Bonifacy"/>
    <s v="Barczewski"/>
    <x v="0"/>
    <d v="2014-01-07T00:00:00"/>
    <d v="2014-01-07T00:00:00"/>
    <n v="156.4"/>
    <s v="BonifacyBarczewski"/>
    <n v="8"/>
    <n v="1"/>
    <n v="17"/>
    <n v="30"/>
    <n v="186.4"/>
  </r>
  <r>
    <s v="Bonifacy"/>
    <s v="Barczewski"/>
    <x v="7"/>
    <d v="2014-01-14T00:00:00"/>
    <d v="2014-01-14T00:00:00"/>
    <n v="494.7"/>
    <s v="BonifacyBarczewski"/>
    <n v="8"/>
    <n v="1"/>
    <n v="17"/>
    <n v="30"/>
    <n v="524.70000000000005"/>
  </r>
  <r>
    <s v="Bonifacy"/>
    <s v="Barczewski"/>
    <x v="1"/>
    <d v="2014-01-19T00:00:00"/>
    <d v="2014-01-19T00:00:00"/>
    <n v="513.4"/>
    <s v="BonifacyBarczewski"/>
    <n v="8"/>
    <n v="1"/>
    <n v="17"/>
    <n v="30"/>
    <n v="543.4"/>
  </r>
  <r>
    <s v="Bonifacy"/>
    <s v="Barczewski"/>
    <x v="2"/>
    <d v="2014-09-28T00:00:00"/>
    <d v="2014-09-28T00:00:00"/>
    <n v="178.5"/>
    <s v="BonifacyBarczewski"/>
    <n v="8"/>
    <n v="1"/>
    <n v="17"/>
    <n v="30"/>
    <n v="208.5"/>
  </r>
  <r>
    <s v="Adam"/>
    <s v="Markowski"/>
    <x v="6"/>
    <d v="2014-01-18T00:00:00"/>
    <d v="2014-01-18T00:00:00"/>
    <n v="501.5"/>
    <s v="AdamMarkowski"/>
    <n v="8"/>
    <n v="1"/>
    <n v="17"/>
    <n v="30"/>
    <n v="531.5"/>
  </r>
  <r>
    <s v="Adam"/>
    <s v="Markowski"/>
    <x v="7"/>
    <d v="2014-08-12T00:00:00"/>
    <d v="2014-08-12T00:00:00"/>
    <n v="494.7"/>
    <s v="AdamMarkowski"/>
    <n v="8"/>
    <n v="1"/>
    <n v="17"/>
    <n v="30"/>
    <n v="524.70000000000005"/>
  </r>
  <r>
    <s v="Adam"/>
    <s v="Markowski"/>
    <x v="12"/>
    <d v="2014-12-15T00:00:00"/>
    <d v="2014-12-15T00:00:00"/>
    <n v="212.5"/>
    <s v="AdamMarkowski"/>
    <n v="8"/>
    <n v="1"/>
    <n v="17"/>
    <n v="30"/>
    <n v="242.5"/>
  </r>
  <r>
    <s v="Karolina"/>
    <s v="Podkalicka"/>
    <x v="11"/>
    <d v="2014-01-05T00:00:00"/>
    <d v="2014-01-05T00:00:00"/>
    <n v="442"/>
    <s v="KarolinaPodkalicka"/>
    <n v="8"/>
    <n v="1"/>
    <n v="17"/>
    <n v="30"/>
    <n v="472"/>
  </r>
  <r>
    <s v="Karolina"/>
    <s v="Podkalicka"/>
    <x v="0"/>
    <d v="2014-12-10T00:00:00"/>
    <d v="2014-12-10T00:00:00"/>
    <n v="156.4"/>
    <s v="KarolinaPodkalicka"/>
    <n v="8"/>
    <n v="1"/>
    <n v="17"/>
    <n v="30"/>
    <n v="186.4"/>
  </r>
  <r>
    <s v="Karolina"/>
    <s v="Podkalicka"/>
    <x v="6"/>
    <d v="2014-12-13T00:00:00"/>
    <d v="2014-12-13T00:00:00"/>
    <n v="501.5"/>
    <s v="KarolinaPodkalicka"/>
    <n v="8"/>
    <n v="1"/>
    <n v="17"/>
    <n v="30"/>
    <n v="531.5"/>
  </r>
  <r>
    <s v="Karolina"/>
    <s v="Podkalicka"/>
    <x v="1"/>
    <d v="2014-12-17T00:00:00"/>
    <d v="2014-12-17T00:00:00"/>
    <n v="513.4"/>
    <s v="KarolinaPodkalicka"/>
    <n v="8"/>
    <n v="1"/>
    <n v="17"/>
    <n v="30"/>
    <n v="543.4"/>
  </r>
  <r>
    <s v="Wiktor"/>
    <s v="Wroblewski"/>
    <x v="1"/>
    <d v="2014-07-19T00:00:00"/>
    <d v="2014-07-23T00:00:00"/>
    <n v="1077.4000000000001"/>
    <s v="WiktorWroblewski"/>
    <n v="8"/>
    <n v="5"/>
    <n v="16"/>
    <n v="126"/>
    <n v="1203.4000000000001"/>
  </r>
  <r>
    <s v="Gustaw"/>
    <s v="Poznanski"/>
    <x v="0"/>
    <d v="2014-11-03T00:00:00"/>
    <d v="2014-11-07T00:00:00"/>
    <n v="712.4"/>
    <s v="GustawPoznanski"/>
    <n v="7"/>
    <n v="5"/>
    <n v="16"/>
    <n v="126"/>
    <n v="838.4"/>
  </r>
  <r>
    <s v="Jerzy"/>
    <s v="Jurajski"/>
    <x v="11"/>
    <d v="2014-02-26T00:00:00"/>
    <d v="2014-03-02T00:00:00"/>
    <n v="954"/>
    <s v="JerzyJurajski"/>
    <n v="6"/>
    <n v="5"/>
    <n v="16"/>
    <n v="126"/>
    <n v="1080"/>
  </r>
  <r>
    <s v="Jerzy"/>
    <s v="Jurajski"/>
    <x v="5"/>
    <d v="2014-11-27T00:00:00"/>
    <d v="2014-12-01T00:00:00"/>
    <n v="1078"/>
    <s v="JerzyJurajski"/>
    <n v="6"/>
    <n v="5"/>
    <n v="16"/>
    <n v="126"/>
    <n v="1204"/>
  </r>
  <r>
    <s v="Narcyz"/>
    <s v="Polanicki"/>
    <x v="8"/>
    <d v="2014-03-03T00:00:00"/>
    <d v="2014-03-07T00:00:00"/>
    <n v="1524"/>
    <s v="NarcyzPolanicki"/>
    <n v="6"/>
    <n v="5"/>
    <n v="16"/>
    <n v="126"/>
    <n v="1650"/>
  </r>
  <r>
    <s v="Wiktor"/>
    <s v="Wroblewski"/>
    <x v="1"/>
    <d v="2014-01-27T00:00:00"/>
    <d v="2014-01-29T00:00:00"/>
    <n v="795.4"/>
    <s v="WiktorWroblewski"/>
    <n v="8"/>
    <n v="3"/>
    <n v="16"/>
    <n v="78"/>
    <n v="873.4"/>
  </r>
  <r>
    <s v="Wiktor"/>
    <s v="Wroblewski"/>
    <x v="6"/>
    <d v="2014-04-14T00:00:00"/>
    <d v="2014-04-16T00:00:00"/>
    <n v="911.5"/>
    <s v="WiktorWroblewski"/>
    <n v="8"/>
    <n v="3"/>
    <n v="16"/>
    <n v="78"/>
    <n v="989.5"/>
  </r>
  <r>
    <s v="Gustaw"/>
    <s v="Poznanski"/>
    <x v="8"/>
    <d v="2014-10-23T00:00:00"/>
    <d v="2014-10-25T00:00:00"/>
    <n v="1102"/>
    <s v="GustawPoznanski"/>
    <n v="7"/>
    <n v="3"/>
    <n v="16"/>
    <n v="78"/>
    <n v="1180"/>
  </r>
  <r>
    <s v="Narcyz"/>
    <s v="Polanicki"/>
    <x v="5"/>
    <d v="2014-10-22T00:00:00"/>
    <d v="2014-10-24T00:00:00"/>
    <n v="760"/>
    <s v="NarcyzPolanicki"/>
    <n v="6"/>
    <n v="3"/>
    <n v="16"/>
    <n v="78"/>
    <n v="838"/>
  </r>
  <r>
    <s v="Gustaw"/>
    <s v="Poznanski"/>
    <x v="9"/>
    <d v="2014-01-14T00:00:00"/>
    <d v="2014-01-15T00:00:00"/>
    <n v="407.8"/>
    <s v="GustawPoznanski"/>
    <n v="7"/>
    <n v="2"/>
    <n v="16"/>
    <n v="54"/>
    <n v="461.8"/>
  </r>
  <r>
    <s v="Gustaw"/>
    <s v="Poznanski"/>
    <x v="10"/>
    <d v="2014-03-17T00:00:00"/>
    <d v="2014-03-18T00:00:00"/>
    <n v="526.79999999999995"/>
    <s v="GustawPoznanski"/>
    <n v="7"/>
    <n v="2"/>
    <n v="16"/>
    <n v="54"/>
    <n v="580.79999999999995"/>
  </r>
  <r>
    <s v="Gustaw"/>
    <s v="Poznanski"/>
    <x v="6"/>
    <d v="2014-07-07T00:00:00"/>
    <d v="2014-07-08T00:00:00"/>
    <n v="706.5"/>
    <s v="GustawPoznanski"/>
    <n v="7"/>
    <n v="2"/>
    <n v="16"/>
    <n v="54"/>
    <n v="760.5"/>
  </r>
  <r>
    <s v="Jerzy"/>
    <s v="Jurajski"/>
    <x v="3"/>
    <d v="2014-01-23T00:00:00"/>
    <d v="2014-01-24T00:00:00"/>
    <n v="485.7"/>
    <s v="JerzyJurajski"/>
    <n v="6"/>
    <n v="2"/>
    <n v="16"/>
    <n v="54"/>
    <n v="539.70000000000005"/>
  </r>
  <r>
    <s v="Jerzy"/>
    <s v="Jurajski"/>
    <x v="9"/>
    <d v="2014-03-15T00:00:00"/>
    <d v="2014-03-16T00:00:00"/>
    <n v="407.8"/>
    <s v="JerzyJurajski"/>
    <n v="6"/>
    <n v="2"/>
    <n v="16"/>
    <n v="54"/>
    <n v="461.8"/>
  </r>
  <r>
    <s v="Narcyz"/>
    <s v="Polanicki"/>
    <x v="8"/>
    <d v="2014-01-14T00:00:00"/>
    <d v="2014-01-15T00:00:00"/>
    <n v="891"/>
    <s v="NarcyzPolanicki"/>
    <n v="6"/>
    <n v="2"/>
    <n v="16"/>
    <n v="54"/>
    <n v="945"/>
  </r>
  <r>
    <s v="Narcyz"/>
    <s v="Polanicki"/>
    <x v="7"/>
    <d v="2014-01-26T00:00:00"/>
    <d v="2014-01-27T00:00:00"/>
    <n v="693.7"/>
    <s v="NarcyzPolanicki"/>
    <n v="6"/>
    <n v="2"/>
    <n v="16"/>
    <n v="54"/>
    <n v="747.7"/>
  </r>
  <r>
    <s v="Narcyz"/>
    <s v="Polanicki"/>
    <x v="0"/>
    <d v="2014-07-07T00:00:00"/>
    <d v="2014-07-08T00:00:00"/>
    <n v="295.39999999999998"/>
    <s v="NarcyzPolanicki"/>
    <n v="6"/>
    <n v="2"/>
    <n v="16"/>
    <n v="54"/>
    <n v="349.4"/>
  </r>
  <r>
    <s v="Narcyz"/>
    <s v="Polanicki"/>
    <x v="8"/>
    <d v="2014-11-22T00:00:00"/>
    <d v="2014-11-23T00:00:00"/>
    <n v="891"/>
    <s v="NarcyzPolanicki"/>
    <n v="6"/>
    <n v="2"/>
    <n v="16"/>
    <n v="54"/>
    <n v="945"/>
  </r>
  <r>
    <s v="Wiktor"/>
    <s v="Wroblewski"/>
    <x v="9"/>
    <d v="2014-01-24T00:00:00"/>
    <d v="2014-01-24T00:00:00"/>
    <n v="278.8"/>
    <s v="WiktorWroblewski"/>
    <n v="8"/>
    <n v="1"/>
    <n v="16"/>
    <n v="30"/>
    <n v="308.8"/>
  </r>
  <r>
    <s v="Wiktor"/>
    <s v="Wroblewski"/>
    <x v="9"/>
    <d v="2014-04-24T00:00:00"/>
    <d v="2014-04-24T00:00:00"/>
    <n v="278.8"/>
    <s v="WiktorWroblewski"/>
    <n v="8"/>
    <n v="1"/>
    <n v="16"/>
    <n v="30"/>
    <n v="308.8"/>
  </r>
  <r>
    <s v="Wiktor"/>
    <s v="Wroblewski"/>
    <x v="5"/>
    <d v="2014-09-29T00:00:00"/>
    <d v="2014-09-29T00:00:00"/>
    <n v="442"/>
    <s v="WiktorWroblewski"/>
    <n v="8"/>
    <n v="1"/>
    <n v="16"/>
    <n v="30"/>
    <n v="472"/>
  </r>
  <r>
    <s v="Wiktor"/>
    <s v="Wroblewski"/>
    <x v="4"/>
    <d v="2014-10-03T00:00:00"/>
    <d v="2014-10-03T00:00:00"/>
    <n v="290.7"/>
    <s v="WiktorWroblewski"/>
    <n v="8"/>
    <n v="1"/>
    <n v="16"/>
    <n v="30"/>
    <n v="320.7"/>
  </r>
  <r>
    <s v="Wiktor"/>
    <s v="Wroblewski"/>
    <x v="2"/>
    <d v="2014-12-22T00:00:00"/>
    <d v="2014-12-22T00:00:00"/>
    <n v="178.5"/>
    <s v="WiktorWroblewski"/>
    <n v="8"/>
    <n v="1"/>
    <n v="16"/>
    <n v="30"/>
    <n v="208.5"/>
  </r>
  <r>
    <s v="Gustaw"/>
    <s v="Poznanski"/>
    <x v="11"/>
    <d v="2014-01-03T00:00:00"/>
    <d v="2014-01-03T00:00:00"/>
    <n v="442"/>
    <s v="GustawPoznanski"/>
    <n v="7"/>
    <n v="1"/>
    <n v="16"/>
    <n v="30"/>
    <n v="472"/>
  </r>
  <r>
    <s v="Gustaw"/>
    <s v="Poznanski"/>
    <x v="4"/>
    <d v="2014-11-14T00:00:00"/>
    <d v="2014-11-14T00:00:00"/>
    <n v="290.7"/>
    <s v="GustawPoznanski"/>
    <n v="7"/>
    <n v="1"/>
    <n v="16"/>
    <n v="30"/>
    <n v="320.7"/>
  </r>
  <r>
    <s v="Jerzy"/>
    <s v="Jurajski"/>
    <x v="5"/>
    <d v="2014-01-10T00:00:00"/>
    <d v="2014-01-10T00:00:00"/>
    <n v="442"/>
    <s v="JerzyJurajski"/>
    <n v="6"/>
    <n v="1"/>
    <n v="16"/>
    <n v="30"/>
    <n v="472"/>
  </r>
  <r>
    <s v="Jerzy"/>
    <s v="Jurajski"/>
    <x v="7"/>
    <d v="2014-01-13T00:00:00"/>
    <d v="2014-01-13T00:00:00"/>
    <n v="494.7"/>
    <s v="JerzyJurajski"/>
    <n v="6"/>
    <n v="1"/>
    <n v="16"/>
    <n v="30"/>
    <n v="524.70000000000005"/>
  </r>
  <r>
    <s v="Wojciech"/>
    <s v="Mazowiecki"/>
    <x v="2"/>
    <d v="2014-03-03T00:00:00"/>
    <d v="2014-03-06T00:00:00"/>
    <n v="550.5"/>
    <s v="WojciechMazowiecki"/>
    <n v="7"/>
    <n v="4"/>
    <n v="15"/>
    <n v="102"/>
    <n v="652.5"/>
  </r>
  <r>
    <s v="Wojciech"/>
    <s v="Mazowiecki"/>
    <x v="1"/>
    <d v="2014-02-26T00:00:00"/>
    <d v="2014-02-28T00:00:00"/>
    <n v="795.4"/>
    <s v="WojciechMazowiecki"/>
    <n v="7"/>
    <n v="3"/>
    <n v="15"/>
    <n v="78"/>
    <n v="873.4"/>
  </r>
  <r>
    <s v="Wojciech"/>
    <s v="Mazowiecki"/>
    <x v="1"/>
    <d v="2014-02-19T00:00:00"/>
    <d v="2014-02-20T00:00:00"/>
    <n v="654.4"/>
    <s v="WojciechMazowiecki"/>
    <n v="7"/>
    <n v="2"/>
    <n v="15"/>
    <n v="54"/>
    <n v="708.4"/>
  </r>
  <r>
    <s v="Wojciech"/>
    <s v="Mazowiecki"/>
    <x v="6"/>
    <d v="2014-09-17T00:00:00"/>
    <d v="2014-09-18T00:00:00"/>
    <n v="706.5"/>
    <s v="WojciechMazowiecki"/>
    <n v="7"/>
    <n v="2"/>
    <n v="15"/>
    <n v="54"/>
    <n v="760.5"/>
  </r>
  <r>
    <s v="Wojciech"/>
    <s v="Mazowiecki"/>
    <x v="0"/>
    <d v="2014-12-04T00:00:00"/>
    <d v="2014-12-05T00:00:00"/>
    <n v="295.39999999999998"/>
    <s v="WojciechMazowiecki"/>
    <n v="7"/>
    <n v="2"/>
    <n v="15"/>
    <n v="54"/>
    <n v="349.4"/>
  </r>
  <r>
    <s v="Wojciech"/>
    <s v="Mazowiecki"/>
    <x v="11"/>
    <d v="2014-03-15T00:00:00"/>
    <d v="2014-03-15T00:00:00"/>
    <n v="442"/>
    <s v="WojciechMazowiecki"/>
    <n v="7"/>
    <n v="1"/>
    <n v="15"/>
    <n v="30"/>
    <n v="472"/>
  </r>
  <r>
    <s v="Wojciech"/>
    <s v="Mazowiecki"/>
    <x v="0"/>
    <d v="2014-12-15T00:00:00"/>
    <d v="2014-12-15T00:00:00"/>
    <n v="156.4"/>
    <s v="WojciechMazowiecki"/>
    <n v="7"/>
    <n v="1"/>
    <n v="15"/>
    <n v="30"/>
    <n v="186.4"/>
  </r>
  <r>
    <s v="Paulina"/>
    <s v="Chorzowska"/>
    <x v="1"/>
    <d v="2014-11-28T00:00:00"/>
    <d v="2014-12-01T00:00:00"/>
    <n v="936.4"/>
    <s v="PaulinaChorzowska"/>
    <n v="10"/>
    <n v="4"/>
    <n v="14"/>
    <n v="102"/>
    <n v="1038.4000000000001"/>
  </r>
  <r>
    <s v="Paulina"/>
    <s v="Basala"/>
    <x v="3"/>
    <d v="2014-06-13T00:00:00"/>
    <d v="2014-06-15T00:00:00"/>
    <n v="663.7"/>
    <s v="PaulinaBasala"/>
    <n v="8"/>
    <n v="3"/>
    <n v="14"/>
    <n v="78"/>
    <n v="741.7"/>
  </r>
  <r>
    <s v="Paulina"/>
    <s v="Basala"/>
    <x v="2"/>
    <d v="2014-10-28T00:00:00"/>
    <d v="2014-10-30T00:00:00"/>
    <n v="426.5"/>
    <s v="PaulinaBasala"/>
    <n v="8"/>
    <n v="3"/>
    <n v="14"/>
    <n v="78"/>
    <n v="504.5"/>
  </r>
  <r>
    <s v="Paulina"/>
    <s v="Chorzowska"/>
    <x v="3"/>
    <d v="2014-11-16T00:00:00"/>
    <d v="2014-11-17T00:00:00"/>
    <n v="485.7"/>
    <s v="PaulinaChorzowska"/>
    <n v="10"/>
    <n v="2"/>
    <n v="14"/>
    <n v="54"/>
    <n v="539.70000000000005"/>
  </r>
  <r>
    <s v="Paulina"/>
    <s v="Basala"/>
    <x v="9"/>
    <d v="2014-08-06T00:00:00"/>
    <d v="2014-08-07T00:00:00"/>
    <n v="407.8"/>
    <s v="PaulinaBasala"/>
    <n v="8"/>
    <n v="2"/>
    <n v="14"/>
    <n v="54"/>
    <n v="461.8"/>
  </r>
  <r>
    <s v="Paulina"/>
    <s v="Basala"/>
    <x v="11"/>
    <d v="2014-11-21T00:00:00"/>
    <d v="2014-11-22T00:00:00"/>
    <n v="570"/>
    <s v="PaulinaBasala"/>
    <n v="8"/>
    <n v="2"/>
    <n v="14"/>
    <n v="54"/>
    <n v="624"/>
  </r>
  <r>
    <s v="Paulina"/>
    <s v="Chorzowska"/>
    <x v="8"/>
    <d v="2014-01-14T00:00:00"/>
    <d v="2014-01-14T00:00:00"/>
    <n v="680"/>
    <s v="PaulinaChorzowska"/>
    <n v="10"/>
    <n v="1"/>
    <n v="14"/>
    <n v="30"/>
    <n v="710"/>
  </r>
  <r>
    <s v="Paulina"/>
    <s v="Chorzowska"/>
    <x v="11"/>
    <d v="2014-01-17T00:00:00"/>
    <d v="2014-01-17T00:00:00"/>
    <n v="442"/>
    <s v="PaulinaChorzowska"/>
    <n v="10"/>
    <n v="1"/>
    <n v="14"/>
    <n v="30"/>
    <n v="472"/>
  </r>
  <r>
    <s v="Paulina"/>
    <s v="Chorzowska"/>
    <x v="6"/>
    <d v="2014-01-27T00:00:00"/>
    <d v="2014-01-27T00:00:00"/>
    <n v="501.5"/>
    <s v="PaulinaChorzowska"/>
    <n v="10"/>
    <n v="1"/>
    <n v="14"/>
    <n v="30"/>
    <n v="531.5"/>
  </r>
  <r>
    <s v="Paulina"/>
    <s v="Chorzowska"/>
    <x v="1"/>
    <d v="2014-02-12T00:00:00"/>
    <d v="2014-02-12T00:00:00"/>
    <n v="513.4"/>
    <s v="PaulinaChorzowska"/>
    <n v="10"/>
    <n v="1"/>
    <n v="14"/>
    <n v="30"/>
    <n v="543.4"/>
  </r>
  <r>
    <s v="Paulina"/>
    <s v="Chorzowska"/>
    <x v="11"/>
    <d v="2014-07-17T00:00:00"/>
    <d v="2014-07-17T00:00:00"/>
    <n v="442"/>
    <s v="PaulinaChorzowska"/>
    <n v="10"/>
    <n v="1"/>
    <n v="14"/>
    <n v="30"/>
    <n v="472"/>
  </r>
  <r>
    <s v="Paulina"/>
    <s v="Chorzowska"/>
    <x v="3"/>
    <d v="2014-10-22T00:00:00"/>
    <d v="2014-10-22T00:00:00"/>
    <n v="307.7"/>
    <s v="PaulinaChorzowska"/>
    <n v="10"/>
    <n v="1"/>
    <n v="14"/>
    <n v="30"/>
    <n v="337.7"/>
  </r>
  <r>
    <s v="Paulina"/>
    <s v="Chorzowska"/>
    <x v="6"/>
    <d v="2014-11-03T00:00:00"/>
    <d v="2014-11-03T00:00:00"/>
    <n v="501.5"/>
    <s v="PaulinaChorzowska"/>
    <n v="10"/>
    <n v="1"/>
    <n v="14"/>
    <n v="30"/>
    <n v="531.5"/>
  </r>
  <r>
    <s v="Paulina"/>
    <s v="Chorzowska"/>
    <x v="1"/>
    <d v="2014-12-04T00:00:00"/>
    <d v="2014-12-04T00:00:00"/>
    <n v="513.4"/>
    <s v="PaulinaChorzowska"/>
    <n v="10"/>
    <n v="1"/>
    <n v="14"/>
    <n v="30"/>
    <n v="543.4"/>
  </r>
  <r>
    <s v="Paulina"/>
    <s v="Basala"/>
    <x v="1"/>
    <d v="2014-01-08T00:00:00"/>
    <d v="2014-01-08T00:00:00"/>
    <n v="513.4"/>
    <s v="PaulinaBasala"/>
    <n v="8"/>
    <n v="1"/>
    <n v="14"/>
    <n v="30"/>
    <n v="543.4"/>
  </r>
  <r>
    <s v="Paulina"/>
    <s v="Basala"/>
    <x v="11"/>
    <d v="2014-02-10T00:00:00"/>
    <d v="2014-02-10T00:00:00"/>
    <n v="442"/>
    <s v="PaulinaBasala"/>
    <n v="8"/>
    <n v="1"/>
    <n v="14"/>
    <n v="30"/>
    <n v="472"/>
  </r>
  <r>
    <s v="Paulina"/>
    <s v="Basala"/>
    <x v="7"/>
    <d v="2014-03-03T00:00:00"/>
    <d v="2014-03-03T00:00:00"/>
    <n v="494.7"/>
    <s v="PaulinaBasala"/>
    <n v="8"/>
    <n v="1"/>
    <n v="14"/>
    <n v="30"/>
    <n v="524.70000000000005"/>
  </r>
  <r>
    <s v="Paulina"/>
    <s v="Basala"/>
    <x v="1"/>
    <d v="2014-09-08T00:00:00"/>
    <d v="2014-09-08T00:00:00"/>
    <n v="513.4"/>
    <s v="PaulinaBasala"/>
    <n v="8"/>
    <n v="1"/>
    <n v="14"/>
    <n v="30"/>
    <n v="543.4"/>
  </r>
  <r>
    <s v="Marta"/>
    <s v="Nowowiejska"/>
    <x v="4"/>
    <d v="2014-07-19T00:00:00"/>
    <d v="2014-07-21T00:00:00"/>
    <n v="588.70000000000005"/>
    <s v="MartaNowowiejska"/>
    <n v="6"/>
    <n v="3"/>
    <n v="11"/>
    <n v="78"/>
    <n v="666.7"/>
  </r>
  <r>
    <s v="Marta"/>
    <s v="Nowowiejska"/>
    <x v="4"/>
    <d v="2014-09-29T00:00:00"/>
    <d v="2014-10-01T00:00:00"/>
    <n v="588.70000000000005"/>
    <s v="MartaNowowiejska"/>
    <n v="6"/>
    <n v="3"/>
    <n v="11"/>
    <n v="78"/>
    <n v="666.7"/>
  </r>
  <r>
    <s v="Marta"/>
    <s v="Nowowiejska"/>
    <x v="11"/>
    <d v="2014-01-15T00:00:00"/>
    <d v="2014-01-16T00:00:00"/>
    <n v="570"/>
    <s v="MartaNowowiejska"/>
    <n v="6"/>
    <n v="2"/>
    <n v="11"/>
    <n v="54"/>
    <n v="624"/>
  </r>
  <r>
    <s v="Marta"/>
    <s v="Nowowiejska"/>
    <x v="1"/>
    <d v="2014-01-04T00:00:00"/>
    <d v="2014-01-04T00:00:00"/>
    <n v="513.4"/>
    <s v="MartaNowowiejska"/>
    <n v="6"/>
    <n v="1"/>
    <n v="11"/>
    <n v="30"/>
    <n v="543.4"/>
  </r>
  <r>
    <s v="Marta"/>
    <s v="Nowowiejska"/>
    <x v="10"/>
    <d v="2014-02-03T00:00:00"/>
    <d v="2014-02-03T00:00:00"/>
    <n v="363.8"/>
    <s v="MartaNowowiejska"/>
    <n v="6"/>
    <n v="1"/>
    <n v="11"/>
    <n v="30"/>
    <n v="393.8"/>
  </r>
  <r>
    <s v="Marta"/>
    <s v="Nowowiejska"/>
    <x v="7"/>
    <d v="2014-03-06T00:00:00"/>
    <d v="2014-03-06T00:00:00"/>
    <n v="494.7"/>
    <s v="MartaNowowiejska"/>
    <n v="6"/>
    <n v="1"/>
    <n v="11"/>
    <n v="30"/>
    <n v="524.70000000000005"/>
  </r>
  <r>
    <s v="Janusz"/>
    <s v="Jurkicz"/>
    <x v="8"/>
    <d v="2014-01-15T00:00:00"/>
    <d v="2014-01-17T00:00:00"/>
    <n v="1102"/>
    <s v="JanuszJurkicz"/>
    <n v="5"/>
    <n v="3"/>
    <n v="10"/>
    <n v="78"/>
    <n v="1180"/>
  </r>
  <r>
    <s v="Janusz"/>
    <s v="Jurkicz"/>
    <x v="6"/>
    <d v="2014-05-02T00:00:00"/>
    <d v="2014-05-03T00:00:00"/>
    <n v="706.5"/>
    <s v="JanuszJurkicz"/>
    <n v="5"/>
    <n v="2"/>
    <n v="10"/>
    <n v="54"/>
    <n v="760.5"/>
  </r>
  <r>
    <s v="Janusz"/>
    <s v="Jurkicz"/>
    <x v="8"/>
    <d v="2014-08-24T00:00:00"/>
    <d v="2014-08-25T00:00:00"/>
    <n v="891"/>
    <s v="JanuszJurkicz"/>
    <n v="5"/>
    <n v="2"/>
    <n v="10"/>
    <n v="54"/>
    <n v="945"/>
  </r>
  <r>
    <s v="Janusz"/>
    <s v="Jurkicz"/>
    <x v="2"/>
    <d v="2014-12-04T00:00:00"/>
    <d v="2014-12-05T00:00:00"/>
    <n v="302.5"/>
    <s v="JanuszJurkicz"/>
    <n v="5"/>
    <n v="2"/>
    <n v="10"/>
    <n v="54"/>
    <n v="356.5"/>
  </r>
  <r>
    <s v="Janusz"/>
    <s v="Jurkicz"/>
    <x v="4"/>
    <d v="2014-12-22T00:00:00"/>
    <d v="2014-12-22T00:00:00"/>
    <n v="290.7"/>
    <s v="JanuszJurkicz"/>
    <n v="5"/>
    <n v="1"/>
    <n v="10"/>
    <n v="30"/>
    <n v="320.7"/>
  </r>
  <r>
    <s v="Ewelina"/>
    <s v="Adamska"/>
    <x v="7"/>
    <d v="2014-11-04T00:00:00"/>
    <d v="2014-11-06T00:00:00"/>
    <n v="892.7"/>
    <s v="EwelinaAdamska"/>
    <n v="1"/>
    <n v="3"/>
    <n v="3"/>
    <n v="78"/>
    <n v="970.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Tomasz"/>
    <s v="Rzepka"/>
    <s v="Siedlce"/>
    <d v="2014-01-15T00:00:00"/>
    <d v="2014-01-19T00:00:00"/>
    <n v="712.4"/>
    <s v="TomaszRzepka"/>
    <n v="17"/>
    <n v="5"/>
    <n v="42"/>
    <n v="126"/>
    <n v="838.4"/>
    <x v="0"/>
  </r>
  <r>
    <s v="Tomasz"/>
    <s v="Rzepka"/>
    <s v="Siedlce"/>
    <d v="2014-02-14T00:00:00"/>
    <d v="2014-02-17T00:00:00"/>
    <n v="573.4"/>
    <s v="TomaszRzepka"/>
    <n v="17"/>
    <n v="4"/>
    <n v="42"/>
    <n v="102"/>
    <n v="675.4"/>
    <x v="1"/>
  </r>
  <r>
    <s v="Tomasz"/>
    <s v="Rzepka"/>
    <s v="Bydgoszcz"/>
    <d v="2014-04-26T00:00:00"/>
    <d v="2014-04-29T00:00:00"/>
    <n v="936.4"/>
    <s v="TomaszRzepka"/>
    <n v="17"/>
    <n v="4"/>
    <n v="42"/>
    <n v="102"/>
    <n v="1038.4000000000001"/>
    <x v="2"/>
  </r>
  <r>
    <s v="Jan"/>
    <s v="Rzymski"/>
    <s v="Radom"/>
    <d v="2014-08-12T00:00:00"/>
    <d v="2014-08-16T00:00:00"/>
    <n v="674.5"/>
    <s v="JanRzymski"/>
    <n v="13"/>
    <n v="5"/>
    <n v="42"/>
    <n v="126"/>
    <n v="800.5"/>
    <x v="3"/>
  </r>
  <r>
    <s v="Jan"/>
    <s v="Rzymski"/>
    <s v="Kielce"/>
    <d v="2014-09-29T00:00:00"/>
    <d v="2014-10-03T00:00:00"/>
    <n v="1019.7"/>
    <s v="JanRzymski"/>
    <n v="13"/>
    <n v="5"/>
    <n v="42"/>
    <n v="126"/>
    <n v="1145.7"/>
    <x v="4"/>
  </r>
  <r>
    <s v="Jan"/>
    <s v="Rzymski"/>
    <s v="Lublin"/>
    <d v="2014-10-29T00:00:00"/>
    <d v="2014-11-02T00:00:00"/>
    <n v="886.7"/>
    <s v="JanRzymski"/>
    <n v="13"/>
    <n v="5"/>
    <n v="42"/>
    <n v="126"/>
    <n v="1012.7"/>
    <x v="5"/>
  </r>
  <r>
    <s v="Jan"/>
    <s v="Rzymski"/>
    <s v="Kielce"/>
    <d v="2014-05-20T00:00:00"/>
    <d v="2014-05-23T00:00:00"/>
    <n v="841.7"/>
    <s v="JanRzymski"/>
    <n v="13"/>
    <n v="4"/>
    <n v="42"/>
    <n v="102"/>
    <n v="943.7"/>
    <x v="6"/>
  </r>
  <r>
    <s v="Jan"/>
    <s v="Rzymski"/>
    <s v="Kielce"/>
    <d v="2014-07-07T00:00:00"/>
    <d v="2014-07-10T00:00:00"/>
    <n v="841.7"/>
    <s v="JanRzymski"/>
    <n v="13"/>
    <n v="4"/>
    <n v="42"/>
    <n v="102"/>
    <n v="943.7"/>
    <x v="7"/>
  </r>
  <r>
    <s v="Jan"/>
    <s v="Rzymski"/>
    <s v="Kielce"/>
    <d v="2014-07-31T00:00:00"/>
    <d v="2014-08-03T00:00:00"/>
    <n v="841.7"/>
    <s v="JanRzymski"/>
    <n v="13"/>
    <n v="4"/>
    <n v="42"/>
    <n v="102"/>
    <n v="943.7"/>
    <x v="7"/>
  </r>
  <r>
    <s v="Tomasz"/>
    <s v="Rzepka"/>
    <s v="Kalisz"/>
    <d v="2014-06-25T00:00:00"/>
    <d v="2014-06-27T00:00:00"/>
    <n v="760"/>
    <s v="TomaszRzepka"/>
    <n v="17"/>
    <n v="3"/>
    <n v="42"/>
    <n v="78"/>
    <n v="838"/>
    <x v="8"/>
  </r>
  <r>
    <s v="Tomasz"/>
    <s v="Rzepka"/>
    <s v="Krakow"/>
    <d v="2014-08-18T00:00:00"/>
    <d v="2014-08-20T00:00:00"/>
    <n v="911.5"/>
    <s v="TomaszRzepka"/>
    <n v="17"/>
    <n v="3"/>
    <n v="42"/>
    <n v="78"/>
    <n v="989.5"/>
    <x v="3"/>
  </r>
  <r>
    <s v="Tomasz"/>
    <s v="Rzepka"/>
    <s v="Katowice"/>
    <d v="2014-08-24T00:00:00"/>
    <d v="2014-08-26T00:00:00"/>
    <n v="892.7"/>
    <s v="TomaszRzepka"/>
    <n v="17"/>
    <n v="3"/>
    <n v="42"/>
    <n v="78"/>
    <n v="970.7"/>
    <x v="3"/>
  </r>
  <r>
    <s v="Tomasz"/>
    <s v="Rzepka"/>
    <s v="Malbork"/>
    <d v="2014-09-17T00:00:00"/>
    <d v="2014-09-19T00:00:00"/>
    <n v="1102"/>
    <s v="TomaszRzepka"/>
    <n v="17"/>
    <n v="3"/>
    <n v="42"/>
    <n v="78"/>
    <n v="1180"/>
    <x v="4"/>
  </r>
  <r>
    <s v="Tomasz"/>
    <s v="Rzepka"/>
    <s v="Malbork"/>
    <d v="2014-11-17T00:00:00"/>
    <d v="2014-11-19T00:00:00"/>
    <n v="1102"/>
    <s v="TomaszRzepka"/>
    <n v="17"/>
    <n v="3"/>
    <n v="42"/>
    <n v="78"/>
    <n v="1180"/>
    <x v="9"/>
  </r>
  <r>
    <s v="Jan"/>
    <s v="Rzymski"/>
    <s v="Kalisz"/>
    <d v="2014-01-14T00:00:00"/>
    <d v="2014-01-16T00:00:00"/>
    <n v="760"/>
    <s v="JanRzymski"/>
    <n v="13"/>
    <n v="3"/>
    <n v="42"/>
    <n v="78"/>
    <n v="838"/>
    <x v="0"/>
  </r>
  <r>
    <s v="Jan"/>
    <s v="Rzymski"/>
    <s v="Krakow"/>
    <d v="2014-01-28T00:00:00"/>
    <d v="2014-01-30T00:00:00"/>
    <n v="911.5"/>
    <s v="JanRzymski"/>
    <n v="13"/>
    <n v="3"/>
    <n v="42"/>
    <n v="78"/>
    <n v="989.5"/>
    <x v="0"/>
  </r>
  <r>
    <s v="Jan"/>
    <s v="Rzymski"/>
    <s v="Malbork"/>
    <d v="2014-09-16T00:00:00"/>
    <d v="2014-09-18T00:00:00"/>
    <n v="1102"/>
    <s v="JanRzymski"/>
    <n v="13"/>
    <n v="3"/>
    <n v="42"/>
    <n v="78"/>
    <n v="1180"/>
    <x v="4"/>
  </r>
  <r>
    <s v="Tomasz"/>
    <s v="Rzepka"/>
    <s v="Kalisz"/>
    <d v="2014-03-21T00:00:00"/>
    <d v="2014-03-22T00:00:00"/>
    <n v="601"/>
    <s v="TomaszRzepka"/>
    <n v="17"/>
    <n v="2"/>
    <n v="42"/>
    <n v="54"/>
    <n v="655"/>
    <x v="10"/>
  </r>
  <r>
    <s v="Tomasz"/>
    <s v="Rzepka"/>
    <s v="Kutno"/>
    <d v="2014-07-31T00:00:00"/>
    <d v="2014-08-01T00:00:00"/>
    <n v="407.8"/>
    <s v="TomaszRzepka"/>
    <n v="17"/>
    <n v="2"/>
    <n v="42"/>
    <n v="54"/>
    <n v="461.8"/>
    <x v="7"/>
  </r>
  <r>
    <s v="Tomasz"/>
    <s v="Rzepka"/>
    <s v="Lublin"/>
    <d v="2014-10-02T00:00:00"/>
    <d v="2014-10-03T00:00:00"/>
    <n v="439.7"/>
    <s v="TomaszRzepka"/>
    <n v="17"/>
    <n v="2"/>
    <n v="42"/>
    <n v="54"/>
    <n v="493.7"/>
    <x v="5"/>
  </r>
  <r>
    <s v="Tomasz"/>
    <s v="Rzepka"/>
    <s v="Lublin"/>
    <d v="2014-10-29T00:00:00"/>
    <d v="2014-10-30T00:00:00"/>
    <n v="439.7"/>
    <s v="TomaszRzepka"/>
    <n v="17"/>
    <n v="2"/>
    <n v="42"/>
    <n v="54"/>
    <n v="493.7"/>
    <x v="5"/>
  </r>
  <r>
    <s v="Tomasz"/>
    <s v="Rzepka"/>
    <s v="Siedlce"/>
    <d v="2014-11-03T00:00:00"/>
    <d v="2014-11-04T00:00:00"/>
    <n v="295.39999999999998"/>
    <s v="TomaszRzepka"/>
    <n v="17"/>
    <n v="2"/>
    <n v="42"/>
    <n v="54"/>
    <n v="349.4"/>
    <x v="9"/>
  </r>
  <r>
    <s v="Jan"/>
    <s v="Rzymski"/>
    <s v="Krakow"/>
    <d v="2014-06-04T00:00:00"/>
    <d v="2014-06-05T00:00:00"/>
    <n v="706.5"/>
    <s v="JanRzymski"/>
    <n v="13"/>
    <n v="2"/>
    <n v="42"/>
    <n v="54"/>
    <n v="760.5"/>
    <x v="8"/>
  </r>
  <r>
    <s v="Jan"/>
    <s v="Rzymski"/>
    <s v="Kutno"/>
    <d v="2014-09-04T00:00:00"/>
    <d v="2014-09-05T00:00:00"/>
    <n v="407.8"/>
    <s v="JanRzymski"/>
    <n v="13"/>
    <n v="2"/>
    <n v="42"/>
    <n v="54"/>
    <n v="461.8"/>
    <x v="4"/>
  </r>
  <r>
    <s v="Tomasz"/>
    <s v="Rzepka"/>
    <s v="Bydgoszcz"/>
    <d v="2014-10-13T00:00:00"/>
    <d v="2014-10-13T00:00:00"/>
    <n v="513.4"/>
    <s v="TomaszRzepka"/>
    <n v="17"/>
    <n v="1"/>
    <n v="42"/>
    <n v="30"/>
    <n v="543.4"/>
    <x v="5"/>
  </r>
  <r>
    <s v="Tomasz"/>
    <s v="Rzepka"/>
    <s v="Lublin"/>
    <d v="2014-10-16T00:00:00"/>
    <d v="2014-10-16T00:00:00"/>
    <n v="290.7"/>
    <s v="TomaszRzepka"/>
    <n v="17"/>
    <n v="1"/>
    <n v="42"/>
    <n v="30"/>
    <n v="320.7"/>
    <x v="5"/>
  </r>
  <r>
    <s v="Tomasz"/>
    <s v="Rzepka"/>
    <s v="Kalisz"/>
    <d v="2014-11-07T00:00:00"/>
    <d v="2014-11-07T00:00:00"/>
    <n v="442"/>
    <s v="TomaszRzepka"/>
    <n v="17"/>
    <n v="1"/>
    <n v="42"/>
    <n v="30"/>
    <n v="472"/>
    <x v="9"/>
  </r>
  <r>
    <s v="Tomasz"/>
    <s v="Rzepka"/>
    <s v="Kielce"/>
    <d v="2014-12-12T00:00:00"/>
    <d v="2014-12-12T00:00:00"/>
    <n v="307.7"/>
    <s v="TomaszRzepka"/>
    <n v="17"/>
    <n v="1"/>
    <n v="42"/>
    <n v="30"/>
    <n v="337.7"/>
    <x v="11"/>
  </r>
  <r>
    <s v="Jan"/>
    <s v="Rzymski"/>
    <s v="Siedlce"/>
    <d v="2014-04-26T00:00:00"/>
    <d v="2014-04-26T00:00:00"/>
    <n v="156.4"/>
    <s v="JanRzymski"/>
    <n v="13"/>
    <n v="1"/>
    <n v="42"/>
    <n v="30"/>
    <n v="186.4"/>
    <x v="2"/>
  </r>
  <r>
    <s v="Jan"/>
    <s v="Rzymski"/>
    <s v="Kutno"/>
    <d v="2014-06-02T00:00:00"/>
    <d v="2014-06-02T00:00:00"/>
    <n v="278.8"/>
    <s v="JanRzymski"/>
    <n v="13"/>
    <n v="1"/>
    <n v="42"/>
    <n v="30"/>
    <n v="308.8"/>
    <x v="8"/>
  </r>
  <r>
    <s v="Zofia"/>
    <s v="Budzianowska"/>
    <s v="Lublin"/>
    <d v="2014-06-01T00:00:00"/>
    <d v="2014-06-05T00:00:00"/>
    <n v="886.7"/>
    <s v="ZofiaBudzianowska"/>
    <n v="16"/>
    <n v="5"/>
    <n v="41"/>
    <n v="126"/>
    <n v="1012.7"/>
    <x v="8"/>
  </r>
  <r>
    <s v="Zofia"/>
    <s v="Budzianowska"/>
    <s v="Lublin"/>
    <d v="2014-09-23T00:00:00"/>
    <d v="2014-09-27T00:00:00"/>
    <n v="886.7"/>
    <s v="ZofiaBudzianowska"/>
    <n v="16"/>
    <n v="5"/>
    <n v="41"/>
    <n v="126"/>
    <n v="1012.7"/>
    <x v="4"/>
  </r>
  <r>
    <s v="Justyna"/>
    <s v="Laska"/>
    <s v="Olsztyn"/>
    <d v="2014-01-15T00:00:00"/>
    <d v="2014-01-19T00:00:00"/>
    <n v="1015.8"/>
    <s v="JustynaLaska"/>
    <n v="15"/>
    <n v="5"/>
    <n v="41"/>
    <n v="126"/>
    <n v="1141.8"/>
    <x v="0"/>
  </r>
  <r>
    <s v="Justyna"/>
    <s v="Laska"/>
    <s v="Mielec"/>
    <d v="2014-03-15T00:00:00"/>
    <d v="2014-03-19T00:00:00"/>
    <n v="954"/>
    <s v="JustynaLaska"/>
    <n v="15"/>
    <n v="5"/>
    <n v="41"/>
    <n v="126"/>
    <n v="1080"/>
    <x v="10"/>
  </r>
  <r>
    <s v="Justyna"/>
    <s v="Laska"/>
    <s v="Olsztyn"/>
    <d v="2014-04-02T00:00:00"/>
    <d v="2014-04-06T00:00:00"/>
    <n v="1015.8"/>
    <s v="JustynaLaska"/>
    <n v="15"/>
    <n v="5"/>
    <n v="41"/>
    <n v="126"/>
    <n v="1141.8"/>
    <x v="2"/>
  </r>
  <r>
    <s v="Justyna"/>
    <s v="Laska"/>
    <s v="Zgierz"/>
    <d v="2014-08-24T00:00:00"/>
    <d v="2014-08-28T00:00:00"/>
    <n v="688.5"/>
    <s v="JustynaLaska"/>
    <n v="15"/>
    <n v="5"/>
    <n v="41"/>
    <n v="126"/>
    <n v="814.5"/>
    <x v="3"/>
  </r>
  <r>
    <s v="Andrzej"/>
    <s v="Kolarski"/>
    <s v="Katowice"/>
    <d v="2014-03-15T00:00:00"/>
    <d v="2014-03-19T00:00:00"/>
    <n v="1290.7"/>
    <s v="AndrzejKolarski"/>
    <n v="14"/>
    <n v="5"/>
    <n v="41"/>
    <n v="126"/>
    <n v="1416.7"/>
    <x v="10"/>
  </r>
  <r>
    <s v="Andrzej"/>
    <s v="Kolarski"/>
    <s v="Bydgoszcz"/>
    <d v="2014-07-01T00:00:00"/>
    <d v="2014-07-05T00:00:00"/>
    <n v="1077.4000000000001"/>
    <s v="AndrzejKolarski"/>
    <n v="14"/>
    <n v="5"/>
    <n v="41"/>
    <n v="126"/>
    <n v="1203.4000000000001"/>
    <x v="7"/>
  </r>
  <r>
    <s v="Andrzej"/>
    <s v="Kolarski"/>
    <s v="Zgierz"/>
    <d v="2014-07-31T00:00:00"/>
    <d v="2014-08-04T00:00:00"/>
    <n v="688.5"/>
    <s v="AndrzejKolarski"/>
    <n v="14"/>
    <n v="5"/>
    <n v="41"/>
    <n v="126"/>
    <n v="814.5"/>
    <x v="7"/>
  </r>
  <r>
    <s v="Paulina"/>
    <s v="Maskor"/>
    <s v="Siedlce"/>
    <d v="2014-07-25T00:00:00"/>
    <d v="2014-07-29T00:00:00"/>
    <n v="712.4"/>
    <s v="PaulinaMaskor"/>
    <n v="13"/>
    <n v="5"/>
    <n v="41"/>
    <n v="126"/>
    <n v="838.4"/>
    <x v="7"/>
  </r>
  <r>
    <s v="Paulina"/>
    <s v="Maskor"/>
    <s v="Lublin"/>
    <d v="2014-11-03T00:00:00"/>
    <d v="2014-11-07T00:00:00"/>
    <n v="886.7"/>
    <s v="PaulinaMaskor"/>
    <n v="13"/>
    <n v="5"/>
    <n v="41"/>
    <n v="126"/>
    <n v="1012.7"/>
    <x v="9"/>
  </r>
  <r>
    <s v="Paulina"/>
    <s v="Maskor"/>
    <s v="Katowice"/>
    <d v="2014-11-27T00:00:00"/>
    <d v="2014-12-01T00:00:00"/>
    <n v="1290.7"/>
    <s v="PaulinaMaskor"/>
    <n v="13"/>
    <n v="5"/>
    <n v="41"/>
    <n v="126"/>
    <n v="1416.7"/>
    <x v="9"/>
  </r>
  <r>
    <s v="Zofia"/>
    <s v="Budzianowska"/>
    <s v="Katowice"/>
    <d v="2014-02-02T00:00:00"/>
    <d v="2014-02-05T00:00:00"/>
    <n v="1091.7"/>
    <s v="ZofiaBudzianowska"/>
    <n v="16"/>
    <n v="4"/>
    <n v="41"/>
    <n v="102"/>
    <n v="1193.7"/>
    <x v="1"/>
  </r>
  <r>
    <s v="Justyna"/>
    <s v="Laska"/>
    <s v="Lublin"/>
    <d v="2014-10-17T00:00:00"/>
    <d v="2014-10-20T00:00:00"/>
    <n v="737.7"/>
    <s v="JustynaLaska"/>
    <n v="15"/>
    <n v="4"/>
    <n v="41"/>
    <n v="102"/>
    <n v="839.7"/>
    <x v="5"/>
  </r>
  <r>
    <s v="Andrzej"/>
    <s v="Kolarski"/>
    <s v="Katowice"/>
    <d v="2014-06-13T00:00:00"/>
    <d v="2014-06-16T00:00:00"/>
    <n v="1091.7"/>
    <s v="AndrzejKolarski"/>
    <n v="14"/>
    <n v="4"/>
    <n v="41"/>
    <n v="102"/>
    <n v="1193.7"/>
    <x v="8"/>
  </r>
  <r>
    <s v="Andrzej"/>
    <s v="Kolarski"/>
    <s v="Siedlce"/>
    <d v="2014-10-10T00:00:00"/>
    <d v="2014-10-13T00:00:00"/>
    <n v="573.4"/>
    <s v="AndrzejKolarski"/>
    <n v="14"/>
    <n v="4"/>
    <n v="41"/>
    <n v="102"/>
    <n v="675.4"/>
    <x v="5"/>
  </r>
  <r>
    <s v="Paulina"/>
    <s v="Maskor"/>
    <s v="Malbork"/>
    <d v="2014-04-14T00:00:00"/>
    <d v="2014-04-17T00:00:00"/>
    <n v="1313"/>
    <s v="PaulinaMaskor"/>
    <n v="13"/>
    <n v="4"/>
    <n v="41"/>
    <n v="102"/>
    <n v="1415"/>
    <x v="2"/>
  </r>
  <r>
    <s v="Paulina"/>
    <s v="Maskor"/>
    <s v="Mielec"/>
    <d v="2014-10-10T00:00:00"/>
    <d v="2014-10-13T00:00:00"/>
    <n v="826"/>
    <s v="PaulinaMaskor"/>
    <n v="13"/>
    <n v="4"/>
    <n v="41"/>
    <n v="102"/>
    <n v="928"/>
    <x v="5"/>
  </r>
  <r>
    <s v="Paulina"/>
    <s v="Maskor"/>
    <s v="Krakow"/>
    <d v="2014-11-15T00:00:00"/>
    <d v="2014-11-18T00:00:00"/>
    <n v="1116.5"/>
    <s v="PaulinaMaskor"/>
    <n v="13"/>
    <n v="4"/>
    <n v="41"/>
    <n v="102"/>
    <n v="1218.5"/>
    <x v="9"/>
  </r>
  <r>
    <s v="Paulina"/>
    <s v="Maskor"/>
    <s v="Kutno"/>
    <d v="2014-12-10T00:00:00"/>
    <d v="2014-12-13T00:00:00"/>
    <n v="665.8"/>
    <s v="PaulinaMaskor"/>
    <n v="13"/>
    <n v="4"/>
    <n v="41"/>
    <n v="102"/>
    <n v="767.8"/>
    <x v="11"/>
  </r>
  <r>
    <s v="Zofia"/>
    <s v="Budzianowska"/>
    <s v="Kielce"/>
    <d v="2014-06-07T00:00:00"/>
    <d v="2014-06-09T00:00:00"/>
    <n v="663.7"/>
    <s v="ZofiaBudzianowska"/>
    <n v="16"/>
    <n v="3"/>
    <n v="41"/>
    <n v="78"/>
    <n v="741.7"/>
    <x v="8"/>
  </r>
  <r>
    <s v="Zofia"/>
    <s v="Budzianowska"/>
    <s v="Katowice"/>
    <d v="2014-07-31T00:00:00"/>
    <d v="2014-08-02T00:00:00"/>
    <n v="892.7"/>
    <s v="ZofiaBudzianowska"/>
    <n v="16"/>
    <n v="3"/>
    <n v="41"/>
    <n v="78"/>
    <n v="970.7"/>
    <x v="7"/>
  </r>
  <r>
    <s v="Zofia"/>
    <s v="Budzianowska"/>
    <s v="Lublin"/>
    <d v="2014-08-12T00:00:00"/>
    <d v="2014-08-14T00:00:00"/>
    <n v="588.70000000000005"/>
    <s v="ZofiaBudzianowska"/>
    <n v="16"/>
    <n v="3"/>
    <n v="41"/>
    <n v="78"/>
    <n v="666.7"/>
    <x v="3"/>
  </r>
  <r>
    <s v="Zofia"/>
    <s v="Budzianowska"/>
    <s v="Malbork"/>
    <d v="2014-08-18T00:00:00"/>
    <d v="2014-08-20T00:00:00"/>
    <n v="1102"/>
    <s v="ZofiaBudzianowska"/>
    <n v="16"/>
    <n v="3"/>
    <n v="41"/>
    <n v="78"/>
    <n v="1180"/>
    <x v="3"/>
  </r>
  <r>
    <s v="Zofia"/>
    <s v="Budzianowska"/>
    <s v="Olsztyn"/>
    <d v="2014-10-11T00:00:00"/>
    <d v="2014-10-13T00:00:00"/>
    <n v="689.8"/>
    <s v="ZofiaBudzianowska"/>
    <n v="16"/>
    <n v="3"/>
    <n v="41"/>
    <n v="78"/>
    <n v="767.8"/>
    <x v="5"/>
  </r>
  <r>
    <s v="Justyna"/>
    <s v="Laska"/>
    <s v="Krakow"/>
    <d v="2014-11-16T00:00:00"/>
    <d v="2014-11-18T00:00:00"/>
    <n v="911.5"/>
    <s v="JustynaLaska"/>
    <n v="15"/>
    <n v="3"/>
    <n v="41"/>
    <n v="78"/>
    <n v="989.5"/>
    <x v="9"/>
  </r>
  <r>
    <s v="Justyna"/>
    <s v="Laska"/>
    <s v="Lublin"/>
    <d v="2014-12-28T00:00:00"/>
    <d v="2014-12-30T00:00:00"/>
    <n v="588.70000000000005"/>
    <s v="JustynaLaska"/>
    <n v="15"/>
    <n v="3"/>
    <n v="41"/>
    <n v="78"/>
    <n v="666.7"/>
    <x v="11"/>
  </r>
  <r>
    <s v="Andrzej"/>
    <s v="Kolarski"/>
    <s v="Siedlce"/>
    <d v="2014-02-19T00:00:00"/>
    <d v="2014-02-21T00:00:00"/>
    <n v="434.4"/>
    <s v="AndrzejKolarski"/>
    <n v="14"/>
    <n v="3"/>
    <n v="41"/>
    <n v="78"/>
    <n v="512.4"/>
    <x v="1"/>
  </r>
  <r>
    <s v="Andrzej"/>
    <s v="Kolarski"/>
    <s v="Bydgoszcz"/>
    <d v="2014-07-07T00:00:00"/>
    <d v="2014-07-09T00:00:00"/>
    <n v="795.4"/>
    <s v="AndrzejKolarski"/>
    <n v="14"/>
    <n v="3"/>
    <n v="41"/>
    <n v="78"/>
    <n v="873.4"/>
    <x v="7"/>
  </r>
  <r>
    <s v="Andrzej"/>
    <s v="Kolarski"/>
    <s v="Siedlce"/>
    <d v="2014-09-18T00:00:00"/>
    <d v="2014-09-20T00:00:00"/>
    <n v="434.4"/>
    <s v="AndrzejKolarski"/>
    <n v="14"/>
    <n v="3"/>
    <n v="41"/>
    <n v="78"/>
    <n v="512.4"/>
    <x v="4"/>
  </r>
  <r>
    <s v="Paulina"/>
    <s v="Maskor"/>
    <s v="Bydgoszcz"/>
    <d v="2014-01-21T00:00:00"/>
    <d v="2014-01-23T00:00:00"/>
    <n v="795.4"/>
    <s v="PaulinaMaskor"/>
    <n v="13"/>
    <n v="3"/>
    <n v="41"/>
    <n v="78"/>
    <n v="873.4"/>
    <x v="0"/>
  </r>
  <r>
    <s v="Paulina"/>
    <s v="Maskor"/>
    <s v="Zgierz"/>
    <d v="2014-03-03T00:00:00"/>
    <d v="2014-03-05T00:00:00"/>
    <n v="450.5"/>
    <s v="PaulinaMaskor"/>
    <n v="13"/>
    <n v="3"/>
    <n v="41"/>
    <n v="78"/>
    <n v="528.5"/>
    <x v="10"/>
  </r>
  <r>
    <s v="Zofia"/>
    <s v="Budzianowska"/>
    <s v="Olsztyn"/>
    <d v="2014-07-19T00:00:00"/>
    <d v="2014-07-20T00:00:00"/>
    <n v="526.79999999999995"/>
    <s v="ZofiaBudzianowska"/>
    <n v="16"/>
    <n v="2"/>
    <n v="41"/>
    <n v="54"/>
    <n v="580.79999999999995"/>
    <x v="7"/>
  </r>
  <r>
    <s v="Zofia"/>
    <s v="Budzianowska"/>
    <s v="Lublin"/>
    <d v="2014-09-04T00:00:00"/>
    <d v="2014-09-05T00:00:00"/>
    <n v="439.7"/>
    <s v="ZofiaBudzianowska"/>
    <n v="16"/>
    <n v="2"/>
    <n v="41"/>
    <n v="54"/>
    <n v="493.7"/>
    <x v="4"/>
  </r>
  <r>
    <s v="Zofia"/>
    <s v="Budzianowska"/>
    <s v="Katowice"/>
    <d v="2014-10-22T00:00:00"/>
    <d v="2014-10-23T00:00:00"/>
    <n v="693.7"/>
    <s v="ZofiaBudzianowska"/>
    <n v="16"/>
    <n v="2"/>
    <n v="41"/>
    <n v="54"/>
    <n v="747.7"/>
    <x v="5"/>
  </r>
  <r>
    <s v="Zofia"/>
    <s v="Budzianowska"/>
    <s v="Siedlce"/>
    <d v="2014-11-03T00:00:00"/>
    <d v="2014-11-04T00:00:00"/>
    <n v="295.39999999999998"/>
    <s v="ZofiaBudzianowska"/>
    <n v="16"/>
    <n v="2"/>
    <n v="41"/>
    <n v="54"/>
    <n v="349.4"/>
    <x v="9"/>
  </r>
  <r>
    <s v="Justyna"/>
    <s v="Laska"/>
    <s v="Kalisz"/>
    <d v="2014-04-23T00:00:00"/>
    <d v="2014-04-24T00:00:00"/>
    <n v="601"/>
    <s v="JustynaLaska"/>
    <n v="15"/>
    <n v="2"/>
    <n v="41"/>
    <n v="54"/>
    <n v="655"/>
    <x v="2"/>
  </r>
  <r>
    <s v="Justyna"/>
    <s v="Laska"/>
    <s v="Bydgoszcz"/>
    <d v="2014-06-25T00:00:00"/>
    <d v="2014-06-26T00:00:00"/>
    <n v="654.4"/>
    <s v="JustynaLaska"/>
    <n v="15"/>
    <n v="2"/>
    <n v="41"/>
    <n v="54"/>
    <n v="708.4"/>
    <x v="8"/>
  </r>
  <r>
    <s v="Justyna"/>
    <s v="Laska"/>
    <s v="Lublin"/>
    <d v="2014-07-19T00:00:00"/>
    <d v="2014-07-20T00:00:00"/>
    <n v="439.7"/>
    <s v="JustynaLaska"/>
    <n v="15"/>
    <n v="2"/>
    <n v="41"/>
    <n v="54"/>
    <n v="493.7"/>
    <x v="7"/>
  </r>
  <r>
    <s v="Andrzej"/>
    <s v="Kolarski"/>
    <s v="Zgierz"/>
    <d v="2014-01-04T00:00:00"/>
    <d v="2014-01-05T00:00:00"/>
    <n v="331.5"/>
    <s v="AndrzejKolarski"/>
    <n v="14"/>
    <n v="2"/>
    <n v="41"/>
    <n v="54"/>
    <n v="385.5"/>
    <x v="0"/>
  </r>
  <r>
    <s v="Andrzej"/>
    <s v="Kolarski"/>
    <s v="Malbork"/>
    <d v="2014-04-14T00:00:00"/>
    <d v="2014-04-15T00:00:00"/>
    <n v="891"/>
    <s v="AndrzejKolarski"/>
    <n v="14"/>
    <n v="2"/>
    <n v="41"/>
    <n v="54"/>
    <n v="945"/>
    <x v="2"/>
  </r>
  <r>
    <s v="Andrzej"/>
    <s v="Kolarski"/>
    <s v="Katowice"/>
    <d v="2014-05-20T00:00:00"/>
    <d v="2014-05-21T00:00:00"/>
    <n v="693.7"/>
    <s v="AndrzejKolarski"/>
    <n v="14"/>
    <n v="2"/>
    <n v="41"/>
    <n v="54"/>
    <n v="747.7"/>
    <x v="6"/>
  </r>
  <r>
    <s v="Zofia"/>
    <s v="Budzianowska"/>
    <s v="Kalisz"/>
    <d v="2014-01-22T00:00:00"/>
    <d v="2014-01-22T00:00:00"/>
    <n v="442"/>
    <s v="ZofiaBudzianowska"/>
    <n v="16"/>
    <n v="1"/>
    <n v="41"/>
    <n v="30"/>
    <n v="472"/>
    <x v="0"/>
  </r>
  <r>
    <s v="Zofia"/>
    <s v="Budzianowska"/>
    <s v="Krakow"/>
    <d v="2014-09-07T00:00:00"/>
    <d v="2014-09-07T00:00:00"/>
    <n v="501.5"/>
    <s v="ZofiaBudzianowska"/>
    <n v="16"/>
    <n v="1"/>
    <n v="41"/>
    <n v="30"/>
    <n v="531.5"/>
    <x v="4"/>
  </r>
  <r>
    <s v="Zofia"/>
    <s v="Budzianowska"/>
    <s v="Katowice"/>
    <d v="2014-12-09T00:00:00"/>
    <d v="2014-12-09T00:00:00"/>
    <n v="494.7"/>
    <s v="ZofiaBudzianowska"/>
    <n v="16"/>
    <n v="1"/>
    <n v="41"/>
    <n v="30"/>
    <n v="524.70000000000005"/>
    <x v="11"/>
  </r>
  <r>
    <s v="Zofia"/>
    <s v="Budzianowska"/>
    <s v="Kutno"/>
    <d v="2014-12-12T00:00:00"/>
    <d v="2014-12-12T00:00:00"/>
    <n v="278.8"/>
    <s v="ZofiaBudzianowska"/>
    <n v="16"/>
    <n v="1"/>
    <n v="41"/>
    <n v="30"/>
    <n v="308.8"/>
    <x v="11"/>
  </r>
  <r>
    <s v="Justyna"/>
    <s v="Laska"/>
    <s v="Bydgoszcz"/>
    <d v="2014-04-18T00:00:00"/>
    <d v="2014-04-18T00:00:00"/>
    <n v="513.4"/>
    <s v="JustynaLaska"/>
    <n v="15"/>
    <n v="1"/>
    <n v="41"/>
    <n v="30"/>
    <n v="543.4"/>
    <x v="2"/>
  </r>
  <r>
    <s v="Justyna"/>
    <s v="Laska"/>
    <s v="Olsztyn"/>
    <d v="2014-06-28T00:00:00"/>
    <d v="2014-06-28T00:00:00"/>
    <n v="363.8"/>
    <s v="JustynaLaska"/>
    <n v="15"/>
    <n v="1"/>
    <n v="41"/>
    <n v="30"/>
    <n v="393.8"/>
    <x v="8"/>
  </r>
  <r>
    <s v="Justyna"/>
    <s v="Laska"/>
    <s v="Kutno"/>
    <d v="2014-09-29T00:00:00"/>
    <d v="2014-09-29T00:00:00"/>
    <n v="278.8"/>
    <s v="JustynaLaska"/>
    <n v="15"/>
    <n v="1"/>
    <n v="41"/>
    <n v="30"/>
    <n v="308.8"/>
    <x v="4"/>
  </r>
  <r>
    <s v="Justyna"/>
    <s v="Laska"/>
    <s v="Lublin"/>
    <d v="2014-10-03T00:00:00"/>
    <d v="2014-10-03T00:00:00"/>
    <n v="290.7"/>
    <s v="JustynaLaska"/>
    <n v="15"/>
    <n v="1"/>
    <n v="41"/>
    <n v="30"/>
    <n v="320.7"/>
    <x v="5"/>
  </r>
  <r>
    <s v="Justyna"/>
    <s v="Laska"/>
    <s v="Siedlce"/>
    <d v="2014-11-22T00:00:00"/>
    <d v="2014-11-22T00:00:00"/>
    <n v="156.4"/>
    <s v="JustynaLaska"/>
    <n v="15"/>
    <n v="1"/>
    <n v="41"/>
    <n v="30"/>
    <n v="186.4"/>
    <x v="9"/>
  </r>
  <r>
    <s v="Andrzej"/>
    <s v="Kolarski"/>
    <s v="Radom"/>
    <d v="2014-01-07T00:00:00"/>
    <d v="2014-01-07T00:00:00"/>
    <n v="178.5"/>
    <s v="AndrzejKolarski"/>
    <n v="14"/>
    <n v="1"/>
    <n v="41"/>
    <n v="30"/>
    <n v="208.5"/>
    <x v="0"/>
  </r>
  <r>
    <s v="Andrzej"/>
    <s v="Kolarski"/>
    <s v="Bydgoszcz"/>
    <d v="2014-02-10T00:00:00"/>
    <d v="2014-02-10T00:00:00"/>
    <n v="513.4"/>
    <s v="AndrzejKolarski"/>
    <n v="14"/>
    <n v="1"/>
    <n v="41"/>
    <n v="30"/>
    <n v="543.4"/>
    <x v="1"/>
  </r>
  <r>
    <s v="Andrzej"/>
    <s v="Kolarski"/>
    <s v="Krakow"/>
    <d v="2014-09-16T00:00:00"/>
    <d v="2014-09-16T00:00:00"/>
    <n v="501.5"/>
    <s v="AndrzejKolarski"/>
    <n v="14"/>
    <n v="1"/>
    <n v="41"/>
    <n v="30"/>
    <n v="531.5"/>
    <x v="4"/>
  </r>
  <r>
    <s v="Paulina"/>
    <s v="Maskor"/>
    <s v="Olsztyn"/>
    <d v="2014-03-11T00:00:00"/>
    <d v="2014-03-11T00:00:00"/>
    <n v="363.8"/>
    <s v="PaulinaMaskor"/>
    <n v="13"/>
    <n v="1"/>
    <n v="41"/>
    <n v="30"/>
    <n v="393.8"/>
    <x v="10"/>
  </r>
  <r>
    <s v="Paulina"/>
    <s v="Maskor"/>
    <s v="Kutno"/>
    <d v="2014-10-22T00:00:00"/>
    <d v="2014-10-22T00:00:00"/>
    <n v="278.8"/>
    <s v="PaulinaMaskor"/>
    <n v="13"/>
    <n v="1"/>
    <n v="41"/>
    <n v="30"/>
    <n v="308.8"/>
    <x v="5"/>
  </r>
  <r>
    <s v="Paulina"/>
    <s v="Maskor"/>
    <s v="Kutno"/>
    <d v="2014-10-25T00:00:00"/>
    <d v="2014-10-25T00:00:00"/>
    <n v="278.8"/>
    <s v="PaulinaMaskor"/>
    <n v="13"/>
    <n v="1"/>
    <n v="41"/>
    <n v="30"/>
    <n v="308.8"/>
    <x v="5"/>
  </r>
  <r>
    <s v="Paulina"/>
    <s v="Maskor"/>
    <s v="Krakow"/>
    <d v="2014-12-17T00:00:00"/>
    <d v="2014-12-17T00:00:00"/>
    <n v="501.5"/>
    <s v="PaulinaMaskor"/>
    <n v="13"/>
    <n v="1"/>
    <n v="41"/>
    <n v="30"/>
    <n v="531.5"/>
    <x v="11"/>
  </r>
  <r>
    <s v="Patrycja"/>
    <s v="Andrycz"/>
    <s v="Katowice"/>
    <d v="2014-02-19T00:00:00"/>
    <d v="2014-02-23T00:00:00"/>
    <n v="1290.7"/>
    <s v="PatrycjaAndrycz"/>
    <n v="12"/>
    <n v="5"/>
    <n v="40"/>
    <n v="126"/>
    <n v="1416.7"/>
    <x v="1"/>
  </r>
  <r>
    <s v="Patrycja"/>
    <s v="Andrycz"/>
    <s v="Malbork"/>
    <d v="2014-08-12T00:00:00"/>
    <d v="2014-08-16T00:00:00"/>
    <n v="1524"/>
    <s v="PatrycjaAndrycz"/>
    <n v="12"/>
    <n v="5"/>
    <n v="40"/>
    <n v="126"/>
    <n v="1650"/>
    <x v="3"/>
  </r>
  <r>
    <s v="Patrycja"/>
    <s v="Andrycz"/>
    <s v="Kalisz"/>
    <d v="2014-09-23T00:00:00"/>
    <d v="2014-09-27T00:00:00"/>
    <n v="1078"/>
    <s v="PatrycjaAndrycz"/>
    <n v="12"/>
    <n v="5"/>
    <n v="40"/>
    <n v="126"/>
    <n v="1204"/>
    <x v="4"/>
  </r>
  <r>
    <s v="Patrycja"/>
    <s v="Andrycz"/>
    <s v="Lublin"/>
    <d v="2014-09-29T00:00:00"/>
    <d v="2014-10-03T00:00:00"/>
    <n v="886.7"/>
    <s v="PatrycjaAndrycz"/>
    <n v="12"/>
    <n v="5"/>
    <n v="40"/>
    <n v="126"/>
    <n v="1012.7"/>
    <x v="4"/>
  </r>
  <r>
    <s v="Edwina"/>
    <s v="Elawa"/>
    <s v="Kutno"/>
    <d v="2014-06-13T00:00:00"/>
    <d v="2014-06-17T00:00:00"/>
    <n v="794.8"/>
    <s v="EdwinaElawa"/>
    <n v="12"/>
    <n v="5"/>
    <n v="40"/>
    <n v="126"/>
    <n v="920.8"/>
    <x v="8"/>
  </r>
  <r>
    <s v="Edwina"/>
    <s v="Elawa"/>
    <s v="Bydgoszcz"/>
    <d v="2014-09-04T00:00:00"/>
    <d v="2014-09-08T00:00:00"/>
    <n v="1077.4000000000001"/>
    <s v="EdwinaElawa"/>
    <n v="12"/>
    <n v="5"/>
    <n v="40"/>
    <n v="126"/>
    <n v="1203.4000000000001"/>
    <x v="4"/>
  </r>
  <r>
    <s v="Edwina"/>
    <s v="Elawa"/>
    <s v="Malbork"/>
    <d v="2014-11-15T00:00:00"/>
    <d v="2014-11-19T00:00:00"/>
    <n v="1524"/>
    <s v="EdwinaElawa"/>
    <n v="12"/>
    <n v="5"/>
    <n v="40"/>
    <n v="126"/>
    <n v="1650"/>
    <x v="9"/>
  </r>
  <r>
    <s v="Patrycja"/>
    <s v="Andrycz"/>
    <s v="Kutno"/>
    <d v="2014-01-14T00:00:00"/>
    <d v="2014-01-17T00:00:00"/>
    <n v="665.8"/>
    <s v="PatrycjaAndrycz"/>
    <n v="12"/>
    <n v="4"/>
    <n v="40"/>
    <n v="102"/>
    <n v="767.8"/>
    <x v="0"/>
  </r>
  <r>
    <s v="Patrycja"/>
    <s v="Andrycz"/>
    <s v="Lublin"/>
    <d v="2014-09-16T00:00:00"/>
    <d v="2014-09-19T00:00:00"/>
    <n v="737.7"/>
    <s v="PatrycjaAndrycz"/>
    <n v="12"/>
    <n v="4"/>
    <n v="40"/>
    <n v="102"/>
    <n v="839.7"/>
    <x v="4"/>
  </r>
  <r>
    <s v="Edwina"/>
    <s v="Elawa"/>
    <s v="Bydgoszcz"/>
    <d v="2014-06-01T00:00:00"/>
    <d v="2014-06-04T00:00:00"/>
    <n v="936.4"/>
    <s v="EdwinaElawa"/>
    <n v="12"/>
    <n v="4"/>
    <n v="40"/>
    <n v="102"/>
    <n v="1038.4000000000001"/>
    <x v="8"/>
  </r>
  <r>
    <s v="Edwina"/>
    <s v="Elawa"/>
    <s v="Lublin"/>
    <d v="2014-10-10T00:00:00"/>
    <d v="2014-10-13T00:00:00"/>
    <n v="737.7"/>
    <s v="EdwinaElawa"/>
    <n v="12"/>
    <n v="4"/>
    <n v="40"/>
    <n v="102"/>
    <n v="839.7"/>
    <x v="5"/>
  </r>
  <r>
    <s v="Patrycja"/>
    <s v="Andrycz"/>
    <s v="Mielec"/>
    <d v="2014-09-16T00:00:00"/>
    <d v="2014-09-18T00:00:00"/>
    <n v="698"/>
    <s v="PatrycjaAndrycz"/>
    <n v="12"/>
    <n v="3"/>
    <n v="40"/>
    <n v="78"/>
    <n v="776"/>
    <x v="4"/>
  </r>
  <r>
    <s v="Patrycja"/>
    <s v="Andrycz"/>
    <s v="Katowice"/>
    <d v="2014-10-23T00:00:00"/>
    <d v="2014-10-25T00:00:00"/>
    <n v="892.7"/>
    <s v="PatrycjaAndrycz"/>
    <n v="12"/>
    <n v="3"/>
    <n v="40"/>
    <n v="78"/>
    <n v="970.7"/>
    <x v="5"/>
  </r>
  <r>
    <s v="Edwina"/>
    <s v="Elawa"/>
    <s v="Lublin"/>
    <d v="2014-01-14T00:00:00"/>
    <d v="2014-01-16T00:00:00"/>
    <n v="588.70000000000005"/>
    <s v="EdwinaElawa"/>
    <n v="12"/>
    <n v="3"/>
    <n v="40"/>
    <n v="78"/>
    <n v="666.7"/>
    <x v="0"/>
  </r>
  <r>
    <s v="Edwina"/>
    <s v="Elawa"/>
    <s v="Malbork"/>
    <d v="2014-05-08T00:00:00"/>
    <d v="2014-05-10T00:00:00"/>
    <n v="1102"/>
    <s v="EdwinaElawa"/>
    <n v="12"/>
    <n v="3"/>
    <n v="40"/>
    <n v="78"/>
    <n v="1180"/>
    <x v="6"/>
  </r>
  <r>
    <s v="Edwina"/>
    <s v="Elawa"/>
    <s v="Kielce"/>
    <d v="2014-08-12T00:00:00"/>
    <d v="2014-08-14T00:00:00"/>
    <n v="663.7"/>
    <s v="EdwinaElawa"/>
    <n v="12"/>
    <n v="3"/>
    <n v="40"/>
    <n v="78"/>
    <n v="741.7"/>
    <x v="3"/>
  </r>
  <r>
    <s v="Edwina"/>
    <s v="Elawa"/>
    <s v="Mielec"/>
    <d v="2014-11-28T00:00:00"/>
    <d v="2014-11-30T00:00:00"/>
    <n v="698"/>
    <s v="EdwinaElawa"/>
    <n v="12"/>
    <n v="3"/>
    <n v="40"/>
    <n v="78"/>
    <n v="776"/>
    <x v="9"/>
  </r>
  <r>
    <s v="Patrycja"/>
    <s v="Andrycz"/>
    <s v="Lublin"/>
    <d v="2014-01-03T00:00:00"/>
    <d v="2014-01-04T00:00:00"/>
    <n v="439.7"/>
    <s v="PatrycjaAndrycz"/>
    <n v="12"/>
    <n v="2"/>
    <n v="40"/>
    <n v="54"/>
    <n v="493.7"/>
    <x v="0"/>
  </r>
  <r>
    <s v="Patrycja"/>
    <s v="Andrycz"/>
    <s v="Bydgoszcz"/>
    <d v="2014-05-05T00:00:00"/>
    <d v="2014-05-06T00:00:00"/>
    <n v="654.4"/>
    <s v="PatrycjaAndrycz"/>
    <n v="12"/>
    <n v="2"/>
    <n v="40"/>
    <n v="54"/>
    <n v="708.4"/>
    <x v="6"/>
  </r>
  <r>
    <s v="Edwina"/>
    <s v="Elawa"/>
    <s v="Siedlce"/>
    <d v="2014-07-19T00:00:00"/>
    <d v="2014-07-20T00:00:00"/>
    <n v="295.39999999999998"/>
    <s v="EdwinaElawa"/>
    <n v="12"/>
    <n v="2"/>
    <n v="40"/>
    <n v="54"/>
    <n v="349.4"/>
    <x v="7"/>
  </r>
  <r>
    <s v="Edwina"/>
    <s v="Elawa"/>
    <s v="Zgierz"/>
    <d v="2014-09-28T00:00:00"/>
    <d v="2014-09-29T00:00:00"/>
    <n v="331.5"/>
    <s v="EdwinaElawa"/>
    <n v="12"/>
    <n v="2"/>
    <n v="40"/>
    <n v="54"/>
    <n v="385.5"/>
    <x v="4"/>
  </r>
  <r>
    <s v="Patrycja"/>
    <s v="Andrycz"/>
    <s v="Kalisz"/>
    <d v="2014-01-12T00:00:00"/>
    <d v="2014-01-12T00:00:00"/>
    <n v="442"/>
    <s v="PatrycjaAndrycz"/>
    <n v="12"/>
    <n v="1"/>
    <n v="40"/>
    <n v="30"/>
    <n v="472"/>
    <x v="0"/>
  </r>
  <r>
    <s v="Patrycja"/>
    <s v="Andrycz"/>
    <s v="Siedlce"/>
    <d v="2014-06-07T00:00:00"/>
    <d v="2014-06-07T00:00:00"/>
    <n v="156.4"/>
    <s v="PatrycjaAndrycz"/>
    <n v="12"/>
    <n v="1"/>
    <n v="40"/>
    <n v="30"/>
    <n v="186.4"/>
    <x v="8"/>
  </r>
  <r>
    <s v="Edwina"/>
    <s v="Elawa"/>
    <s v="Kalisz"/>
    <d v="2014-10-01T00:00:00"/>
    <d v="2014-10-01T00:00:00"/>
    <n v="442"/>
    <s v="EdwinaElawa"/>
    <n v="12"/>
    <n v="1"/>
    <n v="40"/>
    <n v="30"/>
    <n v="472"/>
    <x v="5"/>
  </r>
  <r>
    <s v="Patrycja"/>
    <s v="Czarnoleska"/>
    <s v="Zgierz"/>
    <d v="2014-07-19T00:00:00"/>
    <d v="2014-07-23T00:00:00"/>
    <n v="688.5"/>
    <s v="PatrycjaCzarnoleska"/>
    <n v="15"/>
    <n v="5"/>
    <n v="39"/>
    <n v="126"/>
    <n v="814.5"/>
    <x v="7"/>
  </r>
  <r>
    <s v="Patrycja"/>
    <s v="Czarnoleska"/>
    <s v="Siedlce"/>
    <d v="2014-09-29T00:00:00"/>
    <d v="2014-10-03T00:00:00"/>
    <n v="712.4"/>
    <s v="PatrycjaCzarnoleska"/>
    <n v="15"/>
    <n v="5"/>
    <n v="39"/>
    <n v="126"/>
    <n v="838.4"/>
    <x v="4"/>
  </r>
  <r>
    <s v="Patrycja"/>
    <s v="Czarnoleska"/>
    <s v="Katowice"/>
    <d v="2014-11-16T00:00:00"/>
    <d v="2014-11-20T00:00:00"/>
    <n v="1290.7"/>
    <s v="PatrycjaCzarnoleska"/>
    <n v="15"/>
    <n v="5"/>
    <n v="39"/>
    <n v="126"/>
    <n v="1416.7"/>
    <x v="9"/>
  </r>
  <r>
    <s v="Piotr"/>
    <s v="Roman"/>
    <s v="Lublin"/>
    <d v="2014-09-16T00:00:00"/>
    <d v="2014-09-20T00:00:00"/>
    <n v="886.7"/>
    <s v="PiotrRoman"/>
    <n v="13"/>
    <n v="5"/>
    <n v="39"/>
    <n v="126"/>
    <n v="1012.7"/>
    <x v="4"/>
  </r>
  <r>
    <s v="Piotr"/>
    <s v="Roman"/>
    <s v="Kutno"/>
    <d v="2014-10-10T00:00:00"/>
    <d v="2014-10-14T00:00:00"/>
    <n v="794.8"/>
    <s v="PiotrRoman"/>
    <n v="13"/>
    <n v="5"/>
    <n v="39"/>
    <n v="126"/>
    <n v="920.8"/>
    <x v="5"/>
  </r>
  <r>
    <s v="Piotr"/>
    <s v="Roman"/>
    <s v="Malbork"/>
    <d v="2014-12-10T00:00:00"/>
    <d v="2014-12-14T00:00:00"/>
    <n v="1524"/>
    <s v="PiotrRoman"/>
    <n v="13"/>
    <n v="5"/>
    <n v="39"/>
    <n v="126"/>
    <n v="1650"/>
    <x v="11"/>
  </r>
  <r>
    <s v="Patrycja"/>
    <s v="Czarnoleska"/>
    <s v="Olsztyn"/>
    <d v="2014-12-16T00:00:00"/>
    <d v="2014-12-19T00:00:00"/>
    <n v="852.8"/>
    <s v="PatrycjaCzarnoleska"/>
    <n v="15"/>
    <n v="4"/>
    <n v="39"/>
    <n v="102"/>
    <n v="954.8"/>
    <x v="11"/>
  </r>
  <r>
    <s v="Piotr"/>
    <s v="Roman"/>
    <s v="Zgierz"/>
    <d v="2014-02-07T00:00:00"/>
    <d v="2014-02-10T00:00:00"/>
    <n v="569.5"/>
    <s v="PiotrRoman"/>
    <n v="13"/>
    <n v="4"/>
    <n v="39"/>
    <n v="102"/>
    <n v="671.5"/>
    <x v="1"/>
  </r>
  <r>
    <s v="Piotr"/>
    <s v="Roman"/>
    <s v="Malbork"/>
    <d v="2014-07-31T00:00:00"/>
    <d v="2014-08-03T00:00:00"/>
    <n v="1313"/>
    <s v="PiotrRoman"/>
    <n v="13"/>
    <n v="4"/>
    <n v="39"/>
    <n v="102"/>
    <n v="1415"/>
    <x v="7"/>
  </r>
  <r>
    <s v="Patrycja"/>
    <s v="Czarnoleska"/>
    <s v="Bydgoszcz"/>
    <d v="2014-09-16T00:00:00"/>
    <d v="2014-09-18T00:00:00"/>
    <n v="795.4"/>
    <s v="PatrycjaCzarnoleska"/>
    <n v="15"/>
    <n v="3"/>
    <n v="39"/>
    <n v="78"/>
    <n v="873.4"/>
    <x v="4"/>
  </r>
  <r>
    <s v="Patrycja"/>
    <s v="Czarnoleska"/>
    <s v="Krakow"/>
    <d v="2014-11-04T00:00:00"/>
    <d v="2014-11-06T00:00:00"/>
    <n v="911.5"/>
    <s v="PatrycjaCzarnoleska"/>
    <n v="15"/>
    <n v="3"/>
    <n v="39"/>
    <n v="78"/>
    <n v="989.5"/>
    <x v="9"/>
  </r>
  <r>
    <s v="Patrycja"/>
    <s v="Czarnoleska"/>
    <s v="Katowice"/>
    <d v="2014-11-28T00:00:00"/>
    <d v="2014-11-30T00:00:00"/>
    <n v="892.7"/>
    <s v="PatrycjaCzarnoleska"/>
    <n v="15"/>
    <n v="3"/>
    <n v="39"/>
    <n v="78"/>
    <n v="970.7"/>
    <x v="9"/>
  </r>
  <r>
    <s v="Piotr"/>
    <s v="Roman"/>
    <s v="Malbork"/>
    <d v="2014-09-24T00:00:00"/>
    <d v="2014-09-26T00:00:00"/>
    <n v="1102"/>
    <s v="PiotrRoman"/>
    <n v="13"/>
    <n v="3"/>
    <n v="39"/>
    <n v="78"/>
    <n v="1180"/>
    <x v="4"/>
  </r>
  <r>
    <s v="Piotr"/>
    <s v="Roman"/>
    <s v="Kutno"/>
    <d v="2014-12-04T00:00:00"/>
    <d v="2014-12-06T00:00:00"/>
    <n v="536.79999999999995"/>
    <s v="PiotrRoman"/>
    <n v="13"/>
    <n v="3"/>
    <n v="39"/>
    <n v="78"/>
    <n v="614.79999999999995"/>
    <x v="11"/>
  </r>
  <r>
    <s v="Patrycja"/>
    <s v="Czarnoleska"/>
    <s v="Lublin"/>
    <d v="2014-10-17T00:00:00"/>
    <d v="2014-10-18T00:00:00"/>
    <n v="439.7"/>
    <s v="PatrycjaCzarnoleska"/>
    <n v="15"/>
    <n v="2"/>
    <n v="39"/>
    <n v="54"/>
    <n v="493.7"/>
    <x v="5"/>
  </r>
  <r>
    <s v="Patrycja"/>
    <s v="Czarnoleska"/>
    <s v="Kielce"/>
    <d v="2014-10-22T00:00:00"/>
    <d v="2014-10-23T00:00:00"/>
    <n v="485.7"/>
    <s v="PatrycjaCzarnoleska"/>
    <n v="15"/>
    <n v="2"/>
    <n v="39"/>
    <n v="54"/>
    <n v="539.70000000000005"/>
    <x v="5"/>
  </r>
  <r>
    <s v="Patrycja"/>
    <s v="Czarnoleska"/>
    <s v="Zgierz"/>
    <d v="2014-12-02T00:00:00"/>
    <d v="2014-12-03T00:00:00"/>
    <n v="331.5"/>
    <s v="PatrycjaCzarnoleska"/>
    <n v="15"/>
    <n v="2"/>
    <n v="39"/>
    <n v="54"/>
    <n v="385.5"/>
    <x v="11"/>
  </r>
  <r>
    <s v="Piotr"/>
    <s v="Roman"/>
    <s v="Krakow"/>
    <d v="2014-02-26T00:00:00"/>
    <d v="2014-02-27T00:00:00"/>
    <n v="706.5"/>
    <s v="PiotrRoman"/>
    <n v="13"/>
    <n v="2"/>
    <n v="39"/>
    <n v="54"/>
    <n v="760.5"/>
    <x v="1"/>
  </r>
  <r>
    <s v="Piotr"/>
    <s v="Roman"/>
    <s v="Siedlce"/>
    <d v="2014-06-25T00:00:00"/>
    <d v="2014-06-26T00:00:00"/>
    <n v="295.39999999999998"/>
    <s v="PiotrRoman"/>
    <n v="13"/>
    <n v="2"/>
    <n v="39"/>
    <n v="54"/>
    <n v="349.4"/>
    <x v="8"/>
  </r>
  <r>
    <s v="Piotr"/>
    <s v="Roman"/>
    <s v="Kutno"/>
    <d v="2014-08-25T00:00:00"/>
    <d v="2014-08-26T00:00:00"/>
    <n v="407.8"/>
    <s v="PiotrRoman"/>
    <n v="13"/>
    <n v="2"/>
    <n v="39"/>
    <n v="54"/>
    <n v="461.8"/>
    <x v="3"/>
  </r>
  <r>
    <s v="Piotr"/>
    <s v="Roman"/>
    <s v="Zgierz"/>
    <d v="2014-12-18T00:00:00"/>
    <d v="2014-12-19T00:00:00"/>
    <n v="331.5"/>
    <s v="PiotrRoman"/>
    <n v="13"/>
    <n v="2"/>
    <n v="39"/>
    <n v="54"/>
    <n v="385.5"/>
    <x v="11"/>
  </r>
  <r>
    <s v="Patrycja"/>
    <s v="Czarnoleska"/>
    <s v="Katowice"/>
    <d v="2014-06-13T00:00:00"/>
    <d v="2014-06-13T00:00:00"/>
    <n v="494.7"/>
    <s v="PatrycjaCzarnoleska"/>
    <n v="15"/>
    <n v="1"/>
    <n v="39"/>
    <n v="30"/>
    <n v="524.70000000000005"/>
    <x v="8"/>
  </r>
  <r>
    <s v="Patrycja"/>
    <s v="Czarnoleska"/>
    <s v="Kielce"/>
    <d v="2014-07-15T00:00:00"/>
    <d v="2014-07-15T00:00:00"/>
    <n v="307.7"/>
    <s v="PatrycjaCzarnoleska"/>
    <n v="15"/>
    <n v="1"/>
    <n v="39"/>
    <n v="30"/>
    <n v="337.7"/>
    <x v="7"/>
  </r>
  <r>
    <s v="Patrycja"/>
    <s v="Czarnoleska"/>
    <s v="Lublin"/>
    <d v="2014-09-04T00:00:00"/>
    <d v="2014-09-04T00:00:00"/>
    <n v="290.7"/>
    <s v="PatrycjaCzarnoleska"/>
    <n v="15"/>
    <n v="1"/>
    <n v="39"/>
    <n v="30"/>
    <n v="320.7"/>
    <x v="4"/>
  </r>
  <r>
    <s v="Patrycja"/>
    <s v="Czarnoleska"/>
    <s v="Mielec"/>
    <d v="2014-09-08T00:00:00"/>
    <d v="2014-09-08T00:00:00"/>
    <n v="442"/>
    <s v="PatrycjaCzarnoleska"/>
    <n v="15"/>
    <n v="1"/>
    <n v="39"/>
    <n v="30"/>
    <n v="472"/>
    <x v="4"/>
  </r>
  <r>
    <s v="Patrycja"/>
    <s v="Czarnoleska"/>
    <s v="Krakow"/>
    <d v="2014-12-21T00:00:00"/>
    <d v="2014-12-21T00:00:00"/>
    <n v="501.5"/>
    <s v="PatrycjaCzarnoleska"/>
    <n v="15"/>
    <n v="1"/>
    <n v="39"/>
    <n v="30"/>
    <n v="531.5"/>
    <x v="11"/>
  </r>
  <r>
    <s v="Piotr"/>
    <s v="Roman"/>
    <s v="Krakow"/>
    <d v="2014-01-02T00:00:00"/>
    <d v="2014-01-02T00:00:00"/>
    <n v="501.5"/>
    <s v="PiotrRoman"/>
    <n v="13"/>
    <n v="1"/>
    <n v="39"/>
    <n v="30"/>
    <n v="531.5"/>
    <x v="0"/>
  </r>
  <r>
    <s v="Piotr"/>
    <s v="Roman"/>
    <s v="Kalisz"/>
    <d v="2014-12-29T00:00:00"/>
    <d v="2014-12-29T00:00:00"/>
    <n v="442"/>
    <s v="PiotrRoman"/>
    <n v="13"/>
    <n v="1"/>
    <n v="39"/>
    <n v="30"/>
    <n v="472"/>
    <x v="11"/>
  </r>
  <r>
    <s v="Jerzy"/>
    <s v="Dusznicki"/>
    <s v="Katowice"/>
    <d v="2014-03-21T00:00:00"/>
    <d v="2014-03-25T00:00:00"/>
    <n v="1290.7"/>
    <s v="JerzyDusznicki"/>
    <n v="13"/>
    <n v="5"/>
    <n v="38"/>
    <n v="126"/>
    <n v="1416.7"/>
    <x v="10"/>
  </r>
  <r>
    <s v="Jerzy"/>
    <s v="Dusznicki"/>
    <s v="Bydgoszcz"/>
    <d v="2014-05-14T00:00:00"/>
    <d v="2014-05-18T00:00:00"/>
    <n v="1077.4000000000001"/>
    <s v="JerzyDusznicki"/>
    <n v="13"/>
    <n v="5"/>
    <n v="38"/>
    <n v="126"/>
    <n v="1203.4000000000001"/>
    <x v="6"/>
  </r>
  <r>
    <s v="Jerzy"/>
    <s v="Dusznicki"/>
    <s v="Zgierz"/>
    <d v="2014-11-22T00:00:00"/>
    <d v="2014-11-26T00:00:00"/>
    <n v="688.5"/>
    <s v="JerzyDusznicki"/>
    <n v="13"/>
    <n v="5"/>
    <n v="38"/>
    <n v="126"/>
    <n v="814.5"/>
    <x v="9"/>
  </r>
  <r>
    <s v="Jerzy"/>
    <s v="Dusznicki"/>
    <s v="Krakow"/>
    <d v="2014-02-19T00:00:00"/>
    <d v="2014-02-22T00:00:00"/>
    <n v="1116.5"/>
    <s v="JerzyDusznicki"/>
    <n v="13"/>
    <n v="4"/>
    <n v="38"/>
    <n v="102"/>
    <n v="1218.5"/>
    <x v="1"/>
  </r>
  <r>
    <s v="Jerzy"/>
    <s v="Dusznicki"/>
    <s v="Lublin"/>
    <d v="2014-07-07T00:00:00"/>
    <d v="2014-07-10T00:00:00"/>
    <n v="737.7"/>
    <s v="JerzyDusznicki"/>
    <n v="13"/>
    <n v="4"/>
    <n v="38"/>
    <n v="102"/>
    <n v="839.7"/>
    <x v="7"/>
  </r>
  <r>
    <s v="Jerzy"/>
    <s v="Dusznicki"/>
    <s v="Malbork"/>
    <d v="2014-04-14T00:00:00"/>
    <d v="2014-04-16T00:00:00"/>
    <n v="1102"/>
    <s v="JerzyDusznicki"/>
    <n v="13"/>
    <n v="3"/>
    <n v="38"/>
    <n v="78"/>
    <n v="1180"/>
    <x v="2"/>
  </r>
  <r>
    <s v="Jerzy"/>
    <s v="Dusznicki"/>
    <s v="Zgierz"/>
    <d v="2014-06-01T00:00:00"/>
    <d v="2014-06-03T00:00:00"/>
    <n v="450.5"/>
    <s v="JerzyDusznicki"/>
    <n v="13"/>
    <n v="3"/>
    <n v="38"/>
    <n v="78"/>
    <n v="528.5"/>
    <x v="8"/>
  </r>
  <r>
    <s v="Jerzy"/>
    <s v="Dusznicki"/>
    <s v="Kielce"/>
    <d v="2014-07-19T00:00:00"/>
    <d v="2014-07-20T00:00:00"/>
    <n v="485.7"/>
    <s v="JerzyDusznicki"/>
    <n v="13"/>
    <n v="2"/>
    <n v="38"/>
    <n v="54"/>
    <n v="539.70000000000005"/>
    <x v="7"/>
  </r>
  <r>
    <s v="Jerzy"/>
    <s v="Dusznicki"/>
    <s v="Kielce"/>
    <d v="2014-09-29T00:00:00"/>
    <d v="2014-09-30T00:00:00"/>
    <n v="485.7"/>
    <s v="JerzyDusznicki"/>
    <n v="13"/>
    <n v="2"/>
    <n v="38"/>
    <n v="54"/>
    <n v="539.70000000000005"/>
    <x v="4"/>
  </r>
  <r>
    <s v="Jerzy"/>
    <s v="Dusznicki"/>
    <s v="Lublin"/>
    <d v="2014-12-10T00:00:00"/>
    <d v="2014-12-11T00:00:00"/>
    <n v="439.7"/>
    <s v="JerzyDusznicki"/>
    <n v="13"/>
    <n v="2"/>
    <n v="38"/>
    <n v="54"/>
    <n v="493.7"/>
    <x v="11"/>
  </r>
  <r>
    <s v="Jerzy"/>
    <s v="Dusznicki"/>
    <s v="Kutno"/>
    <d v="2014-01-10T00:00:00"/>
    <d v="2014-01-10T00:00:00"/>
    <n v="278.8"/>
    <s v="JerzyDusznicki"/>
    <n v="13"/>
    <n v="1"/>
    <n v="38"/>
    <n v="30"/>
    <n v="308.8"/>
    <x v="0"/>
  </r>
  <r>
    <s v="Jerzy"/>
    <s v="Dusznicki"/>
    <s v="Krakow"/>
    <d v="2014-06-05T00:00:00"/>
    <d v="2014-06-05T00:00:00"/>
    <n v="501.5"/>
    <s v="JerzyDusznicki"/>
    <n v="13"/>
    <n v="1"/>
    <n v="38"/>
    <n v="30"/>
    <n v="531.5"/>
    <x v="8"/>
  </r>
  <r>
    <s v="Jerzy"/>
    <s v="Dusznicki"/>
    <s v="Olsztyn"/>
    <d v="2014-12-18T00:00:00"/>
    <d v="2014-12-18T00:00:00"/>
    <n v="363.8"/>
    <s v="JerzyDusznicki"/>
    <n v="13"/>
    <n v="1"/>
    <n v="38"/>
    <n v="30"/>
    <n v="393.8"/>
    <x v="11"/>
  </r>
  <r>
    <s v="Zofia"/>
    <s v="Seredycka"/>
    <s v="Mielec"/>
    <d v="2014-07-31T00:00:00"/>
    <d v="2014-08-04T00:00:00"/>
    <n v="954"/>
    <s v="ZofiaSeredycka"/>
    <n v="15"/>
    <n v="5"/>
    <n v="36"/>
    <n v="126"/>
    <n v="1080"/>
    <x v="7"/>
  </r>
  <r>
    <s v="Zofia"/>
    <s v="Seredycka"/>
    <s v="Kielce"/>
    <d v="2014-12-09T00:00:00"/>
    <d v="2014-12-13T00:00:00"/>
    <n v="1019.7"/>
    <s v="ZofiaSeredycka"/>
    <n v="15"/>
    <n v="5"/>
    <n v="36"/>
    <n v="126"/>
    <n v="1145.7"/>
    <x v="11"/>
  </r>
  <r>
    <s v="Karolina"/>
    <s v="Arska"/>
    <s v="Kielce"/>
    <d v="2014-01-26T00:00:00"/>
    <d v="2014-01-30T00:00:00"/>
    <n v="1019.7"/>
    <s v="KarolinaArska"/>
    <n v="12"/>
    <n v="5"/>
    <n v="36"/>
    <n v="126"/>
    <n v="1145.7"/>
    <x v="0"/>
  </r>
  <r>
    <s v="Karolina"/>
    <s v="Arska"/>
    <s v="Kutno"/>
    <d v="2014-02-07T00:00:00"/>
    <d v="2014-02-11T00:00:00"/>
    <n v="794.8"/>
    <s v="KarolinaArska"/>
    <n v="12"/>
    <n v="5"/>
    <n v="36"/>
    <n v="126"/>
    <n v="920.8"/>
    <x v="1"/>
  </r>
  <r>
    <s v="Karolina"/>
    <s v="Arska"/>
    <s v="Malbork"/>
    <d v="2014-08-24T00:00:00"/>
    <d v="2014-08-28T00:00:00"/>
    <n v="1524"/>
    <s v="KarolinaArska"/>
    <n v="12"/>
    <n v="5"/>
    <n v="36"/>
    <n v="126"/>
    <n v="1650"/>
    <x v="3"/>
  </r>
  <r>
    <s v="Zofia"/>
    <s v="Seredycka"/>
    <s v="Olsztyn"/>
    <d v="2014-08-06T00:00:00"/>
    <d v="2014-08-09T00:00:00"/>
    <n v="852.8"/>
    <s v="ZofiaSeredycka"/>
    <n v="15"/>
    <n v="4"/>
    <n v="36"/>
    <n v="102"/>
    <n v="954.8"/>
    <x v="3"/>
  </r>
  <r>
    <s v="Justyna"/>
    <s v="Tracz"/>
    <s v="Katowice"/>
    <d v="2014-03-15T00:00:00"/>
    <d v="2014-03-18T00:00:00"/>
    <n v="1091.7"/>
    <s v="JustynaTracz"/>
    <n v="13"/>
    <n v="4"/>
    <n v="36"/>
    <n v="102"/>
    <n v="1193.7"/>
    <x v="10"/>
  </r>
  <r>
    <s v="Justyna"/>
    <s v="Tracz"/>
    <s v="Siedlce"/>
    <d v="2014-03-27T00:00:00"/>
    <d v="2014-03-30T00:00:00"/>
    <n v="573.4"/>
    <s v="JustynaTracz"/>
    <n v="13"/>
    <n v="4"/>
    <n v="36"/>
    <n v="102"/>
    <n v="675.4"/>
    <x v="10"/>
  </r>
  <r>
    <s v="Justyna"/>
    <s v="Tracz"/>
    <s v="Bydgoszcz"/>
    <d v="2014-09-23T00:00:00"/>
    <d v="2014-09-26T00:00:00"/>
    <n v="936.4"/>
    <s v="JustynaTracz"/>
    <n v="13"/>
    <n v="4"/>
    <n v="36"/>
    <n v="102"/>
    <n v="1038.4000000000001"/>
    <x v="4"/>
  </r>
  <r>
    <s v="Justyna"/>
    <s v="Tracz"/>
    <s v="Kielce"/>
    <d v="2014-09-28T00:00:00"/>
    <d v="2014-10-01T00:00:00"/>
    <n v="841.7"/>
    <s v="JustynaTracz"/>
    <n v="13"/>
    <n v="4"/>
    <n v="36"/>
    <n v="102"/>
    <n v="943.7"/>
    <x v="4"/>
  </r>
  <r>
    <s v="Justyna"/>
    <s v="Tracz"/>
    <s v="Lublin"/>
    <d v="2014-10-11T00:00:00"/>
    <d v="2014-10-14T00:00:00"/>
    <n v="737.7"/>
    <s v="JustynaTracz"/>
    <n v="13"/>
    <n v="4"/>
    <n v="36"/>
    <n v="102"/>
    <n v="839.7"/>
    <x v="5"/>
  </r>
  <r>
    <s v="Justyna"/>
    <s v="Tracz"/>
    <s v="Kutno"/>
    <d v="2014-10-17T00:00:00"/>
    <d v="2014-10-20T00:00:00"/>
    <n v="665.8"/>
    <s v="JustynaTracz"/>
    <n v="13"/>
    <n v="4"/>
    <n v="36"/>
    <n v="102"/>
    <n v="767.8"/>
    <x v="5"/>
  </r>
  <r>
    <s v="Wiktor"/>
    <s v="Czekan"/>
    <s v="Mielec"/>
    <d v="2014-02-07T00:00:00"/>
    <d v="2014-02-11T00:00:00"/>
    <n v="954"/>
    <s v="WiktorCzekan"/>
    <n v="10"/>
    <n v="5"/>
    <n v="36"/>
    <n v="126"/>
    <n v="1080"/>
    <x v="1"/>
  </r>
  <r>
    <s v="Wiktor"/>
    <s v="Czekan"/>
    <s v="Katowice"/>
    <d v="2014-03-21T00:00:00"/>
    <d v="2014-03-25T00:00:00"/>
    <n v="1290.7"/>
    <s v="WiktorCzekan"/>
    <n v="10"/>
    <n v="5"/>
    <n v="36"/>
    <n v="126"/>
    <n v="1416.7"/>
    <x v="10"/>
  </r>
  <r>
    <s v="Wiktor"/>
    <s v="Czekan"/>
    <s v="Krakow"/>
    <d v="2014-09-28T00:00:00"/>
    <d v="2014-10-02T00:00:00"/>
    <n v="1321.5"/>
    <s v="WiktorCzekan"/>
    <n v="10"/>
    <n v="5"/>
    <n v="36"/>
    <n v="126"/>
    <n v="1447.5"/>
    <x v="4"/>
  </r>
  <r>
    <s v="Karolina"/>
    <s v="Arska"/>
    <s v="Zgierz"/>
    <d v="2014-09-04T00:00:00"/>
    <d v="2014-09-07T00:00:00"/>
    <n v="569.5"/>
    <s v="KarolinaArska"/>
    <n v="12"/>
    <n v="4"/>
    <n v="36"/>
    <n v="102"/>
    <n v="671.5"/>
    <x v="4"/>
  </r>
  <r>
    <s v="Zofia"/>
    <s v="Seredycka"/>
    <s v="Siedlce"/>
    <d v="2014-03-10T00:00:00"/>
    <d v="2014-03-12T00:00:00"/>
    <n v="434.4"/>
    <s v="ZofiaSeredycka"/>
    <n v="15"/>
    <n v="3"/>
    <n v="36"/>
    <n v="78"/>
    <n v="512.4"/>
    <x v="10"/>
  </r>
  <r>
    <s v="Zofia"/>
    <s v="Seredycka"/>
    <s v="Kielce"/>
    <d v="2014-08-12T00:00:00"/>
    <d v="2014-08-14T00:00:00"/>
    <n v="663.7"/>
    <s v="ZofiaSeredycka"/>
    <n v="15"/>
    <n v="3"/>
    <n v="36"/>
    <n v="78"/>
    <n v="741.7"/>
    <x v="3"/>
  </r>
  <r>
    <s v="Zofia"/>
    <s v="Seredycka"/>
    <s v="Radom"/>
    <d v="2014-09-05T00:00:00"/>
    <d v="2014-09-07T00:00:00"/>
    <n v="426.5"/>
    <s v="ZofiaSeredycka"/>
    <n v="15"/>
    <n v="3"/>
    <n v="36"/>
    <n v="78"/>
    <n v="504.5"/>
    <x v="4"/>
  </r>
  <r>
    <s v="Zofia"/>
    <s v="Seredycka"/>
    <s v="Siedlce"/>
    <d v="2014-11-17T00:00:00"/>
    <d v="2014-11-19T00:00:00"/>
    <n v="434.4"/>
    <s v="ZofiaSeredycka"/>
    <n v="15"/>
    <n v="3"/>
    <n v="36"/>
    <n v="78"/>
    <n v="512.4"/>
    <x v="9"/>
  </r>
  <r>
    <s v="Wiktor"/>
    <s v="Czekan"/>
    <s v="Malbork"/>
    <d v="2014-03-15T00:00:00"/>
    <d v="2014-03-18T00:00:00"/>
    <n v="1313"/>
    <s v="WiktorCzekan"/>
    <n v="10"/>
    <n v="4"/>
    <n v="36"/>
    <n v="102"/>
    <n v="1415"/>
    <x v="10"/>
  </r>
  <r>
    <s v="Wiktor"/>
    <s v="Czekan"/>
    <s v="Lublin"/>
    <d v="2014-10-22T00:00:00"/>
    <d v="2014-10-25T00:00:00"/>
    <n v="737.7"/>
    <s v="WiktorCzekan"/>
    <n v="10"/>
    <n v="4"/>
    <n v="36"/>
    <n v="102"/>
    <n v="839.7"/>
    <x v="5"/>
  </r>
  <r>
    <s v="Wiktor"/>
    <s v="Czekan"/>
    <s v="Kutno"/>
    <d v="2014-11-03T00:00:00"/>
    <d v="2014-11-06T00:00:00"/>
    <n v="665.8"/>
    <s v="WiktorCzekan"/>
    <n v="10"/>
    <n v="4"/>
    <n v="36"/>
    <n v="102"/>
    <n v="767.8"/>
    <x v="9"/>
  </r>
  <r>
    <s v="Justyna"/>
    <s v="Tracz"/>
    <s v="Mielec"/>
    <d v="2014-02-19T00:00:00"/>
    <d v="2014-02-21T00:00:00"/>
    <n v="698"/>
    <s v="JustynaTracz"/>
    <n v="13"/>
    <n v="3"/>
    <n v="36"/>
    <n v="78"/>
    <n v="776"/>
    <x v="1"/>
  </r>
  <r>
    <s v="Karolina"/>
    <s v="Arska"/>
    <s v="Kalisz"/>
    <d v="2014-02-02T00:00:00"/>
    <d v="2014-02-04T00:00:00"/>
    <n v="760"/>
    <s v="KarolinaArska"/>
    <n v="12"/>
    <n v="3"/>
    <n v="36"/>
    <n v="78"/>
    <n v="838"/>
    <x v="1"/>
  </r>
  <r>
    <s v="Karolina"/>
    <s v="Arska"/>
    <s v="Bydgoszcz"/>
    <d v="2014-09-29T00:00:00"/>
    <d v="2014-10-01T00:00:00"/>
    <n v="795.4"/>
    <s v="KarolinaArska"/>
    <n v="12"/>
    <n v="3"/>
    <n v="36"/>
    <n v="78"/>
    <n v="873.4"/>
    <x v="4"/>
  </r>
  <r>
    <s v="Karolina"/>
    <s v="Arska"/>
    <s v="Radom"/>
    <d v="2014-11-04T00:00:00"/>
    <d v="2014-11-06T00:00:00"/>
    <n v="426.5"/>
    <s v="KarolinaArska"/>
    <n v="12"/>
    <n v="3"/>
    <n v="36"/>
    <n v="78"/>
    <n v="504.5"/>
    <x v="9"/>
  </r>
  <r>
    <s v="Wiktor"/>
    <s v="Czekan"/>
    <s v="Mielec"/>
    <d v="2014-07-07T00:00:00"/>
    <d v="2014-07-09T00:00:00"/>
    <n v="698"/>
    <s v="WiktorCzekan"/>
    <n v="10"/>
    <n v="3"/>
    <n v="36"/>
    <n v="78"/>
    <n v="776"/>
    <x v="7"/>
  </r>
  <r>
    <s v="Wiktor"/>
    <s v="Czekan"/>
    <s v="Malbork"/>
    <d v="2014-11-28T00:00:00"/>
    <d v="2014-11-30T00:00:00"/>
    <n v="1102"/>
    <s v="WiktorCzekan"/>
    <n v="10"/>
    <n v="3"/>
    <n v="36"/>
    <n v="78"/>
    <n v="1180"/>
    <x v="9"/>
  </r>
  <r>
    <s v="Zofia"/>
    <s v="Seredycka"/>
    <s v="Olsztyn"/>
    <d v="2014-01-14T00:00:00"/>
    <d v="2014-01-15T00:00:00"/>
    <n v="526.79999999999995"/>
    <s v="ZofiaSeredycka"/>
    <n v="15"/>
    <n v="2"/>
    <n v="36"/>
    <n v="54"/>
    <n v="580.79999999999995"/>
    <x v="0"/>
  </r>
  <r>
    <s v="Zofia"/>
    <s v="Seredycka"/>
    <s v="Bydgoszcz"/>
    <d v="2014-03-27T00:00:00"/>
    <d v="2014-03-28T00:00:00"/>
    <n v="654.4"/>
    <s v="ZofiaSeredycka"/>
    <n v="15"/>
    <n v="2"/>
    <n v="36"/>
    <n v="54"/>
    <n v="708.4"/>
    <x v="10"/>
  </r>
  <r>
    <s v="Justyna"/>
    <s v="Tracz"/>
    <s v="Bydgoszcz"/>
    <d v="2014-01-02T00:00:00"/>
    <d v="2014-01-03T00:00:00"/>
    <n v="654.4"/>
    <s v="JustynaTracz"/>
    <n v="13"/>
    <n v="2"/>
    <n v="36"/>
    <n v="54"/>
    <n v="708.4"/>
    <x v="0"/>
  </r>
  <r>
    <s v="Justyna"/>
    <s v="Tracz"/>
    <s v="Mielec"/>
    <d v="2014-10-11T00:00:00"/>
    <d v="2014-10-12T00:00:00"/>
    <n v="570"/>
    <s v="JustynaTracz"/>
    <n v="13"/>
    <n v="2"/>
    <n v="36"/>
    <n v="54"/>
    <n v="624"/>
    <x v="5"/>
  </r>
  <r>
    <s v="Justyna"/>
    <s v="Tracz"/>
    <s v="Olsztyn"/>
    <d v="2014-11-16T00:00:00"/>
    <d v="2014-11-17T00:00:00"/>
    <n v="526.79999999999995"/>
    <s v="JustynaTracz"/>
    <n v="13"/>
    <n v="2"/>
    <n v="36"/>
    <n v="54"/>
    <n v="580.79999999999995"/>
    <x v="9"/>
  </r>
  <r>
    <s v="Karolina"/>
    <s v="Arska"/>
    <s v="Malbork"/>
    <d v="2014-01-02T00:00:00"/>
    <d v="2014-01-03T00:00:00"/>
    <n v="891"/>
    <s v="KarolinaArska"/>
    <n v="12"/>
    <n v="2"/>
    <n v="36"/>
    <n v="54"/>
    <n v="945"/>
    <x v="0"/>
  </r>
  <r>
    <s v="Karolina"/>
    <s v="Arska"/>
    <s v="Lublin"/>
    <d v="2014-01-04T00:00:00"/>
    <d v="2014-01-05T00:00:00"/>
    <n v="439.7"/>
    <s v="KarolinaArska"/>
    <n v="12"/>
    <n v="2"/>
    <n v="36"/>
    <n v="54"/>
    <n v="493.7"/>
    <x v="0"/>
  </r>
  <r>
    <s v="Karolina"/>
    <s v="Arska"/>
    <s v="Zgierz"/>
    <d v="2014-12-10T00:00:00"/>
    <d v="2014-12-11T00:00:00"/>
    <n v="331.5"/>
    <s v="KarolinaArska"/>
    <n v="12"/>
    <n v="2"/>
    <n v="36"/>
    <n v="54"/>
    <n v="385.5"/>
    <x v="11"/>
  </r>
  <r>
    <s v="Wiktor"/>
    <s v="Czekan"/>
    <s v="Zgierz"/>
    <d v="2014-10-11T00:00:00"/>
    <d v="2014-10-12T00:00:00"/>
    <n v="331.5"/>
    <s v="WiktorCzekan"/>
    <n v="10"/>
    <n v="2"/>
    <n v="36"/>
    <n v="54"/>
    <n v="385.5"/>
    <x v="5"/>
  </r>
  <r>
    <s v="Zofia"/>
    <s v="Seredycka"/>
    <s v="Malbork"/>
    <d v="2014-01-18T00:00:00"/>
    <d v="2014-01-18T00:00:00"/>
    <n v="680"/>
    <s v="ZofiaSeredycka"/>
    <n v="15"/>
    <n v="1"/>
    <n v="36"/>
    <n v="30"/>
    <n v="710"/>
    <x v="0"/>
  </r>
  <r>
    <s v="Zofia"/>
    <s v="Seredycka"/>
    <s v="Olsztyn"/>
    <d v="2014-01-25T00:00:00"/>
    <d v="2014-01-25T00:00:00"/>
    <n v="363.8"/>
    <s v="ZofiaSeredycka"/>
    <n v="15"/>
    <n v="1"/>
    <n v="36"/>
    <n v="30"/>
    <n v="393.8"/>
    <x v="0"/>
  </r>
  <r>
    <s v="Zofia"/>
    <s v="Seredycka"/>
    <s v="Malbork"/>
    <d v="2014-01-27T00:00:00"/>
    <d v="2014-01-27T00:00:00"/>
    <n v="680"/>
    <s v="ZofiaSeredycka"/>
    <n v="15"/>
    <n v="1"/>
    <n v="36"/>
    <n v="30"/>
    <n v="710"/>
    <x v="0"/>
  </r>
  <r>
    <s v="Zofia"/>
    <s v="Seredycka"/>
    <s v="Zgierz"/>
    <d v="2014-11-27T00:00:00"/>
    <d v="2014-11-27T00:00:00"/>
    <n v="212.5"/>
    <s v="ZofiaSeredycka"/>
    <n v="15"/>
    <n v="1"/>
    <n v="36"/>
    <n v="30"/>
    <n v="242.5"/>
    <x v="9"/>
  </r>
  <r>
    <s v="Zofia"/>
    <s v="Seredycka"/>
    <s v="Bydgoszcz"/>
    <d v="2014-12-01T00:00:00"/>
    <d v="2014-12-01T00:00:00"/>
    <n v="513.4"/>
    <s v="ZofiaSeredycka"/>
    <n v="15"/>
    <n v="1"/>
    <n v="36"/>
    <n v="30"/>
    <n v="543.4"/>
    <x v="11"/>
  </r>
  <r>
    <s v="Zofia"/>
    <s v="Seredycka"/>
    <s v="Kutno"/>
    <d v="2014-12-22T00:00:00"/>
    <d v="2014-12-22T00:00:00"/>
    <n v="278.8"/>
    <s v="ZofiaSeredycka"/>
    <n v="15"/>
    <n v="1"/>
    <n v="36"/>
    <n v="30"/>
    <n v="308.8"/>
    <x v="11"/>
  </r>
  <r>
    <s v="Justyna"/>
    <s v="Tracz"/>
    <s v="Siedlce"/>
    <d v="2014-01-17T00:00:00"/>
    <d v="2014-01-17T00:00:00"/>
    <n v="156.4"/>
    <s v="JustynaTracz"/>
    <n v="13"/>
    <n v="1"/>
    <n v="36"/>
    <n v="30"/>
    <n v="186.4"/>
    <x v="0"/>
  </r>
  <r>
    <s v="Justyna"/>
    <s v="Tracz"/>
    <s v="Kutno"/>
    <d v="2014-10-22T00:00:00"/>
    <d v="2014-10-22T00:00:00"/>
    <n v="278.8"/>
    <s v="JustynaTracz"/>
    <n v="13"/>
    <n v="1"/>
    <n v="36"/>
    <n v="30"/>
    <n v="308.8"/>
    <x v="5"/>
  </r>
  <r>
    <s v="Justyna"/>
    <s v="Tracz"/>
    <s v="Lublin"/>
    <d v="2014-10-24T00:00:00"/>
    <d v="2014-10-24T00:00:00"/>
    <n v="290.7"/>
    <s v="JustynaTracz"/>
    <n v="13"/>
    <n v="1"/>
    <n v="36"/>
    <n v="30"/>
    <n v="320.7"/>
    <x v="5"/>
  </r>
  <r>
    <s v="Karolina"/>
    <s v="Arska"/>
    <s v="Kutno"/>
    <d v="2014-09-15T00:00:00"/>
    <d v="2014-09-15T00:00:00"/>
    <n v="278.8"/>
    <s v="KarolinaArska"/>
    <n v="12"/>
    <n v="1"/>
    <n v="36"/>
    <n v="30"/>
    <n v="308.8"/>
    <x v="4"/>
  </r>
  <r>
    <s v="Karolina"/>
    <s v="Arska"/>
    <s v="Kielce"/>
    <d v="2014-12-20T00:00:00"/>
    <d v="2014-12-20T00:00:00"/>
    <n v="307.7"/>
    <s v="KarolinaArska"/>
    <n v="12"/>
    <n v="1"/>
    <n v="36"/>
    <n v="30"/>
    <n v="337.7"/>
    <x v="11"/>
  </r>
  <r>
    <s v="Wiktor"/>
    <s v="Czekan"/>
    <s v="Radom"/>
    <d v="2014-07-11T00:00:00"/>
    <d v="2014-07-11T00:00:00"/>
    <n v="178.5"/>
    <s v="WiktorCzekan"/>
    <n v="10"/>
    <n v="1"/>
    <n v="36"/>
    <n v="30"/>
    <n v="208.5"/>
    <x v="7"/>
  </r>
  <r>
    <s v="Dominika"/>
    <s v="Bodera"/>
    <s v="Siedlce"/>
    <d v="2014-09-16T00:00:00"/>
    <d v="2014-09-20T00:00:00"/>
    <n v="712.4"/>
    <s v="DominikaBodera"/>
    <n v="13"/>
    <n v="5"/>
    <n v="35"/>
    <n v="126"/>
    <n v="838.4"/>
    <x v="4"/>
  </r>
  <r>
    <s v="Sebastian"/>
    <s v="Puchacz"/>
    <s v="Kielce"/>
    <d v="2014-02-14T00:00:00"/>
    <d v="2014-02-18T00:00:00"/>
    <n v="1019.7"/>
    <s v="SebastianPuchacz"/>
    <n v="12"/>
    <n v="5"/>
    <n v="35"/>
    <n v="126"/>
    <n v="1145.7"/>
    <x v="1"/>
  </r>
  <r>
    <s v="Sebastian"/>
    <s v="Puchacz"/>
    <s v="Malbork"/>
    <d v="2014-06-25T00:00:00"/>
    <d v="2014-06-29T00:00:00"/>
    <n v="1524"/>
    <s v="SebastianPuchacz"/>
    <n v="12"/>
    <n v="5"/>
    <n v="35"/>
    <n v="126"/>
    <n v="1650"/>
    <x v="8"/>
  </r>
  <r>
    <s v="Sebastian"/>
    <s v="Puchacz"/>
    <s v="Bydgoszcz"/>
    <d v="2014-11-15T00:00:00"/>
    <d v="2014-11-19T00:00:00"/>
    <n v="1077.4000000000001"/>
    <s v="SebastianPuchacz"/>
    <n v="12"/>
    <n v="5"/>
    <n v="35"/>
    <n v="126"/>
    <n v="1203.4000000000001"/>
    <x v="9"/>
  </r>
  <r>
    <s v="Dominika"/>
    <s v="Bodera"/>
    <s v="Siedlce"/>
    <d v="2014-05-14T00:00:00"/>
    <d v="2014-05-17T00:00:00"/>
    <n v="573.4"/>
    <s v="DominikaBodera"/>
    <n v="13"/>
    <n v="4"/>
    <n v="35"/>
    <n v="102"/>
    <n v="675.4"/>
    <x v="6"/>
  </r>
  <r>
    <s v="Dominika"/>
    <s v="Bodera"/>
    <s v="Radom"/>
    <d v="2014-09-04T00:00:00"/>
    <d v="2014-09-07T00:00:00"/>
    <n v="550.5"/>
    <s v="DominikaBodera"/>
    <n v="13"/>
    <n v="4"/>
    <n v="35"/>
    <n v="102"/>
    <n v="652.5"/>
    <x v="4"/>
  </r>
  <r>
    <s v="Dominika"/>
    <s v="Bodera"/>
    <s v="Kalisz"/>
    <d v="2014-10-22T00:00:00"/>
    <d v="2014-10-25T00:00:00"/>
    <n v="919"/>
    <s v="DominikaBodera"/>
    <n v="13"/>
    <n v="4"/>
    <n v="35"/>
    <n v="102"/>
    <n v="1021"/>
    <x v="5"/>
  </r>
  <r>
    <s v="Dominika"/>
    <s v="Bodera"/>
    <s v="Malbork"/>
    <d v="2014-11-10T00:00:00"/>
    <d v="2014-11-13T00:00:00"/>
    <n v="1313"/>
    <s v="DominikaBodera"/>
    <n v="13"/>
    <n v="4"/>
    <n v="35"/>
    <n v="102"/>
    <n v="1415"/>
    <x v="9"/>
  </r>
  <r>
    <s v="Sebastian"/>
    <s v="Puchacz"/>
    <s v="Olsztyn"/>
    <d v="2014-01-21T00:00:00"/>
    <d v="2014-01-24T00:00:00"/>
    <n v="852.8"/>
    <s v="SebastianPuchacz"/>
    <n v="12"/>
    <n v="4"/>
    <n v="35"/>
    <n v="102"/>
    <n v="954.8"/>
    <x v="0"/>
  </r>
  <r>
    <s v="Dominika"/>
    <s v="Bodera"/>
    <s v="Katowice"/>
    <d v="2014-04-20T00:00:00"/>
    <d v="2014-04-22T00:00:00"/>
    <n v="892.7"/>
    <s v="DominikaBodera"/>
    <n v="13"/>
    <n v="3"/>
    <n v="35"/>
    <n v="78"/>
    <n v="970.7"/>
    <x v="2"/>
  </r>
  <r>
    <s v="Dominika"/>
    <s v="Bodera"/>
    <s v="Krakow"/>
    <d v="2014-07-25T00:00:00"/>
    <d v="2014-07-27T00:00:00"/>
    <n v="911.5"/>
    <s v="DominikaBodera"/>
    <n v="13"/>
    <n v="3"/>
    <n v="35"/>
    <n v="78"/>
    <n v="989.5"/>
    <x v="7"/>
  </r>
  <r>
    <s v="Sebastian"/>
    <s v="Puchacz"/>
    <s v="Katowice"/>
    <d v="2014-01-27T00:00:00"/>
    <d v="2014-01-29T00:00:00"/>
    <n v="892.7"/>
    <s v="SebastianPuchacz"/>
    <n v="12"/>
    <n v="3"/>
    <n v="35"/>
    <n v="78"/>
    <n v="970.7"/>
    <x v="0"/>
  </r>
  <r>
    <s v="Sebastian"/>
    <s v="Puchacz"/>
    <s v="Lublin"/>
    <d v="2014-05-14T00:00:00"/>
    <d v="2014-05-16T00:00:00"/>
    <n v="588.70000000000005"/>
    <s v="SebastianPuchacz"/>
    <n v="12"/>
    <n v="3"/>
    <n v="35"/>
    <n v="78"/>
    <n v="666.7"/>
    <x v="6"/>
  </r>
  <r>
    <s v="Dominika"/>
    <s v="Bodera"/>
    <s v="Kielce"/>
    <d v="2014-02-07T00:00:00"/>
    <d v="2014-02-08T00:00:00"/>
    <n v="485.7"/>
    <s v="DominikaBodera"/>
    <n v="13"/>
    <n v="2"/>
    <n v="35"/>
    <n v="54"/>
    <n v="539.70000000000005"/>
    <x v="1"/>
  </r>
  <r>
    <s v="Dominika"/>
    <s v="Bodera"/>
    <s v="Zgierz"/>
    <d v="2014-11-16T00:00:00"/>
    <d v="2014-11-17T00:00:00"/>
    <n v="331.5"/>
    <s v="DominikaBodera"/>
    <n v="13"/>
    <n v="2"/>
    <n v="35"/>
    <n v="54"/>
    <n v="385.5"/>
    <x v="9"/>
  </r>
  <r>
    <s v="Sebastian"/>
    <s v="Puchacz"/>
    <s v="Krakow"/>
    <d v="2014-06-03T00:00:00"/>
    <d v="2014-06-04T00:00:00"/>
    <n v="706.5"/>
    <s v="SebastianPuchacz"/>
    <n v="12"/>
    <n v="2"/>
    <n v="35"/>
    <n v="54"/>
    <n v="760.5"/>
    <x v="8"/>
  </r>
  <r>
    <s v="Sebastian"/>
    <s v="Puchacz"/>
    <s v="Kalisz"/>
    <d v="2014-07-31T00:00:00"/>
    <d v="2014-08-01T00:00:00"/>
    <n v="601"/>
    <s v="SebastianPuchacz"/>
    <n v="12"/>
    <n v="2"/>
    <n v="35"/>
    <n v="54"/>
    <n v="655"/>
    <x v="7"/>
  </r>
  <r>
    <s v="Sebastian"/>
    <s v="Puchacz"/>
    <s v="Olsztyn"/>
    <d v="2014-11-04T00:00:00"/>
    <d v="2014-11-05T00:00:00"/>
    <n v="526.79999999999995"/>
    <s v="SebastianPuchacz"/>
    <n v="12"/>
    <n v="2"/>
    <n v="35"/>
    <n v="54"/>
    <n v="580.79999999999995"/>
    <x v="9"/>
  </r>
  <r>
    <s v="Sebastian"/>
    <s v="Puchacz"/>
    <s v="Katowice"/>
    <d v="2014-11-28T00:00:00"/>
    <d v="2014-11-29T00:00:00"/>
    <n v="693.7"/>
    <s v="SebastianPuchacz"/>
    <n v="12"/>
    <n v="2"/>
    <n v="35"/>
    <n v="54"/>
    <n v="747.7"/>
    <x v="9"/>
  </r>
  <r>
    <s v="Dominika"/>
    <s v="Bodera"/>
    <s v="Krakow"/>
    <d v="2014-01-22T00:00:00"/>
    <d v="2014-01-22T00:00:00"/>
    <n v="501.5"/>
    <s v="DominikaBodera"/>
    <n v="13"/>
    <n v="1"/>
    <n v="35"/>
    <n v="30"/>
    <n v="531.5"/>
    <x v="0"/>
  </r>
  <r>
    <s v="Dominika"/>
    <s v="Bodera"/>
    <s v="Kalisz"/>
    <d v="2014-12-09T00:00:00"/>
    <d v="2014-12-09T00:00:00"/>
    <n v="442"/>
    <s v="DominikaBodera"/>
    <n v="13"/>
    <n v="1"/>
    <n v="35"/>
    <n v="30"/>
    <n v="472"/>
    <x v="11"/>
  </r>
  <r>
    <s v="Dominika"/>
    <s v="Bodera"/>
    <s v="Kutno"/>
    <d v="2014-12-12T00:00:00"/>
    <d v="2014-12-12T00:00:00"/>
    <n v="278.8"/>
    <s v="DominikaBodera"/>
    <n v="13"/>
    <n v="1"/>
    <n v="35"/>
    <n v="30"/>
    <n v="308.8"/>
    <x v="11"/>
  </r>
  <r>
    <s v="Dominika"/>
    <s v="Bodera"/>
    <s v="Mielec"/>
    <d v="2014-12-21T00:00:00"/>
    <d v="2014-12-21T00:00:00"/>
    <n v="442"/>
    <s v="DominikaBodera"/>
    <n v="13"/>
    <n v="1"/>
    <n v="35"/>
    <n v="30"/>
    <n v="472"/>
    <x v="11"/>
  </r>
  <r>
    <s v="Sebastian"/>
    <s v="Puchacz"/>
    <s v="Kutno"/>
    <d v="2014-01-13T00:00:00"/>
    <d v="2014-01-13T00:00:00"/>
    <n v="278.8"/>
    <s v="SebastianPuchacz"/>
    <n v="12"/>
    <n v="1"/>
    <n v="35"/>
    <n v="30"/>
    <n v="308.8"/>
    <x v="0"/>
  </r>
  <r>
    <s v="Sebastian"/>
    <s v="Puchacz"/>
    <s v="Siedlce"/>
    <d v="2014-01-17T00:00:00"/>
    <d v="2014-01-17T00:00:00"/>
    <n v="156.4"/>
    <s v="SebastianPuchacz"/>
    <n v="12"/>
    <n v="1"/>
    <n v="35"/>
    <n v="30"/>
    <n v="186.4"/>
    <x v="0"/>
  </r>
  <r>
    <s v="Zuzanna"/>
    <s v="Piotrkowska"/>
    <s v="Zgierz"/>
    <d v="2014-02-07T00:00:00"/>
    <d v="2014-02-11T00:00:00"/>
    <n v="688.5"/>
    <s v="ZuzannaPiotrkowska"/>
    <n v="15"/>
    <n v="5"/>
    <n v="34"/>
    <n v="126"/>
    <n v="814.5"/>
    <x v="1"/>
  </r>
  <r>
    <s v="Zuzanna"/>
    <s v="Piotrkowska"/>
    <s v="Lublin"/>
    <d v="2014-08-24T00:00:00"/>
    <d v="2014-08-28T00:00:00"/>
    <n v="886.7"/>
    <s v="ZuzannaPiotrkowska"/>
    <n v="15"/>
    <n v="5"/>
    <n v="34"/>
    <n v="126"/>
    <n v="1012.7"/>
    <x v="3"/>
  </r>
  <r>
    <s v="Kamil"/>
    <s v="Zabrzeski"/>
    <s v="Olsztyn"/>
    <d v="2014-08-12T00:00:00"/>
    <d v="2014-08-16T00:00:00"/>
    <n v="1015.8"/>
    <s v="KamilZabrzeski"/>
    <n v="13"/>
    <n v="5"/>
    <n v="34"/>
    <n v="126"/>
    <n v="1141.8"/>
    <x v="3"/>
  </r>
  <r>
    <s v="Kamil"/>
    <s v="Zabrzeski"/>
    <s v="Olsztyn"/>
    <d v="2014-10-22T00:00:00"/>
    <d v="2014-10-26T00:00:00"/>
    <n v="1015.8"/>
    <s v="KamilZabrzeski"/>
    <n v="13"/>
    <n v="5"/>
    <n v="34"/>
    <n v="126"/>
    <n v="1141.8"/>
    <x v="5"/>
  </r>
  <r>
    <s v="Marzena"/>
    <s v="Grab"/>
    <s v="Siedlce"/>
    <d v="2014-01-09T00:00:00"/>
    <d v="2014-01-13T00:00:00"/>
    <n v="712.4"/>
    <s v="MarzenaGrab"/>
    <n v="12"/>
    <n v="5"/>
    <n v="34"/>
    <n v="126"/>
    <n v="838.4"/>
    <x v="0"/>
  </r>
  <r>
    <s v="Marzena"/>
    <s v="Grab"/>
    <s v="Kutno"/>
    <d v="2014-04-26T00:00:00"/>
    <d v="2014-04-30T00:00:00"/>
    <n v="794.8"/>
    <s v="MarzenaGrab"/>
    <n v="12"/>
    <n v="5"/>
    <n v="34"/>
    <n v="126"/>
    <n v="920.8"/>
    <x v="2"/>
  </r>
  <r>
    <s v="Marzena"/>
    <s v="Grab"/>
    <s v="Zgierz"/>
    <d v="2014-07-25T00:00:00"/>
    <d v="2014-07-29T00:00:00"/>
    <n v="688.5"/>
    <s v="MarzenaGrab"/>
    <n v="12"/>
    <n v="5"/>
    <n v="34"/>
    <n v="126"/>
    <n v="814.5"/>
    <x v="7"/>
  </r>
  <r>
    <s v="Kamil"/>
    <s v="Zabrzeski"/>
    <s v="Radom"/>
    <d v="2014-03-03T00:00:00"/>
    <d v="2014-03-06T00:00:00"/>
    <n v="550.5"/>
    <s v="KamilZabrzeski"/>
    <n v="13"/>
    <n v="4"/>
    <n v="34"/>
    <n v="102"/>
    <n v="652.5"/>
    <x v="10"/>
  </r>
  <r>
    <s v="Marzena"/>
    <s v="Grab"/>
    <s v="Krakow"/>
    <d v="2014-01-15T00:00:00"/>
    <d v="2014-01-18T00:00:00"/>
    <n v="1116.5"/>
    <s v="MarzenaGrab"/>
    <n v="12"/>
    <n v="4"/>
    <n v="34"/>
    <n v="102"/>
    <n v="1218.5"/>
    <x v="0"/>
  </r>
  <r>
    <s v="Marzena"/>
    <s v="Grab"/>
    <s v="Katowice"/>
    <d v="2014-03-15T00:00:00"/>
    <d v="2014-03-18T00:00:00"/>
    <n v="1091.7"/>
    <s v="MarzenaGrab"/>
    <n v="12"/>
    <n v="4"/>
    <n v="34"/>
    <n v="102"/>
    <n v="1193.7"/>
    <x v="10"/>
  </r>
  <r>
    <s v="Irma"/>
    <s v="Opoczna"/>
    <s v="Krakow"/>
    <d v="2014-02-19T00:00:00"/>
    <d v="2014-02-23T00:00:00"/>
    <n v="1321.5"/>
    <s v="IrmaOpoczna"/>
    <n v="9"/>
    <n v="5"/>
    <n v="34"/>
    <n v="126"/>
    <n v="1447.5"/>
    <x v="1"/>
  </r>
  <r>
    <s v="Irma"/>
    <s v="Opoczna"/>
    <s v="Malbork"/>
    <d v="2014-11-28T00:00:00"/>
    <d v="2014-12-02T00:00:00"/>
    <n v="1524"/>
    <s v="IrmaOpoczna"/>
    <n v="9"/>
    <n v="5"/>
    <n v="34"/>
    <n v="126"/>
    <n v="1650"/>
    <x v="9"/>
  </r>
  <r>
    <s v="Zuzanna"/>
    <s v="Piotrkowska"/>
    <s v="Lublin"/>
    <d v="2014-06-01T00:00:00"/>
    <d v="2014-06-03T00:00:00"/>
    <n v="588.70000000000005"/>
    <s v="ZuzannaPiotrkowska"/>
    <n v="15"/>
    <n v="3"/>
    <n v="34"/>
    <n v="78"/>
    <n v="666.7"/>
    <x v="8"/>
  </r>
  <r>
    <s v="Zuzanna"/>
    <s v="Piotrkowska"/>
    <s v="Mielec"/>
    <d v="2014-09-29T00:00:00"/>
    <d v="2014-10-01T00:00:00"/>
    <n v="698"/>
    <s v="ZuzannaPiotrkowska"/>
    <n v="15"/>
    <n v="3"/>
    <n v="34"/>
    <n v="78"/>
    <n v="776"/>
    <x v="4"/>
  </r>
  <r>
    <s v="Zuzanna"/>
    <s v="Piotrkowska"/>
    <s v="Katowice"/>
    <d v="2014-11-06T00:00:00"/>
    <d v="2014-11-08T00:00:00"/>
    <n v="892.7"/>
    <s v="ZuzannaPiotrkowska"/>
    <n v="15"/>
    <n v="3"/>
    <n v="34"/>
    <n v="78"/>
    <n v="970.7"/>
    <x v="9"/>
  </r>
  <r>
    <s v="Kamil"/>
    <s v="Zabrzeski"/>
    <s v="Mielec"/>
    <d v="2014-06-19T00:00:00"/>
    <d v="2014-06-21T00:00:00"/>
    <n v="698"/>
    <s v="KamilZabrzeski"/>
    <n v="13"/>
    <n v="3"/>
    <n v="34"/>
    <n v="78"/>
    <n v="776"/>
    <x v="8"/>
  </r>
  <r>
    <s v="Kamil"/>
    <s v="Zabrzeski"/>
    <s v="Siedlce"/>
    <d v="2014-09-17T00:00:00"/>
    <d v="2014-09-19T00:00:00"/>
    <n v="434.4"/>
    <s v="KamilZabrzeski"/>
    <n v="13"/>
    <n v="3"/>
    <n v="34"/>
    <n v="78"/>
    <n v="512.4"/>
    <x v="4"/>
  </r>
  <r>
    <s v="Kamil"/>
    <s v="Zabrzeski"/>
    <s v="Radom"/>
    <d v="2014-11-27T00:00:00"/>
    <d v="2014-11-29T00:00:00"/>
    <n v="426.5"/>
    <s v="KamilZabrzeski"/>
    <n v="13"/>
    <n v="3"/>
    <n v="34"/>
    <n v="78"/>
    <n v="504.5"/>
    <x v="9"/>
  </r>
  <r>
    <s v="Marzena"/>
    <s v="Grab"/>
    <s v="Kutno"/>
    <d v="2014-08-12T00:00:00"/>
    <d v="2014-08-14T00:00:00"/>
    <n v="536.79999999999995"/>
    <s v="MarzenaGrab"/>
    <n v="12"/>
    <n v="3"/>
    <n v="34"/>
    <n v="78"/>
    <n v="614.79999999999995"/>
    <x v="3"/>
  </r>
  <r>
    <s v="Irma"/>
    <s v="Opoczna"/>
    <s v="Radom"/>
    <d v="2014-02-26T00:00:00"/>
    <d v="2014-03-01T00:00:00"/>
    <n v="550.5"/>
    <s v="IrmaOpoczna"/>
    <n v="9"/>
    <n v="4"/>
    <n v="34"/>
    <n v="102"/>
    <n v="652.5"/>
    <x v="1"/>
  </r>
  <r>
    <s v="Irma"/>
    <s v="Opoczna"/>
    <s v="Lublin"/>
    <d v="2014-06-25T00:00:00"/>
    <d v="2014-06-28T00:00:00"/>
    <n v="737.7"/>
    <s v="IrmaOpoczna"/>
    <n v="9"/>
    <n v="4"/>
    <n v="34"/>
    <n v="102"/>
    <n v="839.7"/>
    <x v="8"/>
  </r>
  <r>
    <s v="Irma"/>
    <s v="Opoczna"/>
    <s v="Krakow"/>
    <d v="2014-08-24T00:00:00"/>
    <d v="2014-08-27T00:00:00"/>
    <n v="1116.5"/>
    <s v="IrmaOpoczna"/>
    <n v="9"/>
    <n v="4"/>
    <n v="34"/>
    <n v="102"/>
    <n v="1218.5"/>
    <x v="3"/>
  </r>
  <r>
    <s v="Irma"/>
    <s v="Opoczna"/>
    <s v="Kalisz"/>
    <d v="2014-11-16T00:00:00"/>
    <d v="2014-11-19T00:00:00"/>
    <n v="919"/>
    <s v="IrmaOpoczna"/>
    <n v="9"/>
    <n v="4"/>
    <n v="34"/>
    <n v="102"/>
    <n v="1021"/>
    <x v="9"/>
  </r>
  <r>
    <s v="Zuzanna"/>
    <s v="Piotrkowska"/>
    <s v="Siedlce"/>
    <d v="2014-07-31T00:00:00"/>
    <d v="2014-08-01T00:00:00"/>
    <n v="295.39999999999998"/>
    <s v="ZuzannaPiotrkowska"/>
    <n v="15"/>
    <n v="2"/>
    <n v="34"/>
    <n v="54"/>
    <n v="349.4"/>
    <x v="7"/>
  </r>
  <r>
    <s v="Zuzanna"/>
    <s v="Piotrkowska"/>
    <s v="Malbork"/>
    <d v="2014-08-30T00:00:00"/>
    <d v="2014-08-31T00:00:00"/>
    <n v="891"/>
    <s v="ZuzannaPiotrkowska"/>
    <n v="15"/>
    <n v="2"/>
    <n v="34"/>
    <n v="54"/>
    <n v="945"/>
    <x v="3"/>
  </r>
  <r>
    <s v="Zuzanna"/>
    <s v="Piotrkowska"/>
    <s v="Kutno"/>
    <d v="2014-11-13T00:00:00"/>
    <d v="2014-11-14T00:00:00"/>
    <n v="407.8"/>
    <s v="ZuzannaPiotrkowska"/>
    <n v="15"/>
    <n v="2"/>
    <n v="34"/>
    <n v="54"/>
    <n v="461.8"/>
    <x v="9"/>
  </r>
  <r>
    <s v="Zuzanna"/>
    <s v="Piotrkowska"/>
    <s v="Malbork"/>
    <d v="2014-12-09T00:00:00"/>
    <d v="2014-12-10T00:00:00"/>
    <n v="891"/>
    <s v="ZuzannaPiotrkowska"/>
    <n v="15"/>
    <n v="2"/>
    <n v="34"/>
    <n v="54"/>
    <n v="945"/>
    <x v="11"/>
  </r>
  <r>
    <s v="Zuzanna"/>
    <s v="Piotrkowska"/>
    <s v="Krakow"/>
    <d v="2014-12-22T00:00:00"/>
    <d v="2014-12-23T00:00:00"/>
    <n v="706.5"/>
    <s v="ZuzannaPiotrkowska"/>
    <n v="15"/>
    <n v="2"/>
    <n v="34"/>
    <n v="54"/>
    <n v="760.5"/>
    <x v="11"/>
  </r>
  <r>
    <s v="Irma"/>
    <s v="Opoczna"/>
    <s v="Bydgoszcz"/>
    <d v="2014-07-19T00:00:00"/>
    <d v="2014-07-21T00:00:00"/>
    <n v="795.4"/>
    <s v="IrmaOpoczna"/>
    <n v="9"/>
    <n v="3"/>
    <n v="34"/>
    <n v="78"/>
    <n v="873.4"/>
    <x v="7"/>
  </r>
  <r>
    <s v="Irma"/>
    <s v="Opoczna"/>
    <s v="Olsztyn"/>
    <d v="2014-08-18T00:00:00"/>
    <d v="2014-08-20T00:00:00"/>
    <n v="689.8"/>
    <s v="IrmaOpoczna"/>
    <n v="9"/>
    <n v="3"/>
    <n v="34"/>
    <n v="78"/>
    <n v="767.8"/>
    <x v="3"/>
  </r>
  <r>
    <s v="Kamil"/>
    <s v="Zabrzeski"/>
    <s v="Malbork"/>
    <d v="2014-01-02T00:00:00"/>
    <d v="2014-01-03T00:00:00"/>
    <n v="891"/>
    <s v="KamilZabrzeski"/>
    <n v="13"/>
    <n v="2"/>
    <n v="34"/>
    <n v="54"/>
    <n v="945"/>
    <x v="0"/>
  </r>
  <r>
    <s v="Kamil"/>
    <s v="Zabrzeski"/>
    <s v="Kutno"/>
    <d v="2014-01-26T00:00:00"/>
    <d v="2014-01-27T00:00:00"/>
    <n v="407.8"/>
    <s v="KamilZabrzeski"/>
    <n v="13"/>
    <n v="2"/>
    <n v="34"/>
    <n v="54"/>
    <n v="461.8"/>
    <x v="0"/>
  </r>
  <r>
    <s v="Kamil"/>
    <s v="Zabrzeski"/>
    <s v="Bydgoszcz"/>
    <d v="2014-08-25T00:00:00"/>
    <d v="2014-08-26T00:00:00"/>
    <n v="654.4"/>
    <s v="KamilZabrzeski"/>
    <n v="13"/>
    <n v="2"/>
    <n v="34"/>
    <n v="54"/>
    <n v="708.4"/>
    <x v="3"/>
  </r>
  <r>
    <s v="Kamil"/>
    <s v="Zabrzeski"/>
    <s v="Kutno"/>
    <d v="2014-12-10T00:00:00"/>
    <d v="2014-12-11T00:00:00"/>
    <n v="407.8"/>
    <s v="KamilZabrzeski"/>
    <n v="13"/>
    <n v="2"/>
    <n v="34"/>
    <n v="54"/>
    <n v="461.8"/>
    <x v="11"/>
  </r>
  <r>
    <s v="Marzena"/>
    <s v="Grab"/>
    <s v="Lublin"/>
    <d v="2014-05-14T00:00:00"/>
    <d v="2014-05-15T00:00:00"/>
    <n v="439.7"/>
    <s v="MarzenaGrab"/>
    <n v="12"/>
    <n v="2"/>
    <n v="34"/>
    <n v="54"/>
    <n v="493.7"/>
    <x v="6"/>
  </r>
  <r>
    <s v="Marzena"/>
    <s v="Grab"/>
    <s v="Kalisz"/>
    <d v="2014-12-29T00:00:00"/>
    <d v="2014-12-30T00:00:00"/>
    <n v="601"/>
    <s v="MarzenaGrab"/>
    <n v="12"/>
    <n v="2"/>
    <n v="34"/>
    <n v="54"/>
    <n v="655"/>
    <x v="11"/>
  </r>
  <r>
    <s v="Irma"/>
    <s v="Opoczna"/>
    <s v="Krakow"/>
    <d v="2014-11-04T00:00:00"/>
    <d v="2014-11-05T00:00:00"/>
    <n v="706.5"/>
    <s v="IrmaOpoczna"/>
    <n v="9"/>
    <n v="2"/>
    <n v="34"/>
    <n v="54"/>
    <n v="760.5"/>
    <x v="9"/>
  </r>
  <r>
    <s v="Zuzanna"/>
    <s v="Piotrkowska"/>
    <s v="Krakow"/>
    <d v="2014-11-04T00:00:00"/>
    <d v="2014-11-04T00:00:00"/>
    <n v="501.5"/>
    <s v="ZuzannaPiotrkowska"/>
    <n v="15"/>
    <n v="1"/>
    <n v="34"/>
    <n v="30"/>
    <n v="531.5"/>
    <x v="9"/>
  </r>
  <r>
    <s v="Zuzanna"/>
    <s v="Piotrkowska"/>
    <s v="Kielce"/>
    <d v="2014-12-12T00:00:00"/>
    <d v="2014-12-12T00:00:00"/>
    <n v="307.7"/>
    <s v="ZuzannaPiotrkowska"/>
    <n v="15"/>
    <n v="1"/>
    <n v="34"/>
    <n v="30"/>
    <n v="337.7"/>
    <x v="11"/>
  </r>
  <r>
    <s v="Zuzanna"/>
    <s v="Piotrkowska"/>
    <s v="Lublin"/>
    <d v="2014-12-18T00:00:00"/>
    <d v="2014-12-18T00:00:00"/>
    <n v="290.7"/>
    <s v="ZuzannaPiotrkowska"/>
    <n v="15"/>
    <n v="1"/>
    <n v="34"/>
    <n v="30"/>
    <n v="320.7"/>
    <x v="11"/>
  </r>
  <r>
    <s v="Zuzanna"/>
    <s v="Piotrkowska"/>
    <s v="Mielec"/>
    <d v="2014-12-22T00:00:00"/>
    <d v="2014-12-22T00:00:00"/>
    <n v="442"/>
    <s v="ZuzannaPiotrkowska"/>
    <n v="15"/>
    <n v="1"/>
    <n v="34"/>
    <n v="30"/>
    <n v="472"/>
    <x v="11"/>
  </r>
  <r>
    <s v="Zuzanna"/>
    <s v="Piotrkowska"/>
    <s v="Katowice"/>
    <d v="2014-12-29T00:00:00"/>
    <d v="2014-12-29T00:00:00"/>
    <n v="494.7"/>
    <s v="ZuzannaPiotrkowska"/>
    <n v="15"/>
    <n v="1"/>
    <n v="34"/>
    <n v="30"/>
    <n v="524.70000000000005"/>
    <x v="11"/>
  </r>
  <r>
    <s v="Kamil"/>
    <s v="Zabrzeski"/>
    <s v="Krakow"/>
    <d v="2014-09-23T00:00:00"/>
    <d v="2014-09-23T00:00:00"/>
    <n v="501.5"/>
    <s v="KamilZabrzeski"/>
    <n v="13"/>
    <n v="1"/>
    <n v="34"/>
    <n v="30"/>
    <n v="531.5"/>
    <x v="4"/>
  </r>
  <r>
    <s v="Kamil"/>
    <s v="Zabrzeski"/>
    <s v="Kielce"/>
    <d v="2014-10-29T00:00:00"/>
    <d v="2014-10-29T00:00:00"/>
    <n v="307.7"/>
    <s v="KamilZabrzeski"/>
    <n v="13"/>
    <n v="1"/>
    <n v="34"/>
    <n v="30"/>
    <n v="337.7"/>
    <x v="5"/>
  </r>
  <r>
    <s v="Kamil"/>
    <s v="Zabrzeski"/>
    <s v="Katowice"/>
    <d v="2014-12-18T00:00:00"/>
    <d v="2014-12-18T00:00:00"/>
    <n v="494.7"/>
    <s v="KamilZabrzeski"/>
    <n v="13"/>
    <n v="1"/>
    <n v="34"/>
    <n v="30"/>
    <n v="524.70000000000005"/>
    <x v="11"/>
  </r>
  <r>
    <s v="Marzena"/>
    <s v="Grab"/>
    <s v="Zgierz"/>
    <d v="2014-06-02T00:00:00"/>
    <d v="2014-06-02T00:00:00"/>
    <n v="212.5"/>
    <s v="MarzenaGrab"/>
    <n v="12"/>
    <n v="1"/>
    <n v="34"/>
    <n v="30"/>
    <n v="242.5"/>
    <x v="8"/>
  </r>
  <r>
    <s v="Marzena"/>
    <s v="Grab"/>
    <s v="Kielce"/>
    <d v="2014-11-18T00:00:00"/>
    <d v="2014-11-18T00:00:00"/>
    <n v="307.7"/>
    <s v="MarzenaGrab"/>
    <n v="12"/>
    <n v="1"/>
    <n v="34"/>
    <n v="30"/>
    <n v="337.7"/>
    <x v="9"/>
  </r>
  <r>
    <s v="Marzena"/>
    <s v="Grab"/>
    <s v="Malbork"/>
    <d v="2014-11-25T00:00:00"/>
    <d v="2014-11-25T00:00:00"/>
    <n v="680"/>
    <s v="MarzenaGrab"/>
    <n v="12"/>
    <n v="1"/>
    <n v="34"/>
    <n v="30"/>
    <n v="710"/>
    <x v="9"/>
  </r>
  <r>
    <s v="Marzena"/>
    <s v="Grab"/>
    <s v="Kalisz"/>
    <d v="2014-12-10T00:00:00"/>
    <d v="2014-12-10T00:00:00"/>
    <n v="442"/>
    <s v="MarzenaGrab"/>
    <n v="12"/>
    <n v="1"/>
    <n v="34"/>
    <n v="30"/>
    <n v="472"/>
    <x v="11"/>
  </r>
  <r>
    <s v="Karolina"/>
    <s v="Janes"/>
    <s v="Zgierz"/>
    <d v="2014-01-14T00:00:00"/>
    <d v="2014-01-18T00:00:00"/>
    <n v="688.5"/>
    <s v="KarolinaJanes"/>
    <n v="12"/>
    <n v="5"/>
    <n v="33"/>
    <n v="126"/>
    <n v="814.5"/>
    <x v="0"/>
  </r>
  <r>
    <s v="Karolina"/>
    <s v="Janes"/>
    <s v="Mielec"/>
    <d v="2014-12-10T00:00:00"/>
    <d v="2014-12-14T00:00:00"/>
    <n v="954"/>
    <s v="KarolinaJanes"/>
    <n v="12"/>
    <n v="5"/>
    <n v="33"/>
    <n v="126"/>
    <n v="1080"/>
    <x v="11"/>
  </r>
  <r>
    <s v="Piotr"/>
    <s v="Sworacz"/>
    <s v="Krakow"/>
    <d v="2014-03-15T00:00:00"/>
    <d v="2014-03-19T00:00:00"/>
    <n v="1321.5"/>
    <s v="PiotrSworacz"/>
    <n v="10"/>
    <n v="5"/>
    <n v="33"/>
    <n v="126"/>
    <n v="1447.5"/>
    <x v="10"/>
  </r>
  <r>
    <s v="Karolina"/>
    <s v="Janes"/>
    <s v="Bydgoszcz"/>
    <d v="2014-02-07T00:00:00"/>
    <d v="2014-02-10T00:00:00"/>
    <n v="936.4"/>
    <s v="KarolinaJanes"/>
    <n v="12"/>
    <n v="4"/>
    <n v="33"/>
    <n v="102"/>
    <n v="1038.4000000000001"/>
    <x v="1"/>
  </r>
  <r>
    <s v="Karolina"/>
    <s v="Janes"/>
    <s v="Katowice"/>
    <d v="2014-06-13T00:00:00"/>
    <d v="2014-06-16T00:00:00"/>
    <n v="1091.7"/>
    <s v="KarolinaJanes"/>
    <n v="12"/>
    <n v="4"/>
    <n v="33"/>
    <n v="102"/>
    <n v="1193.7"/>
    <x v="8"/>
  </r>
  <r>
    <s v="Karolina"/>
    <s v="Janes"/>
    <s v="Lublin"/>
    <d v="2014-07-31T00:00:00"/>
    <d v="2014-08-03T00:00:00"/>
    <n v="737.7"/>
    <s v="KarolinaJanes"/>
    <n v="12"/>
    <n v="4"/>
    <n v="33"/>
    <n v="102"/>
    <n v="839.7"/>
    <x v="7"/>
  </r>
  <r>
    <s v="Piotr"/>
    <s v="Sworacz"/>
    <s v="Kielce"/>
    <d v="2014-01-14T00:00:00"/>
    <d v="2014-01-17T00:00:00"/>
    <n v="841.7"/>
    <s v="PiotrSworacz"/>
    <n v="10"/>
    <n v="4"/>
    <n v="33"/>
    <n v="102"/>
    <n v="943.7"/>
    <x v="0"/>
  </r>
  <r>
    <s v="Piotr"/>
    <s v="Sworacz"/>
    <s v="Siedlce"/>
    <d v="2014-01-26T00:00:00"/>
    <d v="2014-01-29T00:00:00"/>
    <n v="573.4"/>
    <s v="PiotrSworacz"/>
    <n v="10"/>
    <n v="4"/>
    <n v="33"/>
    <n v="102"/>
    <n v="675.4"/>
    <x v="0"/>
  </r>
  <r>
    <s v="Piotr"/>
    <s v="Sworacz"/>
    <s v="Mielec"/>
    <d v="2014-02-19T00:00:00"/>
    <d v="2014-02-22T00:00:00"/>
    <n v="826"/>
    <s v="PiotrSworacz"/>
    <n v="10"/>
    <n v="4"/>
    <n v="33"/>
    <n v="102"/>
    <n v="928"/>
    <x v="1"/>
  </r>
  <r>
    <s v="Piotr"/>
    <s v="Sworacz"/>
    <s v="Kielce"/>
    <d v="2014-11-04T00:00:00"/>
    <d v="2014-11-07T00:00:00"/>
    <n v="841.7"/>
    <s v="PiotrSworacz"/>
    <n v="10"/>
    <n v="4"/>
    <n v="33"/>
    <n v="102"/>
    <n v="943.7"/>
    <x v="9"/>
  </r>
  <r>
    <s v="Karolina"/>
    <s v="Janes"/>
    <s v="Katowice"/>
    <d v="2014-01-21T00:00:00"/>
    <d v="2014-01-23T00:00:00"/>
    <n v="892.7"/>
    <s v="KarolinaJanes"/>
    <n v="12"/>
    <n v="3"/>
    <n v="33"/>
    <n v="78"/>
    <n v="970.7"/>
    <x v="0"/>
  </r>
  <r>
    <s v="Piotr"/>
    <s v="Sworacz"/>
    <s v="Kalisz"/>
    <d v="2014-06-01T00:00:00"/>
    <d v="2014-06-03T00:00:00"/>
    <n v="760"/>
    <s v="PiotrSworacz"/>
    <n v="10"/>
    <n v="3"/>
    <n v="33"/>
    <n v="78"/>
    <n v="838"/>
    <x v="8"/>
  </r>
  <r>
    <s v="Piotr"/>
    <s v="Sworacz"/>
    <s v="Zgierz"/>
    <d v="2014-07-31T00:00:00"/>
    <d v="2014-08-02T00:00:00"/>
    <n v="450.5"/>
    <s v="PiotrSworacz"/>
    <n v="10"/>
    <n v="3"/>
    <n v="33"/>
    <n v="78"/>
    <n v="528.5"/>
    <x v="7"/>
  </r>
  <r>
    <s v="Piotr"/>
    <s v="Sworacz"/>
    <s v="Kalisz"/>
    <d v="2014-10-11T00:00:00"/>
    <d v="2014-10-13T00:00:00"/>
    <n v="760"/>
    <s v="PiotrSworacz"/>
    <n v="10"/>
    <n v="3"/>
    <n v="33"/>
    <n v="78"/>
    <n v="838"/>
    <x v="5"/>
  </r>
  <r>
    <s v="Karolina"/>
    <s v="Janes"/>
    <s v="Siedlce"/>
    <d v="2014-03-27T00:00:00"/>
    <d v="2014-03-28T00:00:00"/>
    <n v="295.39999999999998"/>
    <s v="KarolinaJanes"/>
    <n v="12"/>
    <n v="2"/>
    <n v="33"/>
    <n v="54"/>
    <n v="349.4"/>
    <x v="10"/>
  </r>
  <r>
    <s v="Karolina"/>
    <s v="Janes"/>
    <s v="Kalisz"/>
    <d v="2014-12-21T00:00:00"/>
    <d v="2014-12-22T00:00:00"/>
    <n v="601"/>
    <s v="KarolinaJanes"/>
    <n v="12"/>
    <n v="2"/>
    <n v="33"/>
    <n v="54"/>
    <n v="655"/>
    <x v="11"/>
  </r>
  <r>
    <s v="Piotr"/>
    <s v="Sworacz"/>
    <s v="Kutno"/>
    <d v="2014-11-15T00:00:00"/>
    <d v="2014-11-16T00:00:00"/>
    <n v="407.8"/>
    <s v="PiotrSworacz"/>
    <n v="10"/>
    <n v="2"/>
    <n v="33"/>
    <n v="54"/>
    <n v="461.8"/>
    <x v="9"/>
  </r>
  <r>
    <s v="Karolina"/>
    <s v="Janes"/>
    <s v="Bydgoszcz"/>
    <d v="2014-01-08T00:00:00"/>
    <d v="2014-01-08T00:00:00"/>
    <n v="513.4"/>
    <s v="KarolinaJanes"/>
    <n v="12"/>
    <n v="1"/>
    <n v="33"/>
    <n v="30"/>
    <n v="543.4"/>
    <x v="0"/>
  </r>
  <r>
    <s v="Karolina"/>
    <s v="Janes"/>
    <s v="Radom"/>
    <d v="2014-11-15T00:00:00"/>
    <d v="2014-11-15T00:00:00"/>
    <n v="178.5"/>
    <s v="KarolinaJanes"/>
    <n v="12"/>
    <n v="1"/>
    <n v="33"/>
    <n v="30"/>
    <n v="208.5"/>
    <x v="9"/>
  </r>
  <r>
    <s v="Karolina"/>
    <s v="Janes"/>
    <s v="Kalisz"/>
    <d v="2014-11-20T00:00:00"/>
    <d v="2014-11-20T00:00:00"/>
    <n v="442"/>
    <s v="KarolinaJanes"/>
    <n v="12"/>
    <n v="1"/>
    <n v="33"/>
    <n v="30"/>
    <n v="472"/>
    <x v="9"/>
  </r>
  <r>
    <s v="Karolina"/>
    <s v="Janes"/>
    <s v="Katowice"/>
    <d v="2014-12-29T00:00:00"/>
    <d v="2014-12-29T00:00:00"/>
    <n v="494.7"/>
    <s v="KarolinaJanes"/>
    <n v="12"/>
    <n v="1"/>
    <n v="33"/>
    <n v="30"/>
    <n v="524.70000000000005"/>
    <x v="11"/>
  </r>
  <r>
    <s v="Piotr"/>
    <s v="Sworacz"/>
    <s v="Zgierz"/>
    <d v="2014-11-20T00:00:00"/>
    <d v="2014-11-20T00:00:00"/>
    <n v="212.5"/>
    <s v="PiotrSworacz"/>
    <n v="10"/>
    <n v="1"/>
    <n v="33"/>
    <n v="30"/>
    <n v="242.5"/>
    <x v="9"/>
  </r>
  <r>
    <s v="Grzegorz"/>
    <s v="Podolski"/>
    <s v="Zgierz"/>
    <d v="2014-09-17T00:00:00"/>
    <d v="2014-09-20T00:00:00"/>
    <n v="569.5"/>
    <s v="GrzegorzPodolski"/>
    <n v="14"/>
    <n v="4"/>
    <n v="32"/>
    <n v="102"/>
    <n v="671.5"/>
    <x v="4"/>
  </r>
  <r>
    <s v="Grzegorz"/>
    <s v="Podolski"/>
    <s v="Olsztyn"/>
    <d v="2014-09-29T00:00:00"/>
    <d v="2014-10-02T00:00:00"/>
    <n v="852.8"/>
    <s v="GrzegorzPodolski"/>
    <n v="14"/>
    <n v="4"/>
    <n v="32"/>
    <n v="102"/>
    <n v="954.8"/>
    <x v="4"/>
  </r>
  <r>
    <s v="Piotr"/>
    <s v="Bojarun"/>
    <s v="Lublin"/>
    <d v="2014-05-14T00:00:00"/>
    <d v="2014-05-18T00:00:00"/>
    <n v="886.7"/>
    <s v="PiotrBojarun"/>
    <n v="10"/>
    <n v="5"/>
    <n v="32"/>
    <n v="126"/>
    <n v="1012.7"/>
    <x v="6"/>
  </r>
  <r>
    <s v="Piotr"/>
    <s v="Bojarun"/>
    <s v="Katowice"/>
    <d v="2014-07-01T00:00:00"/>
    <d v="2014-07-05T00:00:00"/>
    <n v="1290.7"/>
    <s v="PiotrBojarun"/>
    <n v="10"/>
    <n v="5"/>
    <n v="32"/>
    <n v="126"/>
    <n v="1416.7"/>
    <x v="7"/>
  </r>
  <r>
    <s v="Grzegorz"/>
    <s v="Podolski"/>
    <s v="Kielce"/>
    <d v="2014-01-15T00:00:00"/>
    <d v="2014-01-17T00:00:00"/>
    <n v="663.7"/>
    <s v="GrzegorzPodolski"/>
    <n v="14"/>
    <n v="3"/>
    <n v="32"/>
    <n v="78"/>
    <n v="741.7"/>
    <x v="0"/>
  </r>
  <r>
    <s v="Grzegorz"/>
    <s v="Podolski"/>
    <s v="Kielce"/>
    <d v="2014-02-07T00:00:00"/>
    <d v="2014-02-09T00:00:00"/>
    <n v="663.7"/>
    <s v="GrzegorzPodolski"/>
    <n v="14"/>
    <n v="3"/>
    <n v="32"/>
    <n v="78"/>
    <n v="741.7"/>
    <x v="1"/>
  </r>
  <r>
    <s v="Grzegorz"/>
    <s v="Podolski"/>
    <s v="Kalisz"/>
    <d v="2014-12-09T00:00:00"/>
    <d v="2014-12-11T00:00:00"/>
    <n v="760"/>
    <s v="GrzegorzPodolski"/>
    <n v="14"/>
    <n v="3"/>
    <n v="32"/>
    <n v="78"/>
    <n v="838"/>
    <x v="11"/>
  </r>
  <r>
    <s v="Piotr"/>
    <s v="Bojarun"/>
    <s v="Radom"/>
    <d v="2014-01-13T00:00:00"/>
    <d v="2014-01-16T00:00:00"/>
    <n v="550.5"/>
    <s v="PiotrBojarun"/>
    <n v="10"/>
    <n v="4"/>
    <n v="32"/>
    <n v="102"/>
    <n v="652.5"/>
    <x v="0"/>
  </r>
  <r>
    <s v="Piotr"/>
    <s v="Bojarun"/>
    <s v="Bydgoszcz"/>
    <d v="2014-02-07T00:00:00"/>
    <d v="2014-02-10T00:00:00"/>
    <n v="936.4"/>
    <s v="PiotrBojarun"/>
    <n v="10"/>
    <n v="4"/>
    <n v="32"/>
    <n v="102"/>
    <n v="1038.4000000000001"/>
    <x v="1"/>
  </r>
  <r>
    <s v="Piotr"/>
    <s v="Bojarun"/>
    <s v="Katowice"/>
    <d v="2014-07-31T00:00:00"/>
    <d v="2014-08-03T00:00:00"/>
    <n v="1091.7"/>
    <s v="PiotrBojarun"/>
    <n v="10"/>
    <n v="4"/>
    <n v="32"/>
    <n v="102"/>
    <n v="1193.7"/>
    <x v="7"/>
  </r>
  <r>
    <s v="Piotr"/>
    <s v="Bojarun"/>
    <s v="Kalisz"/>
    <d v="2014-04-08T00:00:00"/>
    <d v="2014-04-10T00:00:00"/>
    <n v="760"/>
    <s v="PiotrBojarun"/>
    <n v="10"/>
    <n v="3"/>
    <n v="32"/>
    <n v="78"/>
    <n v="838"/>
    <x v="2"/>
  </r>
  <r>
    <s v="Piotr"/>
    <s v="Bojarun"/>
    <s v="Lublin"/>
    <d v="2014-09-05T00:00:00"/>
    <d v="2014-09-07T00:00:00"/>
    <n v="588.70000000000005"/>
    <s v="PiotrBojarun"/>
    <n v="10"/>
    <n v="3"/>
    <n v="32"/>
    <n v="78"/>
    <n v="666.7"/>
    <x v="4"/>
  </r>
  <r>
    <s v="Grzegorz"/>
    <s v="Podolski"/>
    <s v="Krakow"/>
    <d v="2014-04-14T00:00:00"/>
    <d v="2014-04-15T00:00:00"/>
    <n v="706.5"/>
    <s v="GrzegorzPodolski"/>
    <n v="14"/>
    <n v="2"/>
    <n v="32"/>
    <n v="54"/>
    <n v="760.5"/>
    <x v="2"/>
  </r>
  <r>
    <s v="Grzegorz"/>
    <s v="Podolski"/>
    <s v="Krakow"/>
    <d v="2014-07-25T00:00:00"/>
    <d v="2014-07-26T00:00:00"/>
    <n v="706.5"/>
    <s v="GrzegorzPodolski"/>
    <n v="14"/>
    <n v="2"/>
    <n v="32"/>
    <n v="54"/>
    <n v="760.5"/>
    <x v="7"/>
  </r>
  <r>
    <s v="Grzegorz"/>
    <s v="Podolski"/>
    <s v="Katowice"/>
    <d v="2014-07-31T00:00:00"/>
    <d v="2014-08-01T00:00:00"/>
    <n v="693.7"/>
    <s v="GrzegorzPodolski"/>
    <n v="14"/>
    <n v="2"/>
    <n v="32"/>
    <n v="54"/>
    <n v="747.7"/>
    <x v="7"/>
  </r>
  <r>
    <s v="Grzegorz"/>
    <s v="Podolski"/>
    <s v="Siedlce"/>
    <d v="2014-10-29T00:00:00"/>
    <d v="2014-10-30T00:00:00"/>
    <n v="295.39999999999998"/>
    <s v="GrzegorzPodolski"/>
    <n v="14"/>
    <n v="2"/>
    <n v="32"/>
    <n v="54"/>
    <n v="349.4"/>
    <x v="5"/>
  </r>
  <r>
    <s v="Grzegorz"/>
    <s v="Podolski"/>
    <s v="Kielce"/>
    <d v="2014-11-04T00:00:00"/>
    <d v="2014-11-05T00:00:00"/>
    <n v="485.7"/>
    <s v="GrzegorzPodolski"/>
    <n v="14"/>
    <n v="2"/>
    <n v="32"/>
    <n v="54"/>
    <n v="539.70000000000005"/>
    <x v="9"/>
  </r>
  <r>
    <s v="Grzegorz"/>
    <s v="Podolski"/>
    <s v="Kutno"/>
    <d v="2014-11-15T00:00:00"/>
    <d v="2014-11-16T00:00:00"/>
    <n v="407.8"/>
    <s v="GrzegorzPodolski"/>
    <n v="14"/>
    <n v="2"/>
    <n v="32"/>
    <n v="54"/>
    <n v="461.8"/>
    <x v="9"/>
  </r>
  <r>
    <s v="Piotr"/>
    <s v="Bojarun"/>
    <s v="Kutno"/>
    <d v="2014-03-15T00:00:00"/>
    <d v="2014-03-16T00:00:00"/>
    <n v="407.8"/>
    <s v="PiotrBojarun"/>
    <n v="10"/>
    <n v="2"/>
    <n v="32"/>
    <n v="54"/>
    <n v="461.8"/>
    <x v="10"/>
  </r>
  <r>
    <s v="Grzegorz"/>
    <s v="Podolski"/>
    <s v="Krakow"/>
    <d v="2014-01-19T00:00:00"/>
    <d v="2014-01-19T00:00:00"/>
    <n v="501.5"/>
    <s v="GrzegorzPodolski"/>
    <n v="14"/>
    <n v="1"/>
    <n v="32"/>
    <n v="30"/>
    <n v="531.5"/>
    <x v="0"/>
  </r>
  <r>
    <s v="Grzegorz"/>
    <s v="Podolski"/>
    <s v="Siedlce"/>
    <d v="2014-03-03T00:00:00"/>
    <d v="2014-03-03T00:00:00"/>
    <n v="156.4"/>
    <s v="GrzegorzPodolski"/>
    <n v="14"/>
    <n v="1"/>
    <n v="32"/>
    <n v="30"/>
    <n v="186.4"/>
    <x v="10"/>
  </r>
  <r>
    <s v="Grzegorz"/>
    <s v="Podolski"/>
    <s v="Zgierz"/>
    <d v="2014-03-06T00:00:00"/>
    <d v="2014-03-06T00:00:00"/>
    <n v="212.5"/>
    <s v="GrzegorzPodolski"/>
    <n v="14"/>
    <n v="1"/>
    <n v="32"/>
    <n v="30"/>
    <n v="242.5"/>
    <x v="10"/>
  </r>
  <r>
    <s v="Piotr"/>
    <s v="Bojarun"/>
    <s v="Olsztyn"/>
    <d v="2014-01-06T00:00:00"/>
    <d v="2014-01-06T00:00:00"/>
    <n v="363.8"/>
    <s v="PiotrBojarun"/>
    <n v="10"/>
    <n v="1"/>
    <n v="32"/>
    <n v="30"/>
    <n v="393.8"/>
    <x v="0"/>
  </r>
  <r>
    <s v="Piotr"/>
    <s v="Bojarun"/>
    <s v="Bydgoszcz"/>
    <d v="2014-12-21T00:00:00"/>
    <d v="2014-12-21T00:00:00"/>
    <n v="513.4"/>
    <s v="PiotrBojarun"/>
    <n v="10"/>
    <n v="1"/>
    <n v="32"/>
    <n v="30"/>
    <n v="543.4"/>
    <x v="11"/>
  </r>
  <r>
    <s v="Olivia"/>
    <s v="Gabor"/>
    <s v="Krakow"/>
    <d v="2014-09-16T00:00:00"/>
    <d v="2014-09-19T00:00:00"/>
    <n v="1116.5"/>
    <s v="OliviaGabor"/>
    <n v="16"/>
    <n v="4"/>
    <n v="31"/>
    <n v="102"/>
    <n v="1218.5"/>
    <x v="4"/>
  </r>
  <r>
    <s v="Olivia"/>
    <s v="Gabor"/>
    <s v="Katowice"/>
    <d v="2014-09-17T00:00:00"/>
    <d v="2014-09-20T00:00:00"/>
    <n v="1091.7"/>
    <s v="OliviaGabor"/>
    <n v="16"/>
    <n v="4"/>
    <n v="31"/>
    <n v="102"/>
    <n v="1193.7"/>
    <x v="4"/>
  </r>
  <r>
    <s v="Olivia"/>
    <s v="Gabor"/>
    <s v="Kalisz"/>
    <d v="2014-01-15T00:00:00"/>
    <d v="2014-01-17T00:00:00"/>
    <n v="760"/>
    <s v="OliviaGabor"/>
    <n v="16"/>
    <n v="3"/>
    <n v="31"/>
    <n v="78"/>
    <n v="838"/>
    <x v="0"/>
  </r>
  <r>
    <s v="Olivia"/>
    <s v="Gabor"/>
    <s v="Olsztyn"/>
    <d v="2014-10-22T00:00:00"/>
    <d v="2014-10-24T00:00:00"/>
    <n v="689.8"/>
    <s v="OliviaGabor"/>
    <n v="16"/>
    <n v="3"/>
    <n v="31"/>
    <n v="78"/>
    <n v="767.8"/>
    <x v="5"/>
  </r>
  <r>
    <s v="Sebastian"/>
    <s v="Argonski"/>
    <s v="Mielec"/>
    <d v="2014-02-07T00:00:00"/>
    <d v="2014-02-11T00:00:00"/>
    <n v="954"/>
    <s v="SebastianArgonski"/>
    <n v="9"/>
    <n v="5"/>
    <n v="31"/>
    <n v="126"/>
    <n v="1080"/>
    <x v="1"/>
  </r>
  <r>
    <s v="Sebastian"/>
    <s v="Argonski"/>
    <s v="Katowice"/>
    <d v="2014-04-14T00:00:00"/>
    <d v="2014-04-18T00:00:00"/>
    <n v="1290.7"/>
    <s v="SebastianArgonski"/>
    <n v="9"/>
    <n v="5"/>
    <n v="31"/>
    <n v="126"/>
    <n v="1416.7"/>
    <x v="2"/>
  </r>
  <r>
    <s v="Sebastian"/>
    <s v="Argonski"/>
    <s v="Olsztyn"/>
    <d v="2014-07-13T00:00:00"/>
    <d v="2014-07-16T00:00:00"/>
    <n v="852.8"/>
    <s v="SebastianArgonski"/>
    <n v="9"/>
    <n v="4"/>
    <n v="31"/>
    <n v="102"/>
    <n v="954.8"/>
    <x v="7"/>
  </r>
  <r>
    <s v="Sebastian"/>
    <s v="Argonski"/>
    <s v="Kalisz"/>
    <d v="2014-10-23T00:00:00"/>
    <d v="2014-10-26T00:00:00"/>
    <n v="919"/>
    <s v="SebastianArgonski"/>
    <n v="9"/>
    <n v="4"/>
    <n v="31"/>
    <n v="102"/>
    <n v="1021"/>
    <x v="5"/>
  </r>
  <r>
    <s v="Sebastian"/>
    <s v="Argonski"/>
    <s v="Siedlce"/>
    <d v="2014-11-27T00:00:00"/>
    <d v="2014-11-30T00:00:00"/>
    <n v="573.4"/>
    <s v="SebastianArgonski"/>
    <n v="9"/>
    <n v="4"/>
    <n v="31"/>
    <n v="102"/>
    <n v="675.4"/>
    <x v="9"/>
  </r>
  <r>
    <s v="Olivia"/>
    <s v="Gabor"/>
    <s v="Malbork"/>
    <d v="2014-02-19T00:00:00"/>
    <d v="2014-02-20T00:00:00"/>
    <n v="891"/>
    <s v="OliviaGabor"/>
    <n v="16"/>
    <n v="2"/>
    <n v="31"/>
    <n v="54"/>
    <n v="945"/>
    <x v="1"/>
  </r>
  <r>
    <s v="Olivia"/>
    <s v="Gabor"/>
    <s v="Malbork"/>
    <d v="2014-06-25T00:00:00"/>
    <d v="2014-06-26T00:00:00"/>
    <n v="891"/>
    <s v="OliviaGabor"/>
    <n v="16"/>
    <n v="2"/>
    <n v="31"/>
    <n v="54"/>
    <n v="945"/>
    <x v="8"/>
  </r>
  <r>
    <s v="Olivia"/>
    <s v="Gabor"/>
    <s v="Malbork"/>
    <d v="2014-08-25T00:00:00"/>
    <d v="2014-08-26T00:00:00"/>
    <n v="891"/>
    <s v="OliviaGabor"/>
    <n v="16"/>
    <n v="2"/>
    <n v="31"/>
    <n v="54"/>
    <n v="945"/>
    <x v="3"/>
  </r>
  <r>
    <s v="Olivia"/>
    <s v="Gabor"/>
    <s v="Katowice"/>
    <d v="2014-08-30T00:00:00"/>
    <d v="2014-08-31T00:00:00"/>
    <n v="693.7"/>
    <s v="OliviaGabor"/>
    <n v="16"/>
    <n v="2"/>
    <n v="31"/>
    <n v="54"/>
    <n v="747.7"/>
    <x v="3"/>
  </r>
  <r>
    <s v="Olivia"/>
    <s v="Gabor"/>
    <s v="Krakow"/>
    <d v="2014-12-16T00:00:00"/>
    <d v="2014-12-17T00:00:00"/>
    <n v="706.5"/>
    <s v="OliviaGabor"/>
    <n v="16"/>
    <n v="2"/>
    <n v="31"/>
    <n v="54"/>
    <n v="760.5"/>
    <x v="11"/>
  </r>
  <r>
    <s v="Sebastian"/>
    <s v="Argonski"/>
    <s v="Mielec"/>
    <d v="2014-01-14T00:00:00"/>
    <d v="2014-01-16T00:00:00"/>
    <n v="698"/>
    <s v="SebastianArgonski"/>
    <n v="9"/>
    <n v="3"/>
    <n v="31"/>
    <n v="78"/>
    <n v="776"/>
    <x v="0"/>
  </r>
  <r>
    <s v="Sebastian"/>
    <s v="Argonski"/>
    <s v="Lublin"/>
    <d v="2014-09-04T00:00:00"/>
    <d v="2014-09-05T00:00:00"/>
    <n v="439.7"/>
    <s v="SebastianArgonski"/>
    <n v="9"/>
    <n v="2"/>
    <n v="31"/>
    <n v="54"/>
    <n v="493.7"/>
    <x v="4"/>
  </r>
  <r>
    <s v="Sebastian"/>
    <s v="Argonski"/>
    <s v="Krakow"/>
    <d v="2014-09-16T00:00:00"/>
    <d v="2014-09-17T00:00:00"/>
    <n v="706.5"/>
    <s v="SebastianArgonski"/>
    <n v="9"/>
    <n v="2"/>
    <n v="31"/>
    <n v="54"/>
    <n v="760.5"/>
    <x v="4"/>
  </r>
  <r>
    <s v="Sebastian"/>
    <s v="Argonski"/>
    <s v="Lublin"/>
    <d v="2014-12-09T00:00:00"/>
    <d v="2014-12-10T00:00:00"/>
    <n v="439.7"/>
    <s v="SebastianArgonski"/>
    <n v="9"/>
    <n v="2"/>
    <n v="31"/>
    <n v="54"/>
    <n v="493.7"/>
    <x v="11"/>
  </r>
  <r>
    <s v="Olivia"/>
    <s v="Gabor"/>
    <s v="Kutno"/>
    <d v="2014-01-07T00:00:00"/>
    <d v="2014-01-07T00:00:00"/>
    <n v="278.8"/>
    <s v="OliviaGabor"/>
    <n v="16"/>
    <n v="1"/>
    <n v="31"/>
    <n v="30"/>
    <n v="308.8"/>
    <x v="0"/>
  </r>
  <r>
    <s v="Olivia"/>
    <s v="Gabor"/>
    <s v="Zgierz"/>
    <d v="2014-09-30T00:00:00"/>
    <d v="2014-09-30T00:00:00"/>
    <n v="212.5"/>
    <s v="OliviaGabor"/>
    <n v="16"/>
    <n v="1"/>
    <n v="31"/>
    <n v="30"/>
    <n v="242.5"/>
    <x v="4"/>
  </r>
  <r>
    <s v="Olivia"/>
    <s v="Gabor"/>
    <s v="Mielec"/>
    <d v="2014-10-10T00:00:00"/>
    <d v="2014-10-10T00:00:00"/>
    <n v="442"/>
    <s v="OliviaGabor"/>
    <n v="16"/>
    <n v="1"/>
    <n v="31"/>
    <n v="30"/>
    <n v="472"/>
    <x v="5"/>
  </r>
  <r>
    <s v="Olivia"/>
    <s v="Gabor"/>
    <s v="Krakow"/>
    <d v="2014-10-14T00:00:00"/>
    <d v="2014-10-14T00:00:00"/>
    <n v="501.5"/>
    <s v="OliviaGabor"/>
    <n v="16"/>
    <n v="1"/>
    <n v="31"/>
    <n v="30"/>
    <n v="531.5"/>
    <x v="5"/>
  </r>
  <r>
    <s v="Olivia"/>
    <s v="Gabor"/>
    <s v="Krakow"/>
    <d v="2014-11-28T00:00:00"/>
    <d v="2014-11-28T00:00:00"/>
    <n v="501.5"/>
    <s v="OliviaGabor"/>
    <n v="16"/>
    <n v="1"/>
    <n v="31"/>
    <n v="30"/>
    <n v="531.5"/>
    <x v="9"/>
  </r>
  <r>
    <s v="Olivia"/>
    <s v="Gabor"/>
    <s v="Kutno"/>
    <d v="2014-12-02T00:00:00"/>
    <d v="2014-12-02T00:00:00"/>
    <n v="278.8"/>
    <s v="OliviaGabor"/>
    <n v="16"/>
    <n v="1"/>
    <n v="31"/>
    <n v="30"/>
    <n v="308.8"/>
    <x v="11"/>
  </r>
  <r>
    <s v="Olivia"/>
    <s v="Gabor"/>
    <s v="Lublin"/>
    <d v="2014-12-21T00:00:00"/>
    <d v="2014-12-21T00:00:00"/>
    <n v="290.7"/>
    <s v="OliviaGabor"/>
    <n v="16"/>
    <n v="1"/>
    <n v="31"/>
    <n v="30"/>
    <n v="320.7"/>
    <x v="11"/>
  </r>
  <r>
    <s v="Andrzej"/>
    <s v="Klajn"/>
    <s v="Katowice"/>
    <d v="2014-03-27T00:00:00"/>
    <d v="2014-03-31T00:00:00"/>
    <n v="1290.7"/>
    <s v="AndrzejKlajn"/>
    <n v="13"/>
    <n v="5"/>
    <n v="30"/>
    <n v="126"/>
    <n v="1416.7"/>
    <x v="10"/>
  </r>
  <r>
    <s v="Andrzej"/>
    <s v="Klajn"/>
    <s v="Radom"/>
    <d v="2014-11-04T00:00:00"/>
    <d v="2014-11-08T00:00:00"/>
    <n v="674.5"/>
    <s v="AndrzejKlajn"/>
    <n v="13"/>
    <n v="5"/>
    <n v="30"/>
    <n v="126"/>
    <n v="800.5"/>
    <x v="9"/>
  </r>
  <r>
    <s v="Wiktor"/>
    <s v="Budzis"/>
    <s v="Kielce"/>
    <d v="2014-05-26T00:00:00"/>
    <d v="2014-05-30T00:00:00"/>
    <n v="1019.7"/>
    <s v="WiktorBudzis"/>
    <n v="12"/>
    <n v="5"/>
    <n v="30"/>
    <n v="126"/>
    <n v="1145.7"/>
    <x v="6"/>
  </r>
  <r>
    <s v="Wiktor"/>
    <s v="Budzis"/>
    <s v="Kalisz"/>
    <d v="2014-06-13T00:00:00"/>
    <d v="2014-06-17T00:00:00"/>
    <n v="1078"/>
    <s v="WiktorBudzis"/>
    <n v="12"/>
    <n v="5"/>
    <n v="30"/>
    <n v="126"/>
    <n v="1204"/>
    <x v="8"/>
  </r>
  <r>
    <s v="Wiktor"/>
    <s v="Budzis"/>
    <s v="Bydgoszcz"/>
    <d v="2014-08-24T00:00:00"/>
    <d v="2014-08-28T00:00:00"/>
    <n v="1077.4000000000001"/>
    <s v="WiktorBudzis"/>
    <n v="12"/>
    <n v="5"/>
    <n v="30"/>
    <n v="126"/>
    <n v="1203.4000000000001"/>
    <x v="3"/>
  </r>
  <r>
    <s v="Bogumi"/>
    <s v="Lubelski"/>
    <s v="Radom"/>
    <d v="2014-07-01T00:00:00"/>
    <d v="2014-07-05T00:00:00"/>
    <n v="674.5"/>
    <s v="BogumiLubelski"/>
    <n v="12"/>
    <n v="5"/>
    <n v="30"/>
    <n v="126"/>
    <n v="800.5"/>
    <x v="7"/>
  </r>
  <r>
    <s v="Bogumi"/>
    <s v="Lubelski"/>
    <s v="Zgierz"/>
    <d v="2014-09-05T00:00:00"/>
    <d v="2014-09-09T00:00:00"/>
    <n v="688.5"/>
    <s v="BogumiLubelski"/>
    <n v="12"/>
    <n v="5"/>
    <n v="30"/>
    <n v="126"/>
    <n v="814.5"/>
    <x v="4"/>
  </r>
  <r>
    <s v="Dorota"/>
    <s v="Morska"/>
    <s v="Siedlce"/>
    <d v="2014-06-07T00:00:00"/>
    <d v="2014-06-11T00:00:00"/>
    <n v="712.4"/>
    <s v="DorotaMorska"/>
    <n v="12"/>
    <n v="5"/>
    <n v="30"/>
    <n v="126"/>
    <n v="838.4"/>
    <x v="8"/>
  </r>
  <r>
    <s v="Dorota"/>
    <s v="Morska"/>
    <s v="Olsztyn"/>
    <d v="2014-12-10T00:00:00"/>
    <d v="2014-12-14T00:00:00"/>
    <n v="1015.8"/>
    <s v="DorotaMorska"/>
    <n v="12"/>
    <n v="5"/>
    <n v="30"/>
    <n v="126"/>
    <n v="1141.8"/>
    <x v="11"/>
  </r>
  <r>
    <s v="Rozalia"/>
    <s v="Siedlecka"/>
    <s v="Bydgoszcz"/>
    <d v="2014-10-11T00:00:00"/>
    <d v="2014-10-15T00:00:00"/>
    <n v="1077.4000000000001"/>
    <s v="RozaliaSiedlecka"/>
    <n v="11"/>
    <n v="5"/>
    <n v="30"/>
    <n v="126"/>
    <n v="1203.4000000000001"/>
    <x v="5"/>
  </r>
  <r>
    <s v="Adam"/>
    <s v="Wradoch"/>
    <s v="Mielec"/>
    <d v="2014-01-26T00:00:00"/>
    <d v="2014-01-30T00:00:00"/>
    <n v="954"/>
    <s v="AdamWradoch"/>
    <n v="11"/>
    <n v="5"/>
    <n v="30"/>
    <n v="126"/>
    <n v="1080"/>
    <x v="0"/>
  </r>
  <r>
    <s v="Adam"/>
    <s v="Wradoch"/>
    <s v="Radom"/>
    <d v="2014-08-24T00:00:00"/>
    <d v="2014-08-28T00:00:00"/>
    <n v="674.5"/>
    <s v="AdamWradoch"/>
    <n v="11"/>
    <n v="5"/>
    <n v="30"/>
    <n v="126"/>
    <n v="800.5"/>
    <x v="3"/>
  </r>
  <r>
    <s v="Adam"/>
    <s v="Wradoch"/>
    <s v="Kalisz"/>
    <d v="2014-10-11T00:00:00"/>
    <d v="2014-10-15T00:00:00"/>
    <n v="1078"/>
    <s v="AdamWradoch"/>
    <n v="11"/>
    <n v="5"/>
    <n v="30"/>
    <n v="126"/>
    <n v="1204"/>
    <x v="5"/>
  </r>
  <r>
    <s v="Andrzej"/>
    <s v="Klajn"/>
    <s v="Kalisz"/>
    <d v="2014-10-17T00:00:00"/>
    <d v="2014-10-20T00:00:00"/>
    <n v="919"/>
    <s v="AndrzejKlajn"/>
    <n v="13"/>
    <n v="4"/>
    <n v="30"/>
    <n v="102"/>
    <n v="1021"/>
    <x v="5"/>
  </r>
  <r>
    <s v="Bogumi"/>
    <s v="Lubelski"/>
    <s v="Mielec"/>
    <d v="2014-04-02T00:00:00"/>
    <d v="2014-04-05T00:00:00"/>
    <n v="826"/>
    <s v="BogumiLubelski"/>
    <n v="12"/>
    <n v="4"/>
    <n v="30"/>
    <n v="102"/>
    <n v="928"/>
    <x v="2"/>
  </r>
  <r>
    <s v="Dorota"/>
    <s v="Morska"/>
    <s v="Radom"/>
    <d v="2014-04-08T00:00:00"/>
    <d v="2014-04-11T00:00:00"/>
    <n v="550.5"/>
    <s v="DorotaMorska"/>
    <n v="12"/>
    <n v="4"/>
    <n v="30"/>
    <n v="102"/>
    <n v="652.5"/>
    <x v="2"/>
  </r>
  <r>
    <s v="Amadeusz"/>
    <s v="Helski"/>
    <s v="Radom"/>
    <d v="2014-04-08T00:00:00"/>
    <d v="2014-04-12T00:00:00"/>
    <n v="674.5"/>
    <s v="AmadeuszHelski"/>
    <n v="9"/>
    <n v="5"/>
    <n v="30"/>
    <n v="126"/>
    <n v="800.5"/>
    <x v="2"/>
  </r>
  <r>
    <s v="Amadeusz"/>
    <s v="Helski"/>
    <s v="Zgierz"/>
    <d v="2014-12-09T00:00:00"/>
    <d v="2014-12-13T00:00:00"/>
    <n v="688.5"/>
    <s v="AmadeuszHelski"/>
    <n v="9"/>
    <n v="5"/>
    <n v="30"/>
    <n v="126"/>
    <n v="814.5"/>
    <x v="11"/>
  </r>
  <r>
    <s v="Andrzej"/>
    <s v="Klajn"/>
    <s v="Zgierz"/>
    <d v="2014-01-03T00:00:00"/>
    <d v="2014-01-05T00:00:00"/>
    <n v="450.5"/>
    <s v="AndrzejKlajn"/>
    <n v="13"/>
    <n v="3"/>
    <n v="30"/>
    <n v="78"/>
    <n v="528.5"/>
    <x v="0"/>
  </r>
  <r>
    <s v="Andrzej"/>
    <s v="Klajn"/>
    <s v="Katowice"/>
    <d v="2014-09-16T00:00:00"/>
    <d v="2014-09-18T00:00:00"/>
    <n v="892.7"/>
    <s v="AndrzejKlajn"/>
    <n v="13"/>
    <n v="3"/>
    <n v="30"/>
    <n v="78"/>
    <n v="970.7"/>
    <x v="4"/>
  </r>
  <r>
    <s v="Wiktor"/>
    <s v="Budzis"/>
    <s v="Mielec"/>
    <d v="2014-03-15T00:00:00"/>
    <d v="2014-03-17T00:00:00"/>
    <n v="698"/>
    <s v="WiktorBudzis"/>
    <n v="12"/>
    <n v="3"/>
    <n v="30"/>
    <n v="78"/>
    <n v="776"/>
    <x v="10"/>
  </r>
  <r>
    <s v="Amadeusz"/>
    <s v="Helski"/>
    <s v="Krakow"/>
    <d v="2014-01-09T00:00:00"/>
    <d v="2014-01-12T00:00:00"/>
    <n v="1116.5"/>
    <s v="AmadeuszHelski"/>
    <n v="9"/>
    <n v="4"/>
    <n v="30"/>
    <n v="102"/>
    <n v="1218.5"/>
    <x v="0"/>
  </r>
  <r>
    <s v="Amadeusz"/>
    <s v="Helski"/>
    <s v="Kutno"/>
    <d v="2014-06-25T00:00:00"/>
    <d v="2014-06-28T00:00:00"/>
    <n v="665.8"/>
    <s v="AmadeuszHelski"/>
    <n v="9"/>
    <n v="4"/>
    <n v="30"/>
    <n v="102"/>
    <n v="767.8"/>
    <x v="8"/>
  </r>
  <r>
    <s v="Amadeusz"/>
    <s v="Helski"/>
    <s v="Kalisz"/>
    <d v="2014-07-07T00:00:00"/>
    <d v="2014-07-10T00:00:00"/>
    <n v="919"/>
    <s v="AmadeuszHelski"/>
    <n v="9"/>
    <n v="4"/>
    <n v="30"/>
    <n v="102"/>
    <n v="1021"/>
    <x v="7"/>
  </r>
  <r>
    <s v="Dorota"/>
    <s v="Morska"/>
    <s v="Kutno"/>
    <d v="2014-10-22T00:00:00"/>
    <d v="2014-10-24T00:00:00"/>
    <n v="536.79999999999995"/>
    <s v="DorotaMorska"/>
    <n v="12"/>
    <n v="3"/>
    <n v="30"/>
    <n v="78"/>
    <n v="614.79999999999995"/>
    <x v="5"/>
  </r>
  <r>
    <s v="Rozalia"/>
    <s v="Siedlecka"/>
    <s v="Bydgoszcz"/>
    <d v="2014-01-27T00:00:00"/>
    <d v="2014-01-29T00:00:00"/>
    <n v="795.4"/>
    <s v="RozaliaSiedlecka"/>
    <n v="11"/>
    <n v="3"/>
    <n v="30"/>
    <n v="78"/>
    <n v="873.4"/>
    <x v="0"/>
  </r>
  <r>
    <s v="Rozalia"/>
    <s v="Siedlecka"/>
    <s v="Krakow"/>
    <d v="2014-03-03T00:00:00"/>
    <d v="2014-03-05T00:00:00"/>
    <n v="911.5"/>
    <s v="RozaliaSiedlecka"/>
    <n v="11"/>
    <n v="3"/>
    <n v="30"/>
    <n v="78"/>
    <n v="989.5"/>
    <x v="10"/>
  </r>
  <r>
    <s v="Rozalia"/>
    <s v="Siedlecka"/>
    <s v="Mielec"/>
    <d v="2014-03-11T00:00:00"/>
    <d v="2014-03-13T00:00:00"/>
    <n v="698"/>
    <s v="RozaliaSiedlecka"/>
    <n v="11"/>
    <n v="3"/>
    <n v="30"/>
    <n v="78"/>
    <n v="776"/>
    <x v="10"/>
  </r>
  <r>
    <s v="Rozalia"/>
    <s v="Siedlecka"/>
    <s v="Mielec"/>
    <d v="2014-09-05T00:00:00"/>
    <d v="2014-09-07T00:00:00"/>
    <n v="698"/>
    <s v="RozaliaSiedlecka"/>
    <n v="11"/>
    <n v="3"/>
    <n v="30"/>
    <n v="78"/>
    <n v="776"/>
    <x v="4"/>
  </r>
  <r>
    <s v="Rozalia"/>
    <s v="Siedlecka"/>
    <s v="Olsztyn"/>
    <d v="2014-09-11T00:00:00"/>
    <d v="2014-09-13T00:00:00"/>
    <n v="689.8"/>
    <s v="RozaliaSiedlecka"/>
    <n v="11"/>
    <n v="3"/>
    <n v="30"/>
    <n v="78"/>
    <n v="767.8"/>
    <x v="4"/>
  </r>
  <r>
    <s v="Rozalia"/>
    <s v="Siedlecka"/>
    <s v="Katowice"/>
    <d v="2014-09-16T00:00:00"/>
    <d v="2014-09-18T00:00:00"/>
    <n v="892.7"/>
    <s v="RozaliaSiedlecka"/>
    <n v="11"/>
    <n v="3"/>
    <n v="30"/>
    <n v="78"/>
    <n v="970.7"/>
    <x v="4"/>
  </r>
  <r>
    <s v="Adam"/>
    <s v="Wradoch"/>
    <s v="Kutno"/>
    <d v="2014-02-19T00:00:00"/>
    <d v="2014-02-21T00:00:00"/>
    <n v="536.79999999999995"/>
    <s v="AdamWradoch"/>
    <n v="11"/>
    <n v="3"/>
    <n v="30"/>
    <n v="78"/>
    <n v="614.79999999999995"/>
    <x v="1"/>
  </r>
  <r>
    <s v="Amadeusz"/>
    <s v="Helski"/>
    <s v="Olsztyn"/>
    <d v="2014-09-29T00:00:00"/>
    <d v="2014-10-01T00:00:00"/>
    <n v="689.8"/>
    <s v="AmadeuszHelski"/>
    <n v="9"/>
    <n v="3"/>
    <n v="30"/>
    <n v="78"/>
    <n v="767.8"/>
    <x v="4"/>
  </r>
  <r>
    <s v="Andrzej"/>
    <s v="Klajn"/>
    <s v="Mielec"/>
    <d v="2014-09-04T00:00:00"/>
    <d v="2014-09-05T00:00:00"/>
    <n v="570"/>
    <s v="AndrzejKlajn"/>
    <n v="13"/>
    <n v="2"/>
    <n v="30"/>
    <n v="54"/>
    <n v="624"/>
    <x v="4"/>
  </r>
  <r>
    <s v="Andrzej"/>
    <s v="Klajn"/>
    <s v="Malbork"/>
    <d v="2014-12-09T00:00:00"/>
    <d v="2014-12-10T00:00:00"/>
    <n v="891"/>
    <s v="AndrzejKlajn"/>
    <n v="13"/>
    <n v="2"/>
    <n v="30"/>
    <n v="54"/>
    <n v="945"/>
    <x v="11"/>
  </r>
  <r>
    <s v="Wiktor"/>
    <s v="Budzis"/>
    <s v="Mielec"/>
    <d v="2014-02-19T00:00:00"/>
    <d v="2014-02-20T00:00:00"/>
    <n v="570"/>
    <s v="WiktorBudzis"/>
    <n v="12"/>
    <n v="2"/>
    <n v="30"/>
    <n v="54"/>
    <n v="624"/>
    <x v="1"/>
  </r>
  <r>
    <s v="Wiktor"/>
    <s v="Budzis"/>
    <s v="Kutno"/>
    <d v="2014-11-16T00:00:00"/>
    <d v="2014-11-17T00:00:00"/>
    <n v="407.8"/>
    <s v="WiktorBudzis"/>
    <n v="12"/>
    <n v="2"/>
    <n v="30"/>
    <n v="54"/>
    <n v="461.8"/>
    <x v="9"/>
  </r>
  <r>
    <s v="Wiktor"/>
    <s v="Budzis"/>
    <s v="Kutno"/>
    <d v="2014-11-21T00:00:00"/>
    <d v="2014-11-22T00:00:00"/>
    <n v="407.8"/>
    <s v="WiktorBudzis"/>
    <n v="12"/>
    <n v="2"/>
    <n v="30"/>
    <n v="54"/>
    <n v="461.8"/>
    <x v="9"/>
  </r>
  <r>
    <s v="Wiktor"/>
    <s v="Budzis"/>
    <s v="Siedlce"/>
    <d v="2014-12-28T00:00:00"/>
    <d v="2014-12-29T00:00:00"/>
    <n v="295.39999999999998"/>
    <s v="WiktorBudzis"/>
    <n v="12"/>
    <n v="2"/>
    <n v="30"/>
    <n v="54"/>
    <n v="349.4"/>
    <x v="11"/>
  </r>
  <r>
    <s v="Bogumi"/>
    <s v="Lubelski"/>
    <s v="Mielec"/>
    <d v="2014-02-07T00:00:00"/>
    <d v="2014-02-08T00:00:00"/>
    <n v="570"/>
    <s v="BogumiLubelski"/>
    <n v="12"/>
    <n v="2"/>
    <n v="30"/>
    <n v="54"/>
    <n v="624"/>
    <x v="1"/>
  </r>
  <r>
    <s v="Bogumi"/>
    <s v="Lubelski"/>
    <s v="Radom"/>
    <d v="2014-07-07T00:00:00"/>
    <d v="2014-07-08T00:00:00"/>
    <n v="302.5"/>
    <s v="BogumiLubelski"/>
    <n v="12"/>
    <n v="2"/>
    <n v="30"/>
    <n v="54"/>
    <n v="356.5"/>
    <x v="7"/>
  </r>
  <r>
    <s v="Bogumi"/>
    <s v="Lubelski"/>
    <s v="Krakow"/>
    <d v="2014-08-06T00:00:00"/>
    <d v="2014-08-07T00:00:00"/>
    <n v="706.5"/>
    <s v="BogumiLubelski"/>
    <n v="12"/>
    <n v="2"/>
    <n v="30"/>
    <n v="54"/>
    <n v="760.5"/>
    <x v="3"/>
  </r>
  <r>
    <s v="Bogumi"/>
    <s v="Lubelski"/>
    <s v="Bydgoszcz"/>
    <d v="2014-09-04T00:00:00"/>
    <d v="2014-09-05T00:00:00"/>
    <n v="654.4"/>
    <s v="BogumiLubelski"/>
    <n v="12"/>
    <n v="2"/>
    <n v="30"/>
    <n v="54"/>
    <n v="708.4"/>
    <x v="4"/>
  </r>
  <r>
    <s v="Bogumi"/>
    <s v="Lubelski"/>
    <s v="Kalisz"/>
    <d v="2014-11-03T00:00:00"/>
    <d v="2014-11-04T00:00:00"/>
    <n v="601"/>
    <s v="BogumiLubelski"/>
    <n v="12"/>
    <n v="2"/>
    <n v="30"/>
    <n v="54"/>
    <n v="655"/>
    <x v="9"/>
  </r>
  <r>
    <s v="Bogumi"/>
    <s v="Lubelski"/>
    <s v="Katowice"/>
    <d v="2014-11-22T00:00:00"/>
    <d v="2014-11-23T00:00:00"/>
    <n v="693.7"/>
    <s v="BogumiLubelski"/>
    <n v="12"/>
    <n v="2"/>
    <n v="30"/>
    <n v="54"/>
    <n v="747.7"/>
    <x v="9"/>
  </r>
  <r>
    <s v="Bogumi"/>
    <s v="Lubelski"/>
    <s v="Mielec"/>
    <d v="2014-12-21T00:00:00"/>
    <d v="2014-12-22T00:00:00"/>
    <n v="570"/>
    <s v="BogumiLubelski"/>
    <n v="12"/>
    <n v="2"/>
    <n v="30"/>
    <n v="54"/>
    <n v="624"/>
    <x v="11"/>
  </r>
  <r>
    <s v="Dorota"/>
    <s v="Morska"/>
    <s v="Radom"/>
    <d v="2014-01-02T00:00:00"/>
    <d v="2014-01-03T00:00:00"/>
    <n v="302.5"/>
    <s v="DorotaMorska"/>
    <n v="12"/>
    <n v="2"/>
    <n v="30"/>
    <n v="54"/>
    <n v="356.5"/>
    <x v="0"/>
  </r>
  <r>
    <s v="Dorota"/>
    <s v="Morska"/>
    <s v="Zgierz"/>
    <d v="2014-03-18T00:00:00"/>
    <d v="2014-03-19T00:00:00"/>
    <n v="331.5"/>
    <s v="DorotaMorska"/>
    <n v="12"/>
    <n v="2"/>
    <n v="30"/>
    <n v="54"/>
    <n v="385.5"/>
    <x v="10"/>
  </r>
  <r>
    <s v="Dorota"/>
    <s v="Morska"/>
    <s v="Krakow"/>
    <d v="2014-09-29T00:00:00"/>
    <d v="2014-09-30T00:00:00"/>
    <n v="706.5"/>
    <s v="DorotaMorska"/>
    <n v="12"/>
    <n v="2"/>
    <n v="30"/>
    <n v="54"/>
    <n v="760.5"/>
    <x v="4"/>
  </r>
  <r>
    <s v="Dorota"/>
    <s v="Morska"/>
    <s v="Kalisz"/>
    <d v="2014-10-10T00:00:00"/>
    <d v="2014-10-11T00:00:00"/>
    <n v="601"/>
    <s v="DorotaMorska"/>
    <n v="12"/>
    <n v="2"/>
    <n v="30"/>
    <n v="54"/>
    <n v="655"/>
    <x v="5"/>
  </r>
  <r>
    <s v="Dorota"/>
    <s v="Morska"/>
    <s v="Krakow"/>
    <d v="2014-11-04T00:00:00"/>
    <d v="2014-11-05T00:00:00"/>
    <n v="706.5"/>
    <s v="DorotaMorska"/>
    <n v="12"/>
    <n v="2"/>
    <n v="30"/>
    <n v="54"/>
    <n v="760.5"/>
    <x v="9"/>
  </r>
  <r>
    <s v="Rozalia"/>
    <s v="Siedlecka"/>
    <s v="Zgierz"/>
    <d v="2014-02-19T00:00:00"/>
    <d v="2014-02-20T00:00:00"/>
    <n v="331.5"/>
    <s v="RozaliaSiedlecka"/>
    <n v="11"/>
    <n v="2"/>
    <n v="30"/>
    <n v="54"/>
    <n v="385.5"/>
    <x v="1"/>
  </r>
  <r>
    <s v="Rozalia"/>
    <s v="Siedlecka"/>
    <s v="Katowice"/>
    <d v="2014-03-27T00:00:00"/>
    <d v="2014-03-28T00:00:00"/>
    <n v="693.7"/>
    <s v="RozaliaSiedlecka"/>
    <n v="11"/>
    <n v="2"/>
    <n v="30"/>
    <n v="54"/>
    <n v="747.7"/>
    <x v="10"/>
  </r>
  <r>
    <s v="Rozalia"/>
    <s v="Siedlecka"/>
    <s v="Malbork"/>
    <d v="2014-10-05T00:00:00"/>
    <d v="2014-10-06T00:00:00"/>
    <n v="891"/>
    <s v="RozaliaSiedlecka"/>
    <n v="11"/>
    <n v="2"/>
    <n v="30"/>
    <n v="54"/>
    <n v="945"/>
    <x v="5"/>
  </r>
  <r>
    <s v="Adam"/>
    <s v="Wradoch"/>
    <s v="Radom"/>
    <d v="2014-06-25T00:00:00"/>
    <d v="2014-06-26T00:00:00"/>
    <n v="302.5"/>
    <s v="AdamWradoch"/>
    <n v="11"/>
    <n v="2"/>
    <n v="30"/>
    <n v="54"/>
    <n v="356.5"/>
    <x v="8"/>
  </r>
  <r>
    <s v="Adam"/>
    <s v="Wradoch"/>
    <s v="Katowice"/>
    <d v="2014-09-05T00:00:00"/>
    <d v="2014-09-06T00:00:00"/>
    <n v="693.7"/>
    <s v="AdamWradoch"/>
    <n v="11"/>
    <n v="2"/>
    <n v="30"/>
    <n v="54"/>
    <n v="747.7"/>
    <x v="4"/>
  </r>
  <r>
    <s v="Adam"/>
    <s v="Wradoch"/>
    <s v="Malbork"/>
    <d v="2014-11-28T00:00:00"/>
    <d v="2014-11-29T00:00:00"/>
    <n v="891"/>
    <s v="AdamWradoch"/>
    <n v="11"/>
    <n v="2"/>
    <n v="30"/>
    <n v="54"/>
    <n v="945"/>
    <x v="9"/>
  </r>
  <r>
    <s v="Adam"/>
    <s v="Wradoch"/>
    <s v="Olsztyn"/>
    <d v="2014-12-09T00:00:00"/>
    <d v="2014-12-10T00:00:00"/>
    <n v="526.79999999999995"/>
    <s v="AdamWradoch"/>
    <n v="11"/>
    <n v="2"/>
    <n v="30"/>
    <n v="54"/>
    <n v="580.79999999999995"/>
    <x v="11"/>
  </r>
  <r>
    <s v="Adam"/>
    <s v="Wradoch"/>
    <s v="Zgierz"/>
    <d v="2014-12-29T00:00:00"/>
    <d v="2014-12-30T00:00:00"/>
    <n v="331.5"/>
    <s v="AdamWradoch"/>
    <n v="11"/>
    <n v="2"/>
    <n v="30"/>
    <n v="54"/>
    <n v="385.5"/>
    <x v="11"/>
  </r>
  <r>
    <s v="Amadeusz"/>
    <s v="Helski"/>
    <s v="Bydgoszcz"/>
    <d v="2014-11-20T00:00:00"/>
    <d v="2014-11-21T00:00:00"/>
    <n v="654.4"/>
    <s v="AmadeuszHelski"/>
    <n v="9"/>
    <n v="2"/>
    <n v="30"/>
    <n v="54"/>
    <n v="708.4"/>
    <x v="9"/>
  </r>
  <r>
    <s v="Amadeusz"/>
    <s v="Helski"/>
    <s v="Malbork"/>
    <d v="2014-11-24T00:00:00"/>
    <d v="2014-11-25T00:00:00"/>
    <n v="891"/>
    <s v="AmadeuszHelski"/>
    <n v="9"/>
    <n v="2"/>
    <n v="30"/>
    <n v="54"/>
    <n v="945"/>
    <x v="9"/>
  </r>
  <r>
    <s v="Andrzej"/>
    <s v="Klajn"/>
    <s v="Krakow"/>
    <d v="2014-10-10T00:00:00"/>
    <d v="2014-10-10T00:00:00"/>
    <n v="501.5"/>
    <s v="AndrzejKlajn"/>
    <n v="13"/>
    <n v="1"/>
    <n v="30"/>
    <n v="30"/>
    <n v="531.5"/>
    <x v="5"/>
  </r>
  <r>
    <s v="Andrzej"/>
    <s v="Klajn"/>
    <s v="Katowice"/>
    <d v="2014-10-13T00:00:00"/>
    <d v="2014-10-13T00:00:00"/>
    <n v="494.7"/>
    <s v="AndrzejKlajn"/>
    <n v="13"/>
    <n v="1"/>
    <n v="30"/>
    <n v="30"/>
    <n v="524.70000000000005"/>
    <x v="5"/>
  </r>
  <r>
    <s v="Andrzej"/>
    <s v="Klajn"/>
    <s v="Kalisz"/>
    <d v="2014-11-27T00:00:00"/>
    <d v="2014-11-27T00:00:00"/>
    <n v="442"/>
    <s v="AndrzejKlajn"/>
    <n v="13"/>
    <n v="1"/>
    <n v="30"/>
    <n v="30"/>
    <n v="472"/>
    <x v="9"/>
  </r>
  <r>
    <s v="Andrzej"/>
    <s v="Klajn"/>
    <s v="Kalisz"/>
    <d v="2014-12-01T00:00:00"/>
    <d v="2014-12-01T00:00:00"/>
    <n v="442"/>
    <s v="AndrzejKlajn"/>
    <n v="13"/>
    <n v="1"/>
    <n v="30"/>
    <n v="30"/>
    <n v="472"/>
    <x v="11"/>
  </r>
  <r>
    <s v="Andrzej"/>
    <s v="Klajn"/>
    <s v="Lublin"/>
    <d v="2014-12-11T00:00:00"/>
    <d v="2014-12-11T00:00:00"/>
    <n v="290.7"/>
    <s v="AndrzejKlajn"/>
    <n v="13"/>
    <n v="1"/>
    <n v="30"/>
    <n v="30"/>
    <n v="320.7"/>
    <x v="11"/>
  </r>
  <r>
    <s v="Andrzej"/>
    <s v="Klajn"/>
    <s v="Krakow"/>
    <d v="2014-12-13T00:00:00"/>
    <d v="2014-12-13T00:00:00"/>
    <n v="501.5"/>
    <s v="AndrzejKlajn"/>
    <n v="13"/>
    <n v="1"/>
    <n v="30"/>
    <n v="30"/>
    <n v="531.5"/>
    <x v="11"/>
  </r>
  <r>
    <s v="Wiktor"/>
    <s v="Budzis"/>
    <s v="Malbork"/>
    <d v="2014-02-22T00:00:00"/>
    <d v="2014-02-22T00:00:00"/>
    <n v="680"/>
    <s v="WiktorBudzis"/>
    <n v="12"/>
    <n v="1"/>
    <n v="30"/>
    <n v="30"/>
    <n v="710"/>
    <x v="1"/>
  </r>
  <r>
    <s v="Wiktor"/>
    <s v="Budzis"/>
    <s v="Kutno"/>
    <d v="2014-02-28T00:00:00"/>
    <d v="2014-02-28T00:00:00"/>
    <n v="278.8"/>
    <s v="WiktorBudzis"/>
    <n v="12"/>
    <n v="1"/>
    <n v="30"/>
    <n v="30"/>
    <n v="308.8"/>
    <x v="1"/>
  </r>
  <r>
    <s v="Wiktor"/>
    <s v="Budzis"/>
    <s v="Lublin"/>
    <d v="2014-03-10T00:00:00"/>
    <d v="2014-03-10T00:00:00"/>
    <n v="290.7"/>
    <s v="WiktorBudzis"/>
    <n v="12"/>
    <n v="1"/>
    <n v="30"/>
    <n v="30"/>
    <n v="320.7"/>
    <x v="10"/>
  </r>
  <r>
    <s v="Wiktor"/>
    <s v="Budzis"/>
    <s v="Kalisz"/>
    <d v="2014-12-02T00:00:00"/>
    <d v="2014-12-02T00:00:00"/>
    <n v="442"/>
    <s v="WiktorBudzis"/>
    <n v="12"/>
    <n v="1"/>
    <n v="30"/>
    <n v="30"/>
    <n v="472"/>
    <x v="11"/>
  </r>
  <r>
    <s v="Bogumi"/>
    <s v="Lubelski"/>
    <s v="Kielce"/>
    <d v="2014-08-09T00:00:00"/>
    <d v="2014-08-09T00:00:00"/>
    <n v="307.7"/>
    <s v="BogumiLubelski"/>
    <n v="12"/>
    <n v="1"/>
    <n v="30"/>
    <n v="30"/>
    <n v="337.7"/>
    <x v="3"/>
  </r>
  <r>
    <s v="Bogumi"/>
    <s v="Lubelski"/>
    <s v="Kielce"/>
    <d v="2014-10-02T00:00:00"/>
    <d v="2014-10-02T00:00:00"/>
    <n v="307.7"/>
    <s v="BogumiLubelski"/>
    <n v="12"/>
    <n v="1"/>
    <n v="30"/>
    <n v="30"/>
    <n v="337.7"/>
    <x v="5"/>
  </r>
  <r>
    <s v="Dorota"/>
    <s v="Morska"/>
    <s v="Malbork"/>
    <d v="2014-09-19T00:00:00"/>
    <d v="2014-09-19T00:00:00"/>
    <n v="680"/>
    <s v="DorotaMorska"/>
    <n v="12"/>
    <n v="1"/>
    <n v="30"/>
    <n v="30"/>
    <n v="710"/>
    <x v="4"/>
  </r>
  <r>
    <s v="Dorota"/>
    <s v="Morska"/>
    <s v="Siedlce"/>
    <d v="2014-10-15T00:00:00"/>
    <d v="2014-10-15T00:00:00"/>
    <n v="156.4"/>
    <s v="DorotaMorska"/>
    <n v="12"/>
    <n v="1"/>
    <n v="30"/>
    <n v="30"/>
    <n v="186.4"/>
    <x v="5"/>
  </r>
  <r>
    <s v="Dorota"/>
    <s v="Morska"/>
    <s v="Zgierz"/>
    <d v="2014-10-18T00:00:00"/>
    <d v="2014-10-18T00:00:00"/>
    <n v="212.5"/>
    <s v="DorotaMorska"/>
    <n v="12"/>
    <n v="1"/>
    <n v="30"/>
    <n v="30"/>
    <n v="242.5"/>
    <x v="5"/>
  </r>
  <r>
    <s v="Rozalia"/>
    <s v="Siedlecka"/>
    <s v="Kielce"/>
    <d v="2014-07-21T00:00:00"/>
    <d v="2014-07-21T00:00:00"/>
    <n v="307.7"/>
    <s v="RozaliaSiedlecka"/>
    <n v="11"/>
    <n v="1"/>
    <n v="30"/>
    <n v="30"/>
    <n v="337.7"/>
    <x v="7"/>
  </r>
  <r>
    <s v="Adam"/>
    <s v="Wradoch"/>
    <s v="Kutno"/>
    <d v="2014-03-03T00:00:00"/>
    <d v="2014-03-03T00:00:00"/>
    <n v="278.8"/>
    <s v="AdamWradoch"/>
    <n v="11"/>
    <n v="1"/>
    <n v="30"/>
    <n v="30"/>
    <n v="308.8"/>
    <x v="10"/>
  </r>
  <r>
    <s v="Adam"/>
    <s v="Wradoch"/>
    <s v="Lublin"/>
    <d v="2014-03-07T00:00:00"/>
    <d v="2014-03-07T00:00:00"/>
    <n v="290.7"/>
    <s v="AdamWradoch"/>
    <n v="11"/>
    <n v="1"/>
    <n v="30"/>
    <n v="30"/>
    <n v="320.7"/>
    <x v="10"/>
  </r>
  <r>
    <s v="Amadeusz"/>
    <s v="Helski"/>
    <s v="Katowice"/>
    <d v="2014-03-18T00:00:00"/>
    <d v="2014-03-18T00:00:00"/>
    <n v="494.7"/>
    <s v="AmadeuszHelski"/>
    <n v="9"/>
    <n v="1"/>
    <n v="30"/>
    <n v="30"/>
    <n v="524.70000000000005"/>
    <x v="10"/>
  </r>
  <r>
    <s v="Dorota"/>
    <s v="Sosnowiecka"/>
    <s v="Malbork"/>
    <d v="2014-01-14T00:00:00"/>
    <d v="2014-01-17T00:00:00"/>
    <n v="1313"/>
    <s v="DorotaSosnowiecka"/>
    <n v="13"/>
    <n v="4"/>
    <n v="29"/>
    <n v="102"/>
    <n v="1415"/>
    <x v="0"/>
  </r>
  <r>
    <s v="Dorota"/>
    <s v="Sosnowiecka"/>
    <s v="Kielce"/>
    <d v="2014-09-04T00:00:00"/>
    <d v="2014-09-07T00:00:00"/>
    <n v="841.7"/>
    <s v="DorotaSosnowiecka"/>
    <n v="13"/>
    <n v="4"/>
    <n v="29"/>
    <n v="102"/>
    <n v="943.7"/>
    <x v="4"/>
  </r>
  <r>
    <s v="Ewa"/>
    <s v="Kwiska"/>
    <s v="Kielce"/>
    <d v="2014-01-15T00:00:00"/>
    <d v="2014-01-19T00:00:00"/>
    <n v="1019.7"/>
    <s v="EwaKwiska"/>
    <n v="8"/>
    <n v="5"/>
    <n v="29"/>
    <n v="126"/>
    <n v="1145.7"/>
    <x v="0"/>
  </r>
  <r>
    <s v="Ewa"/>
    <s v="Kwiska"/>
    <s v="Siedlce"/>
    <d v="2014-09-17T00:00:00"/>
    <d v="2014-09-21T00:00:00"/>
    <n v="712.4"/>
    <s v="EwaKwiska"/>
    <n v="8"/>
    <n v="5"/>
    <n v="29"/>
    <n v="126"/>
    <n v="838.4"/>
    <x v="4"/>
  </r>
  <r>
    <s v="Dorota"/>
    <s v="Sosnowiecka"/>
    <s v="Siedlce"/>
    <d v="2014-01-26T00:00:00"/>
    <d v="2014-01-28T00:00:00"/>
    <n v="434.4"/>
    <s v="DorotaSosnowiecka"/>
    <n v="13"/>
    <n v="3"/>
    <n v="29"/>
    <n v="78"/>
    <n v="512.4"/>
    <x v="0"/>
  </r>
  <r>
    <s v="Dorota"/>
    <s v="Sosnowiecka"/>
    <s v="Mielec"/>
    <d v="2014-10-29T00:00:00"/>
    <d v="2014-10-31T00:00:00"/>
    <n v="698"/>
    <s v="DorotaSosnowiecka"/>
    <n v="13"/>
    <n v="3"/>
    <n v="29"/>
    <n v="78"/>
    <n v="776"/>
    <x v="5"/>
  </r>
  <r>
    <s v="Ewa"/>
    <s v="Kwiska"/>
    <s v="Mielec"/>
    <d v="2014-01-21T00:00:00"/>
    <d v="2014-01-24T00:00:00"/>
    <n v="826"/>
    <s v="EwaKwiska"/>
    <n v="8"/>
    <n v="4"/>
    <n v="29"/>
    <n v="102"/>
    <n v="928"/>
    <x v="0"/>
  </r>
  <r>
    <s v="Ewa"/>
    <s v="Kwiska"/>
    <s v="Krakow"/>
    <d v="2014-10-11T00:00:00"/>
    <d v="2014-10-14T00:00:00"/>
    <n v="1116.5"/>
    <s v="EwaKwiska"/>
    <n v="8"/>
    <n v="4"/>
    <n v="29"/>
    <n v="102"/>
    <n v="1218.5"/>
    <x v="5"/>
  </r>
  <r>
    <s v="Ewa"/>
    <s v="Kwiska"/>
    <s v="Katowice"/>
    <d v="2014-11-28T00:00:00"/>
    <d v="2014-12-01T00:00:00"/>
    <n v="1091.7"/>
    <s v="EwaKwiska"/>
    <n v="8"/>
    <n v="4"/>
    <n v="29"/>
    <n v="102"/>
    <n v="1193.7"/>
    <x v="9"/>
  </r>
  <r>
    <s v="Dorota"/>
    <s v="Sosnowiecka"/>
    <s v="Malbork"/>
    <d v="2014-02-19T00:00:00"/>
    <d v="2014-02-20T00:00:00"/>
    <n v="891"/>
    <s v="DorotaSosnowiecka"/>
    <n v="13"/>
    <n v="2"/>
    <n v="29"/>
    <n v="54"/>
    <n v="945"/>
    <x v="1"/>
  </r>
  <r>
    <s v="Dorota"/>
    <s v="Sosnowiecka"/>
    <s v="Siedlce"/>
    <d v="2014-02-19T00:00:00"/>
    <d v="2014-02-20T00:00:00"/>
    <n v="295.39999999999998"/>
    <s v="DorotaSosnowiecka"/>
    <n v="13"/>
    <n v="2"/>
    <n v="29"/>
    <n v="54"/>
    <n v="349.4"/>
    <x v="1"/>
  </r>
  <r>
    <s v="Dorota"/>
    <s v="Sosnowiecka"/>
    <s v="Olsztyn"/>
    <d v="2014-09-11T00:00:00"/>
    <d v="2014-09-12T00:00:00"/>
    <n v="526.79999999999995"/>
    <s v="DorotaSosnowiecka"/>
    <n v="13"/>
    <n v="2"/>
    <n v="29"/>
    <n v="54"/>
    <n v="580.79999999999995"/>
    <x v="4"/>
  </r>
  <r>
    <s v="Dorota"/>
    <s v="Sosnowiecka"/>
    <s v="Malbork"/>
    <d v="2014-10-17T00:00:00"/>
    <d v="2014-10-18T00:00:00"/>
    <n v="891"/>
    <s v="DorotaSosnowiecka"/>
    <n v="13"/>
    <n v="2"/>
    <n v="29"/>
    <n v="54"/>
    <n v="945"/>
    <x v="5"/>
  </r>
  <r>
    <s v="Dorota"/>
    <s v="Sosnowiecka"/>
    <s v="Mielec"/>
    <d v="2014-10-25T00:00:00"/>
    <d v="2014-10-26T00:00:00"/>
    <n v="570"/>
    <s v="DorotaSosnowiecka"/>
    <n v="13"/>
    <n v="2"/>
    <n v="29"/>
    <n v="54"/>
    <n v="624"/>
    <x v="5"/>
  </r>
  <r>
    <s v="Dorota"/>
    <s v="Sosnowiecka"/>
    <s v="Bydgoszcz"/>
    <d v="2014-12-22T00:00:00"/>
    <d v="2014-12-23T00:00:00"/>
    <n v="654.4"/>
    <s v="DorotaSosnowiecka"/>
    <n v="13"/>
    <n v="2"/>
    <n v="29"/>
    <n v="54"/>
    <n v="708.4"/>
    <x v="11"/>
  </r>
  <r>
    <s v="Ewa"/>
    <s v="Kwiska"/>
    <s v="Bydgoszcz"/>
    <d v="2014-02-14T00:00:00"/>
    <d v="2014-02-16T00:00:00"/>
    <n v="795.4"/>
    <s v="EwaKwiska"/>
    <n v="8"/>
    <n v="3"/>
    <n v="29"/>
    <n v="78"/>
    <n v="873.4"/>
    <x v="1"/>
  </r>
  <r>
    <s v="Ewa"/>
    <s v="Kwiska"/>
    <s v="Katowice"/>
    <d v="2014-06-13T00:00:00"/>
    <d v="2014-06-15T00:00:00"/>
    <n v="892.7"/>
    <s v="EwaKwiska"/>
    <n v="8"/>
    <n v="3"/>
    <n v="29"/>
    <n v="78"/>
    <n v="970.7"/>
    <x v="8"/>
  </r>
  <r>
    <s v="Dorota"/>
    <s v="Sosnowiecka"/>
    <s v="Malbork"/>
    <d v="2014-10-23T00:00:00"/>
    <d v="2014-10-23T00:00:00"/>
    <n v="680"/>
    <s v="DorotaSosnowiecka"/>
    <n v="13"/>
    <n v="1"/>
    <n v="29"/>
    <n v="30"/>
    <n v="710"/>
    <x v="5"/>
  </r>
  <r>
    <s v="Dorota"/>
    <s v="Sosnowiecka"/>
    <s v="Bydgoszcz"/>
    <d v="2014-11-25T00:00:00"/>
    <d v="2014-11-25T00:00:00"/>
    <n v="513.4"/>
    <s v="DorotaSosnowiecka"/>
    <n v="13"/>
    <n v="1"/>
    <n v="29"/>
    <n v="30"/>
    <n v="543.4"/>
    <x v="9"/>
  </r>
  <r>
    <s v="Dorota"/>
    <s v="Sosnowiecka"/>
    <s v="Bydgoszcz"/>
    <d v="2014-11-27T00:00:00"/>
    <d v="2014-11-27T00:00:00"/>
    <n v="513.4"/>
    <s v="DorotaSosnowiecka"/>
    <n v="13"/>
    <n v="1"/>
    <n v="29"/>
    <n v="30"/>
    <n v="543.4"/>
    <x v="9"/>
  </r>
  <r>
    <s v="Ewa"/>
    <s v="Kwiska"/>
    <s v="Bydgoszcz"/>
    <d v="2014-09-05T00:00:00"/>
    <d v="2014-09-05T00:00:00"/>
    <n v="513.4"/>
    <s v="EwaKwiska"/>
    <n v="8"/>
    <n v="1"/>
    <n v="29"/>
    <n v="30"/>
    <n v="543.4"/>
    <x v="4"/>
  </r>
  <r>
    <s v="Jerzy"/>
    <s v="Misiek"/>
    <s v="Mielec"/>
    <d v="2014-08-06T00:00:00"/>
    <d v="2014-08-10T00:00:00"/>
    <n v="954"/>
    <s v="JerzyMisiek"/>
    <n v="11"/>
    <n v="5"/>
    <n v="28"/>
    <n v="126"/>
    <n v="1080"/>
    <x v="3"/>
  </r>
  <r>
    <s v="Jerzy"/>
    <s v="Misiek"/>
    <s v="Katowice"/>
    <d v="2014-11-04T00:00:00"/>
    <d v="2014-11-08T00:00:00"/>
    <n v="1290.7"/>
    <s v="JerzyMisiek"/>
    <n v="11"/>
    <n v="5"/>
    <n v="28"/>
    <n v="126"/>
    <n v="1416.7"/>
    <x v="9"/>
  </r>
  <r>
    <s v="Kazimiera"/>
    <s v="Parczewska"/>
    <s v="Malbork"/>
    <d v="2014-07-31T00:00:00"/>
    <d v="2014-08-04T00:00:00"/>
    <n v="1524"/>
    <s v="KazimieraParczewska"/>
    <n v="11"/>
    <n v="5"/>
    <n v="28"/>
    <n v="126"/>
    <n v="1650"/>
    <x v="7"/>
  </r>
  <r>
    <s v="Daria"/>
    <s v="Paryska"/>
    <s v="Olsztyn"/>
    <d v="2014-09-29T00:00:00"/>
    <d v="2014-10-03T00:00:00"/>
    <n v="1015.8"/>
    <s v="DariaParyska"/>
    <n v="10"/>
    <n v="5"/>
    <n v="28"/>
    <n v="126"/>
    <n v="1141.8"/>
    <x v="4"/>
  </r>
  <r>
    <s v="Kornel"/>
    <s v="Czerski"/>
    <s v="Katowice"/>
    <d v="2014-01-14T00:00:00"/>
    <d v="2014-01-18T00:00:00"/>
    <n v="1290.7"/>
    <s v="KornelCzerski"/>
    <n v="9"/>
    <n v="5"/>
    <n v="28"/>
    <n v="126"/>
    <n v="1416.7"/>
    <x v="0"/>
  </r>
  <r>
    <s v="Kornel"/>
    <s v="Czerski"/>
    <s v="Zgierz"/>
    <d v="2014-07-25T00:00:00"/>
    <d v="2014-07-29T00:00:00"/>
    <n v="688.5"/>
    <s v="KornelCzerski"/>
    <n v="9"/>
    <n v="5"/>
    <n v="28"/>
    <n v="126"/>
    <n v="814.5"/>
    <x v="7"/>
  </r>
  <r>
    <s v="Jerzy"/>
    <s v="Misiek"/>
    <s v="Kutno"/>
    <d v="2014-09-16T00:00:00"/>
    <d v="2014-09-19T00:00:00"/>
    <n v="665.8"/>
    <s v="JerzyMisiek"/>
    <n v="11"/>
    <n v="4"/>
    <n v="28"/>
    <n v="102"/>
    <n v="767.8"/>
    <x v="4"/>
  </r>
  <r>
    <s v="Jerzy"/>
    <s v="Misiek"/>
    <s v="Katowice"/>
    <d v="2014-12-10T00:00:00"/>
    <d v="2014-12-13T00:00:00"/>
    <n v="1091.7"/>
    <s v="JerzyMisiek"/>
    <n v="11"/>
    <n v="4"/>
    <n v="28"/>
    <n v="102"/>
    <n v="1193.7"/>
    <x v="11"/>
  </r>
  <r>
    <s v="Malwina"/>
    <s v="Papkin"/>
    <s v="Lublin"/>
    <d v="2014-01-26T00:00:00"/>
    <d v="2014-01-29T00:00:00"/>
    <n v="737.7"/>
    <s v="MalwinaPapkin"/>
    <n v="11"/>
    <n v="4"/>
    <n v="28"/>
    <n v="102"/>
    <n v="839.7"/>
    <x v="0"/>
  </r>
  <r>
    <s v="Malwina"/>
    <s v="Papkin"/>
    <s v="Siedlce"/>
    <d v="2014-09-04T00:00:00"/>
    <d v="2014-09-07T00:00:00"/>
    <n v="573.4"/>
    <s v="MalwinaPapkin"/>
    <n v="11"/>
    <n v="4"/>
    <n v="28"/>
    <n v="102"/>
    <n v="675.4"/>
    <x v="4"/>
  </r>
  <r>
    <s v="Malwina"/>
    <s v="Papkin"/>
    <s v="Siedlce"/>
    <d v="2014-12-12T00:00:00"/>
    <d v="2014-12-15T00:00:00"/>
    <n v="573.4"/>
    <s v="MalwinaPapkin"/>
    <n v="11"/>
    <n v="4"/>
    <n v="28"/>
    <n v="102"/>
    <n v="675.4"/>
    <x v="11"/>
  </r>
  <r>
    <s v="Kazimiera"/>
    <s v="Parczewska"/>
    <s v="Kielce"/>
    <d v="2014-10-23T00:00:00"/>
    <d v="2014-10-26T00:00:00"/>
    <n v="841.7"/>
    <s v="KazimieraParczewska"/>
    <n v="11"/>
    <n v="4"/>
    <n v="28"/>
    <n v="102"/>
    <n v="943.7"/>
    <x v="5"/>
  </r>
  <r>
    <s v="Wojciech"/>
    <s v="Magierowcz"/>
    <s v="Siedlce"/>
    <d v="2014-03-03T00:00:00"/>
    <d v="2014-03-07T00:00:00"/>
    <n v="712.4"/>
    <s v="WojciechMagierowcz"/>
    <n v="8"/>
    <n v="5"/>
    <n v="28"/>
    <n v="126"/>
    <n v="838.4"/>
    <x v="10"/>
  </r>
  <r>
    <s v="Wojciech"/>
    <s v="Magierowcz"/>
    <s v="Krakow"/>
    <d v="2014-08-12T00:00:00"/>
    <d v="2014-08-16T00:00:00"/>
    <n v="1321.5"/>
    <s v="WojciechMagierowcz"/>
    <n v="8"/>
    <n v="5"/>
    <n v="28"/>
    <n v="126"/>
    <n v="1447.5"/>
    <x v="3"/>
  </r>
  <r>
    <s v="Wojciech"/>
    <s v="Magierowcz"/>
    <s v="Katowice"/>
    <d v="2014-10-10T00:00:00"/>
    <d v="2014-10-14T00:00:00"/>
    <n v="1290.7"/>
    <s v="WojciechMagierowcz"/>
    <n v="8"/>
    <n v="5"/>
    <n v="28"/>
    <n v="126"/>
    <n v="1416.7"/>
    <x v="5"/>
  </r>
  <r>
    <s v="Wojciech"/>
    <s v="Magierowcz"/>
    <s v="Zgierz"/>
    <d v="2014-11-15T00:00:00"/>
    <d v="2014-11-19T00:00:00"/>
    <n v="688.5"/>
    <s v="WojciechMagierowcz"/>
    <n v="8"/>
    <n v="5"/>
    <n v="28"/>
    <n v="126"/>
    <n v="814.5"/>
    <x v="9"/>
  </r>
  <r>
    <s v="Daria"/>
    <s v="Paryska"/>
    <s v="Mielec"/>
    <d v="2014-05-20T00:00:00"/>
    <d v="2014-05-23T00:00:00"/>
    <n v="826"/>
    <s v="DariaParyska"/>
    <n v="10"/>
    <n v="4"/>
    <n v="28"/>
    <n v="102"/>
    <n v="928"/>
    <x v="6"/>
  </r>
  <r>
    <s v="Daria"/>
    <s v="Paryska"/>
    <s v="Krakow"/>
    <d v="2014-07-31T00:00:00"/>
    <d v="2014-08-03T00:00:00"/>
    <n v="1116.5"/>
    <s v="DariaParyska"/>
    <n v="10"/>
    <n v="4"/>
    <n v="28"/>
    <n v="102"/>
    <n v="1218.5"/>
    <x v="7"/>
  </r>
  <r>
    <s v="Karol"/>
    <s v="Witkiewicz"/>
    <s v="Kutno"/>
    <d v="2014-01-14T00:00:00"/>
    <d v="2014-01-18T00:00:00"/>
    <n v="794.8"/>
    <s v="KarolWitkiewicz"/>
    <n v="8"/>
    <n v="5"/>
    <n v="28"/>
    <n v="126"/>
    <n v="920.8"/>
    <x v="0"/>
  </r>
  <r>
    <s v="Karol"/>
    <s v="Witkiewicz"/>
    <s v="Olsztyn"/>
    <d v="2014-03-03T00:00:00"/>
    <d v="2014-03-07T00:00:00"/>
    <n v="1015.8"/>
    <s v="KarolWitkiewicz"/>
    <n v="8"/>
    <n v="5"/>
    <n v="28"/>
    <n v="126"/>
    <n v="1141.8"/>
    <x v="10"/>
  </r>
  <r>
    <s v="Karol"/>
    <s v="Witkiewicz"/>
    <s v="Krakow"/>
    <d v="2014-08-30T00:00:00"/>
    <d v="2014-09-03T00:00:00"/>
    <n v="1321.5"/>
    <s v="KarolWitkiewicz"/>
    <n v="8"/>
    <n v="5"/>
    <n v="28"/>
    <n v="126"/>
    <n v="1447.5"/>
    <x v="3"/>
  </r>
  <r>
    <s v="Karol"/>
    <s v="Witkiewicz"/>
    <s v="Siedlce"/>
    <d v="2014-11-03T00:00:00"/>
    <d v="2014-11-07T00:00:00"/>
    <n v="712.4"/>
    <s v="KarolWitkiewicz"/>
    <n v="8"/>
    <n v="5"/>
    <n v="28"/>
    <n v="126"/>
    <n v="838.4"/>
    <x v="9"/>
  </r>
  <r>
    <s v="Kornel"/>
    <s v="Czerski"/>
    <s v="Krakow"/>
    <d v="2014-05-08T00:00:00"/>
    <d v="2014-05-11T00:00:00"/>
    <n v="1116.5"/>
    <s v="KornelCzerski"/>
    <n v="9"/>
    <n v="4"/>
    <n v="28"/>
    <n v="102"/>
    <n v="1218.5"/>
    <x v="6"/>
  </r>
  <r>
    <s v="Kornel"/>
    <s v="Czerski"/>
    <s v="Krakow"/>
    <d v="2014-12-10T00:00:00"/>
    <d v="2014-12-13T00:00:00"/>
    <n v="1116.5"/>
    <s v="KornelCzerski"/>
    <n v="9"/>
    <n v="4"/>
    <n v="28"/>
    <n v="102"/>
    <n v="1218.5"/>
    <x v="11"/>
  </r>
  <r>
    <s v="Kamil"/>
    <s v="Pomorski"/>
    <s v="Olsztyn"/>
    <d v="2014-03-03T00:00:00"/>
    <d v="2014-03-07T00:00:00"/>
    <n v="1015.8"/>
    <s v="KamilPomorski"/>
    <n v="7"/>
    <n v="5"/>
    <n v="28"/>
    <n v="126"/>
    <n v="1141.8"/>
    <x v="10"/>
  </r>
  <r>
    <s v="Kamil"/>
    <s v="Pomorski"/>
    <s v="Katowice"/>
    <d v="2014-06-19T00:00:00"/>
    <d v="2014-06-23T00:00:00"/>
    <n v="1290.7"/>
    <s v="KamilPomorski"/>
    <n v="7"/>
    <n v="5"/>
    <n v="28"/>
    <n v="126"/>
    <n v="1416.7"/>
    <x v="8"/>
  </r>
  <r>
    <s v="Kamil"/>
    <s v="Pomorski"/>
    <s v="Katowice"/>
    <d v="2014-12-04T00:00:00"/>
    <d v="2014-12-08T00:00:00"/>
    <n v="1290.7"/>
    <s v="KamilPomorski"/>
    <n v="7"/>
    <n v="5"/>
    <n v="28"/>
    <n v="126"/>
    <n v="1416.7"/>
    <x v="11"/>
  </r>
  <r>
    <s v="Jerzy"/>
    <s v="Misiek"/>
    <s v="Katowice"/>
    <d v="2014-11-27T00:00:00"/>
    <d v="2014-11-29T00:00:00"/>
    <n v="892.7"/>
    <s v="JerzyMisiek"/>
    <n v="11"/>
    <n v="3"/>
    <n v="28"/>
    <n v="78"/>
    <n v="970.7"/>
    <x v="9"/>
  </r>
  <r>
    <s v="Malwina"/>
    <s v="Papkin"/>
    <s v="Olsztyn"/>
    <d v="2014-08-12T00:00:00"/>
    <d v="2014-08-14T00:00:00"/>
    <n v="689.8"/>
    <s v="MalwinaPapkin"/>
    <n v="11"/>
    <n v="3"/>
    <n v="28"/>
    <n v="78"/>
    <n v="767.8"/>
    <x v="3"/>
  </r>
  <r>
    <s v="Malwina"/>
    <s v="Papkin"/>
    <s v="Krakow"/>
    <d v="2014-10-23T00:00:00"/>
    <d v="2014-10-25T00:00:00"/>
    <n v="911.5"/>
    <s v="MalwinaPapkin"/>
    <n v="11"/>
    <n v="3"/>
    <n v="28"/>
    <n v="78"/>
    <n v="989.5"/>
    <x v="5"/>
  </r>
  <r>
    <s v="Kazimiera"/>
    <s v="Parczewska"/>
    <s v="Bydgoszcz"/>
    <d v="2014-02-03T00:00:00"/>
    <d v="2014-02-05T00:00:00"/>
    <n v="795.4"/>
    <s v="KazimieraParczewska"/>
    <n v="11"/>
    <n v="3"/>
    <n v="28"/>
    <n v="78"/>
    <n v="873.4"/>
    <x v="1"/>
  </r>
  <r>
    <s v="Kazimiera"/>
    <s v="Parczewska"/>
    <s v="Krakow"/>
    <d v="2014-09-23T00:00:00"/>
    <d v="2014-09-25T00:00:00"/>
    <n v="911.5"/>
    <s v="KazimieraParczewska"/>
    <n v="11"/>
    <n v="3"/>
    <n v="28"/>
    <n v="78"/>
    <n v="989.5"/>
    <x v="4"/>
  </r>
  <r>
    <s v="Kazimiera"/>
    <s v="Parczewska"/>
    <s v="Kutno"/>
    <d v="2014-10-06T00:00:00"/>
    <d v="2014-10-08T00:00:00"/>
    <n v="536.79999999999995"/>
    <s v="KazimieraParczewska"/>
    <n v="11"/>
    <n v="3"/>
    <n v="28"/>
    <n v="78"/>
    <n v="614.79999999999995"/>
    <x v="5"/>
  </r>
  <r>
    <s v="Daria"/>
    <s v="Paryska"/>
    <s v="Malbork"/>
    <d v="2014-03-15T00:00:00"/>
    <d v="2014-03-17T00:00:00"/>
    <n v="1102"/>
    <s v="DariaParyska"/>
    <n v="10"/>
    <n v="3"/>
    <n v="28"/>
    <n v="78"/>
    <n v="1180"/>
    <x v="10"/>
  </r>
  <r>
    <s v="Daria"/>
    <s v="Paryska"/>
    <s v="Katowice"/>
    <d v="2014-04-02T00:00:00"/>
    <d v="2014-04-04T00:00:00"/>
    <n v="892.7"/>
    <s v="DariaParyska"/>
    <n v="10"/>
    <n v="3"/>
    <n v="28"/>
    <n v="78"/>
    <n v="970.7"/>
    <x v="2"/>
  </r>
  <r>
    <s v="Kamil"/>
    <s v="Pomorski"/>
    <s v="Zgierz"/>
    <d v="2014-09-29T00:00:00"/>
    <d v="2014-10-02T00:00:00"/>
    <n v="569.5"/>
    <s v="KamilPomorski"/>
    <n v="7"/>
    <n v="4"/>
    <n v="28"/>
    <n v="102"/>
    <n v="671.5"/>
    <x v="4"/>
  </r>
  <r>
    <s v="Kamil"/>
    <s v="Pomorski"/>
    <s v="Radom"/>
    <d v="2014-12-10T00:00:00"/>
    <d v="2014-12-13T00:00:00"/>
    <n v="550.5"/>
    <s v="KamilPomorski"/>
    <n v="7"/>
    <n v="4"/>
    <n v="28"/>
    <n v="102"/>
    <n v="652.5"/>
    <x v="11"/>
  </r>
  <r>
    <s v="Kornel"/>
    <s v="Czerski"/>
    <s v="Katowice"/>
    <d v="2014-10-10T00:00:00"/>
    <d v="2014-10-12T00:00:00"/>
    <n v="892.7"/>
    <s v="KornelCzerski"/>
    <n v="9"/>
    <n v="3"/>
    <n v="28"/>
    <n v="78"/>
    <n v="970.7"/>
    <x v="5"/>
  </r>
  <r>
    <s v="Wojciech"/>
    <s v="Magierowcz"/>
    <s v="Olsztyn"/>
    <d v="2014-02-07T00:00:00"/>
    <d v="2014-02-09T00:00:00"/>
    <n v="689.8"/>
    <s v="WojciechMagierowcz"/>
    <n v="8"/>
    <n v="3"/>
    <n v="28"/>
    <n v="78"/>
    <n v="767.8"/>
    <x v="1"/>
  </r>
  <r>
    <s v="Karol"/>
    <s v="Witkiewicz"/>
    <s v="Kutno"/>
    <d v="2014-09-05T00:00:00"/>
    <d v="2014-09-07T00:00:00"/>
    <n v="536.79999999999995"/>
    <s v="KarolWitkiewicz"/>
    <n v="8"/>
    <n v="3"/>
    <n v="28"/>
    <n v="78"/>
    <n v="614.79999999999995"/>
    <x v="4"/>
  </r>
  <r>
    <s v="Jerzy"/>
    <s v="Misiek"/>
    <s v="Olsztyn"/>
    <d v="2014-04-26T00:00:00"/>
    <d v="2014-04-27T00:00:00"/>
    <n v="526.79999999999995"/>
    <s v="JerzyMisiek"/>
    <n v="11"/>
    <n v="2"/>
    <n v="28"/>
    <n v="54"/>
    <n v="580.79999999999995"/>
    <x v="2"/>
  </r>
  <r>
    <s v="Malwina"/>
    <s v="Papkin"/>
    <s v="Malbork"/>
    <d v="2014-02-07T00:00:00"/>
    <d v="2014-02-08T00:00:00"/>
    <n v="891"/>
    <s v="MalwinaPapkin"/>
    <n v="11"/>
    <n v="2"/>
    <n v="28"/>
    <n v="54"/>
    <n v="945"/>
    <x v="1"/>
  </r>
  <r>
    <s v="Malwina"/>
    <s v="Papkin"/>
    <s v="Zgierz"/>
    <d v="2014-09-16T00:00:00"/>
    <d v="2014-09-17T00:00:00"/>
    <n v="331.5"/>
    <s v="MalwinaPapkin"/>
    <n v="11"/>
    <n v="2"/>
    <n v="28"/>
    <n v="54"/>
    <n v="385.5"/>
    <x v="4"/>
  </r>
  <r>
    <s v="Malwina"/>
    <s v="Papkin"/>
    <s v="Olsztyn"/>
    <d v="2014-09-17T00:00:00"/>
    <d v="2014-09-18T00:00:00"/>
    <n v="526.79999999999995"/>
    <s v="MalwinaPapkin"/>
    <n v="11"/>
    <n v="2"/>
    <n v="28"/>
    <n v="54"/>
    <n v="580.79999999999995"/>
    <x v="4"/>
  </r>
  <r>
    <s v="Malwina"/>
    <s v="Papkin"/>
    <s v="Zgierz"/>
    <d v="2014-10-05T00:00:00"/>
    <d v="2014-10-06T00:00:00"/>
    <n v="331.5"/>
    <s v="MalwinaPapkin"/>
    <n v="11"/>
    <n v="2"/>
    <n v="28"/>
    <n v="54"/>
    <n v="385.5"/>
    <x v="5"/>
  </r>
  <r>
    <s v="Kazimiera"/>
    <s v="Parczewska"/>
    <s v="Kielce"/>
    <d v="2014-01-15T00:00:00"/>
    <d v="2014-01-16T00:00:00"/>
    <n v="485.7"/>
    <s v="KazimieraParczewska"/>
    <n v="11"/>
    <n v="2"/>
    <n v="28"/>
    <n v="54"/>
    <n v="539.70000000000005"/>
    <x v="0"/>
  </r>
  <r>
    <s v="Kazimiera"/>
    <s v="Parczewska"/>
    <s v="Zgierz"/>
    <d v="2014-02-10T00:00:00"/>
    <d v="2014-02-11T00:00:00"/>
    <n v="331.5"/>
    <s v="KazimieraParczewska"/>
    <n v="11"/>
    <n v="2"/>
    <n v="28"/>
    <n v="54"/>
    <n v="385.5"/>
    <x v="1"/>
  </r>
  <r>
    <s v="Kazimiera"/>
    <s v="Parczewska"/>
    <s v="Bydgoszcz"/>
    <d v="2014-08-25T00:00:00"/>
    <d v="2014-08-26T00:00:00"/>
    <n v="654.4"/>
    <s v="KazimieraParczewska"/>
    <n v="11"/>
    <n v="2"/>
    <n v="28"/>
    <n v="54"/>
    <n v="708.4"/>
    <x v="3"/>
  </r>
  <r>
    <s v="Kazimiera"/>
    <s v="Parczewska"/>
    <s v="Bydgoszcz"/>
    <d v="2014-12-09T00:00:00"/>
    <d v="2014-12-10T00:00:00"/>
    <n v="654.4"/>
    <s v="KazimieraParczewska"/>
    <n v="11"/>
    <n v="2"/>
    <n v="28"/>
    <n v="54"/>
    <n v="708.4"/>
    <x v="11"/>
  </r>
  <r>
    <s v="Kamil"/>
    <s v="Pomorski"/>
    <s v="Kalisz"/>
    <d v="2014-08-25T00:00:00"/>
    <d v="2014-08-27T00:00:00"/>
    <n v="760"/>
    <s v="KamilPomorski"/>
    <n v="7"/>
    <n v="3"/>
    <n v="28"/>
    <n v="78"/>
    <n v="838"/>
    <x v="3"/>
  </r>
  <r>
    <s v="Daria"/>
    <s v="Paryska"/>
    <s v="Mielec"/>
    <d v="2014-05-06T00:00:00"/>
    <d v="2014-05-07T00:00:00"/>
    <n v="570"/>
    <s v="DariaParyska"/>
    <n v="10"/>
    <n v="2"/>
    <n v="28"/>
    <n v="54"/>
    <n v="624"/>
    <x v="6"/>
  </r>
  <r>
    <s v="Daria"/>
    <s v="Paryska"/>
    <s v="Lublin"/>
    <d v="2014-11-03T00:00:00"/>
    <d v="2014-11-04T00:00:00"/>
    <n v="439.7"/>
    <s v="DariaParyska"/>
    <n v="10"/>
    <n v="2"/>
    <n v="28"/>
    <n v="54"/>
    <n v="493.7"/>
    <x v="9"/>
  </r>
  <r>
    <s v="Daria"/>
    <s v="Paryska"/>
    <s v="Olsztyn"/>
    <d v="2014-11-15T00:00:00"/>
    <d v="2014-11-16T00:00:00"/>
    <n v="526.79999999999995"/>
    <s v="DariaParyska"/>
    <n v="10"/>
    <n v="2"/>
    <n v="28"/>
    <n v="54"/>
    <n v="580.79999999999995"/>
    <x v="9"/>
  </r>
  <r>
    <s v="Daria"/>
    <s v="Paryska"/>
    <s v="Kutno"/>
    <d v="2014-12-10T00:00:00"/>
    <d v="2014-12-11T00:00:00"/>
    <n v="407.8"/>
    <s v="DariaParyska"/>
    <n v="10"/>
    <n v="2"/>
    <n v="28"/>
    <n v="54"/>
    <n v="461.8"/>
    <x v="11"/>
  </r>
  <r>
    <s v="Kornel"/>
    <s v="Czerski"/>
    <s v="Mielec"/>
    <d v="2014-07-31T00:00:00"/>
    <d v="2014-08-01T00:00:00"/>
    <n v="570"/>
    <s v="KornelCzerski"/>
    <n v="9"/>
    <n v="2"/>
    <n v="28"/>
    <n v="54"/>
    <n v="624"/>
    <x v="7"/>
  </r>
  <r>
    <s v="Kornel"/>
    <s v="Czerski"/>
    <s v="Malbork"/>
    <d v="2014-09-28T00:00:00"/>
    <d v="2014-09-29T00:00:00"/>
    <n v="891"/>
    <s v="KornelCzerski"/>
    <n v="9"/>
    <n v="2"/>
    <n v="28"/>
    <n v="54"/>
    <n v="945"/>
    <x v="4"/>
  </r>
  <r>
    <s v="Kornel"/>
    <s v="Czerski"/>
    <s v="Kutno"/>
    <d v="2014-10-29T00:00:00"/>
    <d v="2014-10-30T00:00:00"/>
    <n v="407.8"/>
    <s v="KornelCzerski"/>
    <n v="9"/>
    <n v="2"/>
    <n v="28"/>
    <n v="54"/>
    <n v="461.8"/>
    <x v="5"/>
  </r>
  <r>
    <s v="Wojciech"/>
    <s v="Magierowcz"/>
    <s v="Olsztyn"/>
    <d v="2014-01-15T00:00:00"/>
    <d v="2014-01-16T00:00:00"/>
    <n v="526.79999999999995"/>
    <s v="WojciechMagierowcz"/>
    <n v="8"/>
    <n v="2"/>
    <n v="28"/>
    <n v="54"/>
    <n v="580.79999999999995"/>
    <x v="0"/>
  </r>
  <r>
    <s v="Wojciech"/>
    <s v="Magierowcz"/>
    <s v="Bydgoszcz"/>
    <d v="2014-03-15T00:00:00"/>
    <d v="2014-03-16T00:00:00"/>
    <n v="654.4"/>
    <s v="WojciechMagierowcz"/>
    <n v="8"/>
    <n v="2"/>
    <n v="28"/>
    <n v="54"/>
    <n v="708.4"/>
    <x v="10"/>
  </r>
  <r>
    <s v="Karol"/>
    <s v="Witkiewicz"/>
    <s v="Kielce"/>
    <d v="2014-01-09T00:00:00"/>
    <d v="2014-01-10T00:00:00"/>
    <n v="485.7"/>
    <s v="KarolWitkiewicz"/>
    <n v="8"/>
    <n v="2"/>
    <n v="28"/>
    <n v="54"/>
    <n v="539.70000000000005"/>
    <x v="0"/>
  </r>
  <r>
    <s v="Karol"/>
    <s v="Witkiewicz"/>
    <s v="Krakow"/>
    <d v="2014-02-15T00:00:00"/>
    <d v="2014-02-16T00:00:00"/>
    <n v="706.5"/>
    <s v="KarolWitkiewicz"/>
    <n v="8"/>
    <n v="2"/>
    <n v="28"/>
    <n v="54"/>
    <n v="760.5"/>
    <x v="1"/>
  </r>
  <r>
    <s v="Kamil"/>
    <s v="Pomorski"/>
    <s v="Zgierz"/>
    <d v="2014-11-03T00:00:00"/>
    <d v="2014-11-04T00:00:00"/>
    <n v="331.5"/>
    <s v="KamilPomorski"/>
    <n v="7"/>
    <n v="2"/>
    <n v="28"/>
    <n v="54"/>
    <n v="385.5"/>
    <x v="9"/>
  </r>
  <r>
    <s v="Jerzy"/>
    <s v="Misiek"/>
    <s v="Radom"/>
    <d v="2014-01-03T00:00:00"/>
    <d v="2014-01-03T00:00:00"/>
    <n v="178.5"/>
    <s v="JerzyMisiek"/>
    <n v="11"/>
    <n v="1"/>
    <n v="28"/>
    <n v="30"/>
    <n v="208.5"/>
    <x v="0"/>
  </r>
  <r>
    <s v="Jerzy"/>
    <s v="Misiek"/>
    <s v="Zgierz"/>
    <d v="2014-01-07T00:00:00"/>
    <d v="2014-01-07T00:00:00"/>
    <n v="212.5"/>
    <s v="JerzyMisiek"/>
    <n v="11"/>
    <n v="1"/>
    <n v="28"/>
    <n v="30"/>
    <n v="242.5"/>
    <x v="0"/>
  </r>
  <r>
    <s v="Jerzy"/>
    <s v="Misiek"/>
    <s v="Katowice"/>
    <d v="2014-08-12T00:00:00"/>
    <d v="2014-08-12T00:00:00"/>
    <n v="494.7"/>
    <s v="JerzyMisiek"/>
    <n v="11"/>
    <n v="1"/>
    <n v="28"/>
    <n v="30"/>
    <n v="524.70000000000005"/>
    <x v="3"/>
  </r>
  <r>
    <s v="Jerzy"/>
    <s v="Misiek"/>
    <s v="Olsztyn"/>
    <d v="2014-08-14T00:00:00"/>
    <d v="2014-08-14T00:00:00"/>
    <n v="363.8"/>
    <s v="JerzyMisiek"/>
    <n v="11"/>
    <n v="1"/>
    <n v="28"/>
    <n v="30"/>
    <n v="393.8"/>
    <x v="3"/>
  </r>
  <r>
    <s v="Jerzy"/>
    <s v="Misiek"/>
    <s v="Siedlce"/>
    <d v="2014-12-19T00:00:00"/>
    <d v="2014-12-19T00:00:00"/>
    <n v="156.4"/>
    <s v="JerzyMisiek"/>
    <n v="11"/>
    <n v="1"/>
    <n v="28"/>
    <n v="30"/>
    <n v="186.4"/>
    <x v="11"/>
  </r>
  <r>
    <s v="Malwina"/>
    <s v="Papkin"/>
    <s v="Mielec"/>
    <d v="2014-01-17T00:00:00"/>
    <d v="2014-01-17T00:00:00"/>
    <n v="442"/>
    <s v="MalwinaPapkin"/>
    <n v="11"/>
    <n v="1"/>
    <n v="28"/>
    <n v="30"/>
    <n v="472"/>
    <x v="0"/>
  </r>
  <r>
    <s v="Malwina"/>
    <s v="Papkin"/>
    <s v="Radom"/>
    <d v="2014-11-24T00:00:00"/>
    <d v="2014-11-24T00:00:00"/>
    <n v="178.5"/>
    <s v="MalwinaPapkin"/>
    <n v="11"/>
    <n v="1"/>
    <n v="28"/>
    <n v="30"/>
    <n v="208.5"/>
    <x v="9"/>
  </r>
  <r>
    <s v="Kazimiera"/>
    <s v="Parczewska"/>
    <s v="Mielec"/>
    <d v="2014-11-15T00:00:00"/>
    <d v="2014-11-15T00:00:00"/>
    <n v="442"/>
    <s v="KazimieraParczewska"/>
    <n v="11"/>
    <n v="1"/>
    <n v="28"/>
    <n v="30"/>
    <n v="472"/>
    <x v="9"/>
  </r>
  <r>
    <s v="Kazimiera"/>
    <s v="Parczewska"/>
    <s v="Kalisz"/>
    <d v="2014-12-16T00:00:00"/>
    <d v="2014-12-16T00:00:00"/>
    <n v="442"/>
    <s v="KazimieraParczewska"/>
    <n v="11"/>
    <n v="1"/>
    <n v="28"/>
    <n v="30"/>
    <n v="472"/>
    <x v="11"/>
  </r>
  <r>
    <s v="Daria"/>
    <s v="Paryska"/>
    <s v="Kalisz"/>
    <d v="2014-11-06T00:00:00"/>
    <d v="2014-11-06T00:00:00"/>
    <n v="442"/>
    <s v="DariaParyska"/>
    <n v="10"/>
    <n v="1"/>
    <n v="28"/>
    <n v="30"/>
    <n v="472"/>
    <x v="9"/>
  </r>
  <r>
    <s v="Kornel"/>
    <s v="Czerski"/>
    <s v="Mielec"/>
    <d v="2014-10-01T00:00:00"/>
    <d v="2014-10-01T00:00:00"/>
    <n v="442"/>
    <s v="KornelCzerski"/>
    <n v="9"/>
    <n v="1"/>
    <n v="28"/>
    <n v="30"/>
    <n v="472"/>
    <x v="5"/>
  </r>
  <r>
    <s v="Wojciech"/>
    <s v="Magierowcz"/>
    <s v="Bydgoszcz"/>
    <d v="2014-07-15T00:00:00"/>
    <d v="2014-07-15T00:00:00"/>
    <n v="513.4"/>
    <s v="WojciechMagierowcz"/>
    <n v="8"/>
    <n v="1"/>
    <n v="28"/>
    <n v="30"/>
    <n v="543.4"/>
    <x v="7"/>
  </r>
  <r>
    <s v="Karol"/>
    <s v="Witkiewicz"/>
    <s v="Olsztyn"/>
    <d v="2014-02-19T00:00:00"/>
    <d v="2014-02-19T00:00:00"/>
    <n v="363.8"/>
    <s v="KarolWitkiewicz"/>
    <n v="8"/>
    <n v="1"/>
    <n v="28"/>
    <n v="30"/>
    <n v="393.8"/>
    <x v="1"/>
  </r>
  <r>
    <s v="Ewelia"/>
    <s v="Nyska"/>
    <s v="Kalisz"/>
    <d v="2014-10-06T00:00:00"/>
    <d v="2014-10-13T00:00:00"/>
    <n v="1555"/>
    <s v="EweliaNyska"/>
    <n v="10"/>
    <n v="8"/>
    <n v="27"/>
    <n v="198"/>
    <n v="1753"/>
    <x v="5"/>
  </r>
  <r>
    <s v="Anna"/>
    <s v="Kaliska"/>
    <s v="Olsztyn"/>
    <d v="2014-11-03T00:00:00"/>
    <d v="2014-11-07T00:00:00"/>
    <n v="1015.8"/>
    <s v="AnnaKaliska"/>
    <n v="15"/>
    <n v="5"/>
    <n v="27"/>
    <n v="126"/>
    <n v="1141.8"/>
    <x v="9"/>
  </r>
  <r>
    <s v="Kornel"/>
    <s v="Henrykowski"/>
    <s v="Olsztyn"/>
    <d v="2014-12-10T00:00:00"/>
    <d v="2014-12-14T00:00:00"/>
    <n v="1015.8"/>
    <s v="KornelHenrykowski"/>
    <n v="13"/>
    <n v="5"/>
    <n v="27"/>
    <n v="126"/>
    <n v="1141.8"/>
    <x v="11"/>
  </r>
  <r>
    <s v="Anna"/>
    <s v="Kaliska"/>
    <s v="Malbork"/>
    <d v="2014-09-11T00:00:00"/>
    <d v="2014-09-14T00:00:00"/>
    <n v="1313"/>
    <s v="AnnaKaliska"/>
    <n v="15"/>
    <n v="4"/>
    <n v="27"/>
    <n v="102"/>
    <n v="1415"/>
    <x v="4"/>
  </r>
  <r>
    <s v="Ewelia"/>
    <s v="Nyska"/>
    <s v="Kielce"/>
    <d v="2014-09-04T00:00:00"/>
    <d v="2014-09-08T00:00:00"/>
    <n v="1019.7"/>
    <s v="EweliaNyska"/>
    <n v="10"/>
    <n v="5"/>
    <n v="27"/>
    <n v="126"/>
    <n v="1145.7"/>
    <x v="4"/>
  </r>
  <r>
    <s v="Katarzyna"/>
    <s v="Piotrowska"/>
    <s v="Lublin"/>
    <d v="2014-12-04T00:00:00"/>
    <d v="2014-12-08T00:00:00"/>
    <n v="886.7"/>
    <s v="KatarzynaPiotrowska"/>
    <n v="10"/>
    <n v="5"/>
    <n v="27"/>
    <n v="126"/>
    <n v="1012.7"/>
    <x v="11"/>
  </r>
  <r>
    <s v="Anna"/>
    <s v="Kaliska"/>
    <s v="Kutno"/>
    <d v="2014-04-02T00:00:00"/>
    <d v="2014-04-04T00:00:00"/>
    <n v="536.79999999999995"/>
    <s v="AnnaKaliska"/>
    <n v="15"/>
    <n v="3"/>
    <n v="27"/>
    <n v="78"/>
    <n v="614.79999999999995"/>
    <x v="2"/>
  </r>
  <r>
    <s v="Ewelia"/>
    <s v="Nyska"/>
    <s v="Kielce"/>
    <d v="2014-06-19T00:00:00"/>
    <d v="2014-06-22T00:00:00"/>
    <n v="841.7"/>
    <s v="EweliaNyska"/>
    <n v="10"/>
    <n v="4"/>
    <n v="27"/>
    <n v="102"/>
    <n v="943.7"/>
    <x v="8"/>
  </r>
  <r>
    <s v="Katarzyna"/>
    <s v="Piotrowska"/>
    <s v="Radom"/>
    <d v="2014-09-03T00:00:00"/>
    <d v="2014-09-06T00:00:00"/>
    <n v="550.5"/>
    <s v="KatarzynaPiotrowska"/>
    <n v="10"/>
    <n v="4"/>
    <n v="27"/>
    <n v="102"/>
    <n v="652.5"/>
    <x v="4"/>
  </r>
  <r>
    <s v="Ewelia"/>
    <s v="Prus"/>
    <s v="Malbork"/>
    <d v="2014-01-21T00:00:00"/>
    <d v="2014-01-25T00:00:00"/>
    <n v="1524"/>
    <s v="EweliaPrus"/>
    <n v="8"/>
    <n v="5"/>
    <n v="27"/>
    <n v="126"/>
    <n v="1650"/>
    <x v="0"/>
  </r>
  <r>
    <s v="Ewelia"/>
    <s v="Prus"/>
    <s v="Kielce"/>
    <d v="2014-05-08T00:00:00"/>
    <d v="2014-05-12T00:00:00"/>
    <n v="1019.7"/>
    <s v="EweliaPrus"/>
    <n v="8"/>
    <n v="5"/>
    <n v="27"/>
    <n v="126"/>
    <n v="1145.7"/>
    <x v="6"/>
  </r>
  <r>
    <s v="Ewelia"/>
    <s v="Prus"/>
    <s v="Olsztyn"/>
    <d v="2014-09-17T00:00:00"/>
    <d v="2014-09-21T00:00:00"/>
    <n v="1015.8"/>
    <s v="EweliaPrus"/>
    <n v="8"/>
    <n v="5"/>
    <n v="27"/>
    <n v="126"/>
    <n v="1141.8"/>
    <x v="4"/>
  </r>
  <r>
    <s v="Kornel"/>
    <s v="Henrykowski"/>
    <s v="Malbork"/>
    <d v="2014-01-22T00:00:00"/>
    <d v="2014-01-24T00:00:00"/>
    <n v="1102"/>
    <s v="KornelHenrykowski"/>
    <n v="13"/>
    <n v="3"/>
    <n v="27"/>
    <n v="78"/>
    <n v="1180"/>
    <x v="0"/>
  </r>
  <r>
    <s v="Kornel"/>
    <s v="Henrykowski"/>
    <s v="Olsztyn"/>
    <d v="2014-03-17T00:00:00"/>
    <d v="2014-03-19T00:00:00"/>
    <n v="689.8"/>
    <s v="KornelHenrykowski"/>
    <n v="13"/>
    <n v="3"/>
    <n v="27"/>
    <n v="78"/>
    <n v="767.8"/>
    <x v="10"/>
  </r>
  <r>
    <s v="Kornel"/>
    <s v="Henrykowski"/>
    <s v="Radom"/>
    <d v="2014-09-04T00:00:00"/>
    <d v="2014-09-06T00:00:00"/>
    <n v="426.5"/>
    <s v="KornelHenrykowski"/>
    <n v="13"/>
    <n v="3"/>
    <n v="27"/>
    <n v="78"/>
    <n v="504.5"/>
    <x v="4"/>
  </r>
  <r>
    <s v="Kornel"/>
    <s v="Henrykowski"/>
    <s v="Zgierz"/>
    <d v="2014-09-28T00:00:00"/>
    <d v="2014-09-30T00:00:00"/>
    <n v="450.5"/>
    <s v="KornelHenrykowski"/>
    <n v="13"/>
    <n v="3"/>
    <n v="27"/>
    <n v="78"/>
    <n v="528.5"/>
    <x v="4"/>
  </r>
  <r>
    <s v="Ewelia"/>
    <s v="Prus"/>
    <s v="Radom"/>
    <d v="2014-07-01T00:00:00"/>
    <d v="2014-07-04T00:00:00"/>
    <n v="550.5"/>
    <s v="EweliaPrus"/>
    <n v="8"/>
    <n v="4"/>
    <n v="27"/>
    <n v="102"/>
    <n v="652.5"/>
    <x v="7"/>
  </r>
  <r>
    <s v="Anna"/>
    <s v="Kaliska"/>
    <s v="Katowice"/>
    <d v="2014-09-16T00:00:00"/>
    <d v="2014-09-17T00:00:00"/>
    <n v="693.7"/>
    <s v="AnnaKaliska"/>
    <n v="15"/>
    <n v="2"/>
    <n v="27"/>
    <n v="54"/>
    <n v="747.7"/>
    <x v="4"/>
  </r>
  <r>
    <s v="Anna"/>
    <s v="Kaliska"/>
    <s v="Krakow"/>
    <d v="2014-12-11T00:00:00"/>
    <d v="2014-12-12T00:00:00"/>
    <n v="706.5"/>
    <s v="AnnaKaliska"/>
    <n v="15"/>
    <n v="2"/>
    <n v="27"/>
    <n v="54"/>
    <n v="760.5"/>
    <x v="11"/>
  </r>
  <r>
    <s v="Anna"/>
    <s v="Kaliska"/>
    <s v="Siedlce"/>
    <d v="2014-12-22T00:00:00"/>
    <d v="2014-12-23T00:00:00"/>
    <n v="295.39999999999998"/>
    <s v="AnnaKaliska"/>
    <n v="15"/>
    <n v="2"/>
    <n v="27"/>
    <n v="54"/>
    <n v="349.4"/>
    <x v="11"/>
  </r>
  <r>
    <s v="Katarzyna"/>
    <s v="Piotrowska"/>
    <s v="Kutno"/>
    <d v="2014-02-15T00:00:00"/>
    <d v="2014-02-17T00:00:00"/>
    <n v="536.79999999999995"/>
    <s v="KatarzynaPiotrowska"/>
    <n v="10"/>
    <n v="3"/>
    <n v="27"/>
    <n v="78"/>
    <n v="614.79999999999995"/>
    <x v="1"/>
  </r>
  <r>
    <s v="Katarzyna"/>
    <s v="Piotrowska"/>
    <s v="Bydgoszcz"/>
    <d v="2014-06-19T00:00:00"/>
    <d v="2014-06-21T00:00:00"/>
    <n v="795.4"/>
    <s v="KatarzynaPiotrowska"/>
    <n v="10"/>
    <n v="3"/>
    <n v="27"/>
    <n v="78"/>
    <n v="873.4"/>
    <x v="8"/>
  </r>
  <r>
    <s v="Katarzyna"/>
    <s v="Piotrowska"/>
    <s v="Katowice"/>
    <d v="2014-07-21T00:00:00"/>
    <d v="2014-07-23T00:00:00"/>
    <n v="892.7"/>
    <s v="KatarzynaPiotrowska"/>
    <n v="10"/>
    <n v="3"/>
    <n v="27"/>
    <n v="78"/>
    <n v="970.7"/>
    <x v="7"/>
  </r>
  <r>
    <s v="Kornel"/>
    <s v="Henrykowski"/>
    <s v="Kielce"/>
    <d v="2014-08-30T00:00:00"/>
    <d v="2014-08-31T00:00:00"/>
    <n v="485.7"/>
    <s v="KornelHenrykowski"/>
    <n v="13"/>
    <n v="2"/>
    <n v="27"/>
    <n v="54"/>
    <n v="539.70000000000005"/>
    <x v="3"/>
  </r>
  <r>
    <s v="Kornel"/>
    <s v="Henrykowski"/>
    <s v="Kielce"/>
    <d v="2014-09-17T00:00:00"/>
    <d v="2014-09-18T00:00:00"/>
    <n v="485.7"/>
    <s v="KornelHenrykowski"/>
    <n v="13"/>
    <n v="2"/>
    <n v="27"/>
    <n v="54"/>
    <n v="539.70000000000005"/>
    <x v="4"/>
  </r>
  <r>
    <s v="Ewelia"/>
    <s v="Prus"/>
    <s v="Siedlce"/>
    <d v="2014-09-04T00:00:00"/>
    <d v="2014-09-06T00:00:00"/>
    <n v="434.4"/>
    <s v="EweliaPrus"/>
    <n v="8"/>
    <n v="3"/>
    <n v="27"/>
    <n v="78"/>
    <n v="512.4"/>
    <x v="4"/>
  </r>
  <r>
    <s v="Ewelia"/>
    <s v="Nyska"/>
    <s v="Radom"/>
    <d v="2014-01-18T00:00:00"/>
    <d v="2014-01-19T00:00:00"/>
    <n v="302.5"/>
    <s v="EweliaNyska"/>
    <n v="10"/>
    <n v="2"/>
    <n v="27"/>
    <n v="54"/>
    <n v="356.5"/>
    <x v="0"/>
  </r>
  <r>
    <s v="Ewelia"/>
    <s v="Nyska"/>
    <s v="Mielec"/>
    <d v="2014-03-03T00:00:00"/>
    <d v="2014-03-04T00:00:00"/>
    <n v="570"/>
    <s v="EweliaNyska"/>
    <n v="10"/>
    <n v="2"/>
    <n v="27"/>
    <n v="54"/>
    <n v="624"/>
    <x v="10"/>
  </r>
  <r>
    <s v="Ewelia"/>
    <s v="Nyska"/>
    <s v="Bydgoszcz"/>
    <d v="2014-12-10T00:00:00"/>
    <d v="2014-12-11T00:00:00"/>
    <n v="654.4"/>
    <s v="EweliaNyska"/>
    <n v="10"/>
    <n v="2"/>
    <n v="27"/>
    <n v="54"/>
    <n v="708.4"/>
    <x v="11"/>
  </r>
  <r>
    <s v="Katarzyna"/>
    <s v="Piotrowska"/>
    <s v="Radom"/>
    <d v="2014-01-15T00:00:00"/>
    <d v="2014-01-16T00:00:00"/>
    <n v="302.5"/>
    <s v="KatarzynaPiotrowska"/>
    <n v="10"/>
    <n v="2"/>
    <n v="27"/>
    <n v="54"/>
    <n v="356.5"/>
    <x v="0"/>
  </r>
  <r>
    <s v="Katarzyna"/>
    <s v="Piotrowska"/>
    <s v="Malbork"/>
    <d v="2014-09-11T00:00:00"/>
    <d v="2014-09-12T00:00:00"/>
    <n v="891"/>
    <s v="KatarzynaPiotrowska"/>
    <n v="10"/>
    <n v="2"/>
    <n v="27"/>
    <n v="54"/>
    <n v="945"/>
    <x v="4"/>
  </r>
  <r>
    <s v="Katarzyna"/>
    <s v="Piotrowska"/>
    <s v="Olsztyn"/>
    <d v="2014-11-27T00:00:00"/>
    <d v="2014-11-28T00:00:00"/>
    <n v="526.79999999999995"/>
    <s v="KatarzynaPiotrowska"/>
    <n v="10"/>
    <n v="2"/>
    <n v="27"/>
    <n v="54"/>
    <n v="580.79999999999995"/>
    <x v="9"/>
  </r>
  <r>
    <s v="Katarzyna"/>
    <s v="Piotrowska"/>
    <s v="Zgierz"/>
    <d v="2014-12-22T00:00:00"/>
    <d v="2014-12-23T00:00:00"/>
    <n v="331.5"/>
    <s v="KatarzynaPiotrowska"/>
    <n v="10"/>
    <n v="2"/>
    <n v="27"/>
    <n v="54"/>
    <n v="385.5"/>
    <x v="11"/>
  </r>
  <r>
    <s v="Ewelia"/>
    <s v="Prus"/>
    <s v="Olsztyn"/>
    <d v="2014-01-13T00:00:00"/>
    <d v="2014-01-14T00:00:00"/>
    <n v="526.79999999999995"/>
    <s v="EweliaPrus"/>
    <n v="8"/>
    <n v="2"/>
    <n v="27"/>
    <n v="54"/>
    <n v="580.79999999999995"/>
    <x v="0"/>
  </r>
  <r>
    <s v="Ewelia"/>
    <s v="Prus"/>
    <s v="Olsztyn"/>
    <d v="2014-04-23T00:00:00"/>
    <d v="2014-04-24T00:00:00"/>
    <n v="526.79999999999995"/>
    <s v="EweliaPrus"/>
    <n v="8"/>
    <n v="2"/>
    <n v="27"/>
    <n v="54"/>
    <n v="580.79999999999995"/>
    <x v="2"/>
  </r>
  <r>
    <s v="Anna"/>
    <s v="Kaliska"/>
    <s v="Kielce"/>
    <d v="2014-02-03T00:00:00"/>
    <d v="2014-02-03T00:00:00"/>
    <n v="307.7"/>
    <s v="AnnaKaliska"/>
    <n v="15"/>
    <n v="1"/>
    <n v="27"/>
    <n v="30"/>
    <n v="337.7"/>
    <x v="1"/>
  </r>
  <r>
    <s v="Anna"/>
    <s v="Kaliska"/>
    <s v="Kalisz"/>
    <d v="2014-02-07T00:00:00"/>
    <d v="2014-02-07T00:00:00"/>
    <n v="442"/>
    <s v="AnnaKaliska"/>
    <n v="15"/>
    <n v="1"/>
    <n v="27"/>
    <n v="30"/>
    <n v="472"/>
    <x v="1"/>
  </r>
  <r>
    <s v="Anna"/>
    <s v="Kaliska"/>
    <s v="Mielec"/>
    <d v="2014-09-05T00:00:00"/>
    <d v="2014-09-05T00:00:00"/>
    <n v="442"/>
    <s v="AnnaKaliska"/>
    <n v="15"/>
    <n v="1"/>
    <n v="27"/>
    <n v="30"/>
    <n v="472"/>
    <x v="4"/>
  </r>
  <r>
    <s v="Anna"/>
    <s v="Kaliska"/>
    <s v="Siedlce"/>
    <d v="2014-10-10T00:00:00"/>
    <d v="2014-10-10T00:00:00"/>
    <n v="156.4"/>
    <s v="AnnaKaliska"/>
    <n v="15"/>
    <n v="1"/>
    <n v="27"/>
    <n v="30"/>
    <n v="186.4"/>
    <x v="5"/>
  </r>
  <r>
    <s v="Anna"/>
    <s v="Kaliska"/>
    <s v="Lublin"/>
    <d v="2014-10-23T00:00:00"/>
    <d v="2014-10-23T00:00:00"/>
    <n v="290.7"/>
    <s v="AnnaKaliska"/>
    <n v="15"/>
    <n v="1"/>
    <n v="27"/>
    <n v="30"/>
    <n v="320.7"/>
    <x v="5"/>
  </r>
  <r>
    <s v="Anna"/>
    <s v="Kaliska"/>
    <s v="Kielce"/>
    <d v="2014-11-17T00:00:00"/>
    <d v="2014-11-17T00:00:00"/>
    <n v="307.7"/>
    <s v="AnnaKaliska"/>
    <n v="15"/>
    <n v="1"/>
    <n v="27"/>
    <n v="30"/>
    <n v="337.7"/>
    <x v="9"/>
  </r>
  <r>
    <s v="Anna"/>
    <s v="Kaliska"/>
    <s v="Olsztyn"/>
    <d v="2014-11-28T00:00:00"/>
    <d v="2014-11-28T00:00:00"/>
    <n v="363.8"/>
    <s v="AnnaKaliska"/>
    <n v="15"/>
    <n v="1"/>
    <n v="27"/>
    <n v="30"/>
    <n v="393.8"/>
    <x v="9"/>
  </r>
  <r>
    <s v="Anna"/>
    <s v="Kaliska"/>
    <s v="Malbork"/>
    <d v="2014-12-01T00:00:00"/>
    <d v="2014-12-01T00:00:00"/>
    <n v="680"/>
    <s v="AnnaKaliska"/>
    <n v="15"/>
    <n v="1"/>
    <n v="27"/>
    <n v="30"/>
    <n v="710"/>
    <x v="11"/>
  </r>
  <r>
    <s v="Anna"/>
    <s v="Kaliska"/>
    <s v="Bydgoszcz"/>
    <d v="2014-12-29T00:00:00"/>
    <d v="2014-12-29T00:00:00"/>
    <n v="513.4"/>
    <s v="AnnaKaliska"/>
    <n v="15"/>
    <n v="1"/>
    <n v="27"/>
    <n v="30"/>
    <n v="543.4"/>
    <x v="11"/>
  </r>
  <r>
    <s v="Kornel"/>
    <s v="Henrykowski"/>
    <s v="Krakow"/>
    <d v="2014-09-20T00:00:00"/>
    <d v="2014-09-20T00:00:00"/>
    <n v="501.5"/>
    <s v="KornelHenrykowski"/>
    <n v="13"/>
    <n v="1"/>
    <n v="27"/>
    <n v="30"/>
    <n v="531.5"/>
    <x v="4"/>
  </r>
  <r>
    <s v="Kornel"/>
    <s v="Henrykowski"/>
    <s v="Siedlce"/>
    <d v="2014-10-03T00:00:00"/>
    <d v="2014-10-03T00:00:00"/>
    <n v="156.4"/>
    <s v="KornelHenrykowski"/>
    <n v="13"/>
    <n v="1"/>
    <n v="27"/>
    <n v="30"/>
    <n v="186.4"/>
    <x v="5"/>
  </r>
  <r>
    <s v="Kornel"/>
    <s v="Henrykowski"/>
    <s v="Katowice"/>
    <d v="2014-10-22T00:00:00"/>
    <d v="2014-10-22T00:00:00"/>
    <n v="494.7"/>
    <s v="KornelHenrykowski"/>
    <n v="13"/>
    <n v="1"/>
    <n v="27"/>
    <n v="30"/>
    <n v="524.70000000000005"/>
    <x v="5"/>
  </r>
  <r>
    <s v="Kornel"/>
    <s v="Henrykowski"/>
    <s v="Kielce"/>
    <d v="2014-10-25T00:00:00"/>
    <d v="2014-10-25T00:00:00"/>
    <n v="307.7"/>
    <s v="KornelHenrykowski"/>
    <n v="13"/>
    <n v="1"/>
    <n v="27"/>
    <n v="30"/>
    <n v="337.7"/>
    <x v="5"/>
  </r>
  <r>
    <s v="Kornel"/>
    <s v="Henrykowski"/>
    <s v="Katowice"/>
    <d v="2014-11-19T00:00:00"/>
    <d v="2014-11-19T00:00:00"/>
    <n v="494.7"/>
    <s v="KornelHenrykowski"/>
    <n v="13"/>
    <n v="1"/>
    <n v="27"/>
    <n v="30"/>
    <n v="524.70000000000005"/>
    <x v="9"/>
  </r>
  <r>
    <s v="Kornel"/>
    <s v="Henrykowski"/>
    <s v="Krakow"/>
    <d v="2014-11-27T00:00:00"/>
    <d v="2014-11-27T00:00:00"/>
    <n v="501.5"/>
    <s v="KornelHenrykowski"/>
    <n v="13"/>
    <n v="1"/>
    <n v="27"/>
    <n v="30"/>
    <n v="531.5"/>
    <x v="9"/>
  </r>
  <r>
    <s v="Ewelia"/>
    <s v="Nyska"/>
    <s v="Zgierz"/>
    <d v="2014-01-14T00:00:00"/>
    <d v="2014-01-14T00:00:00"/>
    <n v="212.5"/>
    <s v="EweliaNyska"/>
    <n v="10"/>
    <n v="1"/>
    <n v="27"/>
    <n v="30"/>
    <n v="242.5"/>
    <x v="0"/>
  </r>
  <r>
    <s v="Ewelia"/>
    <s v="Nyska"/>
    <s v="Mielec"/>
    <d v="2014-06-13T00:00:00"/>
    <d v="2014-06-13T00:00:00"/>
    <n v="442"/>
    <s v="EweliaNyska"/>
    <n v="10"/>
    <n v="1"/>
    <n v="27"/>
    <n v="30"/>
    <n v="472"/>
    <x v="8"/>
  </r>
  <r>
    <s v="Ewelia"/>
    <s v="Nyska"/>
    <s v="Kutno"/>
    <d v="2014-11-03T00:00:00"/>
    <d v="2014-11-03T00:00:00"/>
    <n v="278.8"/>
    <s v="EweliaNyska"/>
    <n v="10"/>
    <n v="1"/>
    <n v="27"/>
    <n v="30"/>
    <n v="308.8"/>
    <x v="9"/>
  </r>
  <r>
    <s v="Ewelia"/>
    <s v="Nyska"/>
    <s v="Mielec"/>
    <d v="2014-11-07T00:00:00"/>
    <d v="2014-11-07T00:00:00"/>
    <n v="442"/>
    <s v="EweliaNyska"/>
    <n v="10"/>
    <n v="1"/>
    <n v="27"/>
    <n v="30"/>
    <n v="472"/>
    <x v="9"/>
  </r>
  <r>
    <s v="Katarzyna"/>
    <s v="Piotrowska"/>
    <s v="Kutno"/>
    <d v="2014-12-16T00:00:00"/>
    <d v="2014-12-16T00:00:00"/>
    <n v="278.8"/>
    <s v="KatarzynaPiotrowska"/>
    <n v="10"/>
    <n v="1"/>
    <n v="27"/>
    <n v="30"/>
    <n v="308.8"/>
    <x v="11"/>
  </r>
  <r>
    <s v="Ewelia"/>
    <s v="Prus"/>
    <s v="Mielec"/>
    <d v="2014-06-16T00:00:00"/>
    <d v="2014-06-16T00:00:00"/>
    <n v="442"/>
    <s v="EweliaPrus"/>
    <n v="8"/>
    <n v="1"/>
    <n v="27"/>
    <n v="30"/>
    <n v="472"/>
    <x v="8"/>
  </r>
  <r>
    <s v="Karolina"/>
    <s v="Bizuta"/>
    <s v="Bydgoszcz"/>
    <d v="2014-03-15T00:00:00"/>
    <d v="2014-03-19T00:00:00"/>
    <n v="1077.4000000000001"/>
    <s v="KarolinaBizuta"/>
    <n v="10"/>
    <n v="5"/>
    <n v="26"/>
    <n v="126"/>
    <n v="1203.4000000000001"/>
    <x v="10"/>
  </r>
  <r>
    <s v="Wojciech"/>
    <s v="Krokus"/>
    <s v="Kalisz"/>
    <d v="2014-10-22T00:00:00"/>
    <d v="2014-10-26T00:00:00"/>
    <n v="1078"/>
    <s v="WojciechKrokus"/>
    <n v="10"/>
    <n v="5"/>
    <n v="26"/>
    <n v="126"/>
    <n v="1204"/>
    <x v="5"/>
  </r>
  <r>
    <s v="Jerzy"/>
    <s v="Granica"/>
    <s v="Mielec"/>
    <d v="2014-01-03T00:00:00"/>
    <d v="2014-01-06T00:00:00"/>
    <n v="826"/>
    <s v="JerzyGranica"/>
    <n v="11"/>
    <n v="4"/>
    <n v="26"/>
    <n v="102"/>
    <n v="928"/>
    <x v="0"/>
  </r>
  <r>
    <s v="Jerzy"/>
    <s v="Granica"/>
    <s v="Kalisz"/>
    <d v="2014-04-26T00:00:00"/>
    <d v="2014-04-29T00:00:00"/>
    <n v="919"/>
    <s v="JerzyGranica"/>
    <n v="11"/>
    <n v="4"/>
    <n v="26"/>
    <n v="102"/>
    <n v="1021"/>
    <x v="2"/>
  </r>
  <r>
    <s v="Jerzy"/>
    <s v="Granica"/>
    <s v="Kalisz"/>
    <d v="2014-05-26T00:00:00"/>
    <d v="2014-05-29T00:00:00"/>
    <n v="919"/>
    <s v="JerzyGranica"/>
    <n v="11"/>
    <n v="4"/>
    <n v="26"/>
    <n v="102"/>
    <n v="1021"/>
    <x v="6"/>
  </r>
  <r>
    <s v="Karolina"/>
    <s v="Bizuta"/>
    <s v="Lublin"/>
    <d v="2014-09-17T00:00:00"/>
    <d v="2014-09-20T00:00:00"/>
    <n v="737.7"/>
    <s v="KarolinaBizuta"/>
    <n v="10"/>
    <n v="4"/>
    <n v="26"/>
    <n v="102"/>
    <n v="839.7"/>
    <x v="4"/>
  </r>
  <r>
    <s v="Wojciech"/>
    <s v="Krokus"/>
    <s v="Siedlce"/>
    <d v="2014-05-08T00:00:00"/>
    <d v="2014-05-11T00:00:00"/>
    <n v="573.4"/>
    <s v="WojciechKrokus"/>
    <n v="10"/>
    <n v="4"/>
    <n v="26"/>
    <n v="102"/>
    <n v="675.4"/>
    <x v="6"/>
  </r>
  <r>
    <s v="Wojciech"/>
    <s v="Krokus"/>
    <s v="Olsztyn"/>
    <d v="2014-11-04T00:00:00"/>
    <d v="2014-11-07T00:00:00"/>
    <n v="852.8"/>
    <s v="WojciechKrokus"/>
    <n v="10"/>
    <n v="4"/>
    <n v="26"/>
    <n v="102"/>
    <n v="954.8"/>
    <x v="9"/>
  </r>
  <r>
    <s v="Wojciech"/>
    <s v="Krokus"/>
    <s v="Siedlce"/>
    <d v="2014-12-09T00:00:00"/>
    <d v="2014-12-12T00:00:00"/>
    <n v="573.4"/>
    <s v="WojciechKrokus"/>
    <n v="10"/>
    <n v="4"/>
    <n v="26"/>
    <n v="102"/>
    <n v="675.4"/>
    <x v="11"/>
  </r>
  <r>
    <s v="Michalina"/>
    <s v="Lamda"/>
    <s v="Katowice"/>
    <d v="2014-01-15T00:00:00"/>
    <d v="2014-01-18T00:00:00"/>
    <n v="1091.7"/>
    <s v="MichalinaLamda"/>
    <n v="9"/>
    <n v="4"/>
    <n v="26"/>
    <n v="102"/>
    <n v="1193.7"/>
    <x v="0"/>
  </r>
  <r>
    <s v="Michalina"/>
    <s v="Lamda"/>
    <s v="Mielec"/>
    <d v="2014-09-17T00:00:00"/>
    <d v="2014-09-20T00:00:00"/>
    <n v="826"/>
    <s v="MichalinaLamda"/>
    <n v="9"/>
    <n v="4"/>
    <n v="26"/>
    <n v="102"/>
    <n v="928"/>
    <x v="4"/>
  </r>
  <r>
    <s v="Michalina"/>
    <s v="Lamda"/>
    <s v="Zgierz"/>
    <d v="2014-12-09T00:00:00"/>
    <d v="2014-12-12T00:00:00"/>
    <n v="569.5"/>
    <s v="MichalinaLamda"/>
    <n v="9"/>
    <n v="4"/>
    <n v="26"/>
    <n v="102"/>
    <n v="671.5"/>
    <x v="11"/>
  </r>
  <r>
    <s v="Jerzy"/>
    <s v="Granica"/>
    <s v="Siedlce"/>
    <d v="2014-08-30T00:00:00"/>
    <d v="2014-09-01T00:00:00"/>
    <n v="434.4"/>
    <s v="JerzyGranica"/>
    <n v="11"/>
    <n v="3"/>
    <n v="26"/>
    <n v="78"/>
    <n v="512.4"/>
    <x v="3"/>
  </r>
  <r>
    <s v="Karolina"/>
    <s v="Bizuta"/>
    <s v="Katowice"/>
    <d v="2014-02-07T00:00:00"/>
    <d v="2014-02-09T00:00:00"/>
    <n v="892.7"/>
    <s v="KarolinaBizuta"/>
    <n v="10"/>
    <n v="3"/>
    <n v="26"/>
    <n v="78"/>
    <n v="970.7"/>
    <x v="1"/>
  </r>
  <r>
    <s v="Karolina"/>
    <s v="Bizuta"/>
    <s v="Kutno"/>
    <d v="2014-09-16T00:00:00"/>
    <d v="2014-09-18T00:00:00"/>
    <n v="536.79999999999995"/>
    <s v="KarolinaBizuta"/>
    <n v="10"/>
    <n v="3"/>
    <n v="26"/>
    <n v="78"/>
    <n v="614.79999999999995"/>
    <x v="4"/>
  </r>
  <r>
    <s v="Karolina"/>
    <s v="Bizuta"/>
    <s v="Malbork"/>
    <d v="2014-09-28T00:00:00"/>
    <d v="2014-09-30T00:00:00"/>
    <n v="1102"/>
    <s v="KarolinaBizuta"/>
    <n v="10"/>
    <n v="3"/>
    <n v="26"/>
    <n v="78"/>
    <n v="1180"/>
    <x v="4"/>
  </r>
  <r>
    <s v="Michalina"/>
    <s v="Lamda"/>
    <s v="Kalisz"/>
    <d v="2014-02-07T00:00:00"/>
    <d v="2014-02-09T00:00:00"/>
    <n v="760"/>
    <s v="MichalinaLamda"/>
    <n v="9"/>
    <n v="3"/>
    <n v="26"/>
    <n v="78"/>
    <n v="838"/>
    <x v="1"/>
  </r>
  <r>
    <s v="Michalina"/>
    <s v="Lamda"/>
    <s v="Kielce"/>
    <d v="2014-07-01T00:00:00"/>
    <d v="2014-07-03T00:00:00"/>
    <n v="663.7"/>
    <s v="MichalinaLamda"/>
    <n v="9"/>
    <n v="3"/>
    <n v="26"/>
    <n v="78"/>
    <n v="741.7"/>
    <x v="7"/>
  </r>
  <r>
    <s v="Michalina"/>
    <s v="Lamda"/>
    <s v="Kutno"/>
    <d v="2014-07-31T00:00:00"/>
    <d v="2014-08-02T00:00:00"/>
    <n v="536.79999999999995"/>
    <s v="MichalinaLamda"/>
    <n v="9"/>
    <n v="3"/>
    <n v="26"/>
    <n v="78"/>
    <n v="614.79999999999995"/>
    <x v="7"/>
  </r>
  <r>
    <s v="Jerzy"/>
    <s v="Granica"/>
    <s v="Siedlce"/>
    <d v="2014-01-23T00:00:00"/>
    <d v="2014-01-24T00:00:00"/>
    <n v="295.39999999999998"/>
    <s v="JerzyGranica"/>
    <n v="11"/>
    <n v="2"/>
    <n v="26"/>
    <n v="54"/>
    <n v="349.4"/>
    <x v="0"/>
  </r>
  <r>
    <s v="Jerzy"/>
    <s v="Granica"/>
    <s v="Kutno"/>
    <d v="2014-07-07T00:00:00"/>
    <d v="2014-07-08T00:00:00"/>
    <n v="407.8"/>
    <s v="JerzyGranica"/>
    <n v="11"/>
    <n v="2"/>
    <n v="26"/>
    <n v="54"/>
    <n v="461.8"/>
    <x v="7"/>
  </r>
  <r>
    <s v="Jerzy"/>
    <s v="Granica"/>
    <s v="Kutno"/>
    <d v="2014-08-26T00:00:00"/>
    <d v="2014-08-27T00:00:00"/>
    <n v="407.8"/>
    <s v="JerzyGranica"/>
    <n v="11"/>
    <n v="2"/>
    <n v="26"/>
    <n v="54"/>
    <n v="461.8"/>
    <x v="3"/>
  </r>
  <r>
    <s v="Jerzy"/>
    <s v="Granica"/>
    <s v="Siedlce"/>
    <d v="2014-10-23T00:00:00"/>
    <d v="2014-10-24T00:00:00"/>
    <n v="295.39999999999998"/>
    <s v="JerzyGranica"/>
    <n v="11"/>
    <n v="2"/>
    <n v="26"/>
    <n v="54"/>
    <n v="349.4"/>
    <x v="5"/>
  </r>
  <r>
    <s v="Karolina"/>
    <s v="Bizuta"/>
    <s v="Krakow"/>
    <d v="2014-02-02T00:00:00"/>
    <d v="2014-02-03T00:00:00"/>
    <n v="706.5"/>
    <s v="KarolinaBizuta"/>
    <n v="10"/>
    <n v="2"/>
    <n v="26"/>
    <n v="54"/>
    <n v="760.5"/>
    <x v="1"/>
  </r>
  <r>
    <s v="Karolina"/>
    <s v="Bizuta"/>
    <s v="Krakow"/>
    <d v="2014-04-28T00:00:00"/>
    <d v="2014-04-29T00:00:00"/>
    <n v="706.5"/>
    <s v="KarolinaBizuta"/>
    <n v="10"/>
    <n v="2"/>
    <n v="26"/>
    <n v="54"/>
    <n v="760.5"/>
    <x v="2"/>
  </r>
  <r>
    <s v="Karolina"/>
    <s v="Bizuta"/>
    <s v="Zgierz"/>
    <d v="2014-12-09T00:00:00"/>
    <d v="2014-12-10T00:00:00"/>
    <n v="331.5"/>
    <s v="KarolinaBizuta"/>
    <n v="10"/>
    <n v="2"/>
    <n v="26"/>
    <n v="54"/>
    <n v="385.5"/>
    <x v="11"/>
  </r>
  <r>
    <s v="Wojciech"/>
    <s v="Krokus"/>
    <s v="Mielec"/>
    <d v="2014-01-13T00:00:00"/>
    <d v="2014-01-14T00:00:00"/>
    <n v="570"/>
    <s v="WojciechKrokus"/>
    <n v="10"/>
    <n v="2"/>
    <n v="26"/>
    <n v="54"/>
    <n v="624"/>
    <x v="0"/>
  </r>
  <r>
    <s v="Wojciech"/>
    <s v="Krokus"/>
    <s v="Malbork"/>
    <d v="2014-08-12T00:00:00"/>
    <d v="2014-08-13T00:00:00"/>
    <n v="891"/>
    <s v="WojciechKrokus"/>
    <n v="10"/>
    <n v="2"/>
    <n v="26"/>
    <n v="54"/>
    <n v="945"/>
    <x v="3"/>
  </r>
  <r>
    <s v="Wojciech"/>
    <s v="Krokus"/>
    <s v="Krakow"/>
    <d v="2014-10-23T00:00:00"/>
    <d v="2014-10-24T00:00:00"/>
    <n v="706.5"/>
    <s v="WojciechKrokus"/>
    <n v="10"/>
    <n v="2"/>
    <n v="26"/>
    <n v="54"/>
    <n v="760.5"/>
    <x v="5"/>
  </r>
  <r>
    <s v="Michalina"/>
    <s v="Lamda"/>
    <s v="Siedlce"/>
    <d v="2014-09-05T00:00:00"/>
    <d v="2014-09-06T00:00:00"/>
    <n v="295.39999999999998"/>
    <s v="MichalinaLamda"/>
    <n v="9"/>
    <n v="2"/>
    <n v="26"/>
    <n v="54"/>
    <n v="349.4"/>
    <x v="4"/>
  </r>
  <r>
    <s v="Michalina"/>
    <s v="Lamda"/>
    <s v="Kalisz"/>
    <d v="2014-11-03T00:00:00"/>
    <d v="2014-11-04T00:00:00"/>
    <n v="601"/>
    <s v="MichalinaLamda"/>
    <n v="9"/>
    <n v="2"/>
    <n v="26"/>
    <n v="54"/>
    <n v="655"/>
    <x v="9"/>
  </r>
  <r>
    <s v="Jerzy"/>
    <s v="Granica"/>
    <s v="Kutno"/>
    <d v="2014-06-02T00:00:00"/>
    <d v="2014-06-02T00:00:00"/>
    <n v="278.8"/>
    <s v="JerzyGranica"/>
    <n v="11"/>
    <n v="1"/>
    <n v="26"/>
    <n v="30"/>
    <n v="308.8"/>
    <x v="8"/>
  </r>
  <r>
    <s v="Jerzy"/>
    <s v="Granica"/>
    <s v="Krakow"/>
    <d v="2014-09-05T00:00:00"/>
    <d v="2014-09-05T00:00:00"/>
    <n v="501.5"/>
    <s v="JerzyGranica"/>
    <n v="11"/>
    <n v="1"/>
    <n v="26"/>
    <n v="30"/>
    <n v="531.5"/>
    <x v="4"/>
  </r>
  <r>
    <s v="Jerzy"/>
    <s v="Granica"/>
    <s v="Kielce"/>
    <d v="2014-11-28T00:00:00"/>
    <d v="2014-11-28T00:00:00"/>
    <n v="307.7"/>
    <s v="JerzyGranica"/>
    <n v="11"/>
    <n v="1"/>
    <n v="26"/>
    <n v="30"/>
    <n v="337.7"/>
    <x v="9"/>
  </r>
  <r>
    <s v="Karolina"/>
    <s v="Bizuta"/>
    <s v="Kielce"/>
    <d v="2014-10-13T00:00:00"/>
    <d v="2014-10-13T00:00:00"/>
    <n v="307.7"/>
    <s v="KarolinaBizuta"/>
    <n v="10"/>
    <n v="1"/>
    <n v="26"/>
    <n v="30"/>
    <n v="337.7"/>
    <x v="5"/>
  </r>
  <r>
    <s v="Karolina"/>
    <s v="Bizuta"/>
    <s v="Kalisz"/>
    <d v="2014-12-12T00:00:00"/>
    <d v="2014-12-12T00:00:00"/>
    <n v="442"/>
    <s v="KarolinaBizuta"/>
    <n v="10"/>
    <n v="1"/>
    <n v="26"/>
    <n v="30"/>
    <n v="472"/>
    <x v="11"/>
  </r>
  <r>
    <s v="Wojciech"/>
    <s v="Krokus"/>
    <s v="Zgierz"/>
    <d v="2014-02-07T00:00:00"/>
    <d v="2014-02-07T00:00:00"/>
    <n v="212.5"/>
    <s v="WojciechKrokus"/>
    <n v="10"/>
    <n v="1"/>
    <n v="26"/>
    <n v="30"/>
    <n v="242.5"/>
    <x v="1"/>
  </r>
  <r>
    <s v="Wojciech"/>
    <s v="Krokus"/>
    <s v="Kalisz"/>
    <d v="2014-11-27T00:00:00"/>
    <d v="2014-11-27T00:00:00"/>
    <n v="442"/>
    <s v="WojciechKrokus"/>
    <n v="10"/>
    <n v="1"/>
    <n v="26"/>
    <n v="30"/>
    <n v="472"/>
    <x v="9"/>
  </r>
  <r>
    <s v="Wojciech"/>
    <s v="Krokus"/>
    <s v="Bydgoszcz"/>
    <d v="2014-12-01T00:00:00"/>
    <d v="2014-12-01T00:00:00"/>
    <n v="513.4"/>
    <s v="WojciechKrokus"/>
    <n v="10"/>
    <n v="1"/>
    <n v="26"/>
    <n v="30"/>
    <n v="543.4"/>
    <x v="11"/>
  </r>
  <r>
    <s v="Michalina"/>
    <s v="Lamda"/>
    <s v="Siedlce"/>
    <d v="2014-12-22T00:00:00"/>
    <d v="2014-12-22T00:00:00"/>
    <n v="156.4"/>
    <s v="MichalinaLamda"/>
    <n v="9"/>
    <n v="1"/>
    <n v="26"/>
    <n v="30"/>
    <n v="186.4"/>
    <x v="11"/>
  </r>
  <r>
    <s v="Zofia"/>
    <s v="Maselska"/>
    <s v="Krakow"/>
    <d v="2014-01-26T00:00:00"/>
    <d v="2014-01-30T00:00:00"/>
    <n v="1321.5"/>
    <s v="ZofiaMaselska"/>
    <n v="11"/>
    <n v="5"/>
    <n v="25"/>
    <n v="126"/>
    <n v="1447.5"/>
    <x v="0"/>
  </r>
  <r>
    <s v="Zofia"/>
    <s v="Maselska"/>
    <s v="Kielce"/>
    <d v="2014-02-07T00:00:00"/>
    <d v="2014-02-11T00:00:00"/>
    <n v="1019.7"/>
    <s v="ZofiaMaselska"/>
    <n v="11"/>
    <n v="5"/>
    <n v="25"/>
    <n v="126"/>
    <n v="1145.7"/>
    <x v="1"/>
  </r>
  <r>
    <s v="Justyna"/>
    <s v="Krynicka"/>
    <s v="Bydgoszcz"/>
    <d v="2014-01-15T00:00:00"/>
    <d v="2014-01-18T00:00:00"/>
    <n v="936.4"/>
    <s v="JustynaKrynicka"/>
    <n v="13"/>
    <n v="4"/>
    <n v="25"/>
    <n v="102"/>
    <n v="1038.4000000000001"/>
    <x v="0"/>
  </r>
  <r>
    <s v="Piotr"/>
    <s v="Armowicz"/>
    <s v="Kutno"/>
    <d v="2014-07-31T00:00:00"/>
    <d v="2014-08-04T00:00:00"/>
    <n v="794.8"/>
    <s v="PiotrArmowicz"/>
    <n v="10"/>
    <n v="5"/>
    <n v="25"/>
    <n v="126"/>
    <n v="920.8"/>
    <x v="7"/>
  </r>
  <r>
    <s v="Zofia"/>
    <s v="Maselska"/>
    <s v="Krakow"/>
    <d v="2014-09-05T00:00:00"/>
    <d v="2014-09-08T00:00:00"/>
    <n v="1116.5"/>
    <s v="ZofiaMaselska"/>
    <n v="11"/>
    <n v="4"/>
    <n v="25"/>
    <n v="102"/>
    <n v="1218.5"/>
    <x v="4"/>
  </r>
  <r>
    <s v="Piotr"/>
    <s v="Armowicz"/>
    <s v="Bydgoszcz"/>
    <d v="2014-06-01T00:00:00"/>
    <d v="2014-06-04T00:00:00"/>
    <n v="936.4"/>
    <s v="PiotrArmowicz"/>
    <n v="10"/>
    <n v="4"/>
    <n v="25"/>
    <n v="102"/>
    <n v="1038.4000000000001"/>
    <x v="8"/>
  </r>
  <r>
    <s v="Janina"/>
    <s v="Bolanowska"/>
    <s v="Kutno"/>
    <d v="2014-07-19T00:00:00"/>
    <d v="2014-07-23T00:00:00"/>
    <n v="794.8"/>
    <s v="JaninaBolanowska"/>
    <n v="8"/>
    <n v="5"/>
    <n v="25"/>
    <n v="126"/>
    <n v="920.8"/>
    <x v="7"/>
  </r>
  <r>
    <s v="Zuzanna"/>
    <s v="Kowalska"/>
    <s v="Kutno"/>
    <d v="2014-03-27T00:00:00"/>
    <d v="2014-03-31T00:00:00"/>
    <n v="794.8"/>
    <s v="ZuzannaKowalska"/>
    <n v="8"/>
    <n v="5"/>
    <n v="25"/>
    <n v="126"/>
    <n v="920.8"/>
    <x v="10"/>
  </r>
  <r>
    <s v="Zuzanna"/>
    <s v="Kowalska"/>
    <s v="Kutno"/>
    <d v="2014-06-13T00:00:00"/>
    <d v="2014-06-17T00:00:00"/>
    <n v="794.8"/>
    <s v="ZuzannaKowalska"/>
    <n v="8"/>
    <n v="5"/>
    <n v="25"/>
    <n v="126"/>
    <n v="920.8"/>
    <x v="8"/>
  </r>
  <r>
    <s v="Kacper"/>
    <s v="Krajewski"/>
    <s v="Zgierz"/>
    <d v="2014-06-19T00:00:00"/>
    <d v="2014-06-22T00:00:00"/>
    <n v="569.5"/>
    <s v="KacperKrajewski"/>
    <n v="10"/>
    <n v="4"/>
    <n v="25"/>
    <n v="102"/>
    <n v="671.5"/>
    <x v="8"/>
  </r>
  <r>
    <s v="Kacper"/>
    <s v="Krajewski"/>
    <s v="Krakow"/>
    <d v="2014-08-24T00:00:00"/>
    <d v="2014-08-27T00:00:00"/>
    <n v="1116.5"/>
    <s v="KacperKrajewski"/>
    <n v="10"/>
    <n v="4"/>
    <n v="25"/>
    <n v="102"/>
    <n v="1218.5"/>
    <x v="3"/>
  </r>
  <r>
    <s v="Krystyna"/>
    <s v="Pleszewska"/>
    <s v="Lublin"/>
    <d v="2014-02-19T00:00:00"/>
    <d v="2014-02-23T00:00:00"/>
    <n v="886.7"/>
    <s v="KrystynaPleszewska"/>
    <n v="8"/>
    <n v="5"/>
    <n v="25"/>
    <n v="126"/>
    <n v="1012.7"/>
    <x v="1"/>
  </r>
  <r>
    <s v="Krystyna"/>
    <s v="Pleszewska"/>
    <s v="Lublin"/>
    <d v="2014-05-20T00:00:00"/>
    <d v="2014-05-24T00:00:00"/>
    <n v="886.7"/>
    <s v="KrystynaPleszewska"/>
    <n v="8"/>
    <n v="5"/>
    <n v="25"/>
    <n v="126"/>
    <n v="1012.7"/>
    <x v="6"/>
  </r>
  <r>
    <s v="Justyna"/>
    <s v="Krynicka"/>
    <s v="Kielce"/>
    <d v="2014-03-21T00:00:00"/>
    <d v="2014-03-23T00:00:00"/>
    <n v="663.7"/>
    <s v="JustynaKrynicka"/>
    <n v="13"/>
    <n v="3"/>
    <n v="25"/>
    <n v="78"/>
    <n v="741.7"/>
    <x v="10"/>
  </r>
  <r>
    <s v="Justyna"/>
    <s v="Krynicka"/>
    <s v="Radom"/>
    <d v="2014-10-11T00:00:00"/>
    <d v="2014-10-13T00:00:00"/>
    <n v="426.5"/>
    <s v="JustynaKrynicka"/>
    <n v="13"/>
    <n v="3"/>
    <n v="25"/>
    <n v="78"/>
    <n v="504.5"/>
    <x v="5"/>
  </r>
  <r>
    <s v="Justyna"/>
    <s v="Krynicka"/>
    <s v="Malbork"/>
    <d v="2014-12-10T00:00:00"/>
    <d v="2014-12-12T00:00:00"/>
    <n v="1102"/>
    <s v="JustynaKrynicka"/>
    <n v="13"/>
    <n v="3"/>
    <n v="25"/>
    <n v="78"/>
    <n v="1180"/>
    <x v="11"/>
  </r>
  <r>
    <s v="Janina"/>
    <s v="Bolanowska"/>
    <s v="Mielec"/>
    <d v="2014-02-03T00:00:00"/>
    <d v="2014-02-06T00:00:00"/>
    <n v="826"/>
    <s v="JaninaBolanowska"/>
    <n v="8"/>
    <n v="4"/>
    <n v="25"/>
    <n v="102"/>
    <n v="928"/>
    <x v="1"/>
  </r>
  <r>
    <s v="Janina"/>
    <s v="Bolanowska"/>
    <s v="Olsztyn"/>
    <d v="2014-03-15T00:00:00"/>
    <d v="2014-03-18T00:00:00"/>
    <n v="852.8"/>
    <s v="JaninaBolanowska"/>
    <n v="8"/>
    <n v="4"/>
    <n v="25"/>
    <n v="102"/>
    <n v="954.8"/>
    <x v="10"/>
  </r>
  <r>
    <s v="Janina"/>
    <s v="Bolanowska"/>
    <s v="Radom"/>
    <d v="2014-07-19T00:00:00"/>
    <d v="2014-07-22T00:00:00"/>
    <n v="550.5"/>
    <s v="JaninaBolanowska"/>
    <n v="8"/>
    <n v="4"/>
    <n v="25"/>
    <n v="102"/>
    <n v="652.5"/>
    <x v="7"/>
  </r>
  <r>
    <s v="Janina"/>
    <s v="Bolanowska"/>
    <s v="Radom"/>
    <d v="2014-12-10T00:00:00"/>
    <d v="2014-12-13T00:00:00"/>
    <n v="550.5"/>
    <s v="JaninaBolanowska"/>
    <n v="8"/>
    <n v="4"/>
    <n v="25"/>
    <n v="102"/>
    <n v="652.5"/>
    <x v="11"/>
  </r>
  <r>
    <s v="Zuzanna"/>
    <s v="Kowalska"/>
    <s v="Bydgoszcz"/>
    <d v="2014-09-05T00:00:00"/>
    <d v="2014-09-08T00:00:00"/>
    <n v="936.4"/>
    <s v="ZuzannaKowalska"/>
    <n v="8"/>
    <n v="4"/>
    <n v="25"/>
    <n v="102"/>
    <n v="1038.4000000000001"/>
    <x v="4"/>
  </r>
  <r>
    <s v="Krystyna"/>
    <s v="Pleszewska"/>
    <s v="Malbork"/>
    <d v="2014-06-13T00:00:00"/>
    <d v="2014-06-16T00:00:00"/>
    <n v="1313"/>
    <s v="KrystynaPleszewska"/>
    <n v="8"/>
    <n v="4"/>
    <n v="25"/>
    <n v="102"/>
    <n v="1415"/>
    <x v="8"/>
  </r>
  <r>
    <s v="Krystyna"/>
    <s v="Pleszewska"/>
    <s v="Krakow"/>
    <d v="2014-11-22T00:00:00"/>
    <d v="2014-11-25T00:00:00"/>
    <n v="1116.5"/>
    <s v="KrystynaPleszewska"/>
    <n v="8"/>
    <n v="4"/>
    <n v="25"/>
    <n v="102"/>
    <n v="1218.5"/>
    <x v="9"/>
  </r>
  <r>
    <s v="Piotr"/>
    <s v="Armowicz"/>
    <s v="Katowice"/>
    <d v="2014-05-26T00:00:00"/>
    <d v="2014-05-28T00:00:00"/>
    <n v="892.7"/>
    <s v="PiotrArmowicz"/>
    <n v="10"/>
    <n v="3"/>
    <n v="25"/>
    <n v="78"/>
    <n v="970.7"/>
    <x v="6"/>
  </r>
  <r>
    <s v="Piotr"/>
    <s v="Armowicz"/>
    <s v="Zgierz"/>
    <d v="2014-08-24T00:00:00"/>
    <d v="2014-08-26T00:00:00"/>
    <n v="450.5"/>
    <s v="PiotrArmowicz"/>
    <n v="10"/>
    <n v="3"/>
    <n v="25"/>
    <n v="78"/>
    <n v="528.5"/>
    <x v="3"/>
  </r>
  <r>
    <s v="Piotr"/>
    <s v="Armowicz"/>
    <s v="Mielec"/>
    <d v="2014-09-29T00:00:00"/>
    <d v="2014-10-01T00:00:00"/>
    <n v="698"/>
    <s v="PiotrArmowicz"/>
    <n v="10"/>
    <n v="3"/>
    <n v="25"/>
    <n v="78"/>
    <n v="776"/>
    <x v="4"/>
  </r>
  <r>
    <s v="Kacper"/>
    <s v="Krajewski"/>
    <s v="Radom"/>
    <d v="2014-01-22T00:00:00"/>
    <d v="2014-01-24T00:00:00"/>
    <n v="426.5"/>
    <s v="KacperKrajewski"/>
    <n v="10"/>
    <n v="3"/>
    <n v="25"/>
    <n v="78"/>
    <n v="504.5"/>
    <x v="0"/>
  </r>
  <r>
    <s v="Kacper"/>
    <s v="Krajewski"/>
    <s v="Kutno"/>
    <d v="2014-02-07T00:00:00"/>
    <d v="2014-02-09T00:00:00"/>
    <n v="536.79999999999995"/>
    <s v="KacperKrajewski"/>
    <n v="10"/>
    <n v="3"/>
    <n v="25"/>
    <n v="78"/>
    <n v="614.79999999999995"/>
    <x v="1"/>
  </r>
  <r>
    <s v="Kacper"/>
    <s v="Krajewski"/>
    <s v="Bydgoszcz"/>
    <d v="2014-06-25T00:00:00"/>
    <d v="2014-06-27T00:00:00"/>
    <n v="795.4"/>
    <s v="KacperKrajewski"/>
    <n v="10"/>
    <n v="3"/>
    <n v="25"/>
    <n v="78"/>
    <n v="873.4"/>
    <x v="8"/>
  </r>
  <r>
    <s v="Kacper"/>
    <s v="Krajewski"/>
    <s v="Olsztyn"/>
    <d v="2014-09-29T00:00:00"/>
    <d v="2014-10-01T00:00:00"/>
    <n v="689.8"/>
    <s v="KacperKrajewski"/>
    <n v="10"/>
    <n v="3"/>
    <n v="25"/>
    <n v="78"/>
    <n v="767.8"/>
    <x v="4"/>
  </r>
  <r>
    <s v="Justyna"/>
    <s v="Krynicka"/>
    <s v="Katowice"/>
    <d v="2014-06-13T00:00:00"/>
    <d v="2014-06-14T00:00:00"/>
    <n v="693.7"/>
    <s v="JustynaKrynicka"/>
    <n v="13"/>
    <n v="2"/>
    <n v="25"/>
    <n v="54"/>
    <n v="747.7"/>
    <x v="8"/>
  </r>
  <r>
    <s v="Justyna"/>
    <s v="Krynicka"/>
    <s v="Zgierz"/>
    <d v="2014-11-07T00:00:00"/>
    <d v="2014-11-08T00:00:00"/>
    <n v="331.5"/>
    <s v="JustynaKrynicka"/>
    <n v="13"/>
    <n v="2"/>
    <n v="25"/>
    <n v="54"/>
    <n v="385.5"/>
    <x v="9"/>
  </r>
  <r>
    <s v="Justyna"/>
    <s v="Krynicka"/>
    <s v="Kutno"/>
    <d v="2014-11-28T00:00:00"/>
    <d v="2014-11-29T00:00:00"/>
    <n v="407.8"/>
    <s v="JustynaKrynicka"/>
    <n v="13"/>
    <n v="2"/>
    <n v="25"/>
    <n v="54"/>
    <n v="461.8"/>
    <x v="9"/>
  </r>
  <r>
    <s v="Zuzanna"/>
    <s v="Kowalska"/>
    <s v="Olsztyn"/>
    <d v="2014-01-26T00:00:00"/>
    <d v="2014-01-28T00:00:00"/>
    <n v="689.8"/>
    <s v="ZuzannaKowalska"/>
    <n v="8"/>
    <n v="3"/>
    <n v="25"/>
    <n v="78"/>
    <n v="767.8"/>
    <x v="0"/>
  </r>
  <r>
    <s v="Zuzanna"/>
    <s v="Kowalska"/>
    <s v="Mielec"/>
    <d v="2014-11-15T00:00:00"/>
    <d v="2014-11-17T00:00:00"/>
    <n v="698"/>
    <s v="ZuzannaKowalska"/>
    <n v="8"/>
    <n v="3"/>
    <n v="25"/>
    <n v="78"/>
    <n v="776"/>
    <x v="9"/>
  </r>
  <r>
    <s v="Zofia"/>
    <s v="Maselska"/>
    <s v="Mielec"/>
    <d v="2014-09-16T00:00:00"/>
    <d v="2014-09-17T00:00:00"/>
    <n v="570"/>
    <s v="ZofiaMaselska"/>
    <n v="11"/>
    <n v="2"/>
    <n v="25"/>
    <n v="54"/>
    <n v="624"/>
    <x v="4"/>
  </r>
  <r>
    <s v="Zofia"/>
    <s v="Maselska"/>
    <s v="Krakow"/>
    <d v="2014-10-10T00:00:00"/>
    <d v="2014-10-11T00:00:00"/>
    <n v="706.5"/>
    <s v="ZofiaMaselska"/>
    <n v="11"/>
    <n v="2"/>
    <n v="25"/>
    <n v="54"/>
    <n v="760.5"/>
    <x v="5"/>
  </r>
  <r>
    <s v="Zofia"/>
    <s v="Maselska"/>
    <s v="Kielce"/>
    <d v="2014-12-10T00:00:00"/>
    <d v="2014-12-11T00:00:00"/>
    <n v="485.7"/>
    <s v="ZofiaMaselska"/>
    <n v="11"/>
    <n v="2"/>
    <n v="25"/>
    <n v="54"/>
    <n v="539.70000000000005"/>
    <x v="11"/>
  </r>
  <r>
    <s v="Piotr"/>
    <s v="Armowicz"/>
    <s v="Katowice"/>
    <d v="2014-03-03T00:00:00"/>
    <d v="2014-03-04T00:00:00"/>
    <n v="693.7"/>
    <s v="PiotrArmowicz"/>
    <n v="10"/>
    <n v="2"/>
    <n v="25"/>
    <n v="54"/>
    <n v="747.7"/>
    <x v="10"/>
  </r>
  <r>
    <s v="Piotr"/>
    <s v="Armowicz"/>
    <s v="Krakow"/>
    <d v="2014-12-10T00:00:00"/>
    <d v="2014-12-11T00:00:00"/>
    <n v="706.5"/>
    <s v="PiotrArmowicz"/>
    <n v="10"/>
    <n v="2"/>
    <n v="25"/>
    <n v="54"/>
    <n v="760.5"/>
    <x v="11"/>
  </r>
  <r>
    <s v="Kacper"/>
    <s v="Krajewski"/>
    <s v="Radom"/>
    <d v="2014-12-01T00:00:00"/>
    <d v="2014-12-02T00:00:00"/>
    <n v="302.5"/>
    <s v="KacperKrajewski"/>
    <n v="10"/>
    <n v="2"/>
    <n v="25"/>
    <n v="54"/>
    <n v="356.5"/>
    <x v="11"/>
  </r>
  <r>
    <s v="Janina"/>
    <s v="Bolanowska"/>
    <s v="Bydgoszcz"/>
    <d v="2014-01-23T00:00:00"/>
    <d v="2014-01-24T00:00:00"/>
    <n v="654.4"/>
    <s v="JaninaBolanowska"/>
    <n v="8"/>
    <n v="2"/>
    <n v="25"/>
    <n v="54"/>
    <n v="708.4"/>
    <x v="0"/>
  </r>
  <r>
    <s v="Zuzanna"/>
    <s v="Kowalska"/>
    <s v="Kutno"/>
    <d v="2014-09-28T00:00:00"/>
    <d v="2014-09-29T00:00:00"/>
    <n v="407.8"/>
    <s v="ZuzannaKowalska"/>
    <n v="8"/>
    <n v="2"/>
    <n v="25"/>
    <n v="54"/>
    <n v="461.8"/>
    <x v="4"/>
  </r>
  <r>
    <s v="Zuzanna"/>
    <s v="Kowalska"/>
    <s v="Olsztyn"/>
    <d v="2014-11-27T00:00:00"/>
    <d v="2014-11-28T00:00:00"/>
    <n v="526.79999999999995"/>
    <s v="ZuzannaKowalska"/>
    <n v="8"/>
    <n v="2"/>
    <n v="25"/>
    <n v="54"/>
    <n v="580.79999999999995"/>
    <x v="9"/>
  </r>
  <r>
    <s v="Krystyna"/>
    <s v="Pleszewska"/>
    <s v="Siedlce"/>
    <d v="2014-06-25T00:00:00"/>
    <d v="2014-06-26T00:00:00"/>
    <n v="295.39999999999998"/>
    <s v="KrystynaPleszewska"/>
    <n v="8"/>
    <n v="2"/>
    <n v="25"/>
    <n v="54"/>
    <n v="349.4"/>
    <x v="8"/>
  </r>
  <r>
    <s v="Krystyna"/>
    <s v="Pleszewska"/>
    <s v="Bydgoszcz"/>
    <d v="2014-11-16T00:00:00"/>
    <d v="2014-11-17T00:00:00"/>
    <n v="654.4"/>
    <s v="KrystynaPleszewska"/>
    <n v="8"/>
    <n v="2"/>
    <n v="25"/>
    <n v="54"/>
    <n v="708.4"/>
    <x v="9"/>
  </r>
  <r>
    <s v="Krystyna"/>
    <s v="Pleszewska"/>
    <s v="Lublin"/>
    <d v="2014-11-28T00:00:00"/>
    <d v="2014-11-29T00:00:00"/>
    <n v="439.7"/>
    <s v="KrystynaPleszewska"/>
    <n v="8"/>
    <n v="2"/>
    <n v="25"/>
    <n v="54"/>
    <n v="493.7"/>
    <x v="9"/>
  </r>
  <r>
    <s v="Justyna"/>
    <s v="Krynicka"/>
    <s v="Malbork"/>
    <d v="2014-01-10T00:00:00"/>
    <d v="2014-01-10T00:00:00"/>
    <n v="680"/>
    <s v="JustynaKrynicka"/>
    <n v="13"/>
    <n v="1"/>
    <n v="25"/>
    <n v="30"/>
    <n v="710"/>
    <x v="0"/>
  </r>
  <r>
    <s v="Justyna"/>
    <s v="Krynicka"/>
    <s v="Lublin"/>
    <d v="2014-09-04T00:00:00"/>
    <d v="2014-09-04T00:00:00"/>
    <n v="290.7"/>
    <s v="JustynaKrynicka"/>
    <n v="13"/>
    <n v="1"/>
    <n v="25"/>
    <n v="30"/>
    <n v="320.7"/>
    <x v="4"/>
  </r>
  <r>
    <s v="Justyna"/>
    <s v="Krynicka"/>
    <s v="Kutno"/>
    <d v="2014-09-08T00:00:00"/>
    <d v="2014-09-08T00:00:00"/>
    <n v="278.8"/>
    <s v="JustynaKrynicka"/>
    <n v="13"/>
    <n v="1"/>
    <n v="25"/>
    <n v="30"/>
    <n v="308.8"/>
    <x v="4"/>
  </r>
  <r>
    <s v="Justyna"/>
    <s v="Krynicka"/>
    <s v="Olsztyn"/>
    <d v="2014-11-03T00:00:00"/>
    <d v="2014-11-03T00:00:00"/>
    <n v="363.8"/>
    <s v="JustynaKrynicka"/>
    <n v="13"/>
    <n v="1"/>
    <n v="25"/>
    <n v="30"/>
    <n v="393.8"/>
    <x v="9"/>
  </r>
  <r>
    <s v="Justyna"/>
    <s v="Krynicka"/>
    <s v="Kalisz"/>
    <d v="2014-11-15T00:00:00"/>
    <d v="2014-11-15T00:00:00"/>
    <n v="442"/>
    <s v="JustynaKrynicka"/>
    <n v="13"/>
    <n v="1"/>
    <n v="25"/>
    <n v="30"/>
    <n v="472"/>
    <x v="9"/>
  </r>
  <r>
    <s v="Justyna"/>
    <s v="Krynicka"/>
    <s v="Mielec"/>
    <d v="2014-11-18T00:00:00"/>
    <d v="2014-11-18T00:00:00"/>
    <n v="442"/>
    <s v="JustynaKrynicka"/>
    <n v="13"/>
    <n v="1"/>
    <n v="25"/>
    <n v="30"/>
    <n v="472"/>
    <x v="9"/>
  </r>
  <r>
    <s v="Zofia"/>
    <s v="Maselska"/>
    <s v="Olsztyn"/>
    <d v="2014-01-15T00:00:00"/>
    <d v="2014-01-15T00:00:00"/>
    <n v="363.8"/>
    <s v="ZofiaMaselska"/>
    <n v="11"/>
    <n v="1"/>
    <n v="25"/>
    <n v="30"/>
    <n v="393.8"/>
    <x v="0"/>
  </r>
  <r>
    <s v="Zofia"/>
    <s v="Maselska"/>
    <s v="Radom"/>
    <d v="2014-01-15T00:00:00"/>
    <d v="2014-01-15T00:00:00"/>
    <n v="178.5"/>
    <s v="ZofiaMaselska"/>
    <n v="11"/>
    <n v="1"/>
    <n v="25"/>
    <n v="30"/>
    <n v="208.5"/>
    <x v="0"/>
  </r>
  <r>
    <s v="Zofia"/>
    <s v="Maselska"/>
    <s v="Katowice"/>
    <d v="2014-08-27T00:00:00"/>
    <d v="2014-08-27T00:00:00"/>
    <n v="494.7"/>
    <s v="ZofiaMaselska"/>
    <n v="11"/>
    <n v="1"/>
    <n v="25"/>
    <n v="30"/>
    <n v="524.70000000000005"/>
    <x v="3"/>
  </r>
  <r>
    <s v="Zofia"/>
    <s v="Maselska"/>
    <s v="Mielec"/>
    <d v="2014-11-15T00:00:00"/>
    <d v="2014-11-15T00:00:00"/>
    <n v="442"/>
    <s v="ZofiaMaselska"/>
    <n v="11"/>
    <n v="1"/>
    <n v="25"/>
    <n v="30"/>
    <n v="472"/>
    <x v="9"/>
  </r>
  <r>
    <s v="Zofia"/>
    <s v="Maselska"/>
    <s v="Zgierz"/>
    <d v="2014-12-22T00:00:00"/>
    <d v="2014-12-22T00:00:00"/>
    <n v="212.5"/>
    <s v="ZofiaMaselska"/>
    <n v="11"/>
    <n v="1"/>
    <n v="25"/>
    <n v="30"/>
    <n v="242.5"/>
    <x v="11"/>
  </r>
  <r>
    <s v="Piotr"/>
    <s v="Armowicz"/>
    <s v="Krakow"/>
    <d v="2014-01-05T00:00:00"/>
    <d v="2014-01-05T00:00:00"/>
    <n v="501.5"/>
    <s v="PiotrArmowicz"/>
    <n v="10"/>
    <n v="1"/>
    <n v="25"/>
    <n v="30"/>
    <n v="531.5"/>
    <x v="0"/>
  </r>
  <r>
    <s v="Piotr"/>
    <s v="Armowicz"/>
    <s v="Lublin"/>
    <d v="2014-05-05T00:00:00"/>
    <d v="2014-05-05T00:00:00"/>
    <n v="290.7"/>
    <s v="PiotrArmowicz"/>
    <n v="10"/>
    <n v="1"/>
    <n v="25"/>
    <n v="30"/>
    <n v="320.7"/>
    <x v="6"/>
  </r>
  <r>
    <s v="Piotr"/>
    <s v="Armowicz"/>
    <s v="Kutno"/>
    <d v="2014-09-22T00:00:00"/>
    <d v="2014-09-22T00:00:00"/>
    <n v="278.8"/>
    <s v="PiotrArmowicz"/>
    <n v="10"/>
    <n v="1"/>
    <n v="25"/>
    <n v="30"/>
    <n v="308.8"/>
    <x v="4"/>
  </r>
  <r>
    <s v="Kacper"/>
    <s v="Krajewski"/>
    <s v="Radom"/>
    <d v="2014-03-18T00:00:00"/>
    <d v="2014-03-18T00:00:00"/>
    <n v="178.5"/>
    <s v="KacperKrajewski"/>
    <n v="10"/>
    <n v="1"/>
    <n v="25"/>
    <n v="30"/>
    <n v="208.5"/>
    <x v="10"/>
  </r>
  <r>
    <s v="Kacper"/>
    <s v="Krajewski"/>
    <s v="Bydgoszcz"/>
    <d v="2014-11-28T00:00:00"/>
    <d v="2014-11-28T00:00:00"/>
    <n v="513.4"/>
    <s v="KacperKrajewski"/>
    <n v="10"/>
    <n v="1"/>
    <n v="25"/>
    <n v="30"/>
    <n v="543.4"/>
    <x v="9"/>
  </r>
  <r>
    <s v="Kacper"/>
    <s v="Krajewski"/>
    <s v="Olsztyn"/>
    <d v="2014-12-18T00:00:00"/>
    <d v="2014-12-18T00:00:00"/>
    <n v="363.8"/>
    <s v="KacperKrajewski"/>
    <n v="10"/>
    <n v="1"/>
    <n v="25"/>
    <n v="30"/>
    <n v="393.8"/>
    <x v="11"/>
  </r>
  <r>
    <s v="Janina"/>
    <s v="Bolanowska"/>
    <s v="Malbork"/>
    <d v="2014-11-15T00:00:00"/>
    <d v="2014-11-15T00:00:00"/>
    <n v="680"/>
    <s v="JaninaBolanowska"/>
    <n v="8"/>
    <n v="1"/>
    <n v="25"/>
    <n v="30"/>
    <n v="710"/>
    <x v="9"/>
  </r>
  <r>
    <s v="Janina"/>
    <s v="Bolanowska"/>
    <s v="Mielec"/>
    <d v="2014-11-18T00:00:00"/>
    <d v="2014-11-18T00:00:00"/>
    <n v="442"/>
    <s v="JaninaBolanowska"/>
    <n v="8"/>
    <n v="1"/>
    <n v="25"/>
    <n v="30"/>
    <n v="472"/>
    <x v="9"/>
  </r>
  <r>
    <s v="Zuzanna"/>
    <s v="Kowalska"/>
    <s v="Mielec"/>
    <d v="2014-11-19T00:00:00"/>
    <d v="2014-11-19T00:00:00"/>
    <n v="442"/>
    <s v="ZuzannaKowalska"/>
    <n v="8"/>
    <n v="1"/>
    <n v="25"/>
    <n v="30"/>
    <n v="472"/>
    <x v="9"/>
  </r>
  <r>
    <s v="Krystyna"/>
    <s v="Pleszewska"/>
    <s v="Siedlce"/>
    <d v="2014-12-02T00:00:00"/>
    <d v="2014-12-02T00:00:00"/>
    <n v="156.4"/>
    <s v="KrystynaPleszewska"/>
    <n v="8"/>
    <n v="1"/>
    <n v="25"/>
    <n v="30"/>
    <n v="186.4"/>
    <x v="11"/>
  </r>
  <r>
    <s v="Anna"/>
    <s v="Sobecka"/>
    <s v="Kielce"/>
    <d v="2014-10-05T00:00:00"/>
    <d v="2014-10-09T00:00:00"/>
    <n v="1019.7"/>
    <s v="AnnaSobecka"/>
    <n v="9"/>
    <n v="5"/>
    <n v="24"/>
    <n v="126"/>
    <n v="1145.7"/>
    <x v="5"/>
  </r>
  <r>
    <s v="Maria"/>
    <s v="Ozimek"/>
    <s v="Krakow"/>
    <d v="2014-04-02T00:00:00"/>
    <d v="2014-04-06T00:00:00"/>
    <n v="1321.5"/>
    <s v="MariaOzimek"/>
    <n v="8"/>
    <n v="5"/>
    <n v="24"/>
    <n v="126"/>
    <n v="1447.5"/>
    <x v="2"/>
  </r>
  <r>
    <s v="Maria"/>
    <s v="Ozimek"/>
    <s v="Kutno"/>
    <d v="2014-07-07T00:00:00"/>
    <d v="2014-07-11T00:00:00"/>
    <n v="794.8"/>
    <s v="MariaOzimek"/>
    <n v="8"/>
    <n v="5"/>
    <n v="24"/>
    <n v="126"/>
    <n v="920.8"/>
    <x v="7"/>
  </r>
  <r>
    <s v="Anna"/>
    <s v="Sobecka"/>
    <s v="Lublin"/>
    <d v="2014-11-22T00:00:00"/>
    <d v="2014-11-25T00:00:00"/>
    <n v="737.7"/>
    <s v="AnnaSobecka"/>
    <n v="9"/>
    <n v="4"/>
    <n v="24"/>
    <n v="102"/>
    <n v="839.7"/>
    <x v="9"/>
  </r>
  <r>
    <s v="January"/>
    <s v="Pluta"/>
    <s v="Krakow"/>
    <d v="2014-04-08T00:00:00"/>
    <d v="2014-04-12T00:00:00"/>
    <n v="1321.5"/>
    <s v="JanuaryPluta"/>
    <n v="7"/>
    <n v="5"/>
    <n v="24"/>
    <n v="126"/>
    <n v="1447.5"/>
    <x v="2"/>
  </r>
  <r>
    <s v="Maria"/>
    <s v="Ozimek"/>
    <s v="Katowice"/>
    <d v="2014-04-08T00:00:00"/>
    <d v="2014-04-11T00:00:00"/>
    <n v="1091.7"/>
    <s v="MariaOzimek"/>
    <n v="8"/>
    <n v="4"/>
    <n v="24"/>
    <n v="102"/>
    <n v="1193.7"/>
    <x v="2"/>
  </r>
  <r>
    <s v="Maria"/>
    <s v="Ozimek"/>
    <s v="Zgierz"/>
    <d v="2014-10-22T00:00:00"/>
    <d v="2014-10-25T00:00:00"/>
    <n v="569.5"/>
    <s v="MariaOzimek"/>
    <n v="8"/>
    <n v="4"/>
    <n v="24"/>
    <n v="102"/>
    <n v="671.5"/>
    <x v="5"/>
  </r>
  <r>
    <s v="January"/>
    <s v="Pluta"/>
    <s v="Bydgoszcz"/>
    <d v="2014-05-08T00:00:00"/>
    <d v="2014-05-11T00:00:00"/>
    <n v="936.4"/>
    <s v="JanuaryPluta"/>
    <n v="7"/>
    <n v="4"/>
    <n v="24"/>
    <n v="102"/>
    <n v="1038.4000000000001"/>
    <x v="6"/>
  </r>
  <r>
    <s v="January"/>
    <s v="Pluta"/>
    <s v="Krakow"/>
    <d v="2014-09-04T00:00:00"/>
    <d v="2014-09-07T00:00:00"/>
    <n v="1116.5"/>
    <s v="JanuaryPluta"/>
    <n v="7"/>
    <n v="4"/>
    <n v="24"/>
    <n v="102"/>
    <n v="1218.5"/>
    <x v="4"/>
  </r>
  <r>
    <s v="January"/>
    <s v="Pluta"/>
    <s v="Bydgoszcz"/>
    <d v="2014-11-15T00:00:00"/>
    <d v="2014-11-18T00:00:00"/>
    <n v="936.4"/>
    <s v="JanuaryPluta"/>
    <n v="7"/>
    <n v="4"/>
    <n v="24"/>
    <n v="102"/>
    <n v="1038.4000000000001"/>
    <x v="9"/>
  </r>
  <r>
    <s v="Anna"/>
    <s v="Sobecka"/>
    <s v="Krakow"/>
    <d v="2014-06-13T00:00:00"/>
    <d v="2014-06-15T00:00:00"/>
    <n v="911.5"/>
    <s v="AnnaSobecka"/>
    <n v="9"/>
    <n v="3"/>
    <n v="24"/>
    <n v="78"/>
    <n v="989.5"/>
    <x v="8"/>
  </r>
  <r>
    <s v="Anna"/>
    <s v="Sobecka"/>
    <s v="Bydgoszcz"/>
    <d v="2014-06-25T00:00:00"/>
    <d v="2014-06-27T00:00:00"/>
    <n v="795.4"/>
    <s v="AnnaSobecka"/>
    <n v="9"/>
    <n v="3"/>
    <n v="24"/>
    <n v="78"/>
    <n v="873.4"/>
    <x v="8"/>
  </r>
  <r>
    <s v="January"/>
    <s v="Pluta"/>
    <s v="Kalisz"/>
    <d v="2014-05-26T00:00:00"/>
    <d v="2014-05-28T00:00:00"/>
    <n v="760"/>
    <s v="JanuaryPluta"/>
    <n v="7"/>
    <n v="3"/>
    <n v="24"/>
    <n v="78"/>
    <n v="838"/>
    <x v="6"/>
  </r>
  <r>
    <s v="Anna"/>
    <s v="Sobecka"/>
    <s v="Radom"/>
    <d v="2014-01-15T00:00:00"/>
    <d v="2014-01-16T00:00:00"/>
    <n v="302.5"/>
    <s v="AnnaSobecka"/>
    <n v="9"/>
    <n v="2"/>
    <n v="24"/>
    <n v="54"/>
    <n v="356.5"/>
    <x v="0"/>
  </r>
  <r>
    <s v="Anna"/>
    <s v="Sobecka"/>
    <s v="Zgierz"/>
    <d v="2014-09-05T00:00:00"/>
    <d v="2014-09-06T00:00:00"/>
    <n v="331.5"/>
    <s v="AnnaSobecka"/>
    <n v="9"/>
    <n v="2"/>
    <n v="24"/>
    <n v="54"/>
    <n v="385.5"/>
    <x v="4"/>
  </r>
  <r>
    <s v="Anna"/>
    <s v="Sobecka"/>
    <s v="Zgierz"/>
    <d v="2014-10-17T00:00:00"/>
    <d v="2014-10-18T00:00:00"/>
    <n v="331.5"/>
    <s v="AnnaSobecka"/>
    <n v="9"/>
    <n v="2"/>
    <n v="24"/>
    <n v="54"/>
    <n v="385.5"/>
    <x v="5"/>
  </r>
  <r>
    <s v="Anna"/>
    <s v="Sobecka"/>
    <s v="Kalisz"/>
    <d v="2014-11-27T00:00:00"/>
    <d v="2014-11-28T00:00:00"/>
    <n v="601"/>
    <s v="AnnaSobecka"/>
    <n v="9"/>
    <n v="2"/>
    <n v="24"/>
    <n v="54"/>
    <n v="655"/>
    <x v="9"/>
  </r>
  <r>
    <s v="Maria"/>
    <s v="Ozimek"/>
    <s v="Siedlce"/>
    <d v="2014-02-07T00:00:00"/>
    <d v="2014-02-08T00:00:00"/>
    <n v="295.39999999999998"/>
    <s v="MariaOzimek"/>
    <n v="8"/>
    <n v="2"/>
    <n v="24"/>
    <n v="54"/>
    <n v="349.4"/>
    <x v="1"/>
  </r>
  <r>
    <s v="Maria"/>
    <s v="Ozimek"/>
    <s v="Mielec"/>
    <d v="2014-11-03T00:00:00"/>
    <d v="2014-11-04T00:00:00"/>
    <n v="570"/>
    <s v="MariaOzimek"/>
    <n v="8"/>
    <n v="2"/>
    <n v="24"/>
    <n v="54"/>
    <n v="624"/>
    <x v="9"/>
  </r>
  <r>
    <s v="January"/>
    <s v="Pluta"/>
    <s v="Kutno"/>
    <d v="2014-01-03T00:00:00"/>
    <d v="2014-01-04T00:00:00"/>
    <n v="407.8"/>
    <s v="JanuaryPluta"/>
    <n v="7"/>
    <n v="2"/>
    <n v="24"/>
    <n v="54"/>
    <n v="461.8"/>
    <x v="0"/>
  </r>
  <r>
    <s v="January"/>
    <s v="Pluta"/>
    <s v="Kielce"/>
    <d v="2014-06-09T00:00:00"/>
    <d v="2014-06-10T00:00:00"/>
    <n v="485.7"/>
    <s v="JanuaryPluta"/>
    <n v="7"/>
    <n v="2"/>
    <n v="24"/>
    <n v="54"/>
    <n v="539.70000000000005"/>
    <x v="8"/>
  </r>
  <r>
    <s v="Anna"/>
    <s v="Sobecka"/>
    <s v="Lublin"/>
    <d v="2014-12-02T00:00:00"/>
    <d v="2014-12-02T00:00:00"/>
    <n v="290.7"/>
    <s v="AnnaSobecka"/>
    <n v="9"/>
    <n v="1"/>
    <n v="24"/>
    <n v="30"/>
    <n v="320.7"/>
    <x v="11"/>
  </r>
  <r>
    <s v="Maria"/>
    <s v="Ozimek"/>
    <s v="Lublin"/>
    <d v="2014-11-27T00:00:00"/>
    <d v="2014-11-27T00:00:00"/>
    <n v="290.7"/>
    <s v="MariaOzimek"/>
    <n v="8"/>
    <n v="1"/>
    <n v="24"/>
    <n v="30"/>
    <n v="320.7"/>
    <x v="9"/>
  </r>
  <r>
    <s v="Maria"/>
    <s v="Ozimek"/>
    <s v="Katowice"/>
    <d v="2014-12-01T00:00:00"/>
    <d v="2014-12-01T00:00:00"/>
    <n v="494.7"/>
    <s v="MariaOzimek"/>
    <n v="8"/>
    <n v="1"/>
    <n v="24"/>
    <n v="30"/>
    <n v="524.70000000000005"/>
    <x v="11"/>
  </r>
  <r>
    <s v="Zyta"/>
    <s v="Mazurkiewicz"/>
    <s v="Zgierz"/>
    <d v="2014-08-12T00:00:00"/>
    <d v="2014-08-16T00:00:00"/>
    <n v="688.5"/>
    <s v="ZytaMazurkiewicz"/>
    <n v="7"/>
    <n v="5"/>
    <n v="23"/>
    <n v="126"/>
    <n v="814.5"/>
    <x v="3"/>
  </r>
  <r>
    <s v="Zyta"/>
    <s v="Mazurkiewicz"/>
    <s v="Radom"/>
    <d v="2014-11-28T00:00:00"/>
    <d v="2014-12-02T00:00:00"/>
    <n v="674.5"/>
    <s v="ZytaMazurkiewicz"/>
    <n v="7"/>
    <n v="5"/>
    <n v="23"/>
    <n v="126"/>
    <n v="800.5"/>
    <x v="9"/>
  </r>
  <r>
    <s v="Sebastian"/>
    <s v="Halik"/>
    <s v="Zgierz"/>
    <d v="2014-01-14T00:00:00"/>
    <d v="2014-01-16T00:00:00"/>
    <n v="450.5"/>
    <s v="SebastianHalik"/>
    <n v="11"/>
    <n v="3"/>
    <n v="23"/>
    <n v="78"/>
    <n v="528.5"/>
    <x v="0"/>
  </r>
  <r>
    <s v="Sebastian"/>
    <s v="Halik"/>
    <s v="Kalisz"/>
    <d v="2014-01-15T00:00:00"/>
    <d v="2014-01-17T00:00:00"/>
    <n v="760"/>
    <s v="SebastianHalik"/>
    <n v="11"/>
    <n v="3"/>
    <n v="23"/>
    <n v="78"/>
    <n v="838"/>
    <x v="0"/>
  </r>
  <r>
    <s v="Sebastian"/>
    <s v="Halik"/>
    <s v="Radom"/>
    <d v="2014-05-02T00:00:00"/>
    <d v="2014-05-04T00:00:00"/>
    <n v="426.5"/>
    <s v="SebastianHalik"/>
    <n v="11"/>
    <n v="3"/>
    <n v="23"/>
    <n v="78"/>
    <n v="504.5"/>
    <x v="6"/>
  </r>
  <r>
    <s v="Sebastian"/>
    <s v="Halik"/>
    <s v="Lublin"/>
    <d v="2014-05-14T00:00:00"/>
    <d v="2014-05-16T00:00:00"/>
    <n v="588.70000000000005"/>
    <s v="SebastianHalik"/>
    <n v="11"/>
    <n v="3"/>
    <n v="23"/>
    <n v="78"/>
    <n v="666.7"/>
    <x v="6"/>
  </r>
  <r>
    <s v="Sebastian"/>
    <s v="Halik"/>
    <s v="Malbork"/>
    <d v="2014-12-09T00:00:00"/>
    <d v="2014-12-11T00:00:00"/>
    <n v="1102"/>
    <s v="SebastianHalik"/>
    <n v="11"/>
    <n v="3"/>
    <n v="23"/>
    <n v="78"/>
    <n v="1180"/>
    <x v="11"/>
  </r>
  <r>
    <s v="Justyna"/>
    <s v="Kolska"/>
    <s v="Kielce"/>
    <d v="2014-03-10T00:00:00"/>
    <d v="2014-03-13T00:00:00"/>
    <n v="841.7"/>
    <s v="JustynaKolska"/>
    <n v="8"/>
    <n v="4"/>
    <n v="23"/>
    <n v="102"/>
    <n v="943.7"/>
    <x v="10"/>
  </r>
  <r>
    <s v="Justyna"/>
    <s v="Kolska"/>
    <s v="Kalisz"/>
    <d v="2014-10-22T00:00:00"/>
    <d v="2014-10-25T00:00:00"/>
    <n v="919"/>
    <s v="JustynaKolska"/>
    <n v="8"/>
    <n v="4"/>
    <n v="23"/>
    <n v="102"/>
    <n v="1021"/>
    <x v="5"/>
  </r>
  <r>
    <s v="Amelia"/>
    <s v="Calika"/>
    <s v="Malbork"/>
    <d v="2014-09-16T00:00:00"/>
    <d v="2014-09-20T00:00:00"/>
    <n v="1524"/>
    <s v="AmeliaCalika"/>
    <n v="6"/>
    <n v="5"/>
    <n v="23"/>
    <n v="126"/>
    <n v="1650"/>
    <x v="4"/>
  </r>
  <r>
    <s v="Amelia"/>
    <s v="Calika"/>
    <s v="Lublin"/>
    <d v="2014-09-28T00:00:00"/>
    <d v="2014-10-02T00:00:00"/>
    <n v="886.7"/>
    <s v="AmeliaCalika"/>
    <n v="6"/>
    <n v="5"/>
    <n v="23"/>
    <n v="126"/>
    <n v="1012.7"/>
    <x v="4"/>
  </r>
  <r>
    <s v="Zyta"/>
    <s v="Mazurkiewicz"/>
    <s v="Olsztyn"/>
    <d v="2014-06-13T00:00:00"/>
    <d v="2014-06-16T00:00:00"/>
    <n v="852.8"/>
    <s v="ZytaMazurkiewicz"/>
    <n v="7"/>
    <n v="4"/>
    <n v="23"/>
    <n v="102"/>
    <n v="954.8"/>
    <x v="8"/>
  </r>
  <r>
    <s v="Amelia"/>
    <s v="Calika"/>
    <s v="Mielec"/>
    <d v="2014-03-09T00:00:00"/>
    <d v="2014-03-12T00:00:00"/>
    <n v="826"/>
    <s v="AmeliaCalika"/>
    <n v="6"/>
    <n v="4"/>
    <n v="23"/>
    <n v="102"/>
    <n v="928"/>
    <x v="10"/>
  </r>
  <r>
    <s v="Amelia"/>
    <s v="Calika"/>
    <s v="Kalisz"/>
    <d v="2014-05-26T00:00:00"/>
    <d v="2014-05-29T00:00:00"/>
    <n v="919"/>
    <s v="AmeliaCalika"/>
    <n v="6"/>
    <n v="4"/>
    <n v="23"/>
    <n v="102"/>
    <n v="1021"/>
    <x v="6"/>
  </r>
  <r>
    <s v="Amelia"/>
    <s v="Calika"/>
    <s v="Bydgoszcz"/>
    <d v="2014-09-16T00:00:00"/>
    <d v="2014-09-19T00:00:00"/>
    <n v="936.4"/>
    <s v="AmeliaCalika"/>
    <n v="6"/>
    <n v="4"/>
    <n v="23"/>
    <n v="102"/>
    <n v="1038.4000000000001"/>
    <x v="4"/>
  </r>
  <r>
    <s v="Justyna"/>
    <s v="Kolska"/>
    <s v="Lublin"/>
    <d v="2014-02-19T00:00:00"/>
    <d v="2014-02-21T00:00:00"/>
    <n v="588.70000000000005"/>
    <s v="JustynaKolska"/>
    <n v="8"/>
    <n v="3"/>
    <n v="23"/>
    <n v="78"/>
    <n v="666.7"/>
    <x v="1"/>
  </r>
  <r>
    <s v="Justyna"/>
    <s v="Kolska"/>
    <s v="Zgierz"/>
    <d v="2014-11-16T00:00:00"/>
    <d v="2014-11-18T00:00:00"/>
    <n v="450.5"/>
    <s v="JustynaKolska"/>
    <n v="8"/>
    <n v="3"/>
    <n v="23"/>
    <n v="78"/>
    <n v="528.5"/>
    <x v="9"/>
  </r>
  <r>
    <s v="Justyna"/>
    <s v="Kolska"/>
    <s v="Katowice"/>
    <d v="2014-12-09T00:00:00"/>
    <d v="2014-12-11T00:00:00"/>
    <n v="892.7"/>
    <s v="JustynaKolska"/>
    <n v="8"/>
    <n v="3"/>
    <n v="23"/>
    <n v="78"/>
    <n v="970.7"/>
    <x v="11"/>
  </r>
  <r>
    <s v="Sebastian"/>
    <s v="Halik"/>
    <s v="Lublin"/>
    <d v="2014-01-03T00:00:00"/>
    <d v="2014-01-04T00:00:00"/>
    <n v="439.7"/>
    <s v="SebastianHalik"/>
    <n v="11"/>
    <n v="2"/>
    <n v="23"/>
    <n v="54"/>
    <n v="493.7"/>
    <x v="0"/>
  </r>
  <r>
    <s v="Sebastian"/>
    <s v="Halik"/>
    <s v="Malbork"/>
    <d v="2014-10-23T00:00:00"/>
    <d v="2014-10-24T00:00:00"/>
    <n v="891"/>
    <s v="SebastianHalik"/>
    <n v="11"/>
    <n v="2"/>
    <n v="23"/>
    <n v="54"/>
    <n v="945"/>
    <x v="5"/>
  </r>
  <r>
    <s v="Zyta"/>
    <s v="Mazurkiewicz"/>
    <s v="Lublin"/>
    <d v="2014-12-10T00:00:00"/>
    <d v="2014-12-12T00:00:00"/>
    <n v="588.70000000000005"/>
    <s v="ZytaMazurkiewicz"/>
    <n v="7"/>
    <n v="3"/>
    <n v="23"/>
    <n v="78"/>
    <n v="666.7"/>
    <x v="11"/>
  </r>
  <r>
    <s v="Justyna"/>
    <s v="Kolska"/>
    <s v="Siedlce"/>
    <d v="2014-01-02T00:00:00"/>
    <d v="2014-01-03T00:00:00"/>
    <n v="295.39999999999998"/>
    <s v="JustynaKolska"/>
    <n v="8"/>
    <n v="2"/>
    <n v="23"/>
    <n v="54"/>
    <n v="349.4"/>
    <x v="0"/>
  </r>
  <r>
    <s v="Justyna"/>
    <s v="Kolska"/>
    <s v="Olsztyn"/>
    <d v="2014-08-12T00:00:00"/>
    <d v="2014-08-13T00:00:00"/>
    <n v="526.79999999999995"/>
    <s v="JustynaKolska"/>
    <n v="8"/>
    <n v="2"/>
    <n v="23"/>
    <n v="54"/>
    <n v="580.79999999999995"/>
    <x v="3"/>
  </r>
  <r>
    <s v="Justyna"/>
    <s v="Kolska"/>
    <s v="Lublin"/>
    <d v="2014-11-03T00:00:00"/>
    <d v="2014-11-04T00:00:00"/>
    <n v="439.7"/>
    <s v="JustynaKolska"/>
    <n v="8"/>
    <n v="2"/>
    <n v="23"/>
    <n v="54"/>
    <n v="493.7"/>
    <x v="9"/>
  </r>
  <r>
    <s v="Zyta"/>
    <s v="Mazurkiewicz"/>
    <s v="Malbork"/>
    <d v="2014-02-07T00:00:00"/>
    <d v="2014-02-08T00:00:00"/>
    <n v="891"/>
    <s v="ZytaMazurkiewicz"/>
    <n v="7"/>
    <n v="2"/>
    <n v="23"/>
    <n v="54"/>
    <n v="945"/>
    <x v="1"/>
  </r>
  <r>
    <s v="Zyta"/>
    <s v="Mazurkiewicz"/>
    <s v="Lublin"/>
    <d v="2014-06-19T00:00:00"/>
    <d v="2014-06-20T00:00:00"/>
    <n v="439.7"/>
    <s v="ZytaMazurkiewicz"/>
    <n v="7"/>
    <n v="2"/>
    <n v="23"/>
    <n v="54"/>
    <n v="493.7"/>
    <x v="8"/>
  </r>
  <r>
    <s v="Zyta"/>
    <s v="Mazurkiewicz"/>
    <s v="Kielce"/>
    <d v="2014-10-06T00:00:00"/>
    <d v="2014-10-07T00:00:00"/>
    <n v="485.7"/>
    <s v="ZytaMazurkiewicz"/>
    <n v="7"/>
    <n v="2"/>
    <n v="23"/>
    <n v="54"/>
    <n v="539.70000000000005"/>
    <x v="5"/>
  </r>
  <r>
    <s v="Sebastian"/>
    <s v="Halik"/>
    <s v="Mielec"/>
    <d v="2014-10-06T00:00:00"/>
    <d v="2014-10-06T00:00:00"/>
    <n v="442"/>
    <s v="SebastianHalik"/>
    <n v="11"/>
    <n v="1"/>
    <n v="23"/>
    <n v="30"/>
    <n v="472"/>
    <x v="5"/>
  </r>
  <r>
    <s v="Sebastian"/>
    <s v="Halik"/>
    <s v="Bydgoszcz"/>
    <d v="2014-10-26T00:00:00"/>
    <d v="2014-10-26T00:00:00"/>
    <n v="513.4"/>
    <s v="SebastianHalik"/>
    <n v="11"/>
    <n v="1"/>
    <n v="23"/>
    <n v="30"/>
    <n v="543.4"/>
    <x v="5"/>
  </r>
  <r>
    <s v="Sebastian"/>
    <s v="Halik"/>
    <s v="Bydgoszcz"/>
    <d v="2014-10-29T00:00:00"/>
    <d v="2014-10-29T00:00:00"/>
    <n v="513.4"/>
    <s v="SebastianHalik"/>
    <n v="11"/>
    <n v="1"/>
    <n v="23"/>
    <n v="30"/>
    <n v="543.4"/>
    <x v="5"/>
  </r>
  <r>
    <s v="Sebastian"/>
    <s v="Halik"/>
    <s v="Krakow"/>
    <d v="2014-12-14T00:00:00"/>
    <d v="2014-12-14T00:00:00"/>
    <n v="501.5"/>
    <s v="SebastianHalik"/>
    <n v="11"/>
    <n v="1"/>
    <n v="23"/>
    <n v="30"/>
    <n v="531.5"/>
    <x v="11"/>
  </r>
  <r>
    <s v="Amelia"/>
    <s v="Calika"/>
    <s v="Malbork"/>
    <d v="2014-12-21T00:00:00"/>
    <d v="2014-12-21T00:00:00"/>
    <n v="680"/>
    <s v="AmeliaCalika"/>
    <n v="6"/>
    <n v="1"/>
    <n v="23"/>
    <n v="30"/>
    <n v="710"/>
    <x v="11"/>
  </r>
  <r>
    <s v="Albert"/>
    <s v="Marakasz"/>
    <s v="Krakow"/>
    <d v="2014-11-27T00:00:00"/>
    <d v="2014-11-30T00:00:00"/>
    <n v="1116.5"/>
    <s v="AlbertMarakasz"/>
    <n v="14"/>
    <n v="4"/>
    <n v="22"/>
    <n v="102"/>
    <n v="1218.5"/>
    <x v="9"/>
  </r>
  <r>
    <s v="Marcin"/>
    <s v="Jarskarski"/>
    <s v="Kalisz"/>
    <d v="2014-11-28T00:00:00"/>
    <d v="2014-12-02T00:00:00"/>
    <n v="1078"/>
    <s v="MarcinJarskarski"/>
    <n v="11"/>
    <n v="5"/>
    <n v="22"/>
    <n v="126"/>
    <n v="1204"/>
    <x v="9"/>
  </r>
  <r>
    <s v="Piotr"/>
    <s v="Rajczakowski"/>
    <s v="Zgierz"/>
    <d v="2014-08-06T00:00:00"/>
    <d v="2014-08-10T00:00:00"/>
    <n v="688.5"/>
    <s v="PiotrRajczakowski"/>
    <n v="11"/>
    <n v="5"/>
    <n v="22"/>
    <n v="126"/>
    <n v="814.5"/>
    <x v="3"/>
  </r>
  <r>
    <s v="Anna"/>
    <s v="Augustowska"/>
    <s v="Zgierz"/>
    <d v="2014-02-19T00:00:00"/>
    <d v="2014-02-23T00:00:00"/>
    <n v="688.5"/>
    <s v="AnnaAugustowska"/>
    <n v="9"/>
    <n v="5"/>
    <n v="22"/>
    <n v="126"/>
    <n v="814.5"/>
    <x v="1"/>
  </r>
  <r>
    <s v="Albert"/>
    <s v="Marakasz"/>
    <s v="Radom"/>
    <d v="2014-03-10T00:00:00"/>
    <d v="2014-03-12T00:00:00"/>
    <n v="426.5"/>
    <s v="AlbertMarakasz"/>
    <n v="14"/>
    <n v="3"/>
    <n v="22"/>
    <n v="78"/>
    <n v="504.5"/>
    <x v="10"/>
  </r>
  <r>
    <s v="Adam"/>
    <s v="Falski"/>
    <s v="Katowice"/>
    <d v="2014-06-07T00:00:00"/>
    <d v="2014-06-11T00:00:00"/>
    <n v="1290.7"/>
    <s v="AdamFalski"/>
    <n v="8"/>
    <n v="5"/>
    <n v="22"/>
    <n v="126"/>
    <n v="1416.7"/>
    <x v="8"/>
  </r>
  <r>
    <s v="Adam"/>
    <s v="Falski"/>
    <s v="Lublin"/>
    <d v="2014-07-19T00:00:00"/>
    <d v="2014-07-23T00:00:00"/>
    <n v="886.7"/>
    <s v="AdamFalski"/>
    <n v="8"/>
    <n v="5"/>
    <n v="22"/>
    <n v="126"/>
    <n v="1012.7"/>
    <x v="7"/>
  </r>
  <r>
    <s v="Lidia"/>
    <s v="Opolska"/>
    <s v="Kalisz"/>
    <d v="2014-01-26T00:00:00"/>
    <d v="2014-01-30T00:00:00"/>
    <n v="1078"/>
    <s v="LidiaOpolska"/>
    <n v="8"/>
    <n v="5"/>
    <n v="22"/>
    <n v="126"/>
    <n v="1204"/>
    <x v="0"/>
  </r>
  <r>
    <s v="Lidia"/>
    <s v="Opolska"/>
    <s v="Lublin"/>
    <d v="2014-06-25T00:00:00"/>
    <d v="2014-06-29T00:00:00"/>
    <n v="886.7"/>
    <s v="LidiaOpolska"/>
    <n v="8"/>
    <n v="5"/>
    <n v="22"/>
    <n v="126"/>
    <n v="1012.7"/>
    <x v="8"/>
  </r>
  <r>
    <s v="Lidia"/>
    <s v="Opolska"/>
    <s v="Kutno"/>
    <d v="2014-07-07T00:00:00"/>
    <d v="2014-07-11T00:00:00"/>
    <n v="794.8"/>
    <s v="LidiaOpolska"/>
    <n v="8"/>
    <n v="5"/>
    <n v="22"/>
    <n v="126"/>
    <n v="920.8"/>
    <x v="7"/>
  </r>
  <r>
    <s v="Anna"/>
    <s v="Augustowska"/>
    <s v="Lublin"/>
    <d v="2014-06-01T00:00:00"/>
    <d v="2014-06-04T00:00:00"/>
    <n v="737.7"/>
    <s v="AnnaAugustowska"/>
    <n v="9"/>
    <n v="4"/>
    <n v="22"/>
    <n v="102"/>
    <n v="839.7"/>
    <x v="8"/>
  </r>
  <r>
    <s v="Anna"/>
    <s v="Augustowska"/>
    <s v="Lublin"/>
    <d v="2014-07-25T00:00:00"/>
    <d v="2014-07-28T00:00:00"/>
    <n v="737.7"/>
    <s v="AnnaAugustowska"/>
    <n v="9"/>
    <n v="4"/>
    <n v="22"/>
    <n v="102"/>
    <n v="839.7"/>
    <x v="7"/>
  </r>
  <r>
    <s v="Marcin"/>
    <s v="Jarskarski"/>
    <s v="Kalisz"/>
    <d v="2014-12-09T00:00:00"/>
    <d v="2014-12-11T00:00:00"/>
    <n v="760"/>
    <s v="MarcinJarskarski"/>
    <n v="11"/>
    <n v="3"/>
    <n v="22"/>
    <n v="78"/>
    <n v="838"/>
    <x v="11"/>
  </r>
  <r>
    <s v="Piotr"/>
    <s v="Rajczakowski"/>
    <s v="Lublin"/>
    <d v="2014-06-02T00:00:00"/>
    <d v="2014-06-04T00:00:00"/>
    <n v="588.70000000000005"/>
    <s v="PiotrRajczakowski"/>
    <n v="11"/>
    <n v="3"/>
    <n v="22"/>
    <n v="78"/>
    <n v="666.7"/>
    <x v="8"/>
  </r>
  <r>
    <s v="Albert"/>
    <s v="Marakasz"/>
    <s v="Mielec"/>
    <d v="2014-06-04T00:00:00"/>
    <d v="2014-06-05T00:00:00"/>
    <n v="570"/>
    <s v="AlbertMarakasz"/>
    <n v="14"/>
    <n v="2"/>
    <n v="22"/>
    <n v="54"/>
    <n v="624"/>
    <x v="8"/>
  </r>
  <r>
    <s v="Albert"/>
    <s v="Marakasz"/>
    <s v="Kalisz"/>
    <d v="2014-06-16T00:00:00"/>
    <d v="2014-06-17T00:00:00"/>
    <n v="601"/>
    <s v="AlbertMarakasz"/>
    <n v="14"/>
    <n v="2"/>
    <n v="22"/>
    <n v="54"/>
    <n v="655"/>
    <x v="8"/>
  </r>
  <r>
    <s v="Albert"/>
    <s v="Marakasz"/>
    <s v="Olsztyn"/>
    <d v="2014-07-31T00:00:00"/>
    <d v="2014-08-01T00:00:00"/>
    <n v="526.79999999999995"/>
    <s v="AlbertMarakasz"/>
    <n v="14"/>
    <n v="2"/>
    <n v="22"/>
    <n v="54"/>
    <n v="580.79999999999995"/>
    <x v="7"/>
  </r>
  <r>
    <s v="Anna"/>
    <s v="Augustowska"/>
    <s v="Katowice"/>
    <d v="2014-07-07T00:00:00"/>
    <d v="2014-07-09T00:00:00"/>
    <n v="892.7"/>
    <s v="AnnaAugustowska"/>
    <n v="9"/>
    <n v="3"/>
    <n v="22"/>
    <n v="78"/>
    <n v="970.7"/>
    <x v="7"/>
  </r>
  <r>
    <s v="Adam"/>
    <s v="Falski"/>
    <s v="Zgierz"/>
    <d v="2014-02-14T00:00:00"/>
    <d v="2014-02-16T00:00:00"/>
    <n v="450.5"/>
    <s v="AdamFalski"/>
    <n v="8"/>
    <n v="3"/>
    <n v="22"/>
    <n v="78"/>
    <n v="528.5"/>
    <x v="1"/>
  </r>
  <r>
    <s v="Lidia"/>
    <s v="Opolska"/>
    <s v="Katowice"/>
    <d v="2014-02-14T00:00:00"/>
    <d v="2014-02-16T00:00:00"/>
    <n v="892.7"/>
    <s v="LidiaOpolska"/>
    <n v="8"/>
    <n v="3"/>
    <n v="22"/>
    <n v="78"/>
    <n v="970.7"/>
    <x v="1"/>
  </r>
  <r>
    <s v="Marcin"/>
    <s v="Jarskarski"/>
    <s v="Siedlce"/>
    <d v="2014-04-26T00:00:00"/>
    <d v="2014-04-27T00:00:00"/>
    <n v="295.39999999999998"/>
    <s v="MarcinJarskarski"/>
    <n v="11"/>
    <n v="2"/>
    <n v="22"/>
    <n v="54"/>
    <n v="349.4"/>
    <x v="2"/>
  </r>
  <r>
    <s v="Marcin"/>
    <s v="Jarskarski"/>
    <s v="Lublin"/>
    <d v="2014-07-07T00:00:00"/>
    <d v="2014-07-08T00:00:00"/>
    <n v="439.7"/>
    <s v="MarcinJarskarski"/>
    <n v="11"/>
    <n v="2"/>
    <n v="22"/>
    <n v="54"/>
    <n v="493.7"/>
    <x v="7"/>
  </r>
  <r>
    <s v="Marcin"/>
    <s v="Jarskarski"/>
    <s v="Siedlce"/>
    <d v="2014-07-15T00:00:00"/>
    <d v="2014-07-16T00:00:00"/>
    <n v="295.39999999999998"/>
    <s v="MarcinJarskarski"/>
    <n v="11"/>
    <n v="2"/>
    <n v="22"/>
    <n v="54"/>
    <n v="349.4"/>
    <x v="7"/>
  </r>
  <r>
    <s v="Marcin"/>
    <s v="Jarskarski"/>
    <s v="Mielec"/>
    <d v="2014-10-23T00:00:00"/>
    <d v="2014-10-24T00:00:00"/>
    <n v="570"/>
    <s v="MarcinJarskarski"/>
    <n v="11"/>
    <n v="2"/>
    <n v="22"/>
    <n v="54"/>
    <n v="624"/>
    <x v="5"/>
  </r>
  <r>
    <s v="Marcin"/>
    <s v="Jarskarski"/>
    <s v="Kielce"/>
    <d v="2014-12-22T00:00:00"/>
    <d v="2014-12-23T00:00:00"/>
    <n v="485.7"/>
    <s v="MarcinJarskarski"/>
    <n v="11"/>
    <n v="2"/>
    <n v="22"/>
    <n v="54"/>
    <n v="539.70000000000005"/>
    <x v="11"/>
  </r>
  <r>
    <s v="Piotr"/>
    <s v="Rajczakowski"/>
    <s v="Siedlce"/>
    <d v="2014-01-09T00:00:00"/>
    <d v="2014-01-10T00:00:00"/>
    <n v="295.39999999999998"/>
    <s v="PiotrRajczakowski"/>
    <n v="11"/>
    <n v="2"/>
    <n v="22"/>
    <n v="54"/>
    <n v="349.4"/>
    <x v="0"/>
  </r>
  <r>
    <s v="Piotr"/>
    <s v="Rajczakowski"/>
    <s v="Kielce"/>
    <d v="2014-03-17T00:00:00"/>
    <d v="2014-03-18T00:00:00"/>
    <n v="485.7"/>
    <s v="PiotrRajczakowski"/>
    <n v="11"/>
    <n v="2"/>
    <n v="22"/>
    <n v="54"/>
    <n v="539.70000000000005"/>
    <x v="10"/>
  </r>
  <r>
    <s v="Piotr"/>
    <s v="Rajczakowski"/>
    <s v="Kielce"/>
    <d v="2014-07-07T00:00:00"/>
    <d v="2014-07-08T00:00:00"/>
    <n v="485.7"/>
    <s v="PiotrRajczakowski"/>
    <n v="11"/>
    <n v="2"/>
    <n v="22"/>
    <n v="54"/>
    <n v="539.70000000000005"/>
    <x v="7"/>
  </r>
  <r>
    <s v="Piotr"/>
    <s v="Rajczakowski"/>
    <s v="Mielec"/>
    <d v="2014-09-29T00:00:00"/>
    <d v="2014-09-30T00:00:00"/>
    <n v="570"/>
    <s v="PiotrRajczakowski"/>
    <n v="11"/>
    <n v="2"/>
    <n v="22"/>
    <n v="54"/>
    <n v="624"/>
    <x v="4"/>
  </r>
  <r>
    <s v="Piotr"/>
    <s v="Rajczakowski"/>
    <s v="Siedlce"/>
    <d v="2014-12-16T00:00:00"/>
    <d v="2014-12-17T00:00:00"/>
    <n v="295.39999999999998"/>
    <s v="PiotrRajczakowski"/>
    <n v="11"/>
    <n v="2"/>
    <n v="22"/>
    <n v="54"/>
    <n v="349.4"/>
    <x v="11"/>
  </r>
  <r>
    <s v="Anna"/>
    <s v="Augustowska"/>
    <s v="Olsztyn"/>
    <d v="2014-08-12T00:00:00"/>
    <d v="2014-08-13T00:00:00"/>
    <n v="526.79999999999995"/>
    <s v="AnnaAugustowska"/>
    <n v="9"/>
    <n v="2"/>
    <n v="22"/>
    <n v="54"/>
    <n v="580.79999999999995"/>
    <x v="3"/>
  </r>
  <r>
    <s v="Adam"/>
    <s v="Falski"/>
    <s v="Zgierz"/>
    <d v="2014-09-17T00:00:00"/>
    <d v="2014-09-18T00:00:00"/>
    <n v="331.5"/>
    <s v="AdamFalski"/>
    <n v="8"/>
    <n v="2"/>
    <n v="22"/>
    <n v="54"/>
    <n v="385.5"/>
    <x v="4"/>
  </r>
  <r>
    <s v="Adam"/>
    <s v="Falski"/>
    <s v="Malbork"/>
    <d v="2014-10-22T00:00:00"/>
    <d v="2014-10-23T00:00:00"/>
    <n v="891"/>
    <s v="AdamFalski"/>
    <n v="8"/>
    <n v="2"/>
    <n v="22"/>
    <n v="54"/>
    <n v="945"/>
    <x v="5"/>
  </r>
  <r>
    <s v="Adam"/>
    <s v="Falski"/>
    <s v="Mielec"/>
    <d v="2014-10-23T00:00:00"/>
    <d v="2014-10-24T00:00:00"/>
    <n v="570"/>
    <s v="AdamFalski"/>
    <n v="8"/>
    <n v="2"/>
    <n v="22"/>
    <n v="54"/>
    <n v="624"/>
    <x v="5"/>
  </r>
  <r>
    <s v="Adam"/>
    <s v="Falski"/>
    <s v="Katowice"/>
    <d v="2014-11-28T00:00:00"/>
    <d v="2014-11-29T00:00:00"/>
    <n v="693.7"/>
    <s v="AdamFalski"/>
    <n v="8"/>
    <n v="2"/>
    <n v="22"/>
    <n v="54"/>
    <n v="747.7"/>
    <x v="9"/>
  </r>
  <r>
    <s v="Albert"/>
    <s v="Marakasz"/>
    <s v="Olsztyn"/>
    <d v="2014-07-07T00:00:00"/>
    <d v="2014-07-07T00:00:00"/>
    <n v="363.8"/>
    <s v="AlbertMarakasz"/>
    <n v="14"/>
    <n v="1"/>
    <n v="22"/>
    <n v="30"/>
    <n v="393.8"/>
    <x v="7"/>
  </r>
  <r>
    <s v="Albert"/>
    <s v="Marakasz"/>
    <s v="Kalisz"/>
    <d v="2014-07-10T00:00:00"/>
    <d v="2014-07-10T00:00:00"/>
    <n v="442"/>
    <s v="AlbertMarakasz"/>
    <n v="14"/>
    <n v="1"/>
    <n v="22"/>
    <n v="30"/>
    <n v="472"/>
    <x v="7"/>
  </r>
  <r>
    <s v="Albert"/>
    <s v="Marakasz"/>
    <s v="Katowice"/>
    <d v="2014-11-03T00:00:00"/>
    <d v="2014-11-03T00:00:00"/>
    <n v="494.7"/>
    <s v="AlbertMarakasz"/>
    <n v="14"/>
    <n v="1"/>
    <n v="22"/>
    <n v="30"/>
    <n v="524.70000000000005"/>
    <x v="9"/>
  </r>
  <r>
    <s v="Albert"/>
    <s v="Marakasz"/>
    <s v="Kielce"/>
    <d v="2014-11-07T00:00:00"/>
    <d v="2014-11-07T00:00:00"/>
    <n v="307.7"/>
    <s v="AlbertMarakasz"/>
    <n v="14"/>
    <n v="1"/>
    <n v="22"/>
    <n v="30"/>
    <n v="337.7"/>
    <x v="9"/>
  </r>
  <r>
    <s v="Albert"/>
    <s v="Marakasz"/>
    <s v="Kutno"/>
    <d v="2014-11-17T00:00:00"/>
    <d v="2014-11-17T00:00:00"/>
    <n v="278.8"/>
    <s v="AlbertMarakasz"/>
    <n v="14"/>
    <n v="1"/>
    <n v="22"/>
    <n v="30"/>
    <n v="308.8"/>
    <x v="9"/>
  </r>
  <r>
    <s v="Albert"/>
    <s v="Marakasz"/>
    <s v="Krakow"/>
    <d v="2014-11-19T00:00:00"/>
    <d v="2014-11-19T00:00:00"/>
    <n v="501.5"/>
    <s v="AlbertMarakasz"/>
    <n v="14"/>
    <n v="1"/>
    <n v="22"/>
    <n v="30"/>
    <n v="531.5"/>
    <x v="9"/>
  </r>
  <r>
    <s v="Albert"/>
    <s v="Marakasz"/>
    <s v="Katowice"/>
    <d v="2014-11-22T00:00:00"/>
    <d v="2014-11-22T00:00:00"/>
    <n v="494.7"/>
    <s v="AlbertMarakasz"/>
    <n v="14"/>
    <n v="1"/>
    <n v="22"/>
    <n v="30"/>
    <n v="524.70000000000005"/>
    <x v="9"/>
  </r>
  <r>
    <s v="Albert"/>
    <s v="Marakasz"/>
    <s v="Radom"/>
    <d v="2014-11-25T00:00:00"/>
    <d v="2014-11-25T00:00:00"/>
    <n v="178.5"/>
    <s v="AlbertMarakasz"/>
    <n v="14"/>
    <n v="1"/>
    <n v="22"/>
    <n v="30"/>
    <n v="208.5"/>
    <x v="9"/>
  </r>
  <r>
    <s v="Albert"/>
    <s v="Marakasz"/>
    <s v="Krakow"/>
    <d v="2014-12-22T00:00:00"/>
    <d v="2014-12-22T00:00:00"/>
    <n v="501.5"/>
    <s v="AlbertMarakasz"/>
    <n v="14"/>
    <n v="1"/>
    <n v="22"/>
    <n v="30"/>
    <n v="531.5"/>
    <x v="11"/>
  </r>
  <r>
    <s v="Marcin"/>
    <s v="Jarskarski"/>
    <s v="Malbork"/>
    <d v="2014-07-21T00:00:00"/>
    <d v="2014-07-21T00:00:00"/>
    <n v="680"/>
    <s v="MarcinJarskarski"/>
    <n v="11"/>
    <n v="1"/>
    <n v="22"/>
    <n v="30"/>
    <n v="710"/>
    <x v="7"/>
  </r>
  <r>
    <s v="Marcin"/>
    <s v="Jarskarski"/>
    <s v="Krakow"/>
    <d v="2014-10-10T00:00:00"/>
    <d v="2014-10-10T00:00:00"/>
    <n v="501.5"/>
    <s v="MarcinJarskarski"/>
    <n v="11"/>
    <n v="1"/>
    <n v="22"/>
    <n v="30"/>
    <n v="531.5"/>
    <x v="5"/>
  </r>
  <r>
    <s v="Marcin"/>
    <s v="Jarskarski"/>
    <s v="Bydgoszcz"/>
    <d v="2014-10-13T00:00:00"/>
    <d v="2014-10-13T00:00:00"/>
    <n v="513.4"/>
    <s v="MarcinJarskarski"/>
    <n v="11"/>
    <n v="1"/>
    <n v="22"/>
    <n v="30"/>
    <n v="543.4"/>
    <x v="5"/>
  </r>
  <r>
    <s v="Marcin"/>
    <s v="Jarskarski"/>
    <s v="Siedlce"/>
    <d v="2014-11-19T00:00:00"/>
    <d v="2014-11-19T00:00:00"/>
    <n v="156.4"/>
    <s v="MarcinJarskarski"/>
    <n v="11"/>
    <n v="1"/>
    <n v="22"/>
    <n v="30"/>
    <n v="186.4"/>
    <x v="9"/>
  </r>
  <r>
    <s v="Piotr"/>
    <s v="Rajczakowski"/>
    <s v="Bydgoszcz"/>
    <d v="2014-01-14T00:00:00"/>
    <d v="2014-01-14T00:00:00"/>
    <n v="513.4"/>
    <s v="PiotrRajczakowski"/>
    <n v="11"/>
    <n v="1"/>
    <n v="22"/>
    <n v="30"/>
    <n v="543.4"/>
    <x v="0"/>
  </r>
  <r>
    <s v="Piotr"/>
    <s v="Rajczakowski"/>
    <s v="Krakow"/>
    <d v="2014-07-14T00:00:00"/>
    <d v="2014-07-14T00:00:00"/>
    <n v="501.5"/>
    <s v="PiotrRajczakowski"/>
    <n v="11"/>
    <n v="1"/>
    <n v="22"/>
    <n v="30"/>
    <n v="531.5"/>
    <x v="7"/>
  </r>
  <r>
    <s v="Piotr"/>
    <s v="Rajczakowski"/>
    <s v="Siedlce"/>
    <d v="2014-07-19T00:00:00"/>
    <d v="2014-07-19T00:00:00"/>
    <n v="156.4"/>
    <s v="PiotrRajczakowski"/>
    <n v="11"/>
    <n v="1"/>
    <n v="22"/>
    <n v="30"/>
    <n v="186.4"/>
    <x v="7"/>
  </r>
  <r>
    <s v="Piotr"/>
    <s v="Rajczakowski"/>
    <s v="Malbork"/>
    <d v="2014-12-20T00:00:00"/>
    <d v="2014-12-20T00:00:00"/>
    <n v="680"/>
    <s v="PiotrRajczakowski"/>
    <n v="11"/>
    <n v="1"/>
    <n v="22"/>
    <n v="30"/>
    <n v="710"/>
    <x v="11"/>
  </r>
  <r>
    <s v="Anna"/>
    <s v="Augustowska"/>
    <s v="Bydgoszcz"/>
    <d v="2014-11-23T00:00:00"/>
    <d v="2014-11-23T00:00:00"/>
    <n v="513.4"/>
    <s v="AnnaAugustowska"/>
    <n v="9"/>
    <n v="1"/>
    <n v="22"/>
    <n v="30"/>
    <n v="543.4"/>
    <x v="9"/>
  </r>
  <r>
    <s v="Anna"/>
    <s v="Augustowska"/>
    <s v="Zgierz"/>
    <d v="2014-12-14T00:00:00"/>
    <d v="2014-12-14T00:00:00"/>
    <n v="212.5"/>
    <s v="AnnaAugustowska"/>
    <n v="9"/>
    <n v="1"/>
    <n v="22"/>
    <n v="30"/>
    <n v="242.5"/>
    <x v="11"/>
  </r>
  <r>
    <s v="Anna"/>
    <s v="Augustowska"/>
    <s v="Olsztyn"/>
    <d v="2014-12-17T00:00:00"/>
    <d v="2014-12-17T00:00:00"/>
    <n v="363.8"/>
    <s v="AnnaAugustowska"/>
    <n v="9"/>
    <n v="1"/>
    <n v="22"/>
    <n v="30"/>
    <n v="393.8"/>
    <x v="11"/>
  </r>
  <r>
    <s v="Anna"/>
    <s v="Augustowska"/>
    <s v="Krakow"/>
    <d v="2014-12-22T00:00:00"/>
    <d v="2014-12-22T00:00:00"/>
    <n v="501.5"/>
    <s v="AnnaAugustowska"/>
    <n v="9"/>
    <n v="1"/>
    <n v="22"/>
    <n v="30"/>
    <n v="531.5"/>
    <x v="11"/>
  </r>
  <r>
    <s v="Adam"/>
    <s v="Falski"/>
    <s v="Radom"/>
    <d v="2014-12-12T00:00:00"/>
    <d v="2014-12-12T00:00:00"/>
    <n v="178.5"/>
    <s v="AdamFalski"/>
    <n v="8"/>
    <n v="1"/>
    <n v="22"/>
    <n v="30"/>
    <n v="208.5"/>
    <x v="11"/>
  </r>
  <r>
    <s v="Lidia"/>
    <s v="Opolska"/>
    <s v="Lublin"/>
    <d v="2014-01-07T00:00:00"/>
    <d v="2014-01-07T00:00:00"/>
    <n v="290.7"/>
    <s v="LidiaOpolska"/>
    <n v="8"/>
    <n v="1"/>
    <n v="22"/>
    <n v="30"/>
    <n v="320.7"/>
    <x v="0"/>
  </r>
  <r>
    <s v="Lidia"/>
    <s v="Opolska"/>
    <s v="Olsztyn"/>
    <d v="2014-01-10T00:00:00"/>
    <d v="2014-01-10T00:00:00"/>
    <n v="363.8"/>
    <s v="LidiaOpolska"/>
    <n v="8"/>
    <n v="1"/>
    <n v="22"/>
    <n v="30"/>
    <n v="393.8"/>
    <x v="0"/>
  </r>
  <r>
    <s v="Lidia"/>
    <s v="Opolska"/>
    <s v="Bydgoszcz"/>
    <d v="2014-09-23T00:00:00"/>
    <d v="2014-09-23T00:00:00"/>
    <n v="513.4"/>
    <s v="LidiaOpolska"/>
    <n v="8"/>
    <n v="1"/>
    <n v="22"/>
    <n v="30"/>
    <n v="543.4"/>
    <x v="4"/>
  </r>
  <r>
    <s v="Lidia"/>
    <s v="Opolska"/>
    <s v="Lublin"/>
    <d v="2014-09-26T00:00:00"/>
    <d v="2014-09-26T00:00:00"/>
    <n v="290.7"/>
    <s v="LidiaOpolska"/>
    <n v="8"/>
    <n v="1"/>
    <n v="22"/>
    <n v="30"/>
    <n v="320.7"/>
    <x v="4"/>
  </r>
  <r>
    <s v="Marek"/>
    <s v="Trzeski"/>
    <s v="Katowice"/>
    <d v="2014-07-13T00:00:00"/>
    <d v="2014-07-17T00:00:00"/>
    <n v="1290.7"/>
    <s v="MarekTrzeski"/>
    <n v="9"/>
    <n v="5"/>
    <n v="21"/>
    <n v="126"/>
    <n v="1416.7"/>
    <x v="7"/>
  </r>
  <r>
    <s v="Marek"/>
    <s v="Trzeski"/>
    <s v="Mielec"/>
    <d v="2014-09-17T00:00:00"/>
    <d v="2014-09-20T00:00:00"/>
    <n v="826"/>
    <s v="MarekTrzeski"/>
    <n v="9"/>
    <n v="4"/>
    <n v="21"/>
    <n v="102"/>
    <n v="928"/>
    <x v="4"/>
  </r>
  <r>
    <s v="Paulina"/>
    <s v="Watrach"/>
    <s v="Malbork"/>
    <d v="2014-01-15T00:00:00"/>
    <d v="2014-01-18T00:00:00"/>
    <n v="1313"/>
    <s v="PaulinaWatrach"/>
    <n v="9"/>
    <n v="4"/>
    <n v="21"/>
    <n v="102"/>
    <n v="1415"/>
    <x v="0"/>
  </r>
  <r>
    <s v="Paulina"/>
    <s v="Watrach"/>
    <s v="Kalisz"/>
    <d v="2014-10-11T00:00:00"/>
    <d v="2014-10-14T00:00:00"/>
    <n v="919"/>
    <s v="PaulinaWatrach"/>
    <n v="9"/>
    <n v="4"/>
    <n v="21"/>
    <n v="102"/>
    <n v="1021"/>
    <x v="5"/>
  </r>
  <r>
    <s v="Rozalia"/>
    <s v="Parad"/>
    <s v="Kutno"/>
    <d v="2014-04-03T00:00:00"/>
    <d v="2014-04-07T00:00:00"/>
    <n v="794.8"/>
    <s v="RozaliaParad"/>
    <n v="7"/>
    <n v="5"/>
    <n v="21"/>
    <n v="126"/>
    <n v="920.8"/>
    <x v="2"/>
  </r>
  <r>
    <s v="Rozalia"/>
    <s v="Parad"/>
    <s v="Zgierz"/>
    <d v="2014-11-28T00:00:00"/>
    <d v="2014-12-02T00:00:00"/>
    <n v="688.5"/>
    <s v="RozaliaParad"/>
    <n v="7"/>
    <n v="5"/>
    <n v="21"/>
    <n v="126"/>
    <n v="814.5"/>
    <x v="9"/>
  </r>
  <r>
    <s v="Amelia"/>
    <s v="Wojtecka"/>
    <s v="Olsztyn"/>
    <d v="2014-01-14T00:00:00"/>
    <d v="2014-01-17T00:00:00"/>
    <n v="852.8"/>
    <s v="AmeliaWojtecka"/>
    <n v="8"/>
    <n v="4"/>
    <n v="21"/>
    <n v="102"/>
    <n v="954.8"/>
    <x v="0"/>
  </r>
  <r>
    <s v="Amelia"/>
    <s v="Wojtecka"/>
    <s v="Siedlce"/>
    <d v="2014-09-11T00:00:00"/>
    <d v="2014-09-14T00:00:00"/>
    <n v="573.4"/>
    <s v="AmeliaWojtecka"/>
    <n v="8"/>
    <n v="4"/>
    <n v="21"/>
    <n v="102"/>
    <n v="675.4"/>
    <x v="4"/>
  </r>
  <r>
    <s v="Amelia"/>
    <s v="Wojtecka"/>
    <s v="Malbork"/>
    <d v="2014-11-28T00:00:00"/>
    <d v="2014-12-01T00:00:00"/>
    <n v="1313"/>
    <s v="AmeliaWojtecka"/>
    <n v="8"/>
    <n v="4"/>
    <n v="21"/>
    <n v="102"/>
    <n v="1415"/>
    <x v="9"/>
  </r>
  <r>
    <s v="Marek"/>
    <s v="Trzeski"/>
    <s v="Kalisz"/>
    <d v="2014-08-12T00:00:00"/>
    <d v="2014-08-14T00:00:00"/>
    <n v="760"/>
    <s v="MarekTrzeski"/>
    <n v="9"/>
    <n v="3"/>
    <n v="21"/>
    <n v="78"/>
    <n v="838"/>
    <x v="3"/>
  </r>
  <r>
    <s v="Paulina"/>
    <s v="Watrach"/>
    <s v="Zgierz"/>
    <d v="2014-09-28T00:00:00"/>
    <d v="2014-09-30T00:00:00"/>
    <n v="450.5"/>
    <s v="PaulinaWatrach"/>
    <n v="9"/>
    <n v="3"/>
    <n v="21"/>
    <n v="78"/>
    <n v="528.5"/>
    <x v="4"/>
  </r>
  <r>
    <s v="Amelia"/>
    <s v="Wojtecka"/>
    <s v="Kutno"/>
    <d v="2014-01-28T00:00:00"/>
    <d v="2014-01-30T00:00:00"/>
    <n v="536.79999999999995"/>
    <s v="AmeliaWojtecka"/>
    <n v="8"/>
    <n v="3"/>
    <n v="21"/>
    <n v="78"/>
    <n v="614.79999999999995"/>
    <x v="0"/>
  </r>
  <r>
    <s v="Rozalia"/>
    <s v="Parad"/>
    <s v="Mielec"/>
    <d v="2014-03-03T00:00:00"/>
    <d v="2014-03-05T00:00:00"/>
    <n v="698"/>
    <s v="RozaliaParad"/>
    <n v="7"/>
    <n v="3"/>
    <n v="21"/>
    <n v="78"/>
    <n v="776"/>
    <x v="10"/>
  </r>
  <r>
    <s v="Rozalia"/>
    <s v="Parad"/>
    <s v="Kielce"/>
    <d v="2014-06-13T00:00:00"/>
    <d v="2014-06-15T00:00:00"/>
    <n v="663.7"/>
    <s v="RozaliaParad"/>
    <n v="7"/>
    <n v="3"/>
    <n v="21"/>
    <n v="78"/>
    <n v="741.7"/>
    <x v="8"/>
  </r>
  <r>
    <s v="Marek"/>
    <s v="Trzeski"/>
    <s v="Malbork"/>
    <d v="2014-01-15T00:00:00"/>
    <d v="2014-01-16T00:00:00"/>
    <n v="891"/>
    <s v="MarekTrzeski"/>
    <n v="9"/>
    <n v="2"/>
    <n v="21"/>
    <n v="54"/>
    <n v="945"/>
    <x v="0"/>
  </r>
  <r>
    <s v="Marek"/>
    <s v="Trzeski"/>
    <s v="Zgierz"/>
    <d v="2014-10-10T00:00:00"/>
    <d v="2014-10-11T00:00:00"/>
    <n v="331.5"/>
    <s v="MarekTrzeski"/>
    <n v="9"/>
    <n v="2"/>
    <n v="21"/>
    <n v="54"/>
    <n v="385.5"/>
    <x v="5"/>
  </r>
  <r>
    <s v="Marek"/>
    <s v="Trzeski"/>
    <s v="Olsztyn"/>
    <d v="2014-12-09T00:00:00"/>
    <d v="2014-12-10T00:00:00"/>
    <n v="526.79999999999995"/>
    <s v="MarekTrzeski"/>
    <n v="9"/>
    <n v="2"/>
    <n v="21"/>
    <n v="54"/>
    <n v="580.79999999999995"/>
    <x v="11"/>
  </r>
  <r>
    <s v="Paulina"/>
    <s v="Watrach"/>
    <s v="Krakow"/>
    <d v="2014-09-15T00:00:00"/>
    <d v="2014-09-16T00:00:00"/>
    <n v="706.5"/>
    <s v="PaulinaWatrach"/>
    <n v="9"/>
    <n v="2"/>
    <n v="21"/>
    <n v="54"/>
    <n v="760.5"/>
    <x v="4"/>
  </r>
  <r>
    <s v="Paulina"/>
    <s v="Watrach"/>
    <s v="Krakow"/>
    <d v="2014-10-10T00:00:00"/>
    <d v="2014-10-11T00:00:00"/>
    <n v="706.5"/>
    <s v="PaulinaWatrach"/>
    <n v="9"/>
    <n v="2"/>
    <n v="21"/>
    <n v="54"/>
    <n v="760.5"/>
    <x v="5"/>
  </r>
  <r>
    <s v="Paulina"/>
    <s v="Watrach"/>
    <s v="Katowice"/>
    <d v="2014-11-27T00:00:00"/>
    <d v="2014-11-28T00:00:00"/>
    <n v="693.7"/>
    <s v="PaulinaWatrach"/>
    <n v="9"/>
    <n v="2"/>
    <n v="21"/>
    <n v="54"/>
    <n v="747.7"/>
    <x v="9"/>
  </r>
  <r>
    <s v="Paulina"/>
    <s v="Watrach"/>
    <s v="Zgierz"/>
    <d v="2014-12-21T00:00:00"/>
    <d v="2014-12-22T00:00:00"/>
    <n v="331.5"/>
    <s v="PaulinaWatrach"/>
    <n v="9"/>
    <n v="2"/>
    <n v="21"/>
    <n v="54"/>
    <n v="385.5"/>
    <x v="11"/>
  </r>
  <r>
    <s v="Amelia"/>
    <s v="Wojtecka"/>
    <s v="Bydgoszcz"/>
    <d v="2014-10-06T00:00:00"/>
    <d v="2014-10-07T00:00:00"/>
    <n v="654.4"/>
    <s v="AmeliaWojtecka"/>
    <n v="8"/>
    <n v="2"/>
    <n v="21"/>
    <n v="54"/>
    <n v="708.4"/>
    <x v="5"/>
  </r>
  <r>
    <s v="Amelia"/>
    <s v="Wojtecka"/>
    <s v="Zgierz"/>
    <d v="2014-10-22T00:00:00"/>
    <d v="2014-10-23T00:00:00"/>
    <n v="331.5"/>
    <s v="AmeliaWojtecka"/>
    <n v="8"/>
    <n v="2"/>
    <n v="21"/>
    <n v="54"/>
    <n v="385.5"/>
    <x v="5"/>
  </r>
  <r>
    <s v="Rozalia"/>
    <s v="Parad"/>
    <s v="Lublin"/>
    <d v="2014-02-26T00:00:00"/>
    <d v="2014-02-27T00:00:00"/>
    <n v="439.7"/>
    <s v="RozaliaParad"/>
    <n v="7"/>
    <n v="2"/>
    <n v="21"/>
    <n v="54"/>
    <n v="493.7"/>
    <x v="1"/>
  </r>
  <r>
    <s v="Rozalia"/>
    <s v="Parad"/>
    <s v="Kutno"/>
    <d v="2014-05-14T00:00:00"/>
    <d v="2014-05-15T00:00:00"/>
    <n v="407.8"/>
    <s v="RozaliaParad"/>
    <n v="7"/>
    <n v="2"/>
    <n v="21"/>
    <n v="54"/>
    <n v="461.8"/>
    <x v="6"/>
  </r>
  <r>
    <s v="Marek"/>
    <s v="Trzeski"/>
    <s v="Katowice"/>
    <d v="2014-10-13T00:00:00"/>
    <d v="2014-10-13T00:00:00"/>
    <n v="494.7"/>
    <s v="MarekTrzeski"/>
    <n v="9"/>
    <n v="1"/>
    <n v="21"/>
    <n v="30"/>
    <n v="524.70000000000005"/>
    <x v="5"/>
  </r>
  <r>
    <s v="Marek"/>
    <s v="Trzeski"/>
    <s v="Zgierz"/>
    <d v="2014-10-15T00:00:00"/>
    <d v="2014-10-15T00:00:00"/>
    <n v="212.5"/>
    <s v="MarekTrzeski"/>
    <n v="9"/>
    <n v="1"/>
    <n v="21"/>
    <n v="30"/>
    <n v="242.5"/>
    <x v="5"/>
  </r>
  <r>
    <s v="Marek"/>
    <s v="Trzeski"/>
    <s v="Malbork"/>
    <d v="2014-11-17T00:00:00"/>
    <d v="2014-11-17T00:00:00"/>
    <n v="680"/>
    <s v="MarekTrzeski"/>
    <n v="9"/>
    <n v="1"/>
    <n v="21"/>
    <n v="30"/>
    <n v="710"/>
    <x v="9"/>
  </r>
  <r>
    <s v="Paulina"/>
    <s v="Watrach"/>
    <s v="Zgierz"/>
    <d v="2014-09-04T00:00:00"/>
    <d v="2014-09-04T00:00:00"/>
    <n v="212.5"/>
    <s v="PaulinaWatrach"/>
    <n v="9"/>
    <n v="1"/>
    <n v="21"/>
    <n v="30"/>
    <n v="242.5"/>
    <x v="4"/>
  </r>
  <r>
    <s v="Paulina"/>
    <s v="Watrach"/>
    <s v="Lublin"/>
    <d v="2014-09-08T00:00:00"/>
    <d v="2014-09-08T00:00:00"/>
    <n v="290.7"/>
    <s v="PaulinaWatrach"/>
    <n v="9"/>
    <n v="1"/>
    <n v="21"/>
    <n v="30"/>
    <n v="320.7"/>
    <x v="4"/>
  </r>
  <r>
    <s v="Amelia"/>
    <s v="Wojtecka"/>
    <s v="Kalisz"/>
    <d v="2014-01-08T00:00:00"/>
    <d v="2014-01-08T00:00:00"/>
    <n v="442"/>
    <s v="AmeliaWojtecka"/>
    <n v="8"/>
    <n v="1"/>
    <n v="21"/>
    <n v="30"/>
    <n v="472"/>
    <x v="0"/>
  </r>
  <r>
    <s v="Amelia"/>
    <s v="Wojtecka"/>
    <s v="Malbork"/>
    <d v="2014-03-17T00:00:00"/>
    <d v="2014-03-17T00:00:00"/>
    <n v="680"/>
    <s v="AmeliaWojtecka"/>
    <n v="8"/>
    <n v="1"/>
    <n v="21"/>
    <n v="30"/>
    <n v="710"/>
    <x v="10"/>
  </r>
  <r>
    <s v="Rozalia"/>
    <s v="Parad"/>
    <s v="Kielce"/>
    <d v="2014-03-12T00:00:00"/>
    <d v="2014-03-12T00:00:00"/>
    <n v="307.7"/>
    <s v="RozaliaParad"/>
    <n v="7"/>
    <n v="1"/>
    <n v="21"/>
    <n v="30"/>
    <n v="337.7"/>
    <x v="10"/>
  </r>
  <r>
    <s v="Teresa"/>
    <s v="Moskiewska"/>
    <s v="Zgierz"/>
    <d v="2014-05-20T00:00:00"/>
    <d v="2014-05-23T00:00:00"/>
    <n v="569.5"/>
    <s v="TeresaMoskiewska"/>
    <n v="11"/>
    <n v="4"/>
    <n v="20"/>
    <n v="102"/>
    <n v="671.5"/>
    <x v="6"/>
  </r>
  <r>
    <s v="Teresa"/>
    <s v="Moskiewska"/>
    <s v="Radom"/>
    <d v="2014-09-17T00:00:00"/>
    <d v="2014-09-20T00:00:00"/>
    <n v="550.5"/>
    <s v="TeresaMoskiewska"/>
    <n v="11"/>
    <n v="4"/>
    <n v="20"/>
    <n v="102"/>
    <n v="652.5"/>
    <x v="4"/>
  </r>
  <r>
    <s v="Ewa"/>
    <s v="Fidyk"/>
    <s v="Kutno"/>
    <d v="2014-09-11T00:00:00"/>
    <d v="2014-09-14T00:00:00"/>
    <n v="665.8"/>
    <s v="EwaFidyk"/>
    <n v="9"/>
    <n v="4"/>
    <n v="20"/>
    <n v="102"/>
    <n v="767.8"/>
    <x v="4"/>
  </r>
  <r>
    <s v="Paulina"/>
    <s v="Dok"/>
    <s v="Lublin"/>
    <d v="2014-08-18T00:00:00"/>
    <d v="2014-08-22T00:00:00"/>
    <n v="886.7"/>
    <s v="PaulinaDok"/>
    <n v="7"/>
    <n v="5"/>
    <n v="20"/>
    <n v="126"/>
    <n v="1012.7"/>
    <x v="3"/>
  </r>
  <r>
    <s v="Marzena"/>
    <s v="Gras"/>
    <s v="Bydgoszcz"/>
    <d v="2014-05-02T00:00:00"/>
    <d v="2014-05-06T00:00:00"/>
    <n v="1077.4000000000001"/>
    <s v="MarzenaGras"/>
    <n v="7"/>
    <n v="5"/>
    <n v="20"/>
    <n v="126"/>
    <n v="1203.4000000000001"/>
    <x v="6"/>
  </r>
  <r>
    <s v="Teresa"/>
    <s v="Moskiewska"/>
    <s v="Krakow"/>
    <d v="2014-07-01T00:00:00"/>
    <d v="2014-07-03T00:00:00"/>
    <n v="911.5"/>
    <s v="TeresaMoskiewska"/>
    <n v="11"/>
    <n v="3"/>
    <n v="20"/>
    <n v="78"/>
    <n v="989.5"/>
    <x v="7"/>
  </r>
  <r>
    <s v="Marzena"/>
    <s v="Gras"/>
    <s v="Siedlce"/>
    <d v="2014-01-15T00:00:00"/>
    <d v="2014-01-18T00:00:00"/>
    <n v="573.4"/>
    <s v="MarzenaGras"/>
    <n v="7"/>
    <n v="4"/>
    <n v="20"/>
    <n v="102"/>
    <n v="675.4"/>
    <x v="0"/>
  </r>
  <r>
    <s v="Ewa"/>
    <s v="Fidyk"/>
    <s v="Krakow"/>
    <d v="2014-03-03T00:00:00"/>
    <d v="2014-03-05T00:00:00"/>
    <n v="911.5"/>
    <s v="EwaFidyk"/>
    <n v="9"/>
    <n v="3"/>
    <n v="20"/>
    <n v="78"/>
    <n v="989.5"/>
    <x v="10"/>
  </r>
  <r>
    <s v="Ewa"/>
    <s v="Fidyk"/>
    <s v="Zgierz"/>
    <d v="2014-03-10T00:00:00"/>
    <d v="2014-03-12T00:00:00"/>
    <n v="450.5"/>
    <s v="EwaFidyk"/>
    <n v="9"/>
    <n v="3"/>
    <n v="20"/>
    <n v="78"/>
    <n v="528.5"/>
    <x v="10"/>
  </r>
  <r>
    <s v="Teresa"/>
    <s v="Moskiewska"/>
    <s v="Krakow"/>
    <d v="2014-02-19T00:00:00"/>
    <d v="2014-02-20T00:00:00"/>
    <n v="706.5"/>
    <s v="TeresaMoskiewska"/>
    <n v="11"/>
    <n v="2"/>
    <n v="20"/>
    <n v="54"/>
    <n v="760.5"/>
    <x v="1"/>
  </r>
  <r>
    <s v="Paulina"/>
    <s v="Dok"/>
    <s v="Krakow"/>
    <d v="2014-01-26T00:00:00"/>
    <d v="2014-01-28T00:00:00"/>
    <n v="911.5"/>
    <s v="PaulinaDok"/>
    <n v="7"/>
    <n v="3"/>
    <n v="20"/>
    <n v="78"/>
    <n v="989.5"/>
    <x v="0"/>
  </r>
  <r>
    <s v="Paulina"/>
    <s v="Dok"/>
    <s v="Lublin"/>
    <d v="2014-03-21T00:00:00"/>
    <d v="2014-03-23T00:00:00"/>
    <n v="588.70000000000005"/>
    <s v="PaulinaDok"/>
    <n v="7"/>
    <n v="3"/>
    <n v="20"/>
    <n v="78"/>
    <n v="666.7"/>
    <x v="10"/>
  </r>
  <r>
    <s v="Paulina"/>
    <s v="Dok"/>
    <s v="Krakow"/>
    <d v="2014-06-25T00:00:00"/>
    <d v="2014-06-27T00:00:00"/>
    <n v="911.5"/>
    <s v="PaulinaDok"/>
    <n v="7"/>
    <n v="3"/>
    <n v="20"/>
    <n v="78"/>
    <n v="989.5"/>
    <x v="8"/>
  </r>
  <r>
    <s v="Paulina"/>
    <s v="Dok"/>
    <s v="Olsztyn"/>
    <d v="2014-12-02T00:00:00"/>
    <d v="2014-12-04T00:00:00"/>
    <n v="689.8"/>
    <s v="PaulinaDok"/>
    <n v="7"/>
    <n v="3"/>
    <n v="20"/>
    <n v="78"/>
    <n v="767.8"/>
    <x v="11"/>
  </r>
  <r>
    <s v="Marzena"/>
    <s v="Gras"/>
    <s v="Krakow"/>
    <d v="2014-12-10T00:00:00"/>
    <d v="2014-12-12T00:00:00"/>
    <n v="911.5"/>
    <s v="MarzenaGras"/>
    <n v="7"/>
    <n v="3"/>
    <n v="20"/>
    <n v="78"/>
    <n v="989.5"/>
    <x v="11"/>
  </r>
  <r>
    <s v="Ewa"/>
    <s v="Fidyk"/>
    <s v="Radom"/>
    <d v="2014-05-08T00:00:00"/>
    <d v="2014-05-09T00:00:00"/>
    <n v="302.5"/>
    <s v="EwaFidyk"/>
    <n v="9"/>
    <n v="2"/>
    <n v="20"/>
    <n v="54"/>
    <n v="356.5"/>
    <x v="6"/>
  </r>
  <r>
    <s v="Ewa"/>
    <s v="Fidyk"/>
    <s v="Zgierz"/>
    <d v="2014-06-04T00:00:00"/>
    <d v="2014-06-05T00:00:00"/>
    <n v="331.5"/>
    <s v="EwaFidyk"/>
    <n v="9"/>
    <n v="2"/>
    <n v="20"/>
    <n v="54"/>
    <n v="385.5"/>
    <x v="8"/>
  </r>
  <r>
    <s v="Ewa"/>
    <s v="Fidyk"/>
    <s v="Mielec"/>
    <d v="2014-09-17T00:00:00"/>
    <d v="2014-09-18T00:00:00"/>
    <n v="570"/>
    <s v="EwaFidyk"/>
    <n v="9"/>
    <n v="2"/>
    <n v="20"/>
    <n v="54"/>
    <n v="624"/>
    <x v="4"/>
  </r>
  <r>
    <s v="Ewa"/>
    <s v="Fidyk"/>
    <s v="Lublin"/>
    <d v="2014-12-04T00:00:00"/>
    <d v="2014-12-05T00:00:00"/>
    <n v="439.7"/>
    <s v="EwaFidyk"/>
    <n v="9"/>
    <n v="2"/>
    <n v="20"/>
    <n v="54"/>
    <n v="493.7"/>
    <x v="11"/>
  </r>
  <r>
    <s v="Paulina"/>
    <s v="Dok"/>
    <s v="Bydgoszcz"/>
    <d v="2014-07-19T00:00:00"/>
    <d v="2014-07-20T00:00:00"/>
    <n v="654.4"/>
    <s v="PaulinaDok"/>
    <n v="7"/>
    <n v="2"/>
    <n v="20"/>
    <n v="54"/>
    <n v="708.4"/>
    <x v="7"/>
  </r>
  <r>
    <s v="Marzena"/>
    <s v="Gras"/>
    <s v="Zgierz"/>
    <d v="2014-01-03T00:00:00"/>
    <d v="2014-01-04T00:00:00"/>
    <n v="331.5"/>
    <s v="MarzenaGras"/>
    <n v="7"/>
    <n v="2"/>
    <n v="20"/>
    <n v="54"/>
    <n v="385.5"/>
    <x v="0"/>
  </r>
  <r>
    <s v="Marzena"/>
    <s v="Gras"/>
    <s v="Siedlce"/>
    <d v="2014-03-03T00:00:00"/>
    <d v="2014-03-04T00:00:00"/>
    <n v="295.39999999999998"/>
    <s v="MarzenaGras"/>
    <n v="7"/>
    <n v="2"/>
    <n v="20"/>
    <n v="54"/>
    <n v="349.4"/>
    <x v="10"/>
  </r>
  <r>
    <s v="Marzena"/>
    <s v="Gras"/>
    <s v="Olsztyn"/>
    <d v="2014-11-04T00:00:00"/>
    <d v="2014-11-05T00:00:00"/>
    <n v="526.79999999999995"/>
    <s v="MarzenaGras"/>
    <n v="7"/>
    <n v="2"/>
    <n v="20"/>
    <n v="54"/>
    <n v="580.79999999999995"/>
    <x v="9"/>
  </r>
  <r>
    <s v="Marzena"/>
    <s v="Gras"/>
    <s v="Kielce"/>
    <d v="2014-11-28T00:00:00"/>
    <d v="2014-11-29T00:00:00"/>
    <n v="485.7"/>
    <s v="MarzenaGras"/>
    <n v="7"/>
    <n v="2"/>
    <n v="20"/>
    <n v="54"/>
    <n v="539.70000000000005"/>
    <x v="9"/>
  </r>
  <r>
    <s v="Teresa"/>
    <s v="Moskiewska"/>
    <s v="Zgierz"/>
    <d v="2014-02-14T00:00:00"/>
    <d v="2014-02-14T00:00:00"/>
    <n v="212.5"/>
    <s v="TeresaMoskiewska"/>
    <n v="11"/>
    <n v="1"/>
    <n v="20"/>
    <n v="30"/>
    <n v="242.5"/>
    <x v="1"/>
  </r>
  <r>
    <s v="Teresa"/>
    <s v="Moskiewska"/>
    <s v="Katowice"/>
    <d v="2014-06-13T00:00:00"/>
    <d v="2014-06-13T00:00:00"/>
    <n v="494.7"/>
    <s v="TeresaMoskiewska"/>
    <n v="11"/>
    <n v="1"/>
    <n v="20"/>
    <n v="30"/>
    <n v="524.70000000000005"/>
    <x v="8"/>
  </r>
  <r>
    <s v="Teresa"/>
    <s v="Moskiewska"/>
    <s v="Katowice"/>
    <d v="2014-11-03T00:00:00"/>
    <d v="2014-11-03T00:00:00"/>
    <n v="494.7"/>
    <s v="TeresaMoskiewska"/>
    <n v="11"/>
    <n v="1"/>
    <n v="20"/>
    <n v="30"/>
    <n v="524.70000000000005"/>
    <x v="9"/>
  </r>
  <r>
    <s v="Teresa"/>
    <s v="Moskiewska"/>
    <s v="Kutno"/>
    <d v="2014-11-07T00:00:00"/>
    <d v="2014-11-07T00:00:00"/>
    <n v="278.8"/>
    <s v="TeresaMoskiewska"/>
    <n v="11"/>
    <n v="1"/>
    <n v="20"/>
    <n v="30"/>
    <n v="308.8"/>
    <x v="9"/>
  </r>
  <r>
    <s v="Teresa"/>
    <s v="Moskiewska"/>
    <s v="Olsztyn"/>
    <d v="2014-11-27T00:00:00"/>
    <d v="2014-11-27T00:00:00"/>
    <n v="363.8"/>
    <s v="TeresaMoskiewska"/>
    <n v="11"/>
    <n v="1"/>
    <n v="20"/>
    <n v="30"/>
    <n v="393.8"/>
    <x v="9"/>
  </r>
  <r>
    <s v="Teresa"/>
    <s v="Moskiewska"/>
    <s v="Kalisz"/>
    <d v="2014-12-01T00:00:00"/>
    <d v="2014-12-01T00:00:00"/>
    <n v="442"/>
    <s v="TeresaMoskiewska"/>
    <n v="11"/>
    <n v="1"/>
    <n v="20"/>
    <n v="30"/>
    <n v="472"/>
    <x v="11"/>
  </r>
  <r>
    <s v="Teresa"/>
    <s v="Moskiewska"/>
    <s v="Katowice"/>
    <d v="2014-12-19T00:00:00"/>
    <d v="2014-12-19T00:00:00"/>
    <n v="494.7"/>
    <s v="TeresaMoskiewska"/>
    <n v="11"/>
    <n v="1"/>
    <n v="20"/>
    <n v="30"/>
    <n v="524.70000000000005"/>
    <x v="11"/>
  </r>
  <r>
    <s v="Ewa"/>
    <s v="Fidyk"/>
    <s v="Katowice"/>
    <d v="2014-01-24T00:00:00"/>
    <d v="2014-01-24T00:00:00"/>
    <n v="494.7"/>
    <s v="EwaFidyk"/>
    <n v="9"/>
    <n v="1"/>
    <n v="20"/>
    <n v="30"/>
    <n v="524.70000000000005"/>
    <x v="0"/>
  </r>
  <r>
    <s v="Ewa"/>
    <s v="Fidyk"/>
    <s v="Olsztyn"/>
    <d v="2014-01-28T00:00:00"/>
    <d v="2014-01-28T00:00:00"/>
    <n v="363.8"/>
    <s v="EwaFidyk"/>
    <n v="9"/>
    <n v="1"/>
    <n v="20"/>
    <n v="30"/>
    <n v="393.8"/>
    <x v="0"/>
  </r>
  <r>
    <s v="Paulina"/>
    <s v="Dok"/>
    <s v="Katowice"/>
    <d v="2014-06-25T00:00:00"/>
    <d v="2014-06-25T00:00:00"/>
    <n v="494.7"/>
    <s v="PaulinaDok"/>
    <n v="7"/>
    <n v="1"/>
    <n v="20"/>
    <n v="30"/>
    <n v="524.70000000000005"/>
    <x v="8"/>
  </r>
  <r>
    <s v="Eustachy"/>
    <s v="Bydgoski"/>
    <s v="Mielec"/>
    <d v="2014-01-14T00:00:00"/>
    <d v="2014-01-18T00:00:00"/>
    <n v="954"/>
    <s v="EustachyBydgoski"/>
    <n v="6"/>
    <n v="5"/>
    <n v="19"/>
    <n v="126"/>
    <n v="1080"/>
    <x v="0"/>
  </r>
  <r>
    <s v="Eustachy"/>
    <s v="Bydgoski"/>
    <s v="Bydgoszcz"/>
    <d v="2014-01-26T00:00:00"/>
    <d v="2014-01-30T00:00:00"/>
    <n v="1077.4000000000001"/>
    <s v="EustachyBydgoski"/>
    <n v="6"/>
    <n v="5"/>
    <n v="19"/>
    <n v="126"/>
    <n v="1203.4000000000001"/>
    <x v="0"/>
  </r>
  <r>
    <s v="Eustachy"/>
    <s v="Bydgoski"/>
    <s v="Olsztyn"/>
    <d v="2014-08-30T00:00:00"/>
    <d v="2014-09-02T00:00:00"/>
    <n v="852.8"/>
    <s v="EustachyBydgoski"/>
    <n v="6"/>
    <n v="4"/>
    <n v="19"/>
    <n v="102"/>
    <n v="954.8"/>
    <x v="3"/>
  </r>
  <r>
    <s v="Eustachy"/>
    <s v="Bydgoski"/>
    <s v="Siedlce"/>
    <d v="2014-05-26T00:00:00"/>
    <d v="2014-05-28T00:00:00"/>
    <n v="434.4"/>
    <s v="EustachyBydgoski"/>
    <n v="6"/>
    <n v="3"/>
    <n v="19"/>
    <n v="78"/>
    <n v="512.4"/>
    <x v="6"/>
  </r>
  <r>
    <s v="Eustachy"/>
    <s v="Bydgoski"/>
    <s v="Lublin"/>
    <d v="2014-08-12T00:00:00"/>
    <d v="2014-08-12T00:00:00"/>
    <n v="290.7"/>
    <s v="EustachyBydgoski"/>
    <n v="6"/>
    <n v="1"/>
    <n v="19"/>
    <n v="30"/>
    <n v="320.7"/>
    <x v="3"/>
  </r>
  <r>
    <s v="Eustachy"/>
    <s v="Bydgoski"/>
    <s v="Olsztyn"/>
    <d v="2014-12-22T00:00:00"/>
    <d v="2014-12-22T00:00:00"/>
    <n v="363.8"/>
    <s v="EustachyBydgoski"/>
    <n v="6"/>
    <n v="1"/>
    <n v="19"/>
    <n v="30"/>
    <n v="393.8"/>
    <x v="11"/>
  </r>
  <r>
    <s v="Natalia"/>
    <s v="Idar"/>
    <s v="Kalisz"/>
    <d v="2014-10-10T00:00:00"/>
    <d v="2014-10-14T00:00:00"/>
    <n v="1078"/>
    <s v="NataliaIdar"/>
    <n v="10"/>
    <n v="5"/>
    <n v="18"/>
    <n v="126"/>
    <n v="1204"/>
    <x v="5"/>
  </r>
  <r>
    <s v="Andrzej"/>
    <s v="Barcz"/>
    <s v="Radom"/>
    <d v="2014-10-11T00:00:00"/>
    <d v="2014-10-15T00:00:00"/>
    <n v="674.5"/>
    <s v="AndrzejBarcz"/>
    <n v="7"/>
    <n v="5"/>
    <n v="18"/>
    <n v="126"/>
    <n v="800.5"/>
    <x v="5"/>
  </r>
  <r>
    <s v="Marek"/>
    <s v="Holski"/>
    <s v="Radom"/>
    <d v="2014-11-27T00:00:00"/>
    <d v="2014-12-01T00:00:00"/>
    <n v="674.5"/>
    <s v="MarekHolski"/>
    <n v="7"/>
    <n v="5"/>
    <n v="18"/>
    <n v="126"/>
    <n v="800.5"/>
    <x v="9"/>
  </r>
  <r>
    <s v="Natalia"/>
    <s v="Idar"/>
    <s v="Kutno"/>
    <d v="2014-09-29T00:00:00"/>
    <d v="2014-10-01T00:00:00"/>
    <n v="536.79999999999995"/>
    <s v="NataliaIdar"/>
    <n v="10"/>
    <n v="3"/>
    <n v="18"/>
    <n v="78"/>
    <n v="614.79999999999995"/>
    <x v="4"/>
  </r>
  <r>
    <s v="Andrzej"/>
    <s v="Barcz"/>
    <s v="Bydgoszcz"/>
    <d v="2014-02-07T00:00:00"/>
    <d v="2014-02-10T00:00:00"/>
    <n v="936.4"/>
    <s v="AndrzejBarcz"/>
    <n v="7"/>
    <n v="4"/>
    <n v="18"/>
    <n v="102"/>
    <n v="1038.4000000000001"/>
    <x v="1"/>
  </r>
  <r>
    <s v="Marek"/>
    <s v="Holski"/>
    <s v="Kutno"/>
    <d v="2014-02-19T00:00:00"/>
    <d v="2014-02-22T00:00:00"/>
    <n v="665.8"/>
    <s v="MarekHolski"/>
    <n v="7"/>
    <n v="4"/>
    <n v="18"/>
    <n v="102"/>
    <n v="767.8"/>
    <x v="1"/>
  </r>
  <r>
    <s v="Andrzej"/>
    <s v="Barcz"/>
    <s v="Zgierz"/>
    <d v="2014-03-15T00:00:00"/>
    <d v="2014-03-17T00:00:00"/>
    <n v="450.5"/>
    <s v="AndrzejBarcz"/>
    <n v="7"/>
    <n v="3"/>
    <n v="18"/>
    <n v="78"/>
    <n v="528.5"/>
    <x v="10"/>
  </r>
  <r>
    <s v="Natalia"/>
    <s v="Idar"/>
    <s v="Lublin"/>
    <d v="2014-11-29T00:00:00"/>
    <d v="2014-11-30T00:00:00"/>
    <n v="439.7"/>
    <s v="NataliaIdar"/>
    <n v="10"/>
    <n v="2"/>
    <n v="18"/>
    <n v="54"/>
    <n v="493.7"/>
    <x v="9"/>
  </r>
  <r>
    <s v="Natalia"/>
    <s v="Idar"/>
    <s v="Mielec"/>
    <d v="2014-12-09T00:00:00"/>
    <d v="2014-12-10T00:00:00"/>
    <n v="570"/>
    <s v="NataliaIdar"/>
    <n v="10"/>
    <n v="2"/>
    <n v="18"/>
    <n v="54"/>
    <n v="624"/>
    <x v="11"/>
  </r>
  <r>
    <s v="Andrzej"/>
    <s v="Barcz"/>
    <s v="Krakow"/>
    <d v="2014-08-24T00:00:00"/>
    <d v="2014-08-25T00:00:00"/>
    <n v="706.5"/>
    <s v="AndrzejBarcz"/>
    <n v="7"/>
    <n v="2"/>
    <n v="18"/>
    <n v="54"/>
    <n v="760.5"/>
    <x v="3"/>
  </r>
  <r>
    <s v="Andrzej"/>
    <s v="Barcz"/>
    <s v="Malbork"/>
    <d v="2014-12-16T00:00:00"/>
    <d v="2014-12-17T00:00:00"/>
    <n v="891"/>
    <s v="AndrzejBarcz"/>
    <n v="7"/>
    <n v="2"/>
    <n v="18"/>
    <n v="54"/>
    <n v="945"/>
    <x v="11"/>
  </r>
  <r>
    <s v="Marek"/>
    <s v="Holski"/>
    <s v="Siedlce"/>
    <d v="2014-03-21T00:00:00"/>
    <d v="2014-03-22T00:00:00"/>
    <n v="295.39999999999998"/>
    <s v="MarekHolski"/>
    <n v="7"/>
    <n v="2"/>
    <n v="18"/>
    <n v="54"/>
    <n v="349.4"/>
    <x v="10"/>
  </r>
  <r>
    <s v="Marek"/>
    <s v="Holski"/>
    <s v="Siedlce"/>
    <d v="2014-08-18T00:00:00"/>
    <d v="2014-08-19T00:00:00"/>
    <n v="295.39999999999998"/>
    <s v="MarekHolski"/>
    <n v="7"/>
    <n v="2"/>
    <n v="18"/>
    <n v="54"/>
    <n v="349.4"/>
    <x v="3"/>
  </r>
  <r>
    <s v="Marek"/>
    <s v="Holski"/>
    <s v="Radom"/>
    <d v="2014-09-05T00:00:00"/>
    <d v="2014-09-06T00:00:00"/>
    <n v="302.5"/>
    <s v="MarekHolski"/>
    <n v="7"/>
    <n v="2"/>
    <n v="18"/>
    <n v="54"/>
    <n v="356.5"/>
    <x v="4"/>
  </r>
  <r>
    <s v="Marek"/>
    <s v="Holski"/>
    <s v="Zgierz"/>
    <d v="2014-12-10T00:00:00"/>
    <d v="2014-12-11T00:00:00"/>
    <n v="331.5"/>
    <s v="MarekHolski"/>
    <n v="7"/>
    <n v="2"/>
    <n v="18"/>
    <n v="54"/>
    <n v="385.5"/>
    <x v="11"/>
  </r>
  <r>
    <s v="Natalia"/>
    <s v="Idar"/>
    <s v="Radom"/>
    <d v="2014-06-03T00:00:00"/>
    <d v="2014-06-03T00:00:00"/>
    <n v="178.5"/>
    <s v="NataliaIdar"/>
    <n v="10"/>
    <n v="1"/>
    <n v="18"/>
    <n v="30"/>
    <n v="208.5"/>
    <x v="8"/>
  </r>
  <r>
    <s v="Natalia"/>
    <s v="Idar"/>
    <s v="Mielec"/>
    <d v="2014-10-22T00:00:00"/>
    <d v="2014-10-22T00:00:00"/>
    <n v="442"/>
    <s v="NataliaIdar"/>
    <n v="10"/>
    <n v="1"/>
    <n v="18"/>
    <n v="30"/>
    <n v="472"/>
    <x v="5"/>
  </r>
  <r>
    <s v="Natalia"/>
    <s v="Idar"/>
    <s v="Kielce"/>
    <d v="2014-10-24T00:00:00"/>
    <d v="2014-10-24T00:00:00"/>
    <n v="307.7"/>
    <s v="NataliaIdar"/>
    <n v="10"/>
    <n v="1"/>
    <n v="18"/>
    <n v="30"/>
    <n v="337.7"/>
    <x v="5"/>
  </r>
  <r>
    <s v="Natalia"/>
    <s v="Idar"/>
    <s v="Kielce"/>
    <d v="2014-10-27T00:00:00"/>
    <d v="2014-10-27T00:00:00"/>
    <n v="307.7"/>
    <s v="NataliaIdar"/>
    <n v="10"/>
    <n v="1"/>
    <n v="18"/>
    <n v="30"/>
    <n v="337.7"/>
    <x v="5"/>
  </r>
  <r>
    <s v="Natalia"/>
    <s v="Idar"/>
    <s v="Kutno"/>
    <d v="2014-12-03T00:00:00"/>
    <d v="2014-12-03T00:00:00"/>
    <n v="278.8"/>
    <s v="NataliaIdar"/>
    <n v="10"/>
    <n v="1"/>
    <n v="18"/>
    <n v="30"/>
    <n v="308.8"/>
    <x v="11"/>
  </r>
  <r>
    <s v="Natalia"/>
    <s v="Idar"/>
    <s v="Siedlce"/>
    <d v="2014-12-15T00:00:00"/>
    <d v="2014-12-15T00:00:00"/>
    <n v="156.4"/>
    <s v="NataliaIdar"/>
    <n v="10"/>
    <n v="1"/>
    <n v="18"/>
    <n v="30"/>
    <n v="186.4"/>
    <x v="11"/>
  </r>
  <r>
    <s v="Andrzej"/>
    <s v="Barcz"/>
    <s v="Kutno"/>
    <d v="2014-12-09T00:00:00"/>
    <d v="2014-12-09T00:00:00"/>
    <n v="278.8"/>
    <s v="AndrzejBarcz"/>
    <n v="7"/>
    <n v="1"/>
    <n v="18"/>
    <n v="30"/>
    <n v="308.8"/>
    <x v="11"/>
  </r>
  <r>
    <s v="Andrzej"/>
    <s v="Barcz"/>
    <s v="Mielec"/>
    <d v="2014-12-12T00:00:00"/>
    <d v="2014-12-12T00:00:00"/>
    <n v="442"/>
    <s v="AndrzejBarcz"/>
    <n v="7"/>
    <n v="1"/>
    <n v="18"/>
    <n v="30"/>
    <n v="472"/>
    <x v="11"/>
  </r>
  <r>
    <s v="Marek"/>
    <s v="Holski"/>
    <s v="Mielec"/>
    <d v="2014-01-13T00:00:00"/>
    <d v="2014-01-13T00:00:00"/>
    <n v="442"/>
    <s v="MarekHolski"/>
    <n v="7"/>
    <n v="1"/>
    <n v="18"/>
    <n v="30"/>
    <n v="472"/>
    <x v="0"/>
  </r>
  <r>
    <s v="Adam"/>
    <s v="Markowski"/>
    <s v="Radom"/>
    <d v="2014-12-09T00:00:00"/>
    <d v="2014-12-13T00:00:00"/>
    <n v="674.5"/>
    <s v="AdamMarkowski"/>
    <n v="8"/>
    <n v="5"/>
    <n v="17"/>
    <n v="126"/>
    <n v="800.5"/>
    <x v="11"/>
  </r>
  <r>
    <s v="Bonifacy"/>
    <s v="Barczewski"/>
    <s v="Siedlce"/>
    <d v="2014-04-08T00:00:00"/>
    <d v="2014-04-11T00:00:00"/>
    <n v="573.4"/>
    <s v="BonifacyBarczewski"/>
    <n v="8"/>
    <n v="4"/>
    <n v="17"/>
    <n v="102"/>
    <n v="675.4"/>
    <x v="2"/>
  </r>
  <r>
    <s v="Bonifacy"/>
    <s v="Barczewski"/>
    <s v="Lublin"/>
    <d v="2014-12-09T00:00:00"/>
    <d v="2014-12-12T00:00:00"/>
    <n v="737.7"/>
    <s v="BonifacyBarczewski"/>
    <n v="8"/>
    <n v="4"/>
    <n v="17"/>
    <n v="102"/>
    <n v="839.7"/>
    <x v="11"/>
  </r>
  <r>
    <s v="Karolina"/>
    <s v="Podkalicka"/>
    <s v="Zgierz"/>
    <d v="2014-09-16T00:00:00"/>
    <d v="2014-09-19T00:00:00"/>
    <n v="569.5"/>
    <s v="KarolinaPodkalicka"/>
    <n v="8"/>
    <n v="4"/>
    <n v="17"/>
    <n v="102"/>
    <n v="671.5"/>
    <x v="4"/>
  </r>
  <r>
    <s v="Piotr"/>
    <s v="Malski"/>
    <s v="Radom"/>
    <d v="2014-05-20T00:00:00"/>
    <d v="2014-05-24T00:00:00"/>
    <n v="674.5"/>
    <s v="PiotrMalski"/>
    <n v="5"/>
    <n v="5"/>
    <n v="17"/>
    <n v="126"/>
    <n v="800.5"/>
    <x v="6"/>
  </r>
  <r>
    <s v="Jan"/>
    <s v="Suwski"/>
    <s v="Radom"/>
    <d v="2014-10-22T00:00:00"/>
    <d v="2014-10-26T00:00:00"/>
    <n v="674.5"/>
    <s v="JanSuwski"/>
    <n v="5"/>
    <n v="5"/>
    <n v="17"/>
    <n v="126"/>
    <n v="800.5"/>
    <x v="5"/>
  </r>
  <r>
    <s v="Jan"/>
    <s v="Suwski"/>
    <s v="Kielce"/>
    <d v="2014-12-12T00:00:00"/>
    <d v="2014-12-16T00:00:00"/>
    <n v="1019.7"/>
    <s v="JanSuwski"/>
    <n v="5"/>
    <n v="5"/>
    <n v="17"/>
    <n v="126"/>
    <n v="1145.7"/>
    <x v="11"/>
  </r>
  <r>
    <s v="Bonifacy"/>
    <s v="Barczewski"/>
    <s v="Malbork"/>
    <d v="2014-11-04T00:00:00"/>
    <d v="2014-11-06T00:00:00"/>
    <n v="1102"/>
    <s v="BonifacyBarczewski"/>
    <n v="8"/>
    <n v="3"/>
    <n v="17"/>
    <n v="78"/>
    <n v="1180"/>
    <x v="9"/>
  </r>
  <r>
    <s v="Adam"/>
    <s v="Markowski"/>
    <s v="Katowice"/>
    <d v="2014-01-21T00:00:00"/>
    <d v="2014-01-23T00:00:00"/>
    <n v="892.7"/>
    <s v="AdamMarkowski"/>
    <n v="8"/>
    <n v="3"/>
    <n v="17"/>
    <n v="78"/>
    <n v="970.7"/>
    <x v="0"/>
  </r>
  <r>
    <s v="Karolina"/>
    <s v="Podkalicka"/>
    <s v="Kielce"/>
    <d v="2014-01-15T00:00:00"/>
    <d v="2014-01-17T00:00:00"/>
    <n v="663.7"/>
    <s v="KarolinaPodkalicka"/>
    <n v="8"/>
    <n v="3"/>
    <n v="17"/>
    <n v="78"/>
    <n v="741.7"/>
    <x v="0"/>
  </r>
  <r>
    <s v="Karolina"/>
    <s v="Podkalicka"/>
    <s v="Krakow"/>
    <d v="2014-03-15T00:00:00"/>
    <d v="2014-03-17T00:00:00"/>
    <n v="911.5"/>
    <s v="KarolinaPodkalicka"/>
    <n v="8"/>
    <n v="3"/>
    <n v="17"/>
    <n v="78"/>
    <n v="989.5"/>
    <x v="10"/>
  </r>
  <r>
    <s v="Karolina"/>
    <s v="Podkalicka"/>
    <s v="Olsztyn"/>
    <d v="2014-06-25T00:00:00"/>
    <d v="2014-06-27T00:00:00"/>
    <n v="689.8"/>
    <s v="KarolinaPodkalicka"/>
    <n v="8"/>
    <n v="3"/>
    <n v="17"/>
    <n v="78"/>
    <n v="767.8"/>
    <x v="8"/>
  </r>
  <r>
    <s v="Piotr"/>
    <s v="Malski"/>
    <s v="Kielce"/>
    <d v="2014-02-19T00:00:00"/>
    <d v="2014-02-22T00:00:00"/>
    <n v="841.7"/>
    <s v="PiotrMalski"/>
    <n v="5"/>
    <n v="4"/>
    <n v="17"/>
    <n v="102"/>
    <n v="943.7"/>
    <x v="1"/>
  </r>
  <r>
    <s v="Piotr"/>
    <s v="Malski"/>
    <s v="Kielce"/>
    <d v="2014-11-15T00:00:00"/>
    <d v="2014-11-18T00:00:00"/>
    <n v="841.7"/>
    <s v="PiotrMalski"/>
    <n v="5"/>
    <n v="4"/>
    <n v="17"/>
    <n v="102"/>
    <n v="943.7"/>
    <x v="9"/>
  </r>
  <r>
    <s v="Bonifacy"/>
    <s v="Barczewski"/>
    <s v="Lublin"/>
    <d v="2014-06-25T00:00:00"/>
    <d v="2014-06-26T00:00:00"/>
    <n v="439.7"/>
    <s v="BonifacyBarczewski"/>
    <n v="8"/>
    <n v="2"/>
    <n v="17"/>
    <n v="54"/>
    <n v="493.7"/>
    <x v="8"/>
  </r>
  <r>
    <s v="Adam"/>
    <s v="Markowski"/>
    <s v="Katowice"/>
    <d v="2014-01-14T00:00:00"/>
    <d v="2014-01-15T00:00:00"/>
    <n v="693.7"/>
    <s v="AdamMarkowski"/>
    <n v="8"/>
    <n v="2"/>
    <n v="17"/>
    <n v="54"/>
    <n v="747.7"/>
    <x v="0"/>
  </r>
  <r>
    <s v="Adam"/>
    <s v="Markowski"/>
    <s v="Malbork"/>
    <d v="2014-08-18T00:00:00"/>
    <d v="2014-08-19T00:00:00"/>
    <n v="891"/>
    <s v="AdamMarkowski"/>
    <n v="8"/>
    <n v="2"/>
    <n v="17"/>
    <n v="54"/>
    <n v="945"/>
    <x v="3"/>
  </r>
  <r>
    <s v="Adam"/>
    <s v="Markowski"/>
    <s v="Lublin"/>
    <d v="2014-09-29T00:00:00"/>
    <d v="2014-09-30T00:00:00"/>
    <n v="439.7"/>
    <s v="AdamMarkowski"/>
    <n v="8"/>
    <n v="2"/>
    <n v="17"/>
    <n v="54"/>
    <n v="493.7"/>
    <x v="4"/>
  </r>
  <r>
    <s v="Jan"/>
    <s v="Suwski"/>
    <s v="Bydgoszcz"/>
    <d v="2014-06-07T00:00:00"/>
    <d v="2014-06-09T00:00:00"/>
    <n v="795.4"/>
    <s v="JanSuwski"/>
    <n v="5"/>
    <n v="3"/>
    <n v="17"/>
    <n v="78"/>
    <n v="873.4"/>
    <x v="8"/>
  </r>
  <r>
    <s v="Piotr"/>
    <s v="Malski"/>
    <s v="Radom"/>
    <d v="2014-01-15T00:00:00"/>
    <d v="2014-01-16T00:00:00"/>
    <n v="302.5"/>
    <s v="PiotrMalski"/>
    <n v="5"/>
    <n v="2"/>
    <n v="17"/>
    <n v="54"/>
    <n v="356.5"/>
    <x v="0"/>
  </r>
  <r>
    <s v="Piotr"/>
    <s v="Malski"/>
    <s v="Olsztyn"/>
    <d v="2014-04-20T00:00:00"/>
    <d v="2014-04-21T00:00:00"/>
    <n v="526.79999999999995"/>
    <s v="PiotrMalski"/>
    <n v="5"/>
    <n v="2"/>
    <n v="17"/>
    <n v="54"/>
    <n v="580.79999999999995"/>
    <x v="2"/>
  </r>
  <r>
    <s v="Jan"/>
    <s v="Suwski"/>
    <s v="Kielce"/>
    <d v="2014-02-26T00:00:00"/>
    <d v="2014-02-27T00:00:00"/>
    <n v="485.7"/>
    <s v="JanSuwski"/>
    <n v="5"/>
    <n v="2"/>
    <n v="17"/>
    <n v="54"/>
    <n v="539.70000000000005"/>
    <x v="1"/>
  </r>
  <r>
    <s v="Jan"/>
    <s v="Suwski"/>
    <s v="Siedlce"/>
    <d v="2014-04-02T00:00:00"/>
    <d v="2014-04-03T00:00:00"/>
    <n v="295.39999999999998"/>
    <s v="JanSuwski"/>
    <n v="5"/>
    <n v="2"/>
    <n v="17"/>
    <n v="54"/>
    <n v="349.4"/>
    <x v="2"/>
  </r>
  <r>
    <s v="Bonifacy"/>
    <s v="Barczewski"/>
    <s v="Siedlce"/>
    <d v="2014-01-07T00:00:00"/>
    <d v="2014-01-07T00:00:00"/>
    <n v="156.4"/>
    <s v="BonifacyBarczewski"/>
    <n v="8"/>
    <n v="1"/>
    <n v="17"/>
    <n v="30"/>
    <n v="186.4"/>
    <x v="0"/>
  </r>
  <r>
    <s v="Bonifacy"/>
    <s v="Barczewski"/>
    <s v="Katowice"/>
    <d v="2014-01-14T00:00:00"/>
    <d v="2014-01-14T00:00:00"/>
    <n v="494.7"/>
    <s v="BonifacyBarczewski"/>
    <n v="8"/>
    <n v="1"/>
    <n v="17"/>
    <n v="30"/>
    <n v="524.70000000000005"/>
    <x v="0"/>
  </r>
  <r>
    <s v="Bonifacy"/>
    <s v="Barczewski"/>
    <s v="Bydgoszcz"/>
    <d v="2014-01-19T00:00:00"/>
    <d v="2014-01-19T00:00:00"/>
    <n v="513.4"/>
    <s v="BonifacyBarczewski"/>
    <n v="8"/>
    <n v="1"/>
    <n v="17"/>
    <n v="30"/>
    <n v="543.4"/>
    <x v="0"/>
  </r>
  <r>
    <s v="Bonifacy"/>
    <s v="Barczewski"/>
    <s v="Radom"/>
    <d v="2014-09-28T00:00:00"/>
    <d v="2014-09-28T00:00:00"/>
    <n v="178.5"/>
    <s v="BonifacyBarczewski"/>
    <n v="8"/>
    <n v="1"/>
    <n v="17"/>
    <n v="30"/>
    <n v="208.5"/>
    <x v="4"/>
  </r>
  <r>
    <s v="Adam"/>
    <s v="Markowski"/>
    <s v="Krakow"/>
    <d v="2014-01-18T00:00:00"/>
    <d v="2014-01-18T00:00:00"/>
    <n v="501.5"/>
    <s v="AdamMarkowski"/>
    <n v="8"/>
    <n v="1"/>
    <n v="17"/>
    <n v="30"/>
    <n v="531.5"/>
    <x v="0"/>
  </r>
  <r>
    <s v="Adam"/>
    <s v="Markowski"/>
    <s v="Katowice"/>
    <d v="2014-08-12T00:00:00"/>
    <d v="2014-08-12T00:00:00"/>
    <n v="494.7"/>
    <s v="AdamMarkowski"/>
    <n v="8"/>
    <n v="1"/>
    <n v="17"/>
    <n v="30"/>
    <n v="524.70000000000005"/>
    <x v="3"/>
  </r>
  <r>
    <s v="Adam"/>
    <s v="Markowski"/>
    <s v="Zgierz"/>
    <d v="2014-12-15T00:00:00"/>
    <d v="2014-12-15T00:00:00"/>
    <n v="212.5"/>
    <s v="AdamMarkowski"/>
    <n v="8"/>
    <n v="1"/>
    <n v="17"/>
    <n v="30"/>
    <n v="242.5"/>
    <x v="11"/>
  </r>
  <r>
    <s v="Karolina"/>
    <s v="Podkalicka"/>
    <s v="Mielec"/>
    <d v="2014-01-05T00:00:00"/>
    <d v="2014-01-05T00:00:00"/>
    <n v="442"/>
    <s v="KarolinaPodkalicka"/>
    <n v="8"/>
    <n v="1"/>
    <n v="17"/>
    <n v="30"/>
    <n v="472"/>
    <x v="0"/>
  </r>
  <r>
    <s v="Karolina"/>
    <s v="Podkalicka"/>
    <s v="Siedlce"/>
    <d v="2014-12-10T00:00:00"/>
    <d v="2014-12-10T00:00:00"/>
    <n v="156.4"/>
    <s v="KarolinaPodkalicka"/>
    <n v="8"/>
    <n v="1"/>
    <n v="17"/>
    <n v="30"/>
    <n v="186.4"/>
    <x v="11"/>
  </r>
  <r>
    <s v="Karolina"/>
    <s v="Podkalicka"/>
    <s v="Krakow"/>
    <d v="2014-12-13T00:00:00"/>
    <d v="2014-12-13T00:00:00"/>
    <n v="501.5"/>
    <s v="KarolinaPodkalicka"/>
    <n v="8"/>
    <n v="1"/>
    <n v="17"/>
    <n v="30"/>
    <n v="531.5"/>
    <x v="11"/>
  </r>
  <r>
    <s v="Karolina"/>
    <s v="Podkalicka"/>
    <s v="Bydgoszcz"/>
    <d v="2014-12-17T00:00:00"/>
    <d v="2014-12-17T00:00:00"/>
    <n v="513.4"/>
    <s v="KarolinaPodkalicka"/>
    <n v="8"/>
    <n v="1"/>
    <n v="17"/>
    <n v="30"/>
    <n v="543.4"/>
    <x v="11"/>
  </r>
  <r>
    <s v="Wiktor"/>
    <s v="Wroblewski"/>
    <s v="Bydgoszcz"/>
    <d v="2014-07-19T00:00:00"/>
    <d v="2014-07-23T00:00:00"/>
    <n v="1077.4000000000001"/>
    <s v="WiktorWroblewski"/>
    <n v="8"/>
    <n v="5"/>
    <n v="16"/>
    <n v="126"/>
    <n v="1203.4000000000001"/>
    <x v="7"/>
  </r>
  <r>
    <s v="Gustaw"/>
    <s v="Poznanski"/>
    <s v="Siedlce"/>
    <d v="2014-11-03T00:00:00"/>
    <d v="2014-11-07T00:00:00"/>
    <n v="712.4"/>
    <s v="GustawPoznanski"/>
    <n v="7"/>
    <n v="5"/>
    <n v="16"/>
    <n v="126"/>
    <n v="838.4"/>
    <x v="9"/>
  </r>
  <r>
    <s v="Jerzy"/>
    <s v="Jurajski"/>
    <s v="Mielec"/>
    <d v="2014-02-26T00:00:00"/>
    <d v="2014-03-02T00:00:00"/>
    <n v="954"/>
    <s v="JerzyJurajski"/>
    <n v="6"/>
    <n v="5"/>
    <n v="16"/>
    <n v="126"/>
    <n v="1080"/>
    <x v="1"/>
  </r>
  <r>
    <s v="Jerzy"/>
    <s v="Jurajski"/>
    <s v="Kalisz"/>
    <d v="2014-11-27T00:00:00"/>
    <d v="2014-12-01T00:00:00"/>
    <n v="1078"/>
    <s v="JerzyJurajski"/>
    <n v="6"/>
    <n v="5"/>
    <n v="16"/>
    <n v="126"/>
    <n v="1204"/>
    <x v="9"/>
  </r>
  <r>
    <s v="Narcyz"/>
    <s v="Polanicki"/>
    <s v="Malbork"/>
    <d v="2014-03-03T00:00:00"/>
    <d v="2014-03-07T00:00:00"/>
    <n v="1524"/>
    <s v="NarcyzPolanicki"/>
    <n v="6"/>
    <n v="5"/>
    <n v="16"/>
    <n v="126"/>
    <n v="1650"/>
    <x v="10"/>
  </r>
  <r>
    <s v="Wiktor"/>
    <s v="Wroblewski"/>
    <s v="Bydgoszcz"/>
    <d v="2014-01-27T00:00:00"/>
    <d v="2014-01-29T00:00:00"/>
    <n v="795.4"/>
    <s v="WiktorWroblewski"/>
    <n v="8"/>
    <n v="3"/>
    <n v="16"/>
    <n v="78"/>
    <n v="873.4"/>
    <x v="0"/>
  </r>
  <r>
    <s v="Wiktor"/>
    <s v="Wroblewski"/>
    <s v="Krakow"/>
    <d v="2014-04-14T00:00:00"/>
    <d v="2014-04-16T00:00:00"/>
    <n v="911.5"/>
    <s v="WiktorWroblewski"/>
    <n v="8"/>
    <n v="3"/>
    <n v="16"/>
    <n v="78"/>
    <n v="989.5"/>
    <x v="2"/>
  </r>
  <r>
    <s v="Gustaw"/>
    <s v="Poznanski"/>
    <s v="Malbork"/>
    <d v="2014-10-23T00:00:00"/>
    <d v="2014-10-25T00:00:00"/>
    <n v="1102"/>
    <s v="GustawPoznanski"/>
    <n v="7"/>
    <n v="3"/>
    <n v="16"/>
    <n v="78"/>
    <n v="1180"/>
    <x v="5"/>
  </r>
  <r>
    <s v="Narcyz"/>
    <s v="Polanicki"/>
    <s v="Kalisz"/>
    <d v="2014-10-22T00:00:00"/>
    <d v="2014-10-24T00:00:00"/>
    <n v="760"/>
    <s v="NarcyzPolanicki"/>
    <n v="6"/>
    <n v="3"/>
    <n v="16"/>
    <n v="78"/>
    <n v="838"/>
    <x v="5"/>
  </r>
  <r>
    <s v="Gustaw"/>
    <s v="Poznanski"/>
    <s v="Kutno"/>
    <d v="2014-01-14T00:00:00"/>
    <d v="2014-01-15T00:00:00"/>
    <n v="407.8"/>
    <s v="GustawPoznanski"/>
    <n v="7"/>
    <n v="2"/>
    <n v="16"/>
    <n v="54"/>
    <n v="461.8"/>
    <x v="0"/>
  </r>
  <r>
    <s v="Gustaw"/>
    <s v="Poznanski"/>
    <s v="Olsztyn"/>
    <d v="2014-03-17T00:00:00"/>
    <d v="2014-03-18T00:00:00"/>
    <n v="526.79999999999995"/>
    <s v="GustawPoznanski"/>
    <n v="7"/>
    <n v="2"/>
    <n v="16"/>
    <n v="54"/>
    <n v="580.79999999999995"/>
    <x v="10"/>
  </r>
  <r>
    <s v="Gustaw"/>
    <s v="Poznanski"/>
    <s v="Krakow"/>
    <d v="2014-07-07T00:00:00"/>
    <d v="2014-07-08T00:00:00"/>
    <n v="706.5"/>
    <s v="GustawPoznanski"/>
    <n v="7"/>
    <n v="2"/>
    <n v="16"/>
    <n v="54"/>
    <n v="760.5"/>
    <x v="7"/>
  </r>
  <r>
    <s v="Jerzy"/>
    <s v="Jurajski"/>
    <s v="Kielce"/>
    <d v="2014-01-23T00:00:00"/>
    <d v="2014-01-24T00:00:00"/>
    <n v="485.7"/>
    <s v="JerzyJurajski"/>
    <n v="6"/>
    <n v="2"/>
    <n v="16"/>
    <n v="54"/>
    <n v="539.70000000000005"/>
    <x v="0"/>
  </r>
  <r>
    <s v="Jerzy"/>
    <s v="Jurajski"/>
    <s v="Kutno"/>
    <d v="2014-03-15T00:00:00"/>
    <d v="2014-03-16T00:00:00"/>
    <n v="407.8"/>
    <s v="JerzyJurajski"/>
    <n v="6"/>
    <n v="2"/>
    <n v="16"/>
    <n v="54"/>
    <n v="461.8"/>
    <x v="10"/>
  </r>
  <r>
    <s v="Narcyz"/>
    <s v="Polanicki"/>
    <s v="Malbork"/>
    <d v="2014-01-14T00:00:00"/>
    <d v="2014-01-15T00:00:00"/>
    <n v="891"/>
    <s v="NarcyzPolanicki"/>
    <n v="6"/>
    <n v="2"/>
    <n v="16"/>
    <n v="54"/>
    <n v="945"/>
    <x v="0"/>
  </r>
  <r>
    <s v="Narcyz"/>
    <s v="Polanicki"/>
    <s v="Katowice"/>
    <d v="2014-01-26T00:00:00"/>
    <d v="2014-01-27T00:00:00"/>
    <n v="693.7"/>
    <s v="NarcyzPolanicki"/>
    <n v="6"/>
    <n v="2"/>
    <n v="16"/>
    <n v="54"/>
    <n v="747.7"/>
    <x v="0"/>
  </r>
  <r>
    <s v="Narcyz"/>
    <s v="Polanicki"/>
    <s v="Siedlce"/>
    <d v="2014-07-07T00:00:00"/>
    <d v="2014-07-08T00:00:00"/>
    <n v="295.39999999999998"/>
    <s v="NarcyzPolanicki"/>
    <n v="6"/>
    <n v="2"/>
    <n v="16"/>
    <n v="54"/>
    <n v="349.4"/>
    <x v="7"/>
  </r>
  <r>
    <s v="Narcyz"/>
    <s v="Polanicki"/>
    <s v="Malbork"/>
    <d v="2014-11-22T00:00:00"/>
    <d v="2014-11-23T00:00:00"/>
    <n v="891"/>
    <s v="NarcyzPolanicki"/>
    <n v="6"/>
    <n v="2"/>
    <n v="16"/>
    <n v="54"/>
    <n v="945"/>
    <x v="9"/>
  </r>
  <r>
    <s v="Wiktor"/>
    <s v="Wroblewski"/>
    <s v="Kutno"/>
    <d v="2014-01-24T00:00:00"/>
    <d v="2014-01-24T00:00:00"/>
    <n v="278.8"/>
    <s v="WiktorWroblewski"/>
    <n v="8"/>
    <n v="1"/>
    <n v="16"/>
    <n v="30"/>
    <n v="308.8"/>
    <x v="0"/>
  </r>
  <r>
    <s v="Wiktor"/>
    <s v="Wroblewski"/>
    <s v="Kutno"/>
    <d v="2014-04-24T00:00:00"/>
    <d v="2014-04-24T00:00:00"/>
    <n v="278.8"/>
    <s v="WiktorWroblewski"/>
    <n v="8"/>
    <n v="1"/>
    <n v="16"/>
    <n v="30"/>
    <n v="308.8"/>
    <x v="2"/>
  </r>
  <r>
    <s v="Wiktor"/>
    <s v="Wroblewski"/>
    <s v="Kalisz"/>
    <d v="2014-09-29T00:00:00"/>
    <d v="2014-09-29T00:00:00"/>
    <n v="442"/>
    <s v="WiktorWroblewski"/>
    <n v="8"/>
    <n v="1"/>
    <n v="16"/>
    <n v="30"/>
    <n v="472"/>
    <x v="4"/>
  </r>
  <r>
    <s v="Wiktor"/>
    <s v="Wroblewski"/>
    <s v="Lublin"/>
    <d v="2014-10-03T00:00:00"/>
    <d v="2014-10-03T00:00:00"/>
    <n v="290.7"/>
    <s v="WiktorWroblewski"/>
    <n v="8"/>
    <n v="1"/>
    <n v="16"/>
    <n v="30"/>
    <n v="320.7"/>
    <x v="5"/>
  </r>
  <r>
    <s v="Wiktor"/>
    <s v="Wroblewski"/>
    <s v="Radom"/>
    <d v="2014-12-22T00:00:00"/>
    <d v="2014-12-22T00:00:00"/>
    <n v="178.5"/>
    <s v="WiktorWroblewski"/>
    <n v="8"/>
    <n v="1"/>
    <n v="16"/>
    <n v="30"/>
    <n v="208.5"/>
    <x v="11"/>
  </r>
  <r>
    <s v="Gustaw"/>
    <s v="Poznanski"/>
    <s v="Mielec"/>
    <d v="2014-01-03T00:00:00"/>
    <d v="2014-01-03T00:00:00"/>
    <n v="442"/>
    <s v="GustawPoznanski"/>
    <n v="7"/>
    <n v="1"/>
    <n v="16"/>
    <n v="30"/>
    <n v="472"/>
    <x v="0"/>
  </r>
  <r>
    <s v="Gustaw"/>
    <s v="Poznanski"/>
    <s v="Lublin"/>
    <d v="2014-11-14T00:00:00"/>
    <d v="2014-11-14T00:00:00"/>
    <n v="290.7"/>
    <s v="GustawPoznanski"/>
    <n v="7"/>
    <n v="1"/>
    <n v="16"/>
    <n v="30"/>
    <n v="320.7"/>
    <x v="9"/>
  </r>
  <r>
    <s v="Jerzy"/>
    <s v="Jurajski"/>
    <s v="Kalisz"/>
    <d v="2014-01-10T00:00:00"/>
    <d v="2014-01-10T00:00:00"/>
    <n v="442"/>
    <s v="JerzyJurajski"/>
    <n v="6"/>
    <n v="1"/>
    <n v="16"/>
    <n v="30"/>
    <n v="472"/>
    <x v="0"/>
  </r>
  <r>
    <s v="Jerzy"/>
    <s v="Jurajski"/>
    <s v="Katowice"/>
    <d v="2014-01-13T00:00:00"/>
    <d v="2014-01-13T00:00:00"/>
    <n v="494.7"/>
    <s v="JerzyJurajski"/>
    <n v="6"/>
    <n v="1"/>
    <n v="16"/>
    <n v="30"/>
    <n v="524.70000000000005"/>
    <x v="0"/>
  </r>
  <r>
    <s v="Wojciech"/>
    <s v="Mazowiecki"/>
    <s v="Radom"/>
    <d v="2014-03-03T00:00:00"/>
    <d v="2014-03-06T00:00:00"/>
    <n v="550.5"/>
    <s v="WojciechMazowiecki"/>
    <n v="7"/>
    <n v="4"/>
    <n v="15"/>
    <n v="102"/>
    <n v="652.5"/>
    <x v="10"/>
  </r>
  <r>
    <s v="Wojciech"/>
    <s v="Mazowiecki"/>
    <s v="Bydgoszcz"/>
    <d v="2014-02-26T00:00:00"/>
    <d v="2014-02-28T00:00:00"/>
    <n v="795.4"/>
    <s v="WojciechMazowiecki"/>
    <n v="7"/>
    <n v="3"/>
    <n v="15"/>
    <n v="78"/>
    <n v="873.4"/>
    <x v="1"/>
  </r>
  <r>
    <s v="Wojciech"/>
    <s v="Mazowiecki"/>
    <s v="Bydgoszcz"/>
    <d v="2014-02-19T00:00:00"/>
    <d v="2014-02-20T00:00:00"/>
    <n v="654.4"/>
    <s v="WojciechMazowiecki"/>
    <n v="7"/>
    <n v="2"/>
    <n v="15"/>
    <n v="54"/>
    <n v="708.4"/>
    <x v="1"/>
  </r>
  <r>
    <s v="Wojciech"/>
    <s v="Mazowiecki"/>
    <s v="Krakow"/>
    <d v="2014-09-17T00:00:00"/>
    <d v="2014-09-18T00:00:00"/>
    <n v="706.5"/>
    <s v="WojciechMazowiecki"/>
    <n v="7"/>
    <n v="2"/>
    <n v="15"/>
    <n v="54"/>
    <n v="760.5"/>
    <x v="4"/>
  </r>
  <r>
    <s v="Wojciech"/>
    <s v="Mazowiecki"/>
    <s v="Siedlce"/>
    <d v="2014-12-04T00:00:00"/>
    <d v="2014-12-05T00:00:00"/>
    <n v="295.39999999999998"/>
    <s v="WojciechMazowiecki"/>
    <n v="7"/>
    <n v="2"/>
    <n v="15"/>
    <n v="54"/>
    <n v="349.4"/>
    <x v="11"/>
  </r>
  <r>
    <s v="Wojciech"/>
    <s v="Mazowiecki"/>
    <s v="Mielec"/>
    <d v="2014-03-15T00:00:00"/>
    <d v="2014-03-15T00:00:00"/>
    <n v="442"/>
    <s v="WojciechMazowiecki"/>
    <n v="7"/>
    <n v="1"/>
    <n v="15"/>
    <n v="30"/>
    <n v="472"/>
    <x v="10"/>
  </r>
  <r>
    <s v="Wojciech"/>
    <s v="Mazowiecki"/>
    <s v="Siedlce"/>
    <d v="2014-12-15T00:00:00"/>
    <d v="2014-12-15T00:00:00"/>
    <n v="156.4"/>
    <s v="WojciechMazowiecki"/>
    <n v="7"/>
    <n v="1"/>
    <n v="15"/>
    <n v="30"/>
    <n v="186.4"/>
    <x v="11"/>
  </r>
  <r>
    <s v="Paulina"/>
    <s v="Chorzowska"/>
    <s v="Bydgoszcz"/>
    <d v="2014-11-28T00:00:00"/>
    <d v="2014-12-01T00:00:00"/>
    <n v="936.4"/>
    <s v="PaulinaChorzowska"/>
    <n v="10"/>
    <n v="4"/>
    <n v="14"/>
    <n v="102"/>
    <n v="1038.4000000000001"/>
    <x v="9"/>
  </r>
  <r>
    <s v="Paulina"/>
    <s v="Basala"/>
    <s v="Kielce"/>
    <d v="2014-06-13T00:00:00"/>
    <d v="2014-06-15T00:00:00"/>
    <n v="663.7"/>
    <s v="PaulinaBasala"/>
    <n v="8"/>
    <n v="3"/>
    <n v="14"/>
    <n v="78"/>
    <n v="741.7"/>
    <x v="8"/>
  </r>
  <r>
    <s v="Paulina"/>
    <s v="Basala"/>
    <s v="Radom"/>
    <d v="2014-10-28T00:00:00"/>
    <d v="2014-10-30T00:00:00"/>
    <n v="426.5"/>
    <s v="PaulinaBasala"/>
    <n v="8"/>
    <n v="3"/>
    <n v="14"/>
    <n v="78"/>
    <n v="504.5"/>
    <x v="5"/>
  </r>
  <r>
    <s v="Paulina"/>
    <s v="Chorzowska"/>
    <s v="Kielce"/>
    <d v="2014-11-16T00:00:00"/>
    <d v="2014-11-17T00:00:00"/>
    <n v="485.7"/>
    <s v="PaulinaChorzowska"/>
    <n v="10"/>
    <n v="2"/>
    <n v="14"/>
    <n v="54"/>
    <n v="539.70000000000005"/>
    <x v="9"/>
  </r>
  <r>
    <s v="Paulina"/>
    <s v="Basala"/>
    <s v="Kutno"/>
    <d v="2014-08-06T00:00:00"/>
    <d v="2014-08-07T00:00:00"/>
    <n v="407.8"/>
    <s v="PaulinaBasala"/>
    <n v="8"/>
    <n v="2"/>
    <n v="14"/>
    <n v="54"/>
    <n v="461.8"/>
    <x v="3"/>
  </r>
  <r>
    <s v="Paulina"/>
    <s v="Basala"/>
    <s v="Mielec"/>
    <d v="2014-11-21T00:00:00"/>
    <d v="2014-11-22T00:00:00"/>
    <n v="570"/>
    <s v="PaulinaBasala"/>
    <n v="8"/>
    <n v="2"/>
    <n v="14"/>
    <n v="54"/>
    <n v="624"/>
    <x v="9"/>
  </r>
  <r>
    <s v="Paulina"/>
    <s v="Chorzowska"/>
    <s v="Malbork"/>
    <d v="2014-01-14T00:00:00"/>
    <d v="2014-01-14T00:00:00"/>
    <n v="680"/>
    <s v="PaulinaChorzowska"/>
    <n v="10"/>
    <n v="1"/>
    <n v="14"/>
    <n v="30"/>
    <n v="710"/>
    <x v="0"/>
  </r>
  <r>
    <s v="Paulina"/>
    <s v="Chorzowska"/>
    <s v="Mielec"/>
    <d v="2014-01-17T00:00:00"/>
    <d v="2014-01-17T00:00:00"/>
    <n v="442"/>
    <s v="PaulinaChorzowska"/>
    <n v="10"/>
    <n v="1"/>
    <n v="14"/>
    <n v="30"/>
    <n v="472"/>
    <x v="0"/>
  </r>
  <r>
    <s v="Paulina"/>
    <s v="Chorzowska"/>
    <s v="Krakow"/>
    <d v="2014-01-27T00:00:00"/>
    <d v="2014-01-27T00:00:00"/>
    <n v="501.5"/>
    <s v="PaulinaChorzowska"/>
    <n v="10"/>
    <n v="1"/>
    <n v="14"/>
    <n v="30"/>
    <n v="531.5"/>
    <x v="0"/>
  </r>
  <r>
    <s v="Paulina"/>
    <s v="Chorzowska"/>
    <s v="Bydgoszcz"/>
    <d v="2014-02-12T00:00:00"/>
    <d v="2014-02-12T00:00:00"/>
    <n v="513.4"/>
    <s v="PaulinaChorzowska"/>
    <n v="10"/>
    <n v="1"/>
    <n v="14"/>
    <n v="30"/>
    <n v="543.4"/>
    <x v="1"/>
  </r>
  <r>
    <s v="Paulina"/>
    <s v="Chorzowska"/>
    <s v="Mielec"/>
    <d v="2014-07-17T00:00:00"/>
    <d v="2014-07-17T00:00:00"/>
    <n v="442"/>
    <s v="PaulinaChorzowska"/>
    <n v="10"/>
    <n v="1"/>
    <n v="14"/>
    <n v="30"/>
    <n v="472"/>
    <x v="7"/>
  </r>
  <r>
    <s v="Paulina"/>
    <s v="Chorzowska"/>
    <s v="Kielce"/>
    <d v="2014-10-22T00:00:00"/>
    <d v="2014-10-22T00:00:00"/>
    <n v="307.7"/>
    <s v="PaulinaChorzowska"/>
    <n v="10"/>
    <n v="1"/>
    <n v="14"/>
    <n v="30"/>
    <n v="337.7"/>
    <x v="5"/>
  </r>
  <r>
    <s v="Paulina"/>
    <s v="Chorzowska"/>
    <s v="Krakow"/>
    <d v="2014-11-03T00:00:00"/>
    <d v="2014-11-03T00:00:00"/>
    <n v="501.5"/>
    <s v="PaulinaChorzowska"/>
    <n v="10"/>
    <n v="1"/>
    <n v="14"/>
    <n v="30"/>
    <n v="531.5"/>
    <x v="9"/>
  </r>
  <r>
    <s v="Paulina"/>
    <s v="Chorzowska"/>
    <s v="Bydgoszcz"/>
    <d v="2014-12-04T00:00:00"/>
    <d v="2014-12-04T00:00:00"/>
    <n v="513.4"/>
    <s v="PaulinaChorzowska"/>
    <n v="10"/>
    <n v="1"/>
    <n v="14"/>
    <n v="30"/>
    <n v="543.4"/>
    <x v="11"/>
  </r>
  <r>
    <s v="Paulina"/>
    <s v="Basala"/>
    <s v="Bydgoszcz"/>
    <d v="2014-01-08T00:00:00"/>
    <d v="2014-01-08T00:00:00"/>
    <n v="513.4"/>
    <s v="PaulinaBasala"/>
    <n v="8"/>
    <n v="1"/>
    <n v="14"/>
    <n v="30"/>
    <n v="543.4"/>
    <x v="0"/>
  </r>
  <r>
    <s v="Paulina"/>
    <s v="Basala"/>
    <s v="Mielec"/>
    <d v="2014-02-10T00:00:00"/>
    <d v="2014-02-10T00:00:00"/>
    <n v="442"/>
    <s v="PaulinaBasala"/>
    <n v="8"/>
    <n v="1"/>
    <n v="14"/>
    <n v="30"/>
    <n v="472"/>
    <x v="1"/>
  </r>
  <r>
    <s v="Paulina"/>
    <s v="Basala"/>
    <s v="Katowice"/>
    <d v="2014-03-03T00:00:00"/>
    <d v="2014-03-03T00:00:00"/>
    <n v="494.7"/>
    <s v="PaulinaBasala"/>
    <n v="8"/>
    <n v="1"/>
    <n v="14"/>
    <n v="30"/>
    <n v="524.70000000000005"/>
    <x v="10"/>
  </r>
  <r>
    <s v="Paulina"/>
    <s v="Basala"/>
    <s v="Bydgoszcz"/>
    <d v="2014-09-08T00:00:00"/>
    <d v="2014-09-08T00:00:00"/>
    <n v="513.4"/>
    <s v="PaulinaBasala"/>
    <n v="8"/>
    <n v="1"/>
    <n v="14"/>
    <n v="30"/>
    <n v="543.4"/>
    <x v="4"/>
  </r>
  <r>
    <s v="Marta"/>
    <s v="Nowowiejska"/>
    <s v="Lublin"/>
    <d v="2014-07-19T00:00:00"/>
    <d v="2014-07-21T00:00:00"/>
    <n v="588.70000000000005"/>
    <s v="MartaNowowiejska"/>
    <n v="6"/>
    <n v="3"/>
    <n v="11"/>
    <n v="78"/>
    <n v="666.7"/>
    <x v="7"/>
  </r>
  <r>
    <s v="Marta"/>
    <s v="Nowowiejska"/>
    <s v="Lublin"/>
    <d v="2014-09-29T00:00:00"/>
    <d v="2014-10-01T00:00:00"/>
    <n v="588.70000000000005"/>
    <s v="MartaNowowiejska"/>
    <n v="6"/>
    <n v="3"/>
    <n v="11"/>
    <n v="78"/>
    <n v="666.7"/>
    <x v="4"/>
  </r>
  <r>
    <s v="Marta"/>
    <s v="Nowowiejska"/>
    <s v="Mielec"/>
    <d v="2014-01-15T00:00:00"/>
    <d v="2014-01-16T00:00:00"/>
    <n v="570"/>
    <s v="MartaNowowiejska"/>
    <n v="6"/>
    <n v="2"/>
    <n v="11"/>
    <n v="54"/>
    <n v="624"/>
    <x v="0"/>
  </r>
  <r>
    <s v="Marta"/>
    <s v="Nowowiejska"/>
    <s v="Bydgoszcz"/>
    <d v="2014-01-04T00:00:00"/>
    <d v="2014-01-04T00:00:00"/>
    <n v="513.4"/>
    <s v="MartaNowowiejska"/>
    <n v="6"/>
    <n v="1"/>
    <n v="11"/>
    <n v="30"/>
    <n v="543.4"/>
    <x v="0"/>
  </r>
  <r>
    <s v="Marta"/>
    <s v="Nowowiejska"/>
    <s v="Olsztyn"/>
    <d v="2014-02-03T00:00:00"/>
    <d v="2014-02-03T00:00:00"/>
    <n v="363.8"/>
    <s v="MartaNowowiejska"/>
    <n v="6"/>
    <n v="1"/>
    <n v="11"/>
    <n v="30"/>
    <n v="393.8"/>
    <x v="1"/>
  </r>
  <r>
    <s v="Marta"/>
    <s v="Nowowiejska"/>
    <s v="Katowice"/>
    <d v="2014-03-06T00:00:00"/>
    <d v="2014-03-06T00:00:00"/>
    <n v="494.7"/>
    <s v="MartaNowowiejska"/>
    <n v="6"/>
    <n v="1"/>
    <n v="11"/>
    <n v="30"/>
    <n v="524.70000000000005"/>
    <x v="10"/>
  </r>
  <r>
    <s v="Janusz"/>
    <s v="Jurkicz"/>
    <s v="Malbork"/>
    <d v="2014-01-15T00:00:00"/>
    <d v="2014-01-17T00:00:00"/>
    <n v="1102"/>
    <s v="JanuszJurkicz"/>
    <n v="5"/>
    <n v="3"/>
    <n v="10"/>
    <n v="78"/>
    <n v="1180"/>
    <x v="0"/>
  </r>
  <r>
    <s v="Janusz"/>
    <s v="Jurkicz"/>
    <s v="Krakow"/>
    <d v="2014-05-02T00:00:00"/>
    <d v="2014-05-03T00:00:00"/>
    <n v="706.5"/>
    <s v="JanuszJurkicz"/>
    <n v="5"/>
    <n v="2"/>
    <n v="10"/>
    <n v="54"/>
    <n v="760.5"/>
    <x v="6"/>
  </r>
  <r>
    <s v="Janusz"/>
    <s v="Jurkicz"/>
    <s v="Malbork"/>
    <d v="2014-08-24T00:00:00"/>
    <d v="2014-08-25T00:00:00"/>
    <n v="891"/>
    <s v="JanuszJurkicz"/>
    <n v="5"/>
    <n v="2"/>
    <n v="10"/>
    <n v="54"/>
    <n v="945"/>
    <x v="3"/>
  </r>
  <r>
    <s v="Janusz"/>
    <s v="Jurkicz"/>
    <s v="Radom"/>
    <d v="2014-12-04T00:00:00"/>
    <d v="2014-12-05T00:00:00"/>
    <n v="302.5"/>
    <s v="JanuszJurkicz"/>
    <n v="5"/>
    <n v="2"/>
    <n v="10"/>
    <n v="54"/>
    <n v="356.5"/>
    <x v="11"/>
  </r>
  <r>
    <s v="Janusz"/>
    <s v="Jurkicz"/>
    <s v="Lublin"/>
    <d v="2014-12-22T00:00:00"/>
    <d v="2014-12-22T00:00:00"/>
    <n v="290.7"/>
    <s v="JanuszJurkicz"/>
    <n v="5"/>
    <n v="1"/>
    <n v="10"/>
    <n v="30"/>
    <n v="320.7"/>
    <x v="11"/>
  </r>
  <r>
    <s v="Ewelina"/>
    <s v="Adamska"/>
    <s v="Katowice"/>
    <d v="2014-11-04T00:00:00"/>
    <d v="2014-11-06T00:00:00"/>
    <n v="892.7"/>
    <s v="EwelinaAdamska"/>
    <n v="1"/>
    <n v="3"/>
    <n v="3"/>
    <n v="78"/>
    <n v="970.7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2F20A-398D-47EF-9731-38FB2E5A9F41}" name="Tabela przestawna1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04" firstHeaderRow="1" firstDataRow="1" firstDataCol="1"/>
  <pivotFields count="9">
    <pivotField showAll="0"/>
    <pivotField axis="axisRow" showAll="0">
      <items count="101">
        <item x="0"/>
        <item x="71"/>
        <item x="37"/>
        <item x="46"/>
        <item x="69"/>
        <item x="44"/>
        <item x="14"/>
        <item x="21"/>
        <item x="23"/>
        <item x="54"/>
        <item x="87"/>
        <item x="47"/>
        <item x="30"/>
        <item x="98"/>
        <item x="77"/>
        <item x="6"/>
        <item x="8"/>
        <item x="49"/>
        <item x="96"/>
        <item x="55"/>
        <item x="38"/>
        <item x="13"/>
        <item x="82"/>
        <item x="75"/>
        <item x="34"/>
        <item x="43"/>
        <item x="97"/>
        <item x="73"/>
        <item x="58"/>
        <item x="9"/>
        <item x="59"/>
        <item x="36"/>
        <item x="88"/>
        <item x="12"/>
        <item x="57"/>
        <item x="72"/>
        <item x="68"/>
        <item x="5"/>
        <item x="1"/>
        <item x="94"/>
        <item x="81"/>
        <item x="89"/>
        <item x="19"/>
        <item x="32"/>
        <item x="53"/>
        <item x="48"/>
        <item x="83"/>
        <item x="28"/>
        <item x="39"/>
        <item x="93"/>
        <item x="76"/>
        <item x="29"/>
        <item x="2"/>
        <item x="91"/>
        <item x="27"/>
        <item x="62"/>
        <item x="86"/>
        <item x="16"/>
        <item x="15"/>
        <item x="60"/>
        <item x="70"/>
        <item x="67"/>
        <item x="4"/>
        <item x="50"/>
        <item x="45"/>
        <item x="22"/>
        <item x="33"/>
        <item x="64"/>
        <item x="17"/>
        <item x="63"/>
        <item x="56"/>
        <item x="95"/>
        <item x="52"/>
        <item x="35"/>
        <item x="10"/>
        <item x="20"/>
        <item x="90"/>
        <item x="7"/>
        <item x="18"/>
        <item x="11"/>
        <item x="26"/>
        <item x="74"/>
        <item x="61"/>
        <item x="78"/>
        <item x="99"/>
        <item x="84"/>
        <item x="92"/>
        <item x="66"/>
        <item x="40"/>
        <item x="85"/>
        <item x="3"/>
        <item x="51"/>
        <item x="79"/>
        <item x="41"/>
        <item x="42"/>
        <item x="25"/>
        <item x="24"/>
        <item x="65"/>
        <item x="31"/>
        <item x="80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a z dni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00C57-E20A-471A-AC7D-4CAF51B35762}" name="Tabela przestawna2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04" firstHeaderRow="1" firstDataRow="1" firstDataCol="1"/>
  <pivotFields count="9">
    <pivotField showAll="0"/>
    <pivotField axis="axisRow" showAll="0">
      <items count="101">
        <item x="0"/>
        <item x="71"/>
        <item x="37"/>
        <item x="46"/>
        <item x="69"/>
        <item x="44"/>
        <item x="14"/>
        <item x="21"/>
        <item x="23"/>
        <item x="54"/>
        <item x="87"/>
        <item x="47"/>
        <item x="30"/>
        <item x="98"/>
        <item x="77"/>
        <item x="6"/>
        <item x="8"/>
        <item x="49"/>
        <item x="96"/>
        <item x="55"/>
        <item x="38"/>
        <item x="13"/>
        <item x="82"/>
        <item x="75"/>
        <item x="34"/>
        <item x="43"/>
        <item x="97"/>
        <item x="73"/>
        <item x="58"/>
        <item x="9"/>
        <item x="59"/>
        <item x="36"/>
        <item x="88"/>
        <item x="12"/>
        <item x="57"/>
        <item x="72"/>
        <item x="68"/>
        <item x="5"/>
        <item x="1"/>
        <item x="94"/>
        <item x="81"/>
        <item x="89"/>
        <item x="19"/>
        <item x="32"/>
        <item x="53"/>
        <item x="48"/>
        <item x="83"/>
        <item x="28"/>
        <item x="39"/>
        <item x="93"/>
        <item x="76"/>
        <item x="29"/>
        <item x="2"/>
        <item x="91"/>
        <item x="27"/>
        <item x="62"/>
        <item x="86"/>
        <item x="16"/>
        <item x="15"/>
        <item x="60"/>
        <item x="70"/>
        <item x="67"/>
        <item x="4"/>
        <item x="50"/>
        <item x="45"/>
        <item x="22"/>
        <item x="33"/>
        <item x="64"/>
        <item x="17"/>
        <item x="63"/>
        <item x="56"/>
        <item x="95"/>
        <item x="52"/>
        <item x="35"/>
        <item x="10"/>
        <item x="20"/>
        <item x="90"/>
        <item x="7"/>
        <item x="18"/>
        <item x="11"/>
        <item x="26"/>
        <item x="74"/>
        <item x="61"/>
        <item x="78"/>
        <item x="99"/>
        <item x="84"/>
        <item x="92"/>
        <item x="66"/>
        <item x="40"/>
        <item x="85"/>
        <item x="3"/>
        <item x="51"/>
        <item x="79"/>
        <item x="41"/>
        <item x="42"/>
        <item x="25"/>
        <item x="24"/>
        <item x="65"/>
        <item x="31"/>
        <item x="80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a z dnie" fld="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AE6E5-52E4-4646-8750-0AF5DA9CC9E9}" name="Tabela przestawna12" cacheId="2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BN24:BO37" firstHeaderRow="1" firstDataRow="1" firstDataCol="1"/>
  <pivotFields count="13">
    <pivotField showAll="0"/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10"/>
        <item x="2"/>
        <item x="6"/>
        <item x="8"/>
        <item x="7"/>
        <item x="3"/>
        <item x="4"/>
        <item x="5"/>
        <item x="9"/>
        <item x="11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Liczba z id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827D5-6294-47C1-928B-3B6DFEEAD422}" name="Tabela przestawna11" cacheId="2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BP2:BR19" firstHeaderRow="1" firstDataRow="1" firstDataCol="0"/>
  <pivotFields count="12"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13AD9-A776-4D0D-AB7C-C9A55F74BC05}" name="Tabela przestawna10" cacheId="2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R6:AS20" firstHeaderRow="1" firstDataRow="1" firstDataCol="1"/>
  <pivotFields count="12">
    <pivotField showAll="0"/>
    <pivotField showAll="0"/>
    <pivotField axis="axisRow" showAll="0" sortType="ascending">
      <items count="14">
        <item x="1"/>
        <item x="5"/>
        <item x="7"/>
        <item x="3"/>
        <item x="6"/>
        <item x="9"/>
        <item x="4"/>
        <item x="8"/>
        <item x="11"/>
        <item x="10"/>
        <item x="2"/>
        <item x="0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4">
    <i>
      <x v="10"/>
    </i>
    <i>
      <x v="11"/>
    </i>
    <i>
      <x v="12"/>
    </i>
    <i>
      <x v="5"/>
    </i>
    <i>
      <x v="3"/>
    </i>
    <i>
      <x v="9"/>
    </i>
    <i>
      <x v="1"/>
    </i>
    <i>
      <x v="6"/>
    </i>
    <i>
      <x v="8"/>
    </i>
    <i>
      <x/>
    </i>
    <i>
      <x v="4"/>
    </i>
    <i>
      <x v="2"/>
    </i>
    <i>
      <x v="7"/>
    </i>
    <i t="grand">
      <x/>
    </i>
  </rowItems>
  <colItems count="1">
    <i/>
  </colItems>
  <dataFields count="1">
    <dataField name="Suma z laczny kosz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53919A-43E4-4C37-93C2-51092DD28F61}" name="Tabela przestawna9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W20:AY37" firstHeaderRow="1" firstDataRow="1" firstDataCol="0"/>
  <pivotFields count="11"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F7BE7-68FF-4FB5-89B1-5BE8335A7B5E}" name="Tabela przestawna8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W3:AX17" firstHeaderRow="1" firstDataRow="1" firstDataCol="1"/>
  <pivotFields count="11">
    <pivotField showAll="0"/>
    <pivotField showAll="0"/>
    <pivotField axis="axisRow" showAll="0">
      <items count="14">
        <item x="1"/>
        <item x="5"/>
        <item x="7"/>
        <item x="3"/>
        <item x="6"/>
        <item x="9"/>
        <item x="4"/>
        <item x="8"/>
        <item x="11"/>
        <item x="10"/>
        <item x="2"/>
        <item x="0"/>
        <item x="12"/>
        <item t="default"/>
      </items>
    </pivotField>
    <pivotField numFmtId="14" showAll="0"/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dieta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CE28D-8AC3-4A56-8CAA-F49A1EBCFBDF}" name="Tabela przestawna7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Y4:AA21" firstHeaderRow="1" firstDataRow="1" firstDataCol="0"/>
  <pivotFields count="9"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40668-80A4-440A-B1DB-38EE11E4026B}" name="Tabela przestawna5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T19:V36" firstHeaderRow="1" firstDataRow="1" firstDataCol="0"/>
  <pivotFields count="9"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D0070-FFEA-4C5D-9BC0-85C7D4F0B9B5}" name="Tabela przestawna4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T3:T10" firstHeaderRow="1" firstDataRow="1" firstDataCol="1"/>
  <pivotFields count="9">
    <pivotField showAll="0"/>
    <pivotField showAll="0">
      <items count="101">
        <item x="0"/>
        <item x="71"/>
        <item x="37"/>
        <item x="46"/>
        <item x="69"/>
        <item x="44"/>
        <item x="14"/>
        <item x="21"/>
        <item x="23"/>
        <item x="54"/>
        <item x="87"/>
        <item x="47"/>
        <item x="30"/>
        <item x="98"/>
        <item x="77"/>
        <item x="6"/>
        <item x="8"/>
        <item x="49"/>
        <item x="96"/>
        <item x="55"/>
        <item x="38"/>
        <item x="13"/>
        <item x="82"/>
        <item x="75"/>
        <item x="34"/>
        <item x="43"/>
        <item x="97"/>
        <item x="73"/>
        <item x="58"/>
        <item x="9"/>
        <item x="59"/>
        <item x="36"/>
        <item x="88"/>
        <item x="12"/>
        <item x="57"/>
        <item x="72"/>
        <item x="68"/>
        <item x="5"/>
        <item x="1"/>
        <item x="94"/>
        <item x="81"/>
        <item x="89"/>
        <item x="19"/>
        <item x="32"/>
        <item x="53"/>
        <item x="48"/>
        <item x="83"/>
        <item x="28"/>
        <item x="39"/>
        <item x="93"/>
        <item x="76"/>
        <item x="29"/>
        <item x="2"/>
        <item x="91"/>
        <item x="27"/>
        <item x="62"/>
        <item x="86"/>
        <item x="16"/>
        <item x="15"/>
        <item x="60"/>
        <item x="70"/>
        <item x="67"/>
        <item x="4"/>
        <item x="50"/>
        <item x="45"/>
        <item x="22"/>
        <item x="33"/>
        <item x="64"/>
        <item x="17"/>
        <item x="63"/>
        <item x="56"/>
        <item x="95"/>
        <item x="52"/>
        <item x="35"/>
        <item x="10"/>
        <item x="20"/>
        <item x="90"/>
        <item x="7"/>
        <item x="18"/>
        <item x="11"/>
        <item x="26"/>
        <item x="74"/>
        <item x="61"/>
        <item x="78"/>
        <item x="99"/>
        <item x="84"/>
        <item x="92"/>
        <item x="66"/>
        <item x="40"/>
        <item x="85"/>
        <item x="3"/>
        <item x="51"/>
        <item x="79"/>
        <item x="41"/>
        <item x="42"/>
        <item x="25"/>
        <item x="24"/>
        <item x="65"/>
        <item x="31"/>
        <item x="80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axis="axisRow" showAll="0">
      <items count="7">
        <item x="4"/>
        <item x="1"/>
        <item x="0"/>
        <item x="2"/>
        <item x="3"/>
        <item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3E4CD-FEFA-4AF7-BDC3-58814424E775}" name="Tabela przestawna6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A2:AB103" firstHeaderRow="1" firstDataRow="1" firstDataCol="1"/>
  <pivotFields count="10">
    <pivotField showAll="0"/>
    <pivotField axis="axisRow" showAll="0">
      <items count="101">
        <item x="99"/>
        <item x="6"/>
        <item x="26"/>
        <item x="55"/>
        <item x="12"/>
        <item x="70"/>
        <item x="83"/>
        <item x="86"/>
        <item x="96"/>
        <item x="49"/>
        <item x="15"/>
        <item x="24"/>
        <item x="56"/>
        <item x="2"/>
        <item x="28"/>
        <item x="81"/>
        <item x="66"/>
        <item x="95"/>
        <item x="8"/>
        <item x="14"/>
        <item x="39"/>
        <item x="79"/>
        <item x="10"/>
        <item x="7"/>
        <item x="71"/>
        <item x="78"/>
        <item x="25"/>
        <item x="19"/>
        <item x="51"/>
        <item x="80"/>
        <item x="64"/>
        <item x="33"/>
        <item x="46"/>
        <item x="84"/>
        <item x="82"/>
        <item x="21"/>
        <item x="68"/>
        <item x="92"/>
        <item x="98"/>
        <item x="45"/>
        <item x="27"/>
        <item x="4"/>
        <item x="65"/>
        <item x="57"/>
        <item x="58"/>
        <item x="50"/>
        <item x="54"/>
        <item x="35"/>
        <item x="52"/>
        <item x="3"/>
        <item x="29"/>
        <item x="41"/>
        <item x="88"/>
        <item x="67"/>
        <item x="85"/>
        <item x="53"/>
        <item x="5"/>
        <item x="94"/>
        <item x="63"/>
        <item x="36"/>
        <item x="30"/>
        <item x="77"/>
        <item x="97"/>
        <item x="44"/>
        <item x="20"/>
        <item x="72"/>
        <item x="61"/>
        <item x="40"/>
        <item x="75"/>
        <item x="37"/>
        <item x="38"/>
        <item x="17"/>
        <item x="47"/>
        <item x="59"/>
        <item x="62"/>
        <item x="87"/>
        <item x="23"/>
        <item x="93"/>
        <item x="43"/>
        <item x="91"/>
        <item x="48"/>
        <item x="16"/>
        <item x="69"/>
        <item x="9"/>
        <item x="0"/>
        <item x="1"/>
        <item x="11"/>
        <item x="31"/>
        <item x="60"/>
        <item x="34"/>
        <item x="89"/>
        <item x="22"/>
        <item x="13"/>
        <item x="73"/>
        <item x="74"/>
        <item x="42"/>
        <item x="76"/>
        <item x="32"/>
        <item x="90"/>
        <item x="18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dataField="1" showAll="0"/>
    <pivotField showAll="0">
      <items count="32"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a z dni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1FDB6E-FE1B-4DD1-A1A8-6881D77CC90E}" autoFormatId="16" applyNumberFormats="0" applyBorderFormats="0" applyFontFormats="0" applyPatternFormats="0" applyAlignmentFormats="0" applyWidthHeightFormats="0">
  <queryTableRefresh nextId="14" unboundColumnsRight="5">
    <queryTableFields count="11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5A0E69F-BAE3-4F81-A469-2557C212E706}" autoFormatId="16" applyNumberFormats="0" applyBorderFormats="0" applyFontFormats="0" applyPatternFormats="0" applyAlignmentFormats="0" applyWidthHeightFormats="0">
  <queryTableRefresh nextId="15" unboundColumnsRight="6">
    <queryTableFields count="12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3" dataBound="0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3E2B57E-8209-4651-BBE8-E62E12E1F4C8}" autoFormatId="16" applyNumberFormats="0" applyBorderFormats="0" applyFontFormats="0" applyPatternFormats="0" applyAlignmentFormats="0" applyWidthHeightFormats="0">
  <queryTableRefresh nextId="16" unboundColumnsRight="7">
    <queryTableFields count="13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ABA2D71-A260-4F49-AC78-4FC7C2F367D5}" autoFormatId="16" applyNumberFormats="0" applyBorderFormats="0" applyFontFormats="0" applyPatternFormats="0" applyAlignmentFormats="0" applyWidthHeightFormats="0">
  <queryTableRefresh nextId="17" unboundColumnsRight="8">
    <queryTableFields count="14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B9EE96-52BC-4A61-B194-7DC6811B4D94}" autoFormatId="16" applyNumberFormats="0" applyBorderFormats="0" applyFontFormats="0" applyPatternFormats="0" applyAlignmentFormats="0" applyWidthHeightFormats="0">
  <queryTableRefresh nextId="13" unboundColumnsRight="4">
    <queryTableFields count="10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1ACE7-AC2C-4932-8F95-9BD0004ABC4C}" name="Tabela2" displayName="Tabela2" ref="D3:E103" totalsRowShown="0" headerRowDxfId="54" headerRowBorderDxfId="57">
  <autoFilter ref="D3:E103" xr:uid="{A971ACE7-AC2C-4932-8F95-9BD0004ABC4C}"/>
  <sortState xmlns:xlrd2="http://schemas.microsoft.com/office/spreadsheetml/2017/richdata2" ref="D4:E103">
    <sortCondition descending="1" ref="E3:E103"/>
  </sortState>
  <tableColumns count="2">
    <tableColumn id="1" xr3:uid="{05A8DA0E-B3F9-4E39-91C0-FC11738276B1}" name="Etykiety wierszy" dataDxfId="56"/>
    <tableColumn id="2" xr3:uid="{A5532270-263C-4AB1-895B-7104241954C2}" name="Suma z dnie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EB496A-F043-4601-BA3E-5ED6E7B0A809}" name="Tabela3" displayName="Tabela3" ref="E4:F104" totalsRowShown="0">
  <autoFilter ref="E4:F104" xr:uid="{66EB496A-F043-4601-BA3E-5ED6E7B0A809}"/>
  <sortState xmlns:xlrd2="http://schemas.microsoft.com/office/spreadsheetml/2017/richdata2" ref="E5:F104">
    <sortCondition descending="1" ref="F4:F104"/>
  </sortState>
  <tableColumns count="2">
    <tableColumn id="1" xr3:uid="{3C1C57FB-13AD-4B71-8AD7-5BC030B1B696}" name="Kolumna1" dataDxfId="52"/>
    <tableColumn id="2" xr3:uid="{8C805FE0-391E-48DA-B473-74AC98841492}" name="Kolumna2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57E79-C67B-4395-889E-24B57BBC5927}" name="podroze" displayName="podroze" ref="A1:K1001" tableType="queryTable" totalsRowShown="0">
  <autoFilter ref="A1:K1001" xr:uid="{EA557E79-C67B-4395-889E-24B57BBC5927}"/>
  <sortState xmlns:xlrd2="http://schemas.microsoft.com/office/spreadsheetml/2017/richdata2" ref="A2:J1001">
    <sortCondition descending="1" ref="J1:J1001"/>
  </sortState>
  <tableColumns count="11">
    <tableColumn id="1" xr3:uid="{62598467-5BD4-4597-B539-0998B2DB13F3}" uniqueName="1" name="Imie" queryTableFieldId="1" dataDxfId="64"/>
    <tableColumn id="2" xr3:uid="{4CBA942B-925B-4F54-82DE-6D449D4E2F39}" uniqueName="2" name="Nazwisko" queryTableFieldId="2" dataDxfId="63"/>
    <tableColumn id="3" xr3:uid="{5088D6D2-2A94-41D9-BE15-6840CAB9881E}" uniqueName="3" name="Miasto" queryTableFieldId="3" dataDxfId="62"/>
    <tableColumn id="4" xr3:uid="{230AA31D-D9EB-44D6-A3B3-BE5DBE340496}" uniqueName="4" name="D_wyj" queryTableFieldId="4" dataDxfId="61"/>
    <tableColumn id="5" xr3:uid="{BE5FAB3F-725B-4F79-9EDE-E92788437DC7}" uniqueName="5" name="D_powr" queryTableFieldId="5" dataDxfId="60"/>
    <tableColumn id="6" xr3:uid="{BD32AB12-294D-4B5E-B984-4DDB39DDDE0F}" uniqueName="6" name="Koszt_wyj" queryTableFieldId="6"/>
    <tableColumn id="7" xr3:uid="{AF9D6810-8CE5-4C9B-912A-3154CBEE7F59}" uniqueName="7" name="id" queryTableFieldId="7" dataDxfId="59">
      <calculatedColumnFormula>podroze[[#This Row],[Imie]]&amp;podroze[[#This Row],[Nazwisko]]</calculatedColumnFormula>
    </tableColumn>
    <tableColumn id="8" xr3:uid="{2A1C637B-5FB8-4381-9B3F-98CBDD0F3668}" uniqueName="8" name="ilosc" queryTableFieldId="8" dataDxfId="58">
      <calculatedColumnFormula>COUNTIF(podroze[id],podroze[[#This Row],[id]])</calculatedColumnFormula>
    </tableColumn>
    <tableColumn id="9" xr3:uid="{BB6B1D38-E13A-465B-8500-35EC49FB76B8}" uniqueName="9" name="dnie" queryTableFieldId="9" dataDxfId="53">
      <calculatedColumnFormula>podroze[[#This Row],[D_powr]]-podroze[[#This Row],[D_wyj]]+1</calculatedColumnFormula>
    </tableColumn>
    <tableColumn id="11" xr3:uid="{CC770B3B-9C59-4323-A53E-CFF98CE6C475}" uniqueName="11" name="ilosc2" queryTableFieldId="11" dataDxfId="50">
      <calculatedColumnFormula array="1">SUM(IF(podroze[Nazwisko]=podroze[[#This Row],[Nazwisko]],podroze[dnie],0))</calculatedColumnFormula>
    </tableColumn>
    <tableColumn id="13" xr3:uid="{E8EB3D71-EB10-442A-A08E-16DF1FD45601}" uniqueName="13" name="dieta" queryTableFieldId="13" dataDxfId="36">
      <calculatedColumnFormula>30+(podroze[[#This Row],[dnie]]-1)*24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23C3F9-D544-4408-9A35-B25FBEA17354}" name="podroze7" displayName="podroze7" ref="AB1:AM1001" tableType="queryTable" totalsRowShown="0">
  <autoFilter ref="AB1:AM1001" xr:uid="{E623C3F9-D544-4408-9A35-B25FBEA17354}"/>
  <sortState xmlns:xlrd2="http://schemas.microsoft.com/office/spreadsheetml/2017/richdata2" ref="AB2:AK1001">
    <sortCondition descending="1" ref="AK1:AK1001"/>
  </sortState>
  <tableColumns count="12">
    <tableColumn id="1" xr3:uid="{80FC3246-352C-4355-9594-8547EC6E4017}" uniqueName="1" name="Imie" queryTableFieldId="1" dataDxfId="35"/>
    <tableColumn id="2" xr3:uid="{D7D2CA33-399A-418F-A16B-E44C17AA2C7F}" uniqueName="2" name="Nazwisko" queryTableFieldId="2" dataDxfId="34"/>
    <tableColumn id="3" xr3:uid="{A8FEC61B-46B1-416D-8B38-926F848B8361}" uniqueName="3" name="Miasto" queryTableFieldId="3" dataDxfId="33"/>
    <tableColumn id="4" xr3:uid="{EAC4BFB4-3B34-472C-A396-54AFD302B16E}" uniqueName="4" name="D_wyj" queryTableFieldId="4" dataDxfId="32"/>
    <tableColumn id="5" xr3:uid="{9B3A851B-C8F1-490E-8F2A-83661A21B194}" uniqueName="5" name="D_powr" queryTableFieldId="5" dataDxfId="31"/>
    <tableColumn id="6" xr3:uid="{EBAC8E03-6CFB-403A-8925-49E218DF835F}" uniqueName="6" name="Koszt_wyj" queryTableFieldId="6"/>
    <tableColumn id="7" xr3:uid="{0F8DD511-C240-404F-83DB-EBC6990B67E3}" uniqueName="7" name="id" queryTableFieldId="7" dataDxfId="30">
      <calculatedColumnFormula>podroze7[[#This Row],[Imie]]&amp;podroze7[[#This Row],[Nazwisko]]</calculatedColumnFormula>
    </tableColumn>
    <tableColumn id="8" xr3:uid="{8532B800-EF90-46B9-A395-2BC3BC894DD6}" uniqueName="8" name="ilosc" queryTableFieldId="8" dataDxfId="29">
      <calculatedColumnFormula>COUNTIF(podroze7[id],podroze7[[#This Row],[id]])</calculatedColumnFormula>
    </tableColumn>
    <tableColumn id="9" xr3:uid="{77D539A0-196B-40E7-9EE7-5DE2239E7977}" uniqueName="9" name="dnie" queryTableFieldId="9" dataDxfId="28">
      <calculatedColumnFormula>podroze7[[#This Row],[D_powr]]-podroze7[[#This Row],[D_wyj]]+1</calculatedColumnFormula>
    </tableColumn>
    <tableColumn id="11" xr3:uid="{DC2DB3BA-8000-4658-98F0-8DB8F8ABA97B}" uniqueName="11" name="ilosc2" queryTableFieldId="11" dataDxfId="27">
      <calculatedColumnFormula array="1">SUM(IF(podroze7[Nazwisko]=podroze7[[#This Row],[Nazwisko]],podroze7[dnie],0))</calculatedColumnFormula>
    </tableColumn>
    <tableColumn id="13" xr3:uid="{621F929D-CAE2-46B6-99BA-0C527703754C}" uniqueName="13" name="dieta" queryTableFieldId="13" dataDxfId="26">
      <calculatedColumnFormula>30+(podroze7[[#This Row],[dnie]]-1)*24</calculatedColumnFormula>
    </tableColumn>
    <tableColumn id="14" xr3:uid="{7C1159FE-5DE3-455B-B017-9AAD11144810}" uniqueName="14" name="laczny koszt" queryTableFieldId="14" dataDxfId="25">
      <calculatedColumnFormula>podroze7[[#This Row],[dieta]]+podroze7[[#This Row],[Koszt_wyj]]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46DA6C-929B-4EA7-AA31-920E1697B568}" name="podroze78" displayName="podroze78" ref="AZ1:BL1001" tableType="queryTable" totalsRowShown="0">
  <autoFilter ref="AZ1:BL1001" xr:uid="{6C46DA6C-929B-4EA7-AA31-920E1697B568}"/>
  <sortState xmlns:xlrd2="http://schemas.microsoft.com/office/spreadsheetml/2017/richdata2" ref="AZ2:BI1001">
    <sortCondition descending="1" ref="BI1:BI1001"/>
  </sortState>
  <tableColumns count="13">
    <tableColumn id="1" xr3:uid="{7DFE5D0A-AD09-4F6A-AB4A-93E6D9AA4CEF}" uniqueName="1" name="Imie" queryTableFieldId="1" dataDxfId="24"/>
    <tableColumn id="2" xr3:uid="{7D64A665-17D7-4AF1-AFE6-0293F0164BE7}" uniqueName="2" name="Nazwisko" queryTableFieldId="2" dataDxfId="23"/>
    <tableColumn id="3" xr3:uid="{590D2867-924A-40C1-9894-FC302158F8BE}" uniqueName="3" name="Miasto" queryTableFieldId="3" dataDxfId="22"/>
    <tableColumn id="4" xr3:uid="{59C69FDB-64FD-4024-BBBE-9FC858394DC2}" uniqueName="4" name="D_wyj" queryTableFieldId="4" dataDxfId="21"/>
    <tableColumn id="5" xr3:uid="{5C530EF9-D976-4C1B-A81F-73442A4D16AE}" uniqueName="5" name="D_powr" queryTableFieldId="5" dataDxfId="20"/>
    <tableColumn id="6" xr3:uid="{EB597A3F-6966-4141-B061-56A339562032}" uniqueName="6" name="Koszt_wyj" queryTableFieldId="6"/>
    <tableColumn id="7" xr3:uid="{08696B8D-E873-4A3B-AA59-B636D4B8979E}" uniqueName="7" name="id" queryTableFieldId="7" dataDxfId="19">
      <calculatedColumnFormula>podroze78[[#This Row],[Imie]]&amp;podroze78[[#This Row],[Nazwisko]]</calculatedColumnFormula>
    </tableColumn>
    <tableColumn id="8" xr3:uid="{C542E0EF-93C2-4525-8EBE-1DA267D019E2}" uniqueName="8" name="ilosc" queryTableFieldId="8" dataDxfId="18">
      <calculatedColumnFormula>COUNTIF(podroze78[id],podroze78[[#This Row],[id]])</calculatedColumnFormula>
    </tableColumn>
    <tableColumn id="9" xr3:uid="{E430561A-8B23-4452-8171-071A1C0CC5DD}" uniqueName="9" name="dnie" queryTableFieldId="9" dataDxfId="17">
      <calculatedColumnFormula>podroze78[[#This Row],[D_powr]]-podroze78[[#This Row],[D_wyj]]+1</calculatedColumnFormula>
    </tableColumn>
    <tableColumn id="11" xr3:uid="{9795C418-44C7-4614-8F49-F745EDD845C5}" uniqueName="11" name="ilosc2" queryTableFieldId="11" dataDxfId="16">
      <calculatedColumnFormula array="1">SUM(IF(podroze78[Nazwisko]=podroze78[[#This Row],[Nazwisko]],podroze78[dnie],0))</calculatedColumnFormula>
    </tableColumn>
    <tableColumn id="13" xr3:uid="{A7C8A391-7D05-49C3-B59C-A2A3FED10D39}" uniqueName="13" name="dieta" queryTableFieldId="13" dataDxfId="15">
      <calculatedColumnFormula>30+(podroze78[[#This Row],[dnie]]-1)*24</calculatedColumnFormula>
    </tableColumn>
    <tableColumn id="14" xr3:uid="{3A509C0C-70AA-48E9-B3E4-F3E68B9B9FB3}" uniqueName="14" name="laczny koszt" queryTableFieldId="14" dataDxfId="14">
      <calculatedColumnFormula>podroze78[[#This Row],[dieta]]+podroze78[[#This Row],[Koszt_wyj]]</calculatedColumnFormula>
    </tableColumn>
    <tableColumn id="15" xr3:uid="{4191E79D-F684-47D8-A757-A47280A2348D}" uniqueName="15" name="miesiac" queryTableFieldId="15" dataDxfId="13">
      <calculatedColumnFormula>MONTH(podroze78[[#This Row],[D_wyj]])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F0D8FD-4536-4DEB-933A-8602D38360AE}" name="podroze789" displayName="podroze789" ref="BT1:CG1001" tableType="queryTable" totalsRowShown="0">
  <autoFilter ref="BT1:CG1001" xr:uid="{EEF0D8FD-4536-4DEB-933A-8602D38360AE}">
    <filterColumn colId="13">
      <filters>
        <filter val="1"/>
        <filter val="2"/>
        <filter val="3"/>
        <filter val="4"/>
        <filter val="7"/>
      </filters>
    </filterColumn>
  </autoFilter>
  <sortState xmlns:xlrd2="http://schemas.microsoft.com/office/spreadsheetml/2017/richdata2" ref="BT2:CC1001">
    <sortCondition descending="1" ref="CC1:CC1001"/>
  </sortState>
  <tableColumns count="14">
    <tableColumn id="1" xr3:uid="{2445AAAE-974C-44DB-9E7B-81DC890AF34C}" uniqueName="1" name="Imie" queryTableFieldId="1" dataDxfId="12"/>
    <tableColumn id="2" xr3:uid="{5C035793-53F8-49BF-9B66-FD18C419FB40}" uniqueName="2" name="Nazwisko" queryTableFieldId="2" dataDxfId="11"/>
    <tableColumn id="3" xr3:uid="{B9AD344E-5809-4ED7-9F1E-CE8998A0A420}" uniqueName="3" name="Miasto" queryTableFieldId="3" dataDxfId="10"/>
    <tableColumn id="4" xr3:uid="{3450D6E4-A3C5-48C5-AA50-B8444926133C}" uniqueName="4" name="D_wyj" queryTableFieldId="4" dataDxfId="9"/>
    <tableColumn id="5" xr3:uid="{7D7DEAB4-4774-4470-AC3B-18119622B69D}" uniqueName="5" name="D_powr" queryTableFieldId="5" dataDxfId="8"/>
    <tableColumn id="6" xr3:uid="{19E3B387-B2A2-4EDF-BD8A-2131D5BF4331}" uniqueName="6" name="Koszt_wyj" queryTableFieldId="6"/>
    <tableColumn id="7" xr3:uid="{E3B5A44E-D358-4577-ADF4-EFC0E2F68D77}" uniqueName="7" name="id" queryTableFieldId="7" dataDxfId="7">
      <calculatedColumnFormula>podroze789[[#This Row],[Imie]]&amp;podroze789[[#This Row],[Nazwisko]]</calculatedColumnFormula>
    </tableColumn>
    <tableColumn id="8" xr3:uid="{2BAB895C-1E24-4F99-B882-1DF96BE4CBBD}" uniqueName="8" name="ilosc" queryTableFieldId="8" dataDxfId="6">
      <calculatedColumnFormula>COUNTIF(podroze789[id],podroze789[[#This Row],[id]])</calculatedColumnFormula>
    </tableColumn>
    <tableColumn id="9" xr3:uid="{53204063-B119-4836-ABE2-660456738148}" uniqueName="9" name="dnie" queryTableFieldId="9" dataDxfId="5">
      <calculatedColumnFormula>podroze789[[#This Row],[D_powr]]-podroze789[[#This Row],[D_wyj]]+1</calculatedColumnFormula>
    </tableColumn>
    <tableColumn id="11" xr3:uid="{B398A57E-CFD3-4EFA-9FA0-7C06447EBA18}" uniqueName="11" name="ilosc2" queryTableFieldId="11" dataDxfId="4">
      <calculatedColumnFormula array="1">SUM(IF(podroze789[Nazwisko]=podroze789[[#This Row],[Nazwisko]],podroze789[dnie],0))</calculatedColumnFormula>
    </tableColumn>
    <tableColumn id="13" xr3:uid="{05A2150D-EA9E-49DE-85CE-986CE8B41CD1}" uniqueName="13" name="dieta" queryTableFieldId="13" dataDxfId="3">
      <calculatedColumnFormula>30+(podroze789[[#This Row],[dnie]]-1)*24</calculatedColumnFormula>
    </tableColumn>
    <tableColumn id="14" xr3:uid="{B4B2A4C5-BE93-4A07-B544-AC605B443432}" uniqueName="14" name="laczny koszt" queryTableFieldId="14" dataDxfId="2">
      <calculatedColumnFormula>podroze789[[#This Row],[dieta]]+podroze789[[#This Row],[Koszt_wyj]]</calculatedColumnFormula>
    </tableColumn>
    <tableColumn id="15" xr3:uid="{1577F6C6-D575-4E99-B978-BDB2B14372C1}" uniqueName="15" name="miesiac" queryTableFieldId="15" dataDxfId="1">
      <calculatedColumnFormula>MONTH(podroze789[[#This Row],[D_wyj]])</calculatedColumnFormula>
    </tableColumn>
    <tableColumn id="16" xr3:uid="{8A687CAD-ADD1-4937-94B8-D493965881F9}" uniqueName="16" name="noclegi" queryTableFieldId="16" dataDxfId="0">
      <calculatedColumnFormula>podroze789[[#This Row],[dnie]]-1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7FA6C-6DFE-4460-88D0-E1065B20904B}" name="podroze5" displayName="podroze5" ref="O1:X1001" tableType="queryTable" totalsRowShown="0">
  <autoFilter ref="O1:X1001" xr:uid="{D0F7FA6C-6DFE-4460-88D0-E1065B20904B}"/>
  <sortState xmlns:xlrd2="http://schemas.microsoft.com/office/spreadsheetml/2017/richdata2" ref="O2:X1001">
    <sortCondition descending="1" ref="X1:X1001"/>
  </sortState>
  <tableColumns count="10">
    <tableColumn id="1" xr3:uid="{94EE1971-12BE-4BBE-88C7-3137FF143D55}" uniqueName="1" name="Imie" queryTableFieldId="1" dataDxfId="49"/>
    <tableColumn id="2" xr3:uid="{0E05BE97-C775-4410-8A25-6EEFE70998EF}" uniqueName="2" name="Nazwisko" queryTableFieldId="2" dataDxfId="48"/>
    <tableColumn id="3" xr3:uid="{F0C9298F-48DA-43BD-9F32-1C8DBB949FA6}" uniqueName="3" name="Miasto" queryTableFieldId="3" dataDxfId="47"/>
    <tableColumn id="4" xr3:uid="{C7464110-79B6-458C-B0D6-2CCCDA754891}" uniqueName="4" name="D_wyj" queryTableFieldId="4" dataDxfId="46"/>
    <tableColumn id="5" xr3:uid="{BBCBA454-1EA9-482E-989B-D4A489DC56A3}" uniqueName="5" name="D_powr" queryTableFieldId="5" dataDxfId="45"/>
    <tableColumn id="6" xr3:uid="{8509937B-CB3C-45CD-AC5B-360A913A547D}" uniqueName="6" name="Koszt_wyj" queryTableFieldId="6"/>
    <tableColumn id="7" xr3:uid="{74AE38ED-7C1A-47B8-8CD5-740079CF542D}" uniqueName="7" name="id" queryTableFieldId="7" dataDxfId="44">
      <calculatedColumnFormula>podroze5[[#This Row],[Imie]]&amp;podroze5[[#This Row],[Nazwisko]]</calculatedColumnFormula>
    </tableColumn>
    <tableColumn id="8" xr3:uid="{D909D01C-6B35-4647-9EC0-FC4071ECB124}" uniqueName="8" name="ilosc" queryTableFieldId="8" dataDxfId="43">
      <calculatedColumnFormula>COUNTIF(podroze5[id],podroze5[[#This Row],[id]])</calculatedColumnFormula>
    </tableColumn>
    <tableColumn id="9" xr3:uid="{88237279-F217-4C02-879E-CC35DFD69E29}" uniqueName="9" name="dnie" queryTableFieldId="9" dataDxfId="42">
      <calculatedColumnFormula>podroze5[[#This Row],[D_powr]]-podroze5[[#This Row],[D_wyj]]+1</calculatedColumnFormula>
    </tableColumn>
    <tableColumn id="11" xr3:uid="{795705C9-9823-427D-9B99-04C9464E439E}" uniqueName="11" name="ilosc2" queryTableFieldId="11" dataDxfId="41">
      <calculatedColumnFormula array="1">SUM(IF(podroze5[Nazwisko]=podroze5[[#This Row],[Nazwisko]],podroze5[dnie],0))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7C57AD-354B-4794-922A-D456D430701F}" name="Tabela5" displayName="Tabela5" ref="AD2:AE102" totalsRowShown="0" headerRowDxfId="37" headerRowBorderDxfId="40">
  <autoFilter ref="AD2:AE102" xr:uid="{917C57AD-354B-4794-922A-D456D430701F}"/>
  <sortState xmlns:xlrd2="http://schemas.microsoft.com/office/spreadsheetml/2017/richdata2" ref="AD3:AE102">
    <sortCondition descending="1" ref="AE2:AE102"/>
  </sortState>
  <tableColumns count="2">
    <tableColumn id="1" xr3:uid="{AB847CCA-694F-4DC0-A9DD-E01F812E0DA0}" name="Etykiety wierszy" dataDxfId="39"/>
    <tableColumn id="2" xr3:uid="{5CBDCC67-EC26-490F-B95B-7DFC646D777C}" name="Suma z dnie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table" Target="../tables/table6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table" Target="../tables/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table" Target="../tables/table4.xml"/><Relationship Id="rId5" Type="http://schemas.openxmlformats.org/officeDocument/2006/relationships/pivotTable" Target="../pivotTables/pivotTable7.xml"/><Relationship Id="rId10" Type="http://schemas.openxmlformats.org/officeDocument/2006/relationships/table" Target="../tables/table3.xml"/><Relationship Id="rId4" Type="http://schemas.openxmlformats.org/officeDocument/2006/relationships/pivotTable" Target="../pivotTables/pivotTable6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A5E7-8AD2-4175-9A82-61197E23C44B}">
  <dimension ref="A3:E104"/>
  <sheetViews>
    <sheetView topLeftCell="A73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11.5703125" bestFit="1" customWidth="1"/>
    <col min="4" max="4" width="17.42578125" customWidth="1"/>
    <col min="5" max="5" width="13.7109375" customWidth="1"/>
  </cols>
  <sheetData>
    <row r="3" spans="1:5" x14ac:dyDescent="0.25">
      <c r="A3" s="16" t="s">
        <v>179</v>
      </c>
      <c r="B3" t="s">
        <v>181</v>
      </c>
      <c r="D3" s="18" t="s">
        <v>179</v>
      </c>
      <c r="E3" s="18" t="s">
        <v>181</v>
      </c>
    </row>
    <row r="4" spans="1:5" x14ac:dyDescent="0.25">
      <c r="A4" s="17" t="s">
        <v>174</v>
      </c>
      <c r="B4" s="1">
        <v>2</v>
      </c>
      <c r="D4" s="17" t="s">
        <v>92</v>
      </c>
      <c r="E4" s="1">
        <v>29</v>
      </c>
    </row>
    <row r="5" spans="1:5" x14ac:dyDescent="0.25">
      <c r="A5" s="17" t="s">
        <v>23</v>
      </c>
      <c r="B5" s="1">
        <v>28</v>
      </c>
      <c r="D5" s="17" t="s">
        <v>23</v>
      </c>
      <c r="E5" s="1">
        <v>28</v>
      </c>
    </row>
    <row r="6" spans="1:5" x14ac:dyDescent="0.25">
      <c r="A6" s="17" t="s">
        <v>78</v>
      </c>
      <c r="B6" s="1">
        <v>22</v>
      </c>
      <c r="D6" s="17" t="s">
        <v>85</v>
      </c>
      <c r="E6" s="1">
        <v>28</v>
      </c>
    </row>
    <row r="7" spans="1:5" x14ac:dyDescent="0.25">
      <c r="A7" s="17" t="s">
        <v>44</v>
      </c>
      <c r="B7" s="1">
        <v>15</v>
      </c>
      <c r="D7" s="17" t="s">
        <v>121</v>
      </c>
      <c r="E7" s="1">
        <v>28</v>
      </c>
    </row>
    <row r="8" spans="1:5" x14ac:dyDescent="0.25">
      <c r="A8" s="17" t="s">
        <v>7</v>
      </c>
      <c r="B8" s="1">
        <v>24</v>
      </c>
      <c r="D8" s="17" t="s">
        <v>41</v>
      </c>
      <c r="E8" s="1">
        <v>27</v>
      </c>
    </row>
    <row r="9" spans="1:5" x14ac:dyDescent="0.25">
      <c r="A9" s="17" t="s">
        <v>153</v>
      </c>
      <c r="B9" s="1">
        <v>13</v>
      </c>
      <c r="D9" s="17" t="s">
        <v>142</v>
      </c>
      <c r="E9" s="1">
        <v>26</v>
      </c>
    </row>
    <row r="10" spans="1:5" x14ac:dyDescent="0.25">
      <c r="A10" s="17" t="s">
        <v>141</v>
      </c>
      <c r="B10" s="1">
        <v>11</v>
      </c>
      <c r="D10" s="17" t="s">
        <v>103</v>
      </c>
      <c r="E10" s="1">
        <v>26</v>
      </c>
    </row>
    <row r="11" spans="1:5" x14ac:dyDescent="0.25">
      <c r="A11" s="17" t="s">
        <v>49</v>
      </c>
      <c r="B11" s="1">
        <v>9</v>
      </c>
      <c r="D11" s="17" t="s">
        <v>16</v>
      </c>
      <c r="E11" s="1">
        <v>26</v>
      </c>
    </row>
    <row r="12" spans="1:5" x14ac:dyDescent="0.25">
      <c r="A12" s="17" t="s">
        <v>55</v>
      </c>
      <c r="B12" s="1">
        <v>6</v>
      </c>
      <c r="D12" s="17" t="s">
        <v>124</v>
      </c>
      <c r="E12" s="1">
        <v>25</v>
      </c>
    </row>
    <row r="13" spans="1:5" x14ac:dyDescent="0.25">
      <c r="A13" s="17" t="s">
        <v>139</v>
      </c>
      <c r="B13" s="1">
        <v>16</v>
      </c>
      <c r="D13" s="17" t="s">
        <v>67</v>
      </c>
      <c r="E13" s="1">
        <v>25</v>
      </c>
    </row>
    <row r="14" spans="1:5" x14ac:dyDescent="0.25">
      <c r="A14" s="17" t="s">
        <v>123</v>
      </c>
      <c r="B14" s="1">
        <v>22</v>
      </c>
      <c r="D14" s="17" t="s">
        <v>157</v>
      </c>
      <c r="E14" s="1">
        <v>25</v>
      </c>
    </row>
    <row r="15" spans="1:5" x14ac:dyDescent="0.25">
      <c r="A15" s="17" t="s">
        <v>46</v>
      </c>
      <c r="B15" s="1">
        <v>22</v>
      </c>
      <c r="D15" s="17" t="s">
        <v>114</v>
      </c>
      <c r="E15" s="1">
        <v>25</v>
      </c>
    </row>
    <row r="16" spans="1:5" x14ac:dyDescent="0.25">
      <c r="A16" s="17" t="s">
        <v>129</v>
      </c>
      <c r="B16" s="1">
        <v>17</v>
      </c>
      <c r="D16" s="17" t="s">
        <v>7</v>
      </c>
      <c r="E16" s="1">
        <v>24</v>
      </c>
    </row>
    <row r="17" spans="1:5" x14ac:dyDescent="0.25">
      <c r="A17" s="17" t="s">
        <v>124</v>
      </c>
      <c r="B17" s="1">
        <v>25</v>
      </c>
      <c r="D17" s="17" t="s">
        <v>172</v>
      </c>
      <c r="E17" s="1">
        <v>24</v>
      </c>
    </row>
    <row r="18" spans="1:5" x14ac:dyDescent="0.25">
      <c r="A18" s="17" t="s">
        <v>154</v>
      </c>
      <c r="B18" s="1">
        <v>18</v>
      </c>
      <c r="D18" s="17" t="s">
        <v>77</v>
      </c>
      <c r="E18" s="1">
        <v>23</v>
      </c>
    </row>
    <row r="19" spans="1:5" x14ac:dyDescent="0.25">
      <c r="A19" s="17" t="s">
        <v>80</v>
      </c>
      <c r="B19" s="1">
        <v>13</v>
      </c>
      <c r="D19" s="17" t="s">
        <v>96</v>
      </c>
      <c r="E19" s="1">
        <v>23</v>
      </c>
    </row>
    <row r="20" spans="1:5" x14ac:dyDescent="0.25">
      <c r="A20" s="17" t="s">
        <v>163</v>
      </c>
      <c r="B20" s="1">
        <v>17</v>
      </c>
      <c r="D20" s="17" t="s">
        <v>18</v>
      </c>
      <c r="E20" s="1">
        <v>23</v>
      </c>
    </row>
    <row r="21" spans="1:5" x14ac:dyDescent="0.25">
      <c r="A21" s="17" t="s">
        <v>81</v>
      </c>
      <c r="B21" s="1">
        <v>4</v>
      </c>
      <c r="D21" s="17" t="s">
        <v>78</v>
      </c>
      <c r="E21" s="1">
        <v>22</v>
      </c>
    </row>
    <row r="22" spans="1:5" x14ac:dyDescent="0.25">
      <c r="A22" s="17" t="s">
        <v>172</v>
      </c>
      <c r="B22" s="1">
        <v>24</v>
      </c>
      <c r="D22" s="17" t="s">
        <v>123</v>
      </c>
      <c r="E22" s="1">
        <v>22</v>
      </c>
    </row>
    <row r="23" spans="1:5" x14ac:dyDescent="0.25">
      <c r="A23" s="17" t="s">
        <v>142</v>
      </c>
      <c r="B23" s="1">
        <v>26</v>
      </c>
      <c r="D23" s="17" t="s">
        <v>46</v>
      </c>
      <c r="E23" s="1">
        <v>22</v>
      </c>
    </row>
    <row r="24" spans="1:5" x14ac:dyDescent="0.25">
      <c r="A24" s="17" t="s">
        <v>83</v>
      </c>
      <c r="B24" s="1">
        <v>19</v>
      </c>
      <c r="D24" s="17" t="s">
        <v>60</v>
      </c>
      <c r="E24" s="1">
        <v>22</v>
      </c>
    </row>
    <row r="25" spans="1:5" x14ac:dyDescent="0.25">
      <c r="A25" s="17" t="s">
        <v>133</v>
      </c>
      <c r="B25" s="1">
        <v>13</v>
      </c>
      <c r="D25" s="17" t="s">
        <v>62</v>
      </c>
      <c r="E25" s="1">
        <v>21</v>
      </c>
    </row>
    <row r="26" spans="1:5" x14ac:dyDescent="0.25">
      <c r="A26" s="17" t="s">
        <v>67</v>
      </c>
      <c r="B26" s="1">
        <v>25</v>
      </c>
      <c r="D26" s="17" t="s">
        <v>56</v>
      </c>
      <c r="E26" s="1">
        <v>21</v>
      </c>
    </row>
    <row r="27" spans="1:5" x14ac:dyDescent="0.25">
      <c r="A27" s="17" t="s">
        <v>85</v>
      </c>
      <c r="B27" s="1">
        <v>28</v>
      </c>
      <c r="D27" s="17" t="s">
        <v>100</v>
      </c>
      <c r="E27" s="1">
        <v>21</v>
      </c>
    </row>
    <row r="28" spans="1:5" x14ac:dyDescent="0.25">
      <c r="A28" s="17" t="s">
        <v>150</v>
      </c>
      <c r="B28" s="1">
        <v>14</v>
      </c>
      <c r="D28" s="17" t="s">
        <v>162</v>
      </c>
      <c r="E28" s="1">
        <v>21</v>
      </c>
    </row>
    <row r="29" spans="1:5" x14ac:dyDescent="0.25">
      <c r="A29" s="17" t="s">
        <v>130</v>
      </c>
      <c r="B29" s="1">
        <v>11</v>
      </c>
      <c r="D29" s="17" t="s">
        <v>94</v>
      </c>
      <c r="E29" s="1">
        <v>21</v>
      </c>
    </row>
    <row r="30" spans="1:5" x14ac:dyDescent="0.25">
      <c r="A30" s="17" t="s">
        <v>51</v>
      </c>
      <c r="B30" s="1">
        <v>15</v>
      </c>
      <c r="D30" s="17" t="s">
        <v>21</v>
      </c>
      <c r="E30" s="1">
        <v>21</v>
      </c>
    </row>
    <row r="31" spans="1:5" x14ac:dyDescent="0.25">
      <c r="A31" s="17" t="s">
        <v>60</v>
      </c>
      <c r="B31" s="1">
        <v>22</v>
      </c>
      <c r="D31" s="17" t="s">
        <v>104</v>
      </c>
      <c r="E31" s="1">
        <v>20</v>
      </c>
    </row>
    <row r="32" spans="1:5" x14ac:dyDescent="0.25">
      <c r="A32" s="17" t="s">
        <v>26</v>
      </c>
      <c r="B32" s="1">
        <v>15</v>
      </c>
      <c r="D32" s="17" t="s">
        <v>65</v>
      </c>
      <c r="E32" s="1">
        <v>20</v>
      </c>
    </row>
    <row r="33" spans="1:5" x14ac:dyDescent="0.25">
      <c r="A33" s="17" t="s">
        <v>29</v>
      </c>
      <c r="B33" s="1">
        <v>13</v>
      </c>
      <c r="D33" s="17" t="s">
        <v>83</v>
      </c>
      <c r="E33" s="1">
        <v>19</v>
      </c>
    </row>
    <row r="34" spans="1:5" x14ac:dyDescent="0.25">
      <c r="A34" s="17" t="s">
        <v>32</v>
      </c>
      <c r="B34" s="1">
        <v>12</v>
      </c>
      <c r="D34" s="17" t="s">
        <v>149</v>
      </c>
      <c r="E34" s="1">
        <v>19</v>
      </c>
    </row>
    <row r="35" spans="1:5" x14ac:dyDescent="0.25">
      <c r="A35" s="17" t="s">
        <v>62</v>
      </c>
      <c r="B35" s="1">
        <v>21</v>
      </c>
      <c r="D35" s="17" t="s">
        <v>76</v>
      </c>
      <c r="E35" s="1">
        <v>19</v>
      </c>
    </row>
    <row r="36" spans="1:5" x14ac:dyDescent="0.25">
      <c r="A36" s="17" t="s">
        <v>125</v>
      </c>
      <c r="B36" s="1">
        <v>14</v>
      </c>
      <c r="D36" s="17" t="s">
        <v>138</v>
      </c>
      <c r="E36" s="1">
        <v>19</v>
      </c>
    </row>
    <row r="37" spans="1:5" x14ac:dyDescent="0.25">
      <c r="A37" s="17" t="s">
        <v>71</v>
      </c>
      <c r="B37" s="1">
        <v>11</v>
      </c>
      <c r="D37" s="17" t="s">
        <v>136</v>
      </c>
      <c r="E37" s="1">
        <v>19</v>
      </c>
    </row>
    <row r="38" spans="1:5" x14ac:dyDescent="0.25">
      <c r="A38" s="17" t="s">
        <v>171</v>
      </c>
      <c r="B38" s="1">
        <v>8</v>
      </c>
      <c r="D38" s="17" t="s">
        <v>154</v>
      </c>
      <c r="E38" s="1">
        <v>18</v>
      </c>
    </row>
    <row r="39" spans="1:5" x14ac:dyDescent="0.25">
      <c r="A39" s="17" t="s">
        <v>56</v>
      </c>
      <c r="B39" s="1">
        <v>21</v>
      </c>
      <c r="D39" s="17" t="s">
        <v>144</v>
      </c>
      <c r="E39" s="1">
        <v>18</v>
      </c>
    </row>
    <row r="40" spans="1:5" x14ac:dyDescent="0.25">
      <c r="A40" s="17" t="s">
        <v>169</v>
      </c>
      <c r="B40" s="1">
        <v>11</v>
      </c>
      <c r="D40" s="17" t="s">
        <v>13</v>
      </c>
      <c r="E40" s="1">
        <v>18</v>
      </c>
    </row>
    <row r="41" spans="1:5" x14ac:dyDescent="0.25">
      <c r="A41" s="17" t="s">
        <v>68</v>
      </c>
      <c r="B41" s="1">
        <v>10</v>
      </c>
      <c r="D41" s="17" t="s">
        <v>167</v>
      </c>
      <c r="E41" s="1">
        <v>18</v>
      </c>
    </row>
    <row r="42" spans="1:5" x14ac:dyDescent="0.25">
      <c r="A42" s="17" t="s">
        <v>98</v>
      </c>
      <c r="B42" s="1">
        <v>5</v>
      </c>
      <c r="D42" s="17" t="s">
        <v>112</v>
      </c>
      <c r="E42" s="1">
        <v>18</v>
      </c>
    </row>
    <row r="43" spans="1:5" x14ac:dyDescent="0.25">
      <c r="A43" s="17" t="s">
        <v>140</v>
      </c>
      <c r="B43" s="1">
        <v>12</v>
      </c>
      <c r="D43" s="17" t="s">
        <v>129</v>
      </c>
      <c r="E43" s="1">
        <v>17</v>
      </c>
    </row>
    <row r="44" spans="1:5" x14ac:dyDescent="0.25">
      <c r="A44" s="17" t="s">
        <v>34</v>
      </c>
      <c r="B44" s="1">
        <v>17</v>
      </c>
      <c r="D44" s="17" t="s">
        <v>163</v>
      </c>
      <c r="E44" s="1">
        <v>17</v>
      </c>
    </row>
    <row r="45" spans="1:5" x14ac:dyDescent="0.25">
      <c r="A45" s="17" t="s">
        <v>41</v>
      </c>
      <c r="B45" s="1">
        <v>27</v>
      </c>
      <c r="D45" s="17" t="s">
        <v>34</v>
      </c>
      <c r="E45" s="1">
        <v>17</v>
      </c>
    </row>
    <row r="46" spans="1:5" x14ac:dyDescent="0.25">
      <c r="A46" s="17" t="s">
        <v>10</v>
      </c>
      <c r="B46" s="1">
        <v>15</v>
      </c>
      <c r="D46" s="17" t="s">
        <v>135</v>
      </c>
      <c r="E46" s="1">
        <v>17</v>
      </c>
    </row>
    <row r="47" spans="1:5" x14ac:dyDescent="0.25">
      <c r="A47" s="17" t="s">
        <v>135</v>
      </c>
      <c r="B47" s="1">
        <v>17</v>
      </c>
      <c r="D47" s="17" t="s">
        <v>102</v>
      </c>
      <c r="E47" s="1">
        <v>17</v>
      </c>
    </row>
    <row r="48" spans="1:5" x14ac:dyDescent="0.25">
      <c r="A48" s="17" t="s">
        <v>127</v>
      </c>
      <c r="B48" s="1">
        <v>15</v>
      </c>
      <c r="D48" s="17" t="s">
        <v>35</v>
      </c>
      <c r="E48" s="1">
        <v>17</v>
      </c>
    </row>
    <row r="49" spans="1:5" x14ac:dyDescent="0.25">
      <c r="A49" s="17" t="s">
        <v>74</v>
      </c>
      <c r="B49" s="1">
        <v>16</v>
      </c>
      <c r="D49" s="17" t="s">
        <v>88</v>
      </c>
      <c r="E49" s="1">
        <v>17</v>
      </c>
    </row>
    <row r="50" spans="1:5" x14ac:dyDescent="0.25">
      <c r="A50" s="17" t="s">
        <v>69</v>
      </c>
      <c r="B50" s="1">
        <v>12</v>
      </c>
      <c r="D50" s="17" t="s">
        <v>120</v>
      </c>
      <c r="E50" s="1">
        <v>17</v>
      </c>
    </row>
    <row r="51" spans="1:5" x14ac:dyDescent="0.25">
      <c r="A51" s="17" t="s">
        <v>100</v>
      </c>
      <c r="B51" s="1">
        <v>21</v>
      </c>
      <c r="D51" s="17" t="s">
        <v>108</v>
      </c>
      <c r="E51" s="1">
        <v>17</v>
      </c>
    </row>
    <row r="52" spans="1:5" x14ac:dyDescent="0.25">
      <c r="A52" s="17" t="s">
        <v>102</v>
      </c>
      <c r="B52" s="1">
        <v>17</v>
      </c>
      <c r="D52" s="17" t="s">
        <v>110</v>
      </c>
      <c r="E52" s="1">
        <v>17</v>
      </c>
    </row>
    <row r="53" spans="1:5" x14ac:dyDescent="0.25">
      <c r="A53" s="17" t="s">
        <v>103</v>
      </c>
      <c r="B53" s="1">
        <v>26</v>
      </c>
      <c r="D53" s="17" t="s">
        <v>159</v>
      </c>
      <c r="E53" s="1">
        <v>17</v>
      </c>
    </row>
    <row r="54" spans="1:5" x14ac:dyDescent="0.25">
      <c r="A54" s="17" t="s">
        <v>144</v>
      </c>
      <c r="B54" s="1">
        <v>18</v>
      </c>
      <c r="D54" s="17" t="s">
        <v>37</v>
      </c>
      <c r="E54" s="1">
        <v>17</v>
      </c>
    </row>
    <row r="55" spans="1:5" x14ac:dyDescent="0.25">
      <c r="A55" s="17" t="s">
        <v>104</v>
      </c>
      <c r="B55" s="1">
        <v>20</v>
      </c>
      <c r="D55" s="17" t="s">
        <v>139</v>
      </c>
      <c r="E55" s="1">
        <v>16</v>
      </c>
    </row>
    <row r="56" spans="1:5" x14ac:dyDescent="0.25">
      <c r="A56" s="17" t="s">
        <v>105</v>
      </c>
      <c r="B56" s="1">
        <v>12</v>
      </c>
      <c r="D56" s="17" t="s">
        <v>74</v>
      </c>
      <c r="E56" s="1">
        <v>16</v>
      </c>
    </row>
    <row r="57" spans="1:5" x14ac:dyDescent="0.25">
      <c r="A57" s="17" t="s">
        <v>165</v>
      </c>
      <c r="B57" s="1">
        <v>8</v>
      </c>
      <c r="D57" s="17" t="s">
        <v>146</v>
      </c>
      <c r="E57" s="1">
        <v>16</v>
      </c>
    </row>
    <row r="58" spans="1:5" x14ac:dyDescent="0.25">
      <c r="A58" s="17" t="s">
        <v>87</v>
      </c>
      <c r="B58" s="1">
        <v>9</v>
      </c>
      <c r="D58" s="17" t="s">
        <v>148</v>
      </c>
      <c r="E58" s="1">
        <v>16</v>
      </c>
    </row>
    <row r="59" spans="1:5" x14ac:dyDescent="0.25">
      <c r="A59" s="17" t="s">
        <v>106</v>
      </c>
      <c r="B59" s="1">
        <v>14</v>
      </c>
      <c r="D59" s="17" t="s">
        <v>95</v>
      </c>
      <c r="E59" s="1">
        <v>16</v>
      </c>
    </row>
    <row r="60" spans="1:5" x14ac:dyDescent="0.25">
      <c r="A60" s="17" t="s">
        <v>121</v>
      </c>
      <c r="B60" s="1">
        <v>28</v>
      </c>
      <c r="D60" s="17" t="s">
        <v>44</v>
      </c>
      <c r="E60" s="1">
        <v>15</v>
      </c>
    </row>
    <row r="61" spans="1:5" x14ac:dyDescent="0.25">
      <c r="A61" s="17" t="s">
        <v>155</v>
      </c>
      <c r="B61" s="1">
        <v>8</v>
      </c>
      <c r="D61" s="17" t="s">
        <v>51</v>
      </c>
      <c r="E61" s="1">
        <v>15</v>
      </c>
    </row>
    <row r="62" spans="1:5" x14ac:dyDescent="0.25">
      <c r="A62" s="17" t="s">
        <v>146</v>
      </c>
      <c r="B62" s="1">
        <v>16</v>
      </c>
      <c r="D62" s="17" t="s">
        <v>26</v>
      </c>
      <c r="E62" s="1">
        <v>15</v>
      </c>
    </row>
    <row r="63" spans="1:5" x14ac:dyDescent="0.25">
      <c r="A63" s="17" t="s">
        <v>35</v>
      </c>
      <c r="B63" s="1">
        <v>17</v>
      </c>
      <c r="D63" s="17" t="s">
        <v>10</v>
      </c>
      <c r="E63" s="1">
        <v>15</v>
      </c>
    </row>
    <row r="64" spans="1:5" x14ac:dyDescent="0.25">
      <c r="A64" s="17" t="s">
        <v>13</v>
      </c>
      <c r="B64" s="1">
        <v>18</v>
      </c>
      <c r="D64" s="17" t="s">
        <v>127</v>
      </c>
      <c r="E64" s="1">
        <v>15</v>
      </c>
    </row>
    <row r="65" spans="1:5" x14ac:dyDescent="0.25">
      <c r="A65" s="17" t="s">
        <v>152</v>
      </c>
      <c r="B65" s="1">
        <v>9</v>
      </c>
      <c r="D65" s="17" t="s">
        <v>116</v>
      </c>
      <c r="E65" s="1">
        <v>15</v>
      </c>
    </row>
    <row r="66" spans="1:5" x14ac:dyDescent="0.25">
      <c r="A66" s="17" t="s">
        <v>43</v>
      </c>
      <c r="B66" s="1">
        <v>5</v>
      </c>
      <c r="D66" s="17" t="s">
        <v>150</v>
      </c>
      <c r="E66" s="1">
        <v>14</v>
      </c>
    </row>
    <row r="67" spans="1:5" x14ac:dyDescent="0.25">
      <c r="A67" s="17" t="s">
        <v>88</v>
      </c>
      <c r="B67" s="1">
        <v>17</v>
      </c>
      <c r="D67" s="17" t="s">
        <v>125</v>
      </c>
      <c r="E67" s="1">
        <v>14</v>
      </c>
    </row>
    <row r="68" spans="1:5" x14ac:dyDescent="0.25">
      <c r="A68" s="17" t="s">
        <v>157</v>
      </c>
      <c r="B68" s="1">
        <v>25</v>
      </c>
      <c r="D68" s="17" t="s">
        <v>106</v>
      </c>
      <c r="E68" s="1">
        <v>14</v>
      </c>
    </row>
    <row r="69" spans="1:5" x14ac:dyDescent="0.25">
      <c r="A69" s="17" t="s">
        <v>53</v>
      </c>
      <c r="B69" s="1">
        <v>14</v>
      </c>
      <c r="D69" s="17" t="s">
        <v>53</v>
      </c>
      <c r="E69" s="1">
        <v>14</v>
      </c>
    </row>
    <row r="70" spans="1:5" x14ac:dyDescent="0.25">
      <c r="A70" s="17" t="s">
        <v>148</v>
      </c>
      <c r="B70" s="1">
        <v>16</v>
      </c>
      <c r="D70" s="17" t="s">
        <v>160</v>
      </c>
      <c r="E70" s="1">
        <v>14</v>
      </c>
    </row>
    <row r="71" spans="1:5" x14ac:dyDescent="0.25">
      <c r="A71" s="17" t="s">
        <v>120</v>
      </c>
      <c r="B71" s="1">
        <v>17</v>
      </c>
      <c r="D71" s="17" t="s">
        <v>153</v>
      </c>
      <c r="E71" s="1">
        <v>13</v>
      </c>
    </row>
    <row r="72" spans="1:5" x14ac:dyDescent="0.25">
      <c r="A72" s="17" t="s">
        <v>160</v>
      </c>
      <c r="B72" s="1">
        <v>14</v>
      </c>
      <c r="D72" s="17" t="s">
        <v>80</v>
      </c>
      <c r="E72" s="1">
        <v>13</v>
      </c>
    </row>
    <row r="73" spans="1:5" x14ac:dyDescent="0.25">
      <c r="A73" s="17" t="s">
        <v>108</v>
      </c>
      <c r="B73" s="1">
        <v>17</v>
      </c>
      <c r="D73" s="17" t="s">
        <v>133</v>
      </c>
      <c r="E73" s="1">
        <v>13</v>
      </c>
    </row>
    <row r="74" spans="1:5" x14ac:dyDescent="0.25">
      <c r="A74" s="17" t="s">
        <v>167</v>
      </c>
      <c r="B74" s="1">
        <v>18</v>
      </c>
      <c r="D74" s="17" t="s">
        <v>29</v>
      </c>
      <c r="E74" s="1">
        <v>13</v>
      </c>
    </row>
    <row r="75" spans="1:5" x14ac:dyDescent="0.25">
      <c r="A75" s="17" t="s">
        <v>149</v>
      </c>
      <c r="B75" s="1">
        <v>19</v>
      </c>
      <c r="D75" s="17" t="s">
        <v>58</v>
      </c>
      <c r="E75" s="1">
        <v>13</v>
      </c>
    </row>
    <row r="76" spans="1:5" x14ac:dyDescent="0.25">
      <c r="A76" s="17" t="s">
        <v>110</v>
      </c>
      <c r="B76" s="1">
        <v>17</v>
      </c>
      <c r="D76" s="17" t="s">
        <v>32</v>
      </c>
      <c r="E76" s="1">
        <v>12</v>
      </c>
    </row>
    <row r="77" spans="1:5" x14ac:dyDescent="0.25">
      <c r="A77" s="17" t="s">
        <v>159</v>
      </c>
      <c r="B77" s="1">
        <v>17</v>
      </c>
      <c r="D77" s="17" t="s">
        <v>140</v>
      </c>
      <c r="E77" s="1">
        <v>12</v>
      </c>
    </row>
    <row r="78" spans="1:5" x14ac:dyDescent="0.25">
      <c r="A78" s="17" t="s">
        <v>37</v>
      </c>
      <c r="B78" s="1">
        <v>17</v>
      </c>
      <c r="D78" s="17" t="s">
        <v>69</v>
      </c>
      <c r="E78" s="1">
        <v>12</v>
      </c>
    </row>
    <row r="79" spans="1:5" x14ac:dyDescent="0.25">
      <c r="A79" s="17" t="s">
        <v>45</v>
      </c>
      <c r="B79" s="1">
        <v>9</v>
      </c>
      <c r="D79" s="17" t="s">
        <v>105</v>
      </c>
      <c r="E79" s="1">
        <v>12</v>
      </c>
    </row>
    <row r="80" spans="1:5" x14ac:dyDescent="0.25">
      <c r="A80" s="17" t="s">
        <v>112</v>
      </c>
      <c r="B80" s="1">
        <v>18</v>
      </c>
      <c r="D80" s="17" t="s">
        <v>161</v>
      </c>
      <c r="E80" s="1">
        <v>12</v>
      </c>
    </row>
    <row r="81" spans="1:5" x14ac:dyDescent="0.25">
      <c r="A81" s="17" t="s">
        <v>90</v>
      </c>
      <c r="B81" s="1">
        <v>10</v>
      </c>
      <c r="D81" s="17" t="s">
        <v>117</v>
      </c>
      <c r="E81" s="1">
        <v>12</v>
      </c>
    </row>
    <row r="82" spans="1:5" x14ac:dyDescent="0.25">
      <c r="A82" s="17" t="s">
        <v>162</v>
      </c>
      <c r="B82" s="1">
        <v>21</v>
      </c>
      <c r="D82" s="17" t="s">
        <v>118</v>
      </c>
      <c r="E82" s="1">
        <v>12</v>
      </c>
    </row>
    <row r="83" spans="1:5" x14ac:dyDescent="0.25">
      <c r="A83" s="17" t="s">
        <v>40</v>
      </c>
      <c r="B83" s="1">
        <v>9</v>
      </c>
      <c r="D83" s="17" t="s">
        <v>141</v>
      </c>
      <c r="E83" s="1">
        <v>11</v>
      </c>
    </row>
    <row r="84" spans="1:5" x14ac:dyDescent="0.25">
      <c r="A84" s="17" t="s">
        <v>76</v>
      </c>
      <c r="B84" s="1">
        <v>19</v>
      </c>
      <c r="D84" s="17" t="s">
        <v>130</v>
      </c>
      <c r="E84" s="1">
        <v>11</v>
      </c>
    </row>
    <row r="85" spans="1:5" x14ac:dyDescent="0.25">
      <c r="A85" s="17" t="s">
        <v>77</v>
      </c>
      <c r="B85" s="1">
        <v>23</v>
      </c>
      <c r="D85" s="17" t="s">
        <v>71</v>
      </c>
      <c r="E85" s="1">
        <v>11</v>
      </c>
    </row>
    <row r="86" spans="1:5" x14ac:dyDescent="0.25">
      <c r="A86" s="17" t="s">
        <v>63</v>
      </c>
      <c r="B86" s="1">
        <v>11</v>
      </c>
      <c r="D86" s="17" t="s">
        <v>169</v>
      </c>
      <c r="E86" s="1">
        <v>11</v>
      </c>
    </row>
    <row r="87" spans="1:5" x14ac:dyDescent="0.25">
      <c r="A87" s="17" t="s">
        <v>16</v>
      </c>
      <c r="B87" s="1">
        <v>26</v>
      </c>
      <c r="D87" s="17" t="s">
        <v>63</v>
      </c>
      <c r="E87" s="1">
        <v>11</v>
      </c>
    </row>
    <row r="88" spans="1:5" x14ac:dyDescent="0.25">
      <c r="A88" s="17" t="s">
        <v>114</v>
      </c>
      <c r="B88" s="1">
        <v>25</v>
      </c>
      <c r="D88" s="17" t="s">
        <v>68</v>
      </c>
      <c r="E88" s="1">
        <v>10</v>
      </c>
    </row>
    <row r="89" spans="1:5" x14ac:dyDescent="0.25">
      <c r="A89" s="17" t="s">
        <v>92</v>
      </c>
      <c r="B89" s="1">
        <v>29</v>
      </c>
      <c r="D89" s="17" t="s">
        <v>90</v>
      </c>
      <c r="E89" s="1">
        <v>10</v>
      </c>
    </row>
    <row r="90" spans="1:5" x14ac:dyDescent="0.25">
      <c r="A90" s="17" t="s">
        <v>94</v>
      </c>
      <c r="B90" s="1">
        <v>21</v>
      </c>
      <c r="D90" s="17" t="s">
        <v>49</v>
      </c>
      <c r="E90" s="1">
        <v>9</v>
      </c>
    </row>
    <row r="91" spans="1:5" x14ac:dyDescent="0.25">
      <c r="A91" s="17" t="s">
        <v>138</v>
      </c>
      <c r="B91" s="1">
        <v>19</v>
      </c>
      <c r="D91" s="17" t="s">
        <v>87</v>
      </c>
      <c r="E91" s="1">
        <v>9</v>
      </c>
    </row>
    <row r="92" spans="1:5" x14ac:dyDescent="0.25">
      <c r="A92" s="17" t="s">
        <v>116</v>
      </c>
      <c r="B92" s="1">
        <v>15</v>
      </c>
      <c r="D92" s="17" t="s">
        <v>152</v>
      </c>
      <c r="E92" s="1">
        <v>9</v>
      </c>
    </row>
    <row r="93" spans="1:5" x14ac:dyDescent="0.25">
      <c r="A93" s="17" t="s">
        <v>95</v>
      </c>
      <c r="B93" s="1">
        <v>16</v>
      </c>
      <c r="D93" s="17" t="s">
        <v>45</v>
      </c>
      <c r="E93" s="1">
        <v>9</v>
      </c>
    </row>
    <row r="94" spans="1:5" x14ac:dyDescent="0.25">
      <c r="A94" s="17" t="s">
        <v>161</v>
      </c>
      <c r="B94" s="1">
        <v>12</v>
      </c>
      <c r="D94" s="17" t="s">
        <v>40</v>
      </c>
      <c r="E94" s="1">
        <v>9</v>
      </c>
    </row>
    <row r="95" spans="1:5" x14ac:dyDescent="0.25">
      <c r="A95" s="17" t="s">
        <v>96</v>
      </c>
      <c r="B95" s="1">
        <v>23</v>
      </c>
      <c r="D95" s="17" t="s">
        <v>171</v>
      </c>
      <c r="E95" s="1">
        <v>8</v>
      </c>
    </row>
    <row r="96" spans="1:5" x14ac:dyDescent="0.25">
      <c r="A96" s="17" t="s">
        <v>18</v>
      </c>
      <c r="B96" s="1">
        <v>23</v>
      </c>
      <c r="D96" s="17" t="s">
        <v>165</v>
      </c>
      <c r="E96" s="1">
        <v>8</v>
      </c>
    </row>
    <row r="97" spans="1:5" x14ac:dyDescent="0.25">
      <c r="A97" s="17" t="s">
        <v>117</v>
      </c>
      <c r="B97" s="1">
        <v>12</v>
      </c>
      <c r="D97" s="17" t="s">
        <v>155</v>
      </c>
      <c r="E97" s="1">
        <v>8</v>
      </c>
    </row>
    <row r="98" spans="1:5" x14ac:dyDescent="0.25">
      <c r="A98" s="17" t="s">
        <v>118</v>
      </c>
      <c r="B98" s="1">
        <v>12</v>
      </c>
      <c r="D98" s="17" t="s">
        <v>132</v>
      </c>
      <c r="E98" s="1">
        <v>8</v>
      </c>
    </row>
    <row r="99" spans="1:5" x14ac:dyDescent="0.25">
      <c r="A99" s="17" t="s">
        <v>65</v>
      </c>
      <c r="B99" s="1">
        <v>20</v>
      </c>
      <c r="D99" s="17" t="s">
        <v>55</v>
      </c>
      <c r="E99" s="1">
        <v>6</v>
      </c>
    </row>
    <row r="100" spans="1:5" x14ac:dyDescent="0.25">
      <c r="A100" s="17" t="s">
        <v>58</v>
      </c>
      <c r="B100" s="1">
        <v>13</v>
      </c>
      <c r="D100" s="17" t="s">
        <v>98</v>
      </c>
      <c r="E100" s="1">
        <v>5</v>
      </c>
    </row>
    <row r="101" spans="1:5" x14ac:dyDescent="0.25">
      <c r="A101" s="17" t="s">
        <v>136</v>
      </c>
      <c r="B101" s="1">
        <v>19</v>
      </c>
      <c r="D101" s="17" t="s">
        <v>43</v>
      </c>
      <c r="E101" s="1">
        <v>5</v>
      </c>
    </row>
    <row r="102" spans="1:5" x14ac:dyDescent="0.25">
      <c r="A102" s="17" t="s">
        <v>132</v>
      </c>
      <c r="B102" s="1">
        <v>8</v>
      </c>
      <c r="D102" s="17" t="s">
        <v>81</v>
      </c>
      <c r="E102" s="1">
        <v>4</v>
      </c>
    </row>
    <row r="103" spans="1:5" x14ac:dyDescent="0.25">
      <c r="A103" s="17" t="s">
        <v>21</v>
      </c>
      <c r="B103" s="1">
        <v>21</v>
      </c>
      <c r="D103" s="17" t="s">
        <v>174</v>
      </c>
      <c r="E103" s="1">
        <v>2</v>
      </c>
    </row>
    <row r="104" spans="1:5" x14ac:dyDescent="0.25">
      <c r="A104" s="17" t="s">
        <v>180</v>
      </c>
      <c r="B104" s="1">
        <v>1641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ECDD-1198-4BF3-83AA-50017A81D122}">
  <dimension ref="A3:F104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11.5703125" bestFit="1" customWidth="1"/>
    <col min="5" max="6" width="12" customWidth="1"/>
  </cols>
  <sheetData>
    <row r="3" spans="1:6" x14ac:dyDescent="0.25">
      <c r="A3" s="16" t="s">
        <v>179</v>
      </c>
      <c r="B3" t="s">
        <v>181</v>
      </c>
    </row>
    <row r="4" spans="1:6" x14ac:dyDescent="0.25">
      <c r="A4" s="17" t="s">
        <v>174</v>
      </c>
      <c r="B4" s="1">
        <v>2</v>
      </c>
      <c r="E4" s="17" t="s">
        <v>182</v>
      </c>
      <c r="F4" s="1" t="s">
        <v>183</v>
      </c>
    </row>
    <row r="5" spans="1:6" x14ac:dyDescent="0.25">
      <c r="A5" s="17" t="s">
        <v>23</v>
      </c>
      <c r="B5" s="1">
        <v>28</v>
      </c>
      <c r="E5" s="17" t="s">
        <v>92</v>
      </c>
      <c r="F5" s="1">
        <v>29</v>
      </c>
    </row>
    <row r="6" spans="1:6" x14ac:dyDescent="0.25">
      <c r="A6" s="17" t="s">
        <v>78</v>
      </c>
      <c r="B6" s="1">
        <v>22</v>
      </c>
      <c r="E6" s="17" t="s">
        <v>23</v>
      </c>
      <c r="F6" s="1">
        <v>28</v>
      </c>
    </row>
    <row r="7" spans="1:6" x14ac:dyDescent="0.25">
      <c r="A7" s="17" t="s">
        <v>44</v>
      </c>
      <c r="B7" s="1">
        <v>15</v>
      </c>
      <c r="E7" s="17" t="s">
        <v>85</v>
      </c>
      <c r="F7" s="1">
        <v>28</v>
      </c>
    </row>
    <row r="8" spans="1:6" x14ac:dyDescent="0.25">
      <c r="A8" s="17" t="s">
        <v>7</v>
      </c>
      <c r="B8" s="1">
        <v>24</v>
      </c>
      <c r="E8" s="17" t="s">
        <v>121</v>
      </c>
      <c r="F8" s="1">
        <v>28</v>
      </c>
    </row>
    <row r="9" spans="1:6" x14ac:dyDescent="0.25">
      <c r="A9" s="17" t="s">
        <v>153</v>
      </c>
      <c r="B9" s="1">
        <v>13</v>
      </c>
      <c r="E9" s="17" t="s">
        <v>41</v>
      </c>
      <c r="F9" s="1">
        <v>27</v>
      </c>
    </row>
    <row r="10" spans="1:6" x14ac:dyDescent="0.25">
      <c r="A10" s="17" t="s">
        <v>141</v>
      </c>
      <c r="B10" s="1">
        <v>11</v>
      </c>
      <c r="E10" s="17" t="s">
        <v>142</v>
      </c>
      <c r="F10" s="1">
        <v>26</v>
      </c>
    </row>
    <row r="11" spans="1:6" x14ac:dyDescent="0.25">
      <c r="A11" s="17" t="s">
        <v>49</v>
      </c>
      <c r="B11" s="1">
        <v>9</v>
      </c>
      <c r="E11" s="17" t="s">
        <v>103</v>
      </c>
      <c r="F11" s="1">
        <v>26</v>
      </c>
    </row>
    <row r="12" spans="1:6" x14ac:dyDescent="0.25">
      <c r="A12" s="17" t="s">
        <v>55</v>
      </c>
      <c r="B12" s="1">
        <v>6</v>
      </c>
      <c r="E12" s="17" t="s">
        <v>16</v>
      </c>
      <c r="F12" s="1">
        <v>26</v>
      </c>
    </row>
    <row r="13" spans="1:6" x14ac:dyDescent="0.25">
      <c r="A13" s="17" t="s">
        <v>139</v>
      </c>
      <c r="B13" s="1">
        <v>16</v>
      </c>
      <c r="E13" s="17" t="s">
        <v>124</v>
      </c>
      <c r="F13" s="1">
        <v>25</v>
      </c>
    </row>
    <row r="14" spans="1:6" x14ac:dyDescent="0.25">
      <c r="A14" s="17" t="s">
        <v>123</v>
      </c>
      <c r="B14" s="1">
        <v>22</v>
      </c>
      <c r="E14" s="17" t="s">
        <v>67</v>
      </c>
      <c r="F14" s="1">
        <v>25</v>
      </c>
    </row>
    <row r="15" spans="1:6" x14ac:dyDescent="0.25">
      <c r="A15" s="17" t="s">
        <v>46</v>
      </c>
      <c r="B15" s="1">
        <v>22</v>
      </c>
      <c r="E15" s="17" t="s">
        <v>157</v>
      </c>
      <c r="F15" s="1">
        <v>25</v>
      </c>
    </row>
    <row r="16" spans="1:6" x14ac:dyDescent="0.25">
      <c r="A16" s="17" t="s">
        <v>129</v>
      </c>
      <c r="B16" s="1">
        <v>17</v>
      </c>
      <c r="E16" s="17" t="s">
        <v>114</v>
      </c>
      <c r="F16" s="1">
        <v>25</v>
      </c>
    </row>
    <row r="17" spans="1:6" x14ac:dyDescent="0.25">
      <c r="A17" s="17" t="s">
        <v>124</v>
      </c>
      <c r="B17" s="1">
        <v>25</v>
      </c>
      <c r="E17" s="17" t="s">
        <v>7</v>
      </c>
      <c r="F17" s="1">
        <v>24</v>
      </c>
    </row>
    <row r="18" spans="1:6" x14ac:dyDescent="0.25">
      <c r="A18" s="17" t="s">
        <v>154</v>
      </c>
      <c r="B18" s="1">
        <v>18</v>
      </c>
      <c r="E18" s="17" t="s">
        <v>172</v>
      </c>
      <c r="F18" s="1">
        <v>24</v>
      </c>
    </row>
    <row r="19" spans="1:6" x14ac:dyDescent="0.25">
      <c r="A19" s="17" t="s">
        <v>80</v>
      </c>
      <c r="B19" s="1">
        <v>13</v>
      </c>
      <c r="E19" s="17" t="s">
        <v>77</v>
      </c>
      <c r="F19" s="1">
        <v>23</v>
      </c>
    </row>
    <row r="20" spans="1:6" x14ac:dyDescent="0.25">
      <c r="A20" s="17" t="s">
        <v>163</v>
      </c>
      <c r="B20" s="1">
        <v>17</v>
      </c>
      <c r="E20" s="17" t="s">
        <v>96</v>
      </c>
      <c r="F20" s="1">
        <v>23</v>
      </c>
    </row>
    <row r="21" spans="1:6" x14ac:dyDescent="0.25">
      <c r="A21" s="17" t="s">
        <v>81</v>
      </c>
      <c r="B21" s="1">
        <v>4</v>
      </c>
      <c r="E21" s="17" t="s">
        <v>18</v>
      </c>
      <c r="F21" s="1">
        <v>23</v>
      </c>
    </row>
    <row r="22" spans="1:6" x14ac:dyDescent="0.25">
      <c r="A22" s="17" t="s">
        <v>172</v>
      </c>
      <c r="B22" s="1">
        <v>24</v>
      </c>
      <c r="E22" s="17" t="s">
        <v>78</v>
      </c>
      <c r="F22" s="1">
        <v>22</v>
      </c>
    </row>
    <row r="23" spans="1:6" x14ac:dyDescent="0.25">
      <c r="A23" s="17" t="s">
        <v>142</v>
      </c>
      <c r="B23" s="1">
        <v>26</v>
      </c>
      <c r="E23" s="17" t="s">
        <v>123</v>
      </c>
      <c r="F23" s="1">
        <v>22</v>
      </c>
    </row>
    <row r="24" spans="1:6" x14ac:dyDescent="0.25">
      <c r="A24" s="17" t="s">
        <v>83</v>
      </c>
      <c r="B24" s="1">
        <v>19</v>
      </c>
      <c r="E24" s="17" t="s">
        <v>46</v>
      </c>
      <c r="F24" s="1">
        <v>22</v>
      </c>
    </row>
    <row r="25" spans="1:6" x14ac:dyDescent="0.25">
      <c r="A25" s="17" t="s">
        <v>133</v>
      </c>
      <c r="B25" s="1">
        <v>13</v>
      </c>
      <c r="E25" s="17" t="s">
        <v>60</v>
      </c>
      <c r="F25" s="1">
        <v>22</v>
      </c>
    </row>
    <row r="26" spans="1:6" x14ac:dyDescent="0.25">
      <c r="A26" s="17" t="s">
        <v>67</v>
      </c>
      <c r="B26" s="1">
        <v>25</v>
      </c>
      <c r="E26" s="17" t="s">
        <v>62</v>
      </c>
      <c r="F26" s="1">
        <v>21</v>
      </c>
    </row>
    <row r="27" spans="1:6" x14ac:dyDescent="0.25">
      <c r="A27" s="17" t="s">
        <v>85</v>
      </c>
      <c r="B27" s="1">
        <v>28</v>
      </c>
      <c r="E27" s="17" t="s">
        <v>56</v>
      </c>
      <c r="F27" s="1">
        <v>21</v>
      </c>
    </row>
    <row r="28" spans="1:6" x14ac:dyDescent="0.25">
      <c r="A28" s="17" t="s">
        <v>150</v>
      </c>
      <c r="B28" s="1">
        <v>14</v>
      </c>
      <c r="E28" s="17" t="s">
        <v>100</v>
      </c>
      <c r="F28" s="1">
        <v>21</v>
      </c>
    </row>
    <row r="29" spans="1:6" x14ac:dyDescent="0.25">
      <c r="A29" s="17" t="s">
        <v>130</v>
      </c>
      <c r="B29" s="1">
        <v>11</v>
      </c>
      <c r="E29" s="17" t="s">
        <v>162</v>
      </c>
      <c r="F29" s="1">
        <v>21</v>
      </c>
    </row>
    <row r="30" spans="1:6" x14ac:dyDescent="0.25">
      <c r="A30" s="17" t="s">
        <v>51</v>
      </c>
      <c r="B30" s="1">
        <v>15</v>
      </c>
      <c r="E30" s="17" t="s">
        <v>94</v>
      </c>
      <c r="F30" s="1">
        <v>21</v>
      </c>
    </row>
    <row r="31" spans="1:6" x14ac:dyDescent="0.25">
      <c r="A31" s="17" t="s">
        <v>60</v>
      </c>
      <c r="B31" s="1">
        <v>22</v>
      </c>
      <c r="E31" s="17" t="s">
        <v>21</v>
      </c>
      <c r="F31" s="1">
        <v>21</v>
      </c>
    </row>
    <row r="32" spans="1:6" x14ac:dyDescent="0.25">
      <c r="A32" s="17" t="s">
        <v>26</v>
      </c>
      <c r="B32" s="1">
        <v>15</v>
      </c>
      <c r="E32" s="17" t="s">
        <v>104</v>
      </c>
      <c r="F32" s="1">
        <v>20</v>
      </c>
    </row>
    <row r="33" spans="1:6" x14ac:dyDescent="0.25">
      <c r="A33" s="17" t="s">
        <v>29</v>
      </c>
      <c r="B33" s="1">
        <v>13</v>
      </c>
      <c r="E33" s="17" t="s">
        <v>65</v>
      </c>
      <c r="F33" s="1">
        <v>20</v>
      </c>
    </row>
    <row r="34" spans="1:6" x14ac:dyDescent="0.25">
      <c r="A34" s="17" t="s">
        <v>32</v>
      </c>
      <c r="B34" s="1">
        <v>12</v>
      </c>
      <c r="E34" s="17" t="s">
        <v>83</v>
      </c>
      <c r="F34" s="1">
        <v>19</v>
      </c>
    </row>
    <row r="35" spans="1:6" x14ac:dyDescent="0.25">
      <c r="A35" s="17" t="s">
        <v>62</v>
      </c>
      <c r="B35" s="1">
        <v>21</v>
      </c>
      <c r="E35" s="17" t="s">
        <v>149</v>
      </c>
      <c r="F35" s="1">
        <v>19</v>
      </c>
    </row>
    <row r="36" spans="1:6" x14ac:dyDescent="0.25">
      <c r="A36" s="17" t="s">
        <v>125</v>
      </c>
      <c r="B36" s="1">
        <v>14</v>
      </c>
      <c r="E36" s="17" t="s">
        <v>76</v>
      </c>
      <c r="F36" s="1">
        <v>19</v>
      </c>
    </row>
    <row r="37" spans="1:6" x14ac:dyDescent="0.25">
      <c r="A37" s="17" t="s">
        <v>71</v>
      </c>
      <c r="B37" s="1">
        <v>11</v>
      </c>
      <c r="E37" s="17" t="s">
        <v>138</v>
      </c>
      <c r="F37" s="1">
        <v>19</v>
      </c>
    </row>
    <row r="38" spans="1:6" x14ac:dyDescent="0.25">
      <c r="A38" s="17" t="s">
        <v>171</v>
      </c>
      <c r="B38" s="1">
        <v>8</v>
      </c>
      <c r="E38" s="17" t="s">
        <v>136</v>
      </c>
      <c r="F38" s="1">
        <v>19</v>
      </c>
    </row>
    <row r="39" spans="1:6" x14ac:dyDescent="0.25">
      <c r="A39" s="17" t="s">
        <v>56</v>
      </c>
      <c r="B39" s="1">
        <v>21</v>
      </c>
      <c r="E39" s="17" t="s">
        <v>154</v>
      </c>
      <c r="F39" s="1">
        <v>18</v>
      </c>
    </row>
    <row r="40" spans="1:6" x14ac:dyDescent="0.25">
      <c r="A40" s="17" t="s">
        <v>169</v>
      </c>
      <c r="B40" s="1">
        <v>11</v>
      </c>
      <c r="E40" s="17" t="s">
        <v>144</v>
      </c>
      <c r="F40" s="1">
        <v>18</v>
      </c>
    </row>
    <row r="41" spans="1:6" x14ac:dyDescent="0.25">
      <c r="A41" s="17" t="s">
        <v>68</v>
      </c>
      <c r="B41" s="1">
        <v>10</v>
      </c>
      <c r="E41" s="17" t="s">
        <v>13</v>
      </c>
      <c r="F41" s="1">
        <v>18</v>
      </c>
    </row>
    <row r="42" spans="1:6" x14ac:dyDescent="0.25">
      <c r="A42" s="17" t="s">
        <v>98</v>
      </c>
      <c r="B42" s="1">
        <v>5</v>
      </c>
      <c r="E42" s="17" t="s">
        <v>167</v>
      </c>
      <c r="F42" s="1">
        <v>18</v>
      </c>
    </row>
    <row r="43" spans="1:6" x14ac:dyDescent="0.25">
      <c r="A43" s="17" t="s">
        <v>140</v>
      </c>
      <c r="B43" s="1">
        <v>12</v>
      </c>
      <c r="E43" s="17" t="s">
        <v>112</v>
      </c>
      <c r="F43" s="1">
        <v>18</v>
      </c>
    </row>
    <row r="44" spans="1:6" x14ac:dyDescent="0.25">
      <c r="A44" s="17" t="s">
        <v>34</v>
      </c>
      <c r="B44" s="1">
        <v>17</v>
      </c>
      <c r="E44" s="17" t="s">
        <v>129</v>
      </c>
      <c r="F44" s="1">
        <v>17</v>
      </c>
    </row>
    <row r="45" spans="1:6" x14ac:dyDescent="0.25">
      <c r="A45" s="17" t="s">
        <v>41</v>
      </c>
      <c r="B45" s="1">
        <v>27</v>
      </c>
      <c r="E45" s="17" t="s">
        <v>163</v>
      </c>
      <c r="F45" s="1">
        <v>17</v>
      </c>
    </row>
    <row r="46" spans="1:6" x14ac:dyDescent="0.25">
      <c r="A46" s="17" t="s">
        <v>10</v>
      </c>
      <c r="B46" s="1">
        <v>15</v>
      </c>
      <c r="E46" s="17" t="s">
        <v>34</v>
      </c>
      <c r="F46" s="1">
        <v>17</v>
      </c>
    </row>
    <row r="47" spans="1:6" x14ac:dyDescent="0.25">
      <c r="A47" s="17" t="s">
        <v>135</v>
      </c>
      <c r="B47" s="1">
        <v>17</v>
      </c>
      <c r="E47" s="17" t="s">
        <v>135</v>
      </c>
      <c r="F47" s="1">
        <v>17</v>
      </c>
    </row>
    <row r="48" spans="1:6" x14ac:dyDescent="0.25">
      <c r="A48" s="17" t="s">
        <v>127</v>
      </c>
      <c r="B48" s="1">
        <v>15</v>
      </c>
      <c r="E48" s="17" t="s">
        <v>102</v>
      </c>
      <c r="F48" s="1">
        <v>17</v>
      </c>
    </row>
    <row r="49" spans="1:6" x14ac:dyDescent="0.25">
      <c r="A49" s="17" t="s">
        <v>74</v>
      </c>
      <c r="B49" s="1">
        <v>16</v>
      </c>
      <c r="E49" s="17" t="s">
        <v>35</v>
      </c>
      <c r="F49" s="1">
        <v>17</v>
      </c>
    </row>
    <row r="50" spans="1:6" x14ac:dyDescent="0.25">
      <c r="A50" s="17" t="s">
        <v>69</v>
      </c>
      <c r="B50" s="1">
        <v>12</v>
      </c>
      <c r="E50" s="17" t="s">
        <v>88</v>
      </c>
      <c r="F50" s="1">
        <v>17</v>
      </c>
    </row>
    <row r="51" spans="1:6" x14ac:dyDescent="0.25">
      <c r="A51" s="17" t="s">
        <v>100</v>
      </c>
      <c r="B51" s="1">
        <v>21</v>
      </c>
      <c r="E51" s="17" t="s">
        <v>120</v>
      </c>
      <c r="F51" s="1">
        <v>17</v>
      </c>
    </row>
    <row r="52" spans="1:6" x14ac:dyDescent="0.25">
      <c r="A52" s="17" t="s">
        <v>102</v>
      </c>
      <c r="B52" s="1">
        <v>17</v>
      </c>
      <c r="E52" s="17" t="s">
        <v>108</v>
      </c>
      <c r="F52" s="1">
        <v>17</v>
      </c>
    </row>
    <row r="53" spans="1:6" x14ac:dyDescent="0.25">
      <c r="A53" s="17" t="s">
        <v>103</v>
      </c>
      <c r="B53" s="1">
        <v>26</v>
      </c>
      <c r="E53" s="17" t="s">
        <v>110</v>
      </c>
      <c r="F53" s="1">
        <v>17</v>
      </c>
    </row>
    <row r="54" spans="1:6" x14ac:dyDescent="0.25">
      <c r="A54" s="17" t="s">
        <v>144</v>
      </c>
      <c r="B54" s="1">
        <v>18</v>
      </c>
      <c r="E54" s="17" t="s">
        <v>159</v>
      </c>
      <c r="F54" s="1">
        <v>17</v>
      </c>
    </row>
    <row r="55" spans="1:6" x14ac:dyDescent="0.25">
      <c r="A55" s="17" t="s">
        <v>104</v>
      </c>
      <c r="B55" s="1">
        <v>20</v>
      </c>
      <c r="E55" s="17" t="s">
        <v>37</v>
      </c>
      <c r="F55" s="1">
        <v>17</v>
      </c>
    </row>
    <row r="56" spans="1:6" x14ac:dyDescent="0.25">
      <c r="A56" s="17" t="s">
        <v>105</v>
      </c>
      <c r="B56" s="1">
        <v>12</v>
      </c>
      <c r="E56" s="17" t="s">
        <v>139</v>
      </c>
      <c r="F56" s="1">
        <v>16</v>
      </c>
    </row>
    <row r="57" spans="1:6" x14ac:dyDescent="0.25">
      <c r="A57" s="17" t="s">
        <v>165</v>
      </c>
      <c r="B57" s="1">
        <v>8</v>
      </c>
      <c r="E57" s="17" t="s">
        <v>74</v>
      </c>
      <c r="F57" s="1">
        <v>16</v>
      </c>
    </row>
    <row r="58" spans="1:6" x14ac:dyDescent="0.25">
      <c r="A58" s="17" t="s">
        <v>87</v>
      </c>
      <c r="B58" s="1">
        <v>9</v>
      </c>
      <c r="E58" s="17" t="s">
        <v>146</v>
      </c>
      <c r="F58" s="1">
        <v>16</v>
      </c>
    </row>
    <row r="59" spans="1:6" x14ac:dyDescent="0.25">
      <c r="A59" s="17" t="s">
        <v>106</v>
      </c>
      <c r="B59" s="1">
        <v>14</v>
      </c>
      <c r="E59" s="17" t="s">
        <v>148</v>
      </c>
      <c r="F59" s="1">
        <v>16</v>
      </c>
    </row>
    <row r="60" spans="1:6" x14ac:dyDescent="0.25">
      <c r="A60" s="17" t="s">
        <v>121</v>
      </c>
      <c r="B60" s="1">
        <v>28</v>
      </c>
      <c r="E60" s="17" t="s">
        <v>95</v>
      </c>
      <c r="F60" s="1">
        <v>16</v>
      </c>
    </row>
    <row r="61" spans="1:6" x14ac:dyDescent="0.25">
      <c r="A61" s="17" t="s">
        <v>155</v>
      </c>
      <c r="B61" s="1">
        <v>8</v>
      </c>
      <c r="E61" s="17" t="s">
        <v>44</v>
      </c>
      <c r="F61" s="1">
        <v>15</v>
      </c>
    </row>
    <row r="62" spans="1:6" x14ac:dyDescent="0.25">
      <c r="A62" s="17" t="s">
        <v>146</v>
      </c>
      <c r="B62" s="1">
        <v>16</v>
      </c>
      <c r="E62" s="17" t="s">
        <v>51</v>
      </c>
      <c r="F62" s="1">
        <v>15</v>
      </c>
    </row>
    <row r="63" spans="1:6" x14ac:dyDescent="0.25">
      <c r="A63" s="17" t="s">
        <v>35</v>
      </c>
      <c r="B63" s="1">
        <v>17</v>
      </c>
      <c r="E63" s="17" t="s">
        <v>26</v>
      </c>
      <c r="F63" s="1">
        <v>15</v>
      </c>
    </row>
    <row r="64" spans="1:6" x14ac:dyDescent="0.25">
      <c r="A64" s="17" t="s">
        <v>13</v>
      </c>
      <c r="B64" s="1">
        <v>18</v>
      </c>
      <c r="E64" s="17" t="s">
        <v>10</v>
      </c>
      <c r="F64" s="1">
        <v>15</v>
      </c>
    </row>
    <row r="65" spans="1:6" x14ac:dyDescent="0.25">
      <c r="A65" s="17" t="s">
        <v>152</v>
      </c>
      <c r="B65" s="1">
        <v>9</v>
      </c>
      <c r="E65" s="17" t="s">
        <v>127</v>
      </c>
      <c r="F65" s="1">
        <v>15</v>
      </c>
    </row>
    <row r="66" spans="1:6" x14ac:dyDescent="0.25">
      <c r="A66" s="17" t="s">
        <v>43</v>
      </c>
      <c r="B66" s="1">
        <v>5</v>
      </c>
      <c r="E66" s="17" t="s">
        <v>116</v>
      </c>
      <c r="F66" s="1">
        <v>15</v>
      </c>
    </row>
    <row r="67" spans="1:6" x14ac:dyDescent="0.25">
      <c r="A67" s="17" t="s">
        <v>88</v>
      </c>
      <c r="B67" s="1">
        <v>17</v>
      </c>
      <c r="E67" s="17" t="s">
        <v>150</v>
      </c>
      <c r="F67" s="1">
        <v>14</v>
      </c>
    </row>
    <row r="68" spans="1:6" x14ac:dyDescent="0.25">
      <c r="A68" s="17" t="s">
        <v>157</v>
      </c>
      <c r="B68" s="1">
        <v>25</v>
      </c>
      <c r="E68" s="17" t="s">
        <v>125</v>
      </c>
      <c r="F68" s="1">
        <v>14</v>
      </c>
    </row>
    <row r="69" spans="1:6" x14ac:dyDescent="0.25">
      <c r="A69" s="17" t="s">
        <v>53</v>
      </c>
      <c r="B69" s="1">
        <v>14</v>
      </c>
      <c r="E69" s="17" t="s">
        <v>106</v>
      </c>
      <c r="F69" s="1">
        <v>14</v>
      </c>
    </row>
    <row r="70" spans="1:6" x14ac:dyDescent="0.25">
      <c r="A70" s="17" t="s">
        <v>148</v>
      </c>
      <c r="B70" s="1">
        <v>16</v>
      </c>
      <c r="E70" s="17" t="s">
        <v>53</v>
      </c>
      <c r="F70" s="1">
        <v>14</v>
      </c>
    </row>
    <row r="71" spans="1:6" x14ac:dyDescent="0.25">
      <c r="A71" s="17" t="s">
        <v>120</v>
      </c>
      <c r="B71" s="1">
        <v>17</v>
      </c>
      <c r="E71" s="17" t="s">
        <v>160</v>
      </c>
      <c r="F71" s="1">
        <v>14</v>
      </c>
    </row>
    <row r="72" spans="1:6" x14ac:dyDescent="0.25">
      <c r="A72" s="17" t="s">
        <v>160</v>
      </c>
      <c r="B72" s="1">
        <v>14</v>
      </c>
      <c r="E72" s="17" t="s">
        <v>153</v>
      </c>
      <c r="F72" s="1">
        <v>13</v>
      </c>
    </row>
    <row r="73" spans="1:6" x14ac:dyDescent="0.25">
      <c r="A73" s="17" t="s">
        <v>108</v>
      </c>
      <c r="B73" s="1">
        <v>17</v>
      </c>
      <c r="E73" s="17" t="s">
        <v>80</v>
      </c>
      <c r="F73" s="1">
        <v>13</v>
      </c>
    </row>
    <row r="74" spans="1:6" x14ac:dyDescent="0.25">
      <c r="A74" s="17" t="s">
        <v>167</v>
      </c>
      <c r="B74" s="1">
        <v>18</v>
      </c>
      <c r="E74" s="17" t="s">
        <v>133</v>
      </c>
      <c r="F74" s="1">
        <v>13</v>
      </c>
    </row>
    <row r="75" spans="1:6" x14ac:dyDescent="0.25">
      <c r="A75" s="17" t="s">
        <v>149</v>
      </c>
      <c r="B75" s="1">
        <v>19</v>
      </c>
      <c r="E75" s="17" t="s">
        <v>29</v>
      </c>
      <c r="F75" s="1">
        <v>13</v>
      </c>
    </row>
    <row r="76" spans="1:6" x14ac:dyDescent="0.25">
      <c r="A76" s="17" t="s">
        <v>110</v>
      </c>
      <c r="B76" s="1">
        <v>17</v>
      </c>
      <c r="E76" s="17" t="s">
        <v>58</v>
      </c>
      <c r="F76" s="1">
        <v>13</v>
      </c>
    </row>
    <row r="77" spans="1:6" x14ac:dyDescent="0.25">
      <c r="A77" s="17" t="s">
        <v>159</v>
      </c>
      <c r="B77" s="1">
        <v>17</v>
      </c>
      <c r="E77" s="17" t="s">
        <v>32</v>
      </c>
      <c r="F77" s="1">
        <v>12</v>
      </c>
    </row>
    <row r="78" spans="1:6" x14ac:dyDescent="0.25">
      <c r="A78" s="17" t="s">
        <v>37</v>
      </c>
      <c r="B78" s="1">
        <v>17</v>
      </c>
      <c r="E78" s="17" t="s">
        <v>140</v>
      </c>
      <c r="F78" s="1">
        <v>12</v>
      </c>
    </row>
    <row r="79" spans="1:6" x14ac:dyDescent="0.25">
      <c r="A79" s="17" t="s">
        <v>45</v>
      </c>
      <c r="B79" s="1">
        <v>9</v>
      </c>
      <c r="E79" s="17" t="s">
        <v>69</v>
      </c>
      <c r="F79" s="1">
        <v>12</v>
      </c>
    </row>
    <row r="80" spans="1:6" x14ac:dyDescent="0.25">
      <c r="A80" s="17" t="s">
        <v>112</v>
      </c>
      <c r="B80" s="1">
        <v>18</v>
      </c>
      <c r="E80" s="17" t="s">
        <v>105</v>
      </c>
      <c r="F80" s="1">
        <v>12</v>
      </c>
    </row>
    <row r="81" spans="1:6" x14ac:dyDescent="0.25">
      <c r="A81" s="17" t="s">
        <v>90</v>
      </c>
      <c r="B81" s="1">
        <v>10</v>
      </c>
      <c r="E81" s="17" t="s">
        <v>161</v>
      </c>
      <c r="F81" s="1">
        <v>12</v>
      </c>
    </row>
    <row r="82" spans="1:6" x14ac:dyDescent="0.25">
      <c r="A82" s="17" t="s">
        <v>162</v>
      </c>
      <c r="B82" s="1">
        <v>21</v>
      </c>
      <c r="E82" s="17" t="s">
        <v>117</v>
      </c>
      <c r="F82" s="1">
        <v>12</v>
      </c>
    </row>
    <row r="83" spans="1:6" x14ac:dyDescent="0.25">
      <c r="A83" s="17" t="s">
        <v>40</v>
      </c>
      <c r="B83" s="1">
        <v>9</v>
      </c>
      <c r="E83" s="17" t="s">
        <v>118</v>
      </c>
      <c r="F83" s="1">
        <v>12</v>
      </c>
    </row>
    <row r="84" spans="1:6" x14ac:dyDescent="0.25">
      <c r="A84" s="17" t="s">
        <v>76</v>
      </c>
      <c r="B84" s="1">
        <v>19</v>
      </c>
      <c r="E84" s="17" t="s">
        <v>141</v>
      </c>
      <c r="F84" s="1">
        <v>11</v>
      </c>
    </row>
    <row r="85" spans="1:6" x14ac:dyDescent="0.25">
      <c r="A85" s="17" t="s">
        <v>77</v>
      </c>
      <c r="B85" s="1">
        <v>23</v>
      </c>
      <c r="E85" s="17" t="s">
        <v>130</v>
      </c>
      <c r="F85" s="1">
        <v>11</v>
      </c>
    </row>
    <row r="86" spans="1:6" x14ac:dyDescent="0.25">
      <c r="A86" s="17" t="s">
        <v>63</v>
      </c>
      <c r="B86" s="1">
        <v>11</v>
      </c>
      <c r="E86" s="17" t="s">
        <v>71</v>
      </c>
      <c r="F86" s="1">
        <v>11</v>
      </c>
    </row>
    <row r="87" spans="1:6" x14ac:dyDescent="0.25">
      <c r="A87" s="17" t="s">
        <v>16</v>
      </c>
      <c r="B87" s="1">
        <v>26</v>
      </c>
      <c r="E87" s="17" t="s">
        <v>169</v>
      </c>
      <c r="F87" s="1">
        <v>11</v>
      </c>
    </row>
    <row r="88" spans="1:6" x14ac:dyDescent="0.25">
      <c r="A88" s="17" t="s">
        <v>114</v>
      </c>
      <c r="B88" s="1">
        <v>25</v>
      </c>
      <c r="E88" s="17" t="s">
        <v>63</v>
      </c>
      <c r="F88" s="1">
        <v>11</v>
      </c>
    </row>
    <row r="89" spans="1:6" x14ac:dyDescent="0.25">
      <c r="A89" s="17" t="s">
        <v>92</v>
      </c>
      <c r="B89" s="1">
        <v>29</v>
      </c>
      <c r="E89" s="17" t="s">
        <v>68</v>
      </c>
      <c r="F89" s="1">
        <v>10</v>
      </c>
    </row>
    <row r="90" spans="1:6" x14ac:dyDescent="0.25">
      <c r="A90" s="17" t="s">
        <v>94</v>
      </c>
      <c r="B90" s="1">
        <v>21</v>
      </c>
      <c r="E90" s="17" t="s">
        <v>90</v>
      </c>
      <c r="F90" s="1">
        <v>10</v>
      </c>
    </row>
    <row r="91" spans="1:6" x14ac:dyDescent="0.25">
      <c r="A91" s="17" t="s">
        <v>138</v>
      </c>
      <c r="B91" s="1">
        <v>19</v>
      </c>
      <c r="E91" s="17" t="s">
        <v>49</v>
      </c>
      <c r="F91" s="1">
        <v>9</v>
      </c>
    </row>
    <row r="92" spans="1:6" x14ac:dyDescent="0.25">
      <c r="A92" s="17" t="s">
        <v>116</v>
      </c>
      <c r="B92" s="1">
        <v>15</v>
      </c>
      <c r="E92" s="17" t="s">
        <v>87</v>
      </c>
      <c r="F92" s="1">
        <v>9</v>
      </c>
    </row>
    <row r="93" spans="1:6" x14ac:dyDescent="0.25">
      <c r="A93" s="17" t="s">
        <v>95</v>
      </c>
      <c r="B93" s="1">
        <v>16</v>
      </c>
      <c r="E93" s="17" t="s">
        <v>152</v>
      </c>
      <c r="F93" s="1">
        <v>9</v>
      </c>
    </row>
    <row r="94" spans="1:6" x14ac:dyDescent="0.25">
      <c r="A94" s="17" t="s">
        <v>161</v>
      </c>
      <c r="B94" s="1">
        <v>12</v>
      </c>
      <c r="E94" s="17" t="s">
        <v>45</v>
      </c>
      <c r="F94" s="1">
        <v>9</v>
      </c>
    </row>
    <row r="95" spans="1:6" x14ac:dyDescent="0.25">
      <c r="A95" s="17" t="s">
        <v>96</v>
      </c>
      <c r="B95" s="1">
        <v>23</v>
      </c>
      <c r="E95" s="17" t="s">
        <v>40</v>
      </c>
      <c r="F95" s="1">
        <v>9</v>
      </c>
    </row>
    <row r="96" spans="1:6" x14ac:dyDescent="0.25">
      <c r="A96" s="17" t="s">
        <v>18</v>
      </c>
      <c r="B96" s="1">
        <v>23</v>
      </c>
      <c r="E96" s="17" t="s">
        <v>171</v>
      </c>
      <c r="F96" s="1">
        <v>8</v>
      </c>
    </row>
    <row r="97" spans="1:6" x14ac:dyDescent="0.25">
      <c r="A97" s="17" t="s">
        <v>117</v>
      </c>
      <c r="B97" s="1">
        <v>12</v>
      </c>
      <c r="E97" s="17" t="s">
        <v>165</v>
      </c>
      <c r="F97" s="1">
        <v>8</v>
      </c>
    </row>
    <row r="98" spans="1:6" x14ac:dyDescent="0.25">
      <c r="A98" s="17" t="s">
        <v>118</v>
      </c>
      <c r="B98" s="1">
        <v>12</v>
      </c>
      <c r="E98" s="17" t="s">
        <v>155</v>
      </c>
      <c r="F98" s="1">
        <v>8</v>
      </c>
    </row>
    <row r="99" spans="1:6" x14ac:dyDescent="0.25">
      <c r="A99" s="17" t="s">
        <v>65</v>
      </c>
      <c r="B99" s="1">
        <v>20</v>
      </c>
      <c r="E99" s="17" t="s">
        <v>132</v>
      </c>
      <c r="F99" s="1">
        <v>8</v>
      </c>
    </row>
    <row r="100" spans="1:6" x14ac:dyDescent="0.25">
      <c r="A100" s="17" t="s">
        <v>58</v>
      </c>
      <c r="B100" s="1">
        <v>13</v>
      </c>
      <c r="E100" s="17" t="s">
        <v>55</v>
      </c>
      <c r="F100" s="1">
        <v>6</v>
      </c>
    </row>
    <row r="101" spans="1:6" x14ac:dyDescent="0.25">
      <c r="A101" s="17" t="s">
        <v>136</v>
      </c>
      <c r="B101" s="1">
        <v>19</v>
      </c>
      <c r="E101" s="17" t="s">
        <v>98</v>
      </c>
      <c r="F101" s="1">
        <v>5</v>
      </c>
    </row>
    <row r="102" spans="1:6" x14ac:dyDescent="0.25">
      <c r="A102" s="17" t="s">
        <v>132</v>
      </c>
      <c r="B102" s="1">
        <v>8</v>
      </c>
      <c r="E102" s="17" t="s">
        <v>43</v>
      </c>
      <c r="F102" s="1">
        <v>5</v>
      </c>
    </row>
    <row r="103" spans="1:6" x14ac:dyDescent="0.25">
      <c r="A103" s="17" t="s">
        <v>21</v>
      </c>
      <c r="B103" s="1">
        <v>21</v>
      </c>
      <c r="E103" s="17" t="s">
        <v>81</v>
      </c>
      <c r="F103" s="1">
        <v>4</v>
      </c>
    </row>
    <row r="104" spans="1:6" x14ac:dyDescent="0.25">
      <c r="A104" s="17" t="s">
        <v>180</v>
      </c>
      <c r="B104" s="1">
        <v>1641</v>
      </c>
      <c r="E104" s="17" t="s">
        <v>174</v>
      </c>
      <c r="F104" s="1">
        <v>2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6B0-3CDA-4298-8875-7A974BE0B792}">
  <dimension ref="A1:CV1001"/>
  <sheetViews>
    <sheetView tabSelected="1" topLeftCell="BQ1" workbookViewId="0">
      <selection activeCell="CO24" sqref="CO23:CO24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85546875" bestFit="1" customWidth="1"/>
    <col min="4" max="5" width="10.140625" bestFit="1" customWidth="1"/>
    <col min="6" max="6" width="12.140625" bestFit="1" customWidth="1"/>
    <col min="7" max="7" width="15.85546875" customWidth="1"/>
    <col min="20" max="20" width="17.7109375" bestFit="1" customWidth="1"/>
    <col min="28" max="28" width="10.140625" bestFit="1" customWidth="1"/>
    <col min="29" max="29" width="13.7109375" bestFit="1" customWidth="1"/>
    <col min="30" max="30" width="9.85546875" bestFit="1" customWidth="1"/>
    <col min="31" max="32" width="10.140625" bestFit="1" customWidth="1"/>
    <col min="33" max="33" width="12.140625" bestFit="1" customWidth="1"/>
    <col min="34" max="34" width="15.85546875" customWidth="1"/>
    <col min="44" max="44" width="17.7109375" bestFit="1" customWidth="1"/>
    <col min="45" max="45" width="18.28515625" bestFit="1" customWidth="1"/>
    <col min="49" max="49" width="17.7109375" bestFit="1" customWidth="1"/>
    <col min="50" max="50" width="12.140625" bestFit="1" customWidth="1"/>
    <col min="52" max="52" width="10.140625" bestFit="1" customWidth="1"/>
    <col min="53" max="53" width="13.7109375" bestFit="1" customWidth="1"/>
    <col min="54" max="54" width="9.85546875" bestFit="1" customWidth="1"/>
    <col min="55" max="56" width="10.140625" bestFit="1" customWidth="1"/>
    <col min="57" max="57" width="12.140625" bestFit="1" customWidth="1"/>
    <col min="58" max="58" width="15.85546875" customWidth="1"/>
    <col min="66" max="66" width="17.7109375" bestFit="1" customWidth="1"/>
    <col min="67" max="67" width="9.7109375" bestFit="1" customWidth="1"/>
    <col min="72" max="72" width="10.140625" bestFit="1" customWidth="1"/>
    <col min="73" max="73" width="13.7109375" bestFit="1" customWidth="1"/>
    <col min="74" max="74" width="9.85546875" bestFit="1" customWidth="1"/>
    <col min="75" max="76" width="10.140625" bestFit="1" customWidth="1"/>
    <col min="77" max="77" width="12.140625" bestFit="1" customWidth="1"/>
    <col min="78" max="78" width="15.8554687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  <c r="H1" t="s">
        <v>176</v>
      </c>
      <c r="I1" t="s">
        <v>178</v>
      </c>
      <c r="J1" t="s">
        <v>184</v>
      </c>
      <c r="K1" t="s">
        <v>186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175</v>
      </c>
      <c r="AI1" t="s">
        <v>176</v>
      </c>
      <c r="AJ1" t="s">
        <v>178</v>
      </c>
      <c r="AK1" t="s">
        <v>184</v>
      </c>
      <c r="AL1" t="s">
        <v>186</v>
      </c>
      <c r="AM1" t="s">
        <v>188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175</v>
      </c>
      <c r="BG1" t="s">
        <v>176</v>
      </c>
      <c r="BH1" t="s">
        <v>178</v>
      </c>
      <c r="BI1" t="s">
        <v>184</v>
      </c>
      <c r="BJ1" t="s">
        <v>186</v>
      </c>
      <c r="BK1" t="s">
        <v>188</v>
      </c>
      <c r="BL1" t="s">
        <v>191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175</v>
      </c>
      <c r="CA1" t="s">
        <v>176</v>
      </c>
      <c r="CB1" t="s">
        <v>178</v>
      </c>
      <c r="CC1" t="s">
        <v>184</v>
      </c>
      <c r="CD1" t="s">
        <v>186</v>
      </c>
      <c r="CE1" t="s">
        <v>188</v>
      </c>
      <c r="CF1" t="s">
        <v>191</v>
      </c>
      <c r="CG1" t="s">
        <v>194</v>
      </c>
      <c r="CN1" t="s">
        <v>195</v>
      </c>
      <c r="CT1" s="23">
        <v>4</v>
      </c>
      <c r="CV1" s="23">
        <v>4</v>
      </c>
    </row>
    <row r="2" spans="1:100" x14ac:dyDescent="0.25">
      <c r="A2" s="1" t="s">
        <v>113</v>
      </c>
      <c r="B2" s="1" t="s">
        <v>114</v>
      </c>
      <c r="C2" s="1" t="s">
        <v>11</v>
      </c>
      <c r="D2" s="2">
        <v>41654</v>
      </c>
      <c r="E2" s="2">
        <v>41658</v>
      </c>
      <c r="F2">
        <v>712.4</v>
      </c>
      <c r="G2" t="str">
        <f>podroze[[#This Row],[Imie]]&amp;podroze[[#This Row],[Nazwisko]]</f>
        <v>TomaszRzepka</v>
      </c>
      <c r="H2">
        <f>COUNTIF(podroze[id],podroze[[#This Row],[id]])</f>
        <v>17</v>
      </c>
      <c r="I2">
        <f>podroze[[#This Row],[D_powr]]-podroze[[#This Row],[D_wyj]]+1</f>
        <v>5</v>
      </c>
      <c r="J2" s="1" cm="1">
        <f t="array" ref="J2">SUM(IF(podroze[Nazwisko]=podroze[[#This Row],[Nazwisko]],podroze[dnie],0))</f>
        <v>42</v>
      </c>
      <c r="K2" s="1">
        <f>30+(podroze[[#This Row],[dnie]]-1)*24</f>
        <v>126</v>
      </c>
      <c r="AB2" s="1" t="s">
        <v>113</v>
      </c>
      <c r="AC2" s="1" t="s">
        <v>114</v>
      </c>
      <c r="AD2" s="1" t="s">
        <v>11</v>
      </c>
      <c r="AE2" s="2">
        <v>41654</v>
      </c>
      <c r="AF2" s="2">
        <v>41658</v>
      </c>
      <c r="AG2">
        <v>712.4</v>
      </c>
      <c r="AH2" t="str">
        <f>podroze7[[#This Row],[Imie]]&amp;podroze7[[#This Row],[Nazwisko]]</f>
        <v>TomaszRzepka</v>
      </c>
      <c r="AI2">
        <f>COUNTIF(podroze7[id],podroze7[[#This Row],[id]])</f>
        <v>17</v>
      </c>
      <c r="AJ2">
        <f>podroze7[[#This Row],[D_powr]]-podroze7[[#This Row],[D_wyj]]+1</f>
        <v>5</v>
      </c>
      <c r="AK2" s="1" cm="1">
        <f t="array" ref="AK2">SUM(IF(podroze7[Nazwisko]=podroze7[[#This Row],[Nazwisko]],podroze7[dnie],0))</f>
        <v>42</v>
      </c>
      <c r="AL2" s="1">
        <f>30+(podroze7[[#This Row],[dnie]]-1)*24</f>
        <v>126</v>
      </c>
      <c r="AM2" s="1">
        <f>podroze7[[#This Row],[dieta]]+podroze7[[#This Row],[Koszt_wyj]]</f>
        <v>838.4</v>
      </c>
      <c r="AZ2" s="1" t="s">
        <v>113</v>
      </c>
      <c r="BA2" s="1" t="s">
        <v>114</v>
      </c>
      <c r="BB2" s="1" t="s">
        <v>11</v>
      </c>
      <c r="BC2" s="2">
        <v>41654</v>
      </c>
      <c r="BD2" s="2">
        <v>41658</v>
      </c>
      <c r="BE2">
        <v>712.4</v>
      </c>
      <c r="BF2" t="str">
        <f>podroze78[[#This Row],[Imie]]&amp;podroze78[[#This Row],[Nazwisko]]</f>
        <v>TomaszRzepka</v>
      </c>
      <c r="BG2">
        <f>COUNTIF(podroze78[id],podroze78[[#This Row],[id]])</f>
        <v>17</v>
      </c>
      <c r="BH2">
        <f>podroze78[[#This Row],[D_powr]]-podroze78[[#This Row],[D_wyj]]+1</f>
        <v>5</v>
      </c>
      <c r="BI2" s="1" cm="1">
        <f t="array" ref="BI2">SUM(IF(podroze78[Nazwisko]=podroze78[[#This Row],[Nazwisko]],podroze78[dnie],0))</f>
        <v>42</v>
      </c>
      <c r="BJ2" s="1">
        <f>30+(podroze78[[#This Row],[dnie]]-1)*24</f>
        <v>126</v>
      </c>
      <c r="BK2" s="1">
        <f>podroze78[[#This Row],[dieta]]+podroze78[[#This Row],[Koszt_wyj]]</f>
        <v>838.4</v>
      </c>
      <c r="BL2" s="1">
        <f>MONTH(podroze78[[#This Row],[D_wyj]])</f>
        <v>1</v>
      </c>
      <c r="BP2" s="7"/>
      <c r="BQ2" s="8"/>
      <c r="BR2" s="9"/>
      <c r="BT2" s="1" t="s">
        <v>113</v>
      </c>
      <c r="BU2" s="1" t="s">
        <v>114</v>
      </c>
      <c r="BV2" s="1" t="s">
        <v>11</v>
      </c>
      <c r="BW2" s="2">
        <v>41654</v>
      </c>
      <c r="BX2" s="2">
        <v>41658</v>
      </c>
      <c r="BY2">
        <v>712.4</v>
      </c>
      <c r="BZ2" t="str">
        <f>podroze789[[#This Row],[Imie]]&amp;podroze789[[#This Row],[Nazwisko]]</f>
        <v>TomaszRzepka</v>
      </c>
      <c r="CA2">
        <f>COUNTIF(podroze789[id],podroze789[[#This Row],[id]])</f>
        <v>17</v>
      </c>
      <c r="CB2">
        <f>podroze789[[#This Row],[D_powr]]-podroze789[[#This Row],[D_wyj]]+1</f>
        <v>5</v>
      </c>
      <c r="CC2" s="1" cm="1">
        <f t="array" ref="CC2">SUM(IF(podroze789[Nazwisko]=podroze789[[#This Row],[Nazwisko]],podroze789[dnie],0))</f>
        <v>42</v>
      </c>
      <c r="CD2" s="1">
        <f>30+(podroze789[[#This Row],[dnie]]-1)*24</f>
        <v>126</v>
      </c>
      <c r="CE2" s="1">
        <f>podroze789[[#This Row],[dieta]]+podroze789[[#This Row],[Koszt_wyj]]</f>
        <v>838.4</v>
      </c>
      <c r="CF2" s="1">
        <f>MONTH(podroze789[[#This Row],[D_wyj]])</f>
        <v>1</v>
      </c>
      <c r="CG2" s="1">
        <f>podroze789[[#This Row],[dnie]]-1</f>
        <v>4</v>
      </c>
      <c r="CK2">
        <f>AVERAGE(podroze789[noclegi])</f>
        <v>1.641</v>
      </c>
      <c r="CM2" t="s">
        <v>193</v>
      </c>
      <c r="CN2" s="25">
        <v>1.641</v>
      </c>
      <c r="CO2" s="25">
        <f>AVERAGE(CV:CV)</f>
        <v>2.2479452054794522</v>
      </c>
      <c r="CT2" s="24">
        <v>3</v>
      </c>
      <c r="CU2">
        <f>AVERAGE(CT:CT)</f>
        <v>2.9465811965811968</v>
      </c>
      <c r="CV2" s="24">
        <v>3</v>
      </c>
    </row>
    <row r="3" spans="1:100" x14ac:dyDescent="0.25">
      <c r="A3" s="1" t="s">
        <v>113</v>
      </c>
      <c r="B3" s="1" t="s">
        <v>114</v>
      </c>
      <c r="C3" s="1" t="s">
        <v>11</v>
      </c>
      <c r="D3" s="2">
        <v>41684</v>
      </c>
      <c r="E3" s="2">
        <v>41687</v>
      </c>
      <c r="F3">
        <v>573.4</v>
      </c>
      <c r="G3" t="str">
        <f>podroze[[#This Row],[Imie]]&amp;podroze[[#This Row],[Nazwisko]]</f>
        <v>TomaszRzepka</v>
      </c>
      <c r="H3">
        <f>COUNTIF(podroze[id],podroze[[#This Row],[id]])</f>
        <v>17</v>
      </c>
      <c r="I3">
        <f>podroze[[#This Row],[D_powr]]-podroze[[#This Row],[D_wyj]]+1</f>
        <v>4</v>
      </c>
      <c r="J3" s="1" cm="1">
        <f t="array" ref="J3">SUM(IF(podroze[Nazwisko]=podroze[[#This Row],[Nazwisko]],podroze[dnie],0))</f>
        <v>42</v>
      </c>
      <c r="K3" s="1">
        <f>30+(podroze[[#This Row],[dnie]]-1)*24</f>
        <v>102</v>
      </c>
      <c r="T3" s="16" t="s">
        <v>179</v>
      </c>
      <c r="AB3" s="1" t="s">
        <v>113</v>
      </c>
      <c r="AC3" s="1" t="s">
        <v>114</v>
      </c>
      <c r="AD3" s="1" t="s">
        <v>11</v>
      </c>
      <c r="AE3" s="2">
        <v>41684</v>
      </c>
      <c r="AF3" s="2">
        <v>41687</v>
      </c>
      <c r="AG3">
        <v>573.4</v>
      </c>
      <c r="AH3" t="str">
        <f>podroze7[[#This Row],[Imie]]&amp;podroze7[[#This Row],[Nazwisko]]</f>
        <v>TomaszRzepka</v>
      </c>
      <c r="AI3">
        <f>COUNTIF(podroze7[id],podroze7[[#This Row],[id]])</f>
        <v>17</v>
      </c>
      <c r="AJ3">
        <f>podroze7[[#This Row],[D_powr]]-podroze7[[#This Row],[D_wyj]]+1</f>
        <v>4</v>
      </c>
      <c r="AK3" s="1" cm="1">
        <f t="array" ref="AK3">SUM(IF(podroze7[Nazwisko]=podroze7[[#This Row],[Nazwisko]],podroze7[dnie],0))</f>
        <v>42</v>
      </c>
      <c r="AL3" s="1">
        <f>30+(podroze7[[#This Row],[dnie]]-1)*24</f>
        <v>102</v>
      </c>
      <c r="AM3" s="1">
        <f>podroze7[[#This Row],[dieta]]+podroze7[[#This Row],[Koszt_wyj]]</f>
        <v>675.4</v>
      </c>
      <c r="AW3" s="16" t="s">
        <v>179</v>
      </c>
      <c r="AX3" t="s">
        <v>187</v>
      </c>
      <c r="AZ3" s="1" t="s">
        <v>113</v>
      </c>
      <c r="BA3" s="1" t="s">
        <v>114</v>
      </c>
      <c r="BB3" s="1" t="s">
        <v>11</v>
      </c>
      <c r="BC3" s="2">
        <v>41684</v>
      </c>
      <c r="BD3" s="2">
        <v>41687</v>
      </c>
      <c r="BE3">
        <v>573.4</v>
      </c>
      <c r="BF3" t="str">
        <f>podroze78[[#This Row],[Imie]]&amp;podroze78[[#This Row],[Nazwisko]]</f>
        <v>TomaszRzepka</v>
      </c>
      <c r="BG3">
        <f>COUNTIF(podroze78[id],podroze78[[#This Row],[id]])</f>
        <v>17</v>
      </c>
      <c r="BH3">
        <f>podroze78[[#This Row],[D_powr]]-podroze78[[#This Row],[D_wyj]]+1</f>
        <v>4</v>
      </c>
      <c r="BI3" s="1" cm="1">
        <f t="array" ref="BI3">SUM(IF(podroze78[Nazwisko]=podroze78[[#This Row],[Nazwisko]],podroze78[dnie],0))</f>
        <v>42</v>
      </c>
      <c r="BJ3" s="1">
        <f>30+(podroze78[[#This Row],[dnie]]-1)*24</f>
        <v>102</v>
      </c>
      <c r="BK3" s="1">
        <f>podroze78[[#This Row],[dieta]]+podroze78[[#This Row],[Koszt_wyj]]</f>
        <v>675.4</v>
      </c>
      <c r="BL3" s="1">
        <f>MONTH(podroze78[[#This Row],[D_wyj]])</f>
        <v>2</v>
      </c>
      <c r="BP3" s="10"/>
      <c r="BQ3" s="11"/>
      <c r="BR3" s="12"/>
      <c r="BT3" s="1" t="s">
        <v>113</v>
      </c>
      <c r="BU3" s="1" t="s">
        <v>114</v>
      </c>
      <c r="BV3" s="1" t="s">
        <v>11</v>
      </c>
      <c r="BW3" s="2">
        <v>41684</v>
      </c>
      <c r="BX3" s="2">
        <v>41687</v>
      </c>
      <c r="BY3">
        <v>573.4</v>
      </c>
      <c r="BZ3" t="str">
        <f>podroze789[[#This Row],[Imie]]&amp;podroze789[[#This Row],[Nazwisko]]</f>
        <v>TomaszRzepka</v>
      </c>
      <c r="CA3">
        <f>COUNTIF(podroze789[id],podroze789[[#This Row],[id]])</f>
        <v>17</v>
      </c>
      <c r="CB3">
        <f>podroze789[[#This Row],[D_powr]]-podroze789[[#This Row],[D_wyj]]+1</f>
        <v>4</v>
      </c>
      <c r="CC3" s="1" cm="1">
        <f t="array" ref="CC3">SUM(IF(podroze789[Nazwisko]=podroze789[[#This Row],[Nazwisko]],podroze789[dnie],0))</f>
        <v>42</v>
      </c>
      <c r="CD3" s="1">
        <f>30+(podroze789[[#This Row],[dnie]]-1)*24</f>
        <v>102</v>
      </c>
      <c r="CE3" s="1">
        <f>podroze789[[#This Row],[dieta]]+podroze789[[#This Row],[Koszt_wyj]]</f>
        <v>675.4</v>
      </c>
      <c r="CF3" s="1">
        <f>MONTH(podroze789[[#This Row],[D_wyj]])</f>
        <v>2</v>
      </c>
      <c r="CG3" s="1">
        <f>podroze789[[#This Row],[dnie]]-1</f>
        <v>3</v>
      </c>
      <c r="CK3" cm="1">
        <f t="array" ref="CK3">AVERAGE(IF(podroze789[noclegi]&gt;1,podroze789[noclegi],))</f>
        <v>1.379</v>
      </c>
      <c r="CT3" s="23">
        <v>3</v>
      </c>
      <c r="CV3" s="23">
        <v>3</v>
      </c>
    </row>
    <row r="4" spans="1:100" x14ac:dyDescent="0.25">
      <c r="A4" s="1" t="s">
        <v>113</v>
      </c>
      <c r="B4" s="1" t="s">
        <v>114</v>
      </c>
      <c r="C4" s="1" t="s">
        <v>19</v>
      </c>
      <c r="D4" s="2">
        <v>41755</v>
      </c>
      <c r="E4" s="2">
        <v>41758</v>
      </c>
      <c r="F4">
        <v>936.4</v>
      </c>
      <c r="G4" t="str">
        <f>podroze[[#This Row],[Imie]]&amp;podroze[[#This Row],[Nazwisko]]</f>
        <v>TomaszRzepka</v>
      </c>
      <c r="H4">
        <f>COUNTIF(podroze[id],podroze[[#This Row],[id]])</f>
        <v>17</v>
      </c>
      <c r="I4">
        <f>podroze[[#This Row],[D_powr]]-podroze[[#This Row],[D_wyj]]+1</f>
        <v>4</v>
      </c>
      <c r="J4" s="1" cm="1">
        <f t="array" ref="J4">SUM(IF(podroze[Nazwisko]=podroze[[#This Row],[Nazwisko]],podroze[dnie],0))</f>
        <v>42</v>
      </c>
      <c r="K4" s="1">
        <f>30+(podroze[[#This Row],[dnie]]-1)*24</f>
        <v>102</v>
      </c>
      <c r="T4" s="17">
        <v>0</v>
      </c>
      <c r="Y4" s="7"/>
      <c r="Z4" s="8"/>
      <c r="AA4" s="9"/>
      <c r="AB4" s="1" t="s">
        <v>113</v>
      </c>
      <c r="AC4" s="1" t="s">
        <v>114</v>
      </c>
      <c r="AD4" s="1" t="s">
        <v>19</v>
      </c>
      <c r="AE4" s="2">
        <v>41755</v>
      </c>
      <c r="AF4" s="2">
        <v>41758</v>
      </c>
      <c r="AG4">
        <v>936.4</v>
      </c>
      <c r="AH4" t="str">
        <f>podroze7[[#This Row],[Imie]]&amp;podroze7[[#This Row],[Nazwisko]]</f>
        <v>TomaszRzepka</v>
      </c>
      <c r="AI4">
        <f>COUNTIF(podroze7[id],podroze7[[#This Row],[id]])</f>
        <v>17</v>
      </c>
      <c r="AJ4">
        <f>podroze7[[#This Row],[D_powr]]-podroze7[[#This Row],[D_wyj]]+1</f>
        <v>4</v>
      </c>
      <c r="AK4" s="1" cm="1">
        <f t="array" ref="AK4">SUM(IF(podroze7[Nazwisko]=podroze7[[#This Row],[Nazwisko]],podroze7[dnie],0))</f>
        <v>42</v>
      </c>
      <c r="AL4" s="1">
        <f>30+(podroze7[[#This Row],[dnie]]-1)*24</f>
        <v>102</v>
      </c>
      <c r="AM4" s="1">
        <f>podroze7[[#This Row],[dieta]]+podroze7[[#This Row],[Koszt_wyj]]</f>
        <v>1038.4000000000001</v>
      </c>
      <c r="AW4" s="17" t="s">
        <v>19</v>
      </c>
      <c r="AX4" s="1">
        <v>5376</v>
      </c>
      <c r="AZ4" s="1" t="s">
        <v>113</v>
      </c>
      <c r="BA4" s="1" t="s">
        <v>114</v>
      </c>
      <c r="BB4" s="1" t="s">
        <v>19</v>
      </c>
      <c r="BC4" s="2">
        <v>41755</v>
      </c>
      <c r="BD4" s="2">
        <v>41758</v>
      </c>
      <c r="BE4">
        <v>936.4</v>
      </c>
      <c r="BF4" t="str">
        <f>podroze78[[#This Row],[Imie]]&amp;podroze78[[#This Row],[Nazwisko]]</f>
        <v>TomaszRzepka</v>
      </c>
      <c r="BG4">
        <f>COUNTIF(podroze78[id],podroze78[[#This Row],[id]])</f>
        <v>17</v>
      </c>
      <c r="BH4">
        <f>podroze78[[#This Row],[D_powr]]-podroze78[[#This Row],[D_wyj]]+1</f>
        <v>4</v>
      </c>
      <c r="BI4" s="1" cm="1">
        <f t="array" ref="BI4">SUM(IF(podroze78[Nazwisko]=podroze78[[#This Row],[Nazwisko]],podroze78[dnie],0))</f>
        <v>42</v>
      </c>
      <c r="BJ4" s="1">
        <f>30+(podroze78[[#This Row],[dnie]]-1)*24</f>
        <v>102</v>
      </c>
      <c r="BK4" s="1">
        <f>podroze78[[#This Row],[dieta]]+podroze78[[#This Row],[Koszt_wyj]]</f>
        <v>1038.4000000000001</v>
      </c>
      <c r="BL4" s="1">
        <f>MONTH(podroze78[[#This Row],[D_wyj]])</f>
        <v>4</v>
      </c>
      <c r="BP4" s="10"/>
      <c r="BQ4" s="11"/>
      <c r="BR4" s="12"/>
      <c r="BT4" s="1" t="s">
        <v>113</v>
      </c>
      <c r="BU4" s="1" t="s">
        <v>114</v>
      </c>
      <c r="BV4" s="1" t="s">
        <v>19</v>
      </c>
      <c r="BW4" s="2">
        <v>41755</v>
      </c>
      <c r="BX4" s="2">
        <v>41758</v>
      </c>
      <c r="BY4">
        <v>936.4</v>
      </c>
      <c r="BZ4" t="str">
        <f>podroze789[[#This Row],[Imie]]&amp;podroze789[[#This Row],[Nazwisko]]</f>
        <v>TomaszRzepka</v>
      </c>
      <c r="CA4">
        <f>COUNTIF(podroze789[id],podroze789[[#This Row],[id]])</f>
        <v>17</v>
      </c>
      <c r="CB4">
        <f>podroze789[[#This Row],[D_powr]]-podroze789[[#This Row],[D_wyj]]+1</f>
        <v>4</v>
      </c>
      <c r="CC4" s="1" cm="1">
        <f t="array" ref="CC4">SUM(IF(podroze789[Nazwisko]=podroze789[[#This Row],[Nazwisko]],podroze789[dnie],0))</f>
        <v>42</v>
      </c>
      <c r="CD4" s="1">
        <f>30+(podroze789[[#This Row],[dnie]]-1)*24</f>
        <v>102</v>
      </c>
      <c r="CE4" s="1">
        <f>podroze789[[#This Row],[dieta]]+podroze789[[#This Row],[Koszt_wyj]]</f>
        <v>1038.4000000000001</v>
      </c>
      <c r="CF4" s="1">
        <f>MONTH(podroze789[[#This Row],[D_wyj]])</f>
        <v>4</v>
      </c>
      <c r="CG4" s="1">
        <f>podroze789[[#This Row],[dnie]]-1</f>
        <v>3</v>
      </c>
      <c r="CT4" s="24">
        <v>4</v>
      </c>
      <c r="CV4" s="24">
        <v>4</v>
      </c>
    </row>
    <row r="5" spans="1:100" x14ac:dyDescent="0.25">
      <c r="A5" s="1" t="s">
        <v>91</v>
      </c>
      <c r="B5" s="1" t="s">
        <v>92</v>
      </c>
      <c r="C5" s="1" t="s">
        <v>14</v>
      </c>
      <c r="D5" s="2">
        <v>41863</v>
      </c>
      <c r="E5" s="2">
        <v>41867</v>
      </c>
      <c r="F5">
        <v>674.5</v>
      </c>
      <c r="G5" t="str">
        <f>podroze[[#This Row],[Imie]]&amp;podroze[[#This Row],[Nazwisko]]</f>
        <v>JanRzymski</v>
      </c>
      <c r="H5">
        <f>COUNTIF(podroze[id],podroze[[#This Row],[id]])</f>
        <v>13</v>
      </c>
      <c r="I5">
        <f>podroze[[#This Row],[D_powr]]-podroze[[#This Row],[D_wyj]]+1</f>
        <v>5</v>
      </c>
      <c r="J5" s="1" cm="1">
        <f t="array" ref="J5">SUM(IF(podroze[Nazwisko]=podroze[[#This Row],[Nazwisko]],podroze[dnie],0))</f>
        <v>42</v>
      </c>
      <c r="K5" s="1">
        <f>30+(podroze[[#This Row],[dnie]]-1)*24</f>
        <v>126</v>
      </c>
      <c r="T5" s="17">
        <v>1</v>
      </c>
      <c r="Y5" s="10"/>
      <c r="Z5" s="11"/>
      <c r="AA5" s="12"/>
      <c r="AB5" s="1" t="s">
        <v>91</v>
      </c>
      <c r="AC5" s="1" t="s">
        <v>92</v>
      </c>
      <c r="AD5" s="1" t="s">
        <v>14</v>
      </c>
      <c r="AE5" s="2">
        <v>41863</v>
      </c>
      <c r="AF5" s="2">
        <v>41867</v>
      </c>
      <c r="AG5">
        <v>674.5</v>
      </c>
      <c r="AH5" t="str">
        <f>podroze7[[#This Row],[Imie]]&amp;podroze7[[#This Row],[Nazwisko]]</f>
        <v>JanRzymski</v>
      </c>
      <c r="AI5">
        <f>COUNTIF(podroze7[id],podroze7[[#This Row],[id]])</f>
        <v>13</v>
      </c>
      <c r="AJ5">
        <f>podroze7[[#This Row],[D_powr]]-podroze7[[#This Row],[D_wyj]]+1</f>
        <v>5</v>
      </c>
      <c r="AK5" s="1" cm="1">
        <f t="array" ref="AK5">SUM(IF(podroze7[Nazwisko]=podroze7[[#This Row],[Nazwisko]],podroze7[dnie],0))</f>
        <v>42</v>
      </c>
      <c r="AL5" s="1">
        <f>30+(podroze7[[#This Row],[dnie]]-1)*24</f>
        <v>126</v>
      </c>
      <c r="AM5" s="1">
        <f>podroze7[[#This Row],[dieta]]+podroze7[[#This Row],[Koszt_wyj]]</f>
        <v>800.5</v>
      </c>
      <c r="AR5" t="s">
        <v>190</v>
      </c>
      <c r="AW5" s="17" t="s">
        <v>59</v>
      </c>
      <c r="AX5" s="1">
        <v>4596</v>
      </c>
      <c r="AZ5" s="1" t="s">
        <v>91</v>
      </c>
      <c r="BA5" s="1" t="s">
        <v>92</v>
      </c>
      <c r="BB5" s="1" t="s">
        <v>14</v>
      </c>
      <c r="BC5" s="2">
        <v>41863</v>
      </c>
      <c r="BD5" s="2">
        <v>41867</v>
      </c>
      <c r="BE5">
        <v>674.5</v>
      </c>
      <c r="BF5" t="str">
        <f>podroze78[[#This Row],[Imie]]&amp;podroze78[[#This Row],[Nazwisko]]</f>
        <v>JanRzymski</v>
      </c>
      <c r="BG5">
        <f>COUNTIF(podroze78[id],podroze78[[#This Row],[id]])</f>
        <v>13</v>
      </c>
      <c r="BH5">
        <f>podroze78[[#This Row],[D_powr]]-podroze78[[#This Row],[D_wyj]]+1</f>
        <v>5</v>
      </c>
      <c r="BI5" s="1" cm="1">
        <f t="array" ref="BI5">SUM(IF(podroze78[Nazwisko]=podroze78[[#This Row],[Nazwisko]],podroze78[dnie],0))</f>
        <v>42</v>
      </c>
      <c r="BJ5" s="1">
        <f>30+(podroze78[[#This Row],[dnie]]-1)*24</f>
        <v>126</v>
      </c>
      <c r="BK5" s="1">
        <f>podroze78[[#This Row],[dieta]]+podroze78[[#This Row],[Koszt_wyj]]</f>
        <v>800.5</v>
      </c>
      <c r="BL5" s="1">
        <f>MONTH(podroze78[[#This Row],[D_wyj]])</f>
        <v>8</v>
      </c>
      <c r="BP5" s="10"/>
      <c r="BQ5" s="11"/>
      <c r="BR5" s="12"/>
      <c r="BT5" s="1" t="s">
        <v>91</v>
      </c>
      <c r="BU5" s="1" t="s">
        <v>92</v>
      </c>
      <c r="BV5" s="1" t="s">
        <v>14</v>
      </c>
      <c r="BW5" s="2">
        <v>41863</v>
      </c>
      <c r="BX5" s="2">
        <v>41867</v>
      </c>
      <c r="BY5">
        <v>674.5</v>
      </c>
      <c r="BZ5" t="str">
        <f>podroze789[[#This Row],[Imie]]&amp;podroze789[[#This Row],[Nazwisko]]</f>
        <v>JanRzymski</v>
      </c>
      <c r="CA5">
        <f>COUNTIF(podroze789[id],podroze789[[#This Row],[id]])</f>
        <v>13</v>
      </c>
      <c r="CB5">
        <f>podroze789[[#This Row],[D_powr]]-podroze789[[#This Row],[D_wyj]]+1</f>
        <v>5</v>
      </c>
      <c r="CC5" s="1" cm="1">
        <f t="array" ref="CC5">SUM(IF(podroze789[Nazwisko]=podroze789[[#This Row],[Nazwisko]],podroze789[dnie],0))</f>
        <v>42</v>
      </c>
      <c r="CD5" s="1">
        <f>30+(podroze789[[#This Row],[dnie]]-1)*24</f>
        <v>126</v>
      </c>
      <c r="CE5" s="1">
        <f>podroze789[[#This Row],[dieta]]+podroze789[[#This Row],[Koszt_wyj]]</f>
        <v>800.5</v>
      </c>
      <c r="CF5" s="1">
        <f>MONTH(podroze789[[#This Row],[D_wyj]])</f>
        <v>8</v>
      </c>
      <c r="CG5" s="1">
        <f>podroze789[[#This Row],[dnie]]-1</f>
        <v>4</v>
      </c>
      <c r="CT5" s="23">
        <v>4</v>
      </c>
      <c r="CV5" s="23">
        <v>4</v>
      </c>
    </row>
    <row r="6" spans="1:100" x14ac:dyDescent="0.25">
      <c r="A6" s="1" t="s">
        <v>91</v>
      </c>
      <c r="B6" s="1" t="s">
        <v>92</v>
      </c>
      <c r="C6" s="1" t="s">
        <v>66</v>
      </c>
      <c r="D6" s="2">
        <v>41911</v>
      </c>
      <c r="E6" s="2">
        <v>41915</v>
      </c>
      <c r="F6">
        <v>1019.7</v>
      </c>
      <c r="G6" t="str">
        <f>podroze[[#This Row],[Imie]]&amp;podroze[[#This Row],[Nazwisko]]</f>
        <v>JanRzymski</v>
      </c>
      <c r="H6">
        <f>COUNTIF(podroze[id],podroze[[#This Row],[id]])</f>
        <v>13</v>
      </c>
      <c r="I6">
        <f>podroze[[#This Row],[D_powr]]-podroze[[#This Row],[D_wyj]]+1</f>
        <v>5</v>
      </c>
      <c r="J6" s="1" cm="1">
        <f t="array" ref="J6">SUM(IF(podroze[Nazwisko]=podroze[[#This Row],[Nazwisko]],podroze[dnie],0))</f>
        <v>42</v>
      </c>
      <c r="K6" s="1">
        <f>30+(podroze[[#This Row],[dnie]]-1)*24</f>
        <v>126</v>
      </c>
      <c r="T6" s="17">
        <v>2</v>
      </c>
      <c r="Y6" s="10"/>
      <c r="Z6" s="11"/>
      <c r="AA6" s="12"/>
      <c r="AB6" s="1" t="s">
        <v>91</v>
      </c>
      <c r="AC6" s="1" t="s">
        <v>92</v>
      </c>
      <c r="AD6" s="1" t="s">
        <v>66</v>
      </c>
      <c r="AE6" s="2">
        <v>41911</v>
      </c>
      <c r="AF6" s="2">
        <v>41915</v>
      </c>
      <c r="AG6">
        <v>1019.7</v>
      </c>
      <c r="AH6" t="str">
        <f>podroze7[[#This Row],[Imie]]&amp;podroze7[[#This Row],[Nazwisko]]</f>
        <v>JanRzymski</v>
      </c>
      <c r="AI6">
        <f>COUNTIF(podroze7[id],podroze7[[#This Row],[id]])</f>
        <v>13</v>
      </c>
      <c r="AJ6">
        <f>podroze7[[#This Row],[D_powr]]-podroze7[[#This Row],[D_wyj]]+1</f>
        <v>5</v>
      </c>
      <c r="AK6" s="1" cm="1">
        <f t="array" ref="AK6">SUM(IF(podroze7[Nazwisko]=podroze7[[#This Row],[Nazwisko]],podroze7[dnie],0))</f>
        <v>42</v>
      </c>
      <c r="AL6" s="1">
        <f>30+(podroze7[[#This Row],[dnie]]-1)*24</f>
        <v>126</v>
      </c>
      <c r="AM6" s="1">
        <f>podroze7[[#This Row],[dieta]]+podroze7[[#This Row],[Koszt_wyj]]</f>
        <v>1145.7</v>
      </c>
      <c r="AR6" s="16" t="s">
        <v>179</v>
      </c>
      <c r="AS6" t="s">
        <v>189</v>
      </c>
      <c r="AW6" s="17" t="s">
        <v>72</v>
      </c>
      <c r="AX6" s="1">
        <v>6414</v>
      </c>
      <c r="AZ6" s="1" t="s">
        <v>91</v>
      </c>
      <c r="BA6" s="1" t="s">
        <v>92</v>
      </c>
      <c r="BB6" s="1" t="s">
        <v>66</v>
      </c>
      <c r="BC6" s="2">
        <v>41911</v>
      </c>
      <c r="BD6" s="2">
        <v>41915</v>
      </c>
      <c r="BE6">
        <v>1019.7</v>
      </c>
      <c r="BF6" t="str">
        <f>podroze78[[#This Row],[Imie]]&amp;podroze78[[#This Row],[Nazwisko]]</f>
        <v>JanRzymski</v>
      </c>
      <c r="BG6">
        <f>COUNTIF(podroze78[id],podroze78[[#This Row],[id]])</f>
        <v>13</v>
      </c>
      <c r="BH6">
        <f>podroze78[[#This Row],[D_powr]]-podroze78[[#This Row],[D_wyj]]+1</f>
        <v>5</v>
      </c>
      <c r="BI6" s="1" cm="1">
        <f t="array" ref="BI6">SUM(IF(podroze78[Nazwisko]=podroze78[[#This Row],[Nazwisko]],podroze78[dnie],0))</f>
        <v>42</v>
      </c>
      <c r="BJ6" s="1">
        <f>30+(podroze78[[#This Row],[dnie]]-1)*24</f>
        <v>126</v>
      </c>
      <c r="BK6" s="1">
        <f>podroze78[[#This Row],[dieta]]+podroze78[[#This Row],[Koszt_wyj]]</f>
        <v>1145.7</v>
      </c>
      <c r="BL6" s="1">
        <f>MONTH(podroze78[[#This Row],[D_wyj]])</f>
        <v>9</v>
      </c>
      <c r="BP6" s="10"/>
      <c r="BQ6" s="11"/>
      <c r="BR6" s="12"/>
      <c r="BT6" s="1" t="s">
        <v>91</v>
      </c>
      <c r="BU6" s="1" t="s">
        <v>92</v>
      </c>
      <c r="BV6" s="1" t="s">
        <v>66</v>
      </c>
      <c r="BW6" s="2">
        <v>41911</v>
      </c>
      <c r="BX6" s="2">
        <v>41915</v>
      </c>
      <c r="BY6">
        <v>1019.7</v>
      </c>
      <c r="BZ6" t="str">
        <f>podroze789[[#This Row],[Imie]]&amp;podroze789[[#This Row],[Nazwisko]]</f>
        <v>JanRzymski</v>
      </c>
      <c r="CA6">
        <f>COUNTIF(podroze789[id],podroze789[[#This Row],[id]])</f>
        <v>13</v>
      </c>
      <c r="CB6">
        <f>podroze789[[#This Row],[D_powr]]-podroze789[[#This Row],[D_wyj]]+1</f>
        <v>5</v>
      </c>
      <c r="CC6" s="1" cm="1">
        <f t="array" ref="CC6">SUM(IF(podroze789[Nazwisko]=podroze789[[#This Row],[Nazwisko]],podroze789[dnie],0))</f>
        <v>42</v>
      </c>
      <c r="CD6" s="1">
        <f>30+(podroze789[[#This Row],[dnie]]-1)*24</f>
        <v>126</v>
      </c>
      <c r="CE6" s="1">
        <f>podroze789[[#This Row],[dieta]]+podroze789[[#This Row],[Koszt_wyj]]</f>
        <v>1145.7</v>
      </c>
      <c r="CF6" s="1">
        <f>MONTH(podroze789[[#This Row],[D_wyj]])</f>
        <v>9</v>
      </c>
      <c r="CG6" s="1">
        <f>podroze789[[#This Row],[dnie]]-1</f>
        <v>4</v>
      </c>
      <c r="CT6" s="24">
        <v>4</v>
      </c>
      <c r="CV6" s="24">
        <v>4</v>
      </c>
    </row>
    <row r="7" spans="1:100" x14ac:dyDescent="0.25">
      <c r="A7" s="1" t="s">
        <v>91</v>
      </c>
      <c r="B7" s="1" t="s">
        <v>92</v>
      </c>
      <c r="C7" s="1" t="s">
        <v>24</v>
      </c>
      <c r="D7" s="2">
        <v>41941</v>
      </c>
      <c r="E7" s="2">
        <v>41945</v>
      </c>
      <c r="F7">
        <v>886.7</v>
      </c>
      <c r="G7" t="str">
        <f>podroze[[#This Row],[Imie]]&amp;podroze[[#This Row],[Nazwisko]]</f>
        <v>JanRzymski</v>
      </c>
      <c r="H7">
        <f>COUNTIF(podroze[id],podroze[[#This Row],[id]])</f>
        <v>13</v>
      </c>
      <c r="I7">
        <f>podroze[[#This Row],[D_powr]]-podroze[[#This Row],[D_wyj]]+1</f>
        <v>5</v>
      </c>
      <c r="J7" s="1" cm="1">
        <f t="array" ref="J7">SUM(IF(podroze[Nazwisko]=podroze[[#This Row],[Nazwisko]],podroze[dnie],0))</f>
        <v>42</v>
      </c>
      <c r="K7" s="1">
        <f>30+(podroze[[#This Row],[dnie]]-1)*24</f>
        <v>126</v>
      </c>
      <c r="T7" s="17">
        <v>3</v>
      </c>
      <c r="Y7" s="10"/>
      <c r="Z7" s="11"/>
      <c r="AA7" s="12"/>
      <c r="AB7" s="1" t="s">
        <v>91</v>
      </c>
      <c r="AC7" s="1" t="s">
        <v>92</v>
      </c>
      <c r="AD7" s="1" t="s">
        <v>24</v>
      </c>
      <c r="AE7" s="2">
        <v>41941</v>
      </c>
      <c r="AF7" s="2">
        <v>41945</v>
      </c>
      <c r="AG7">
        <v>886.7</v>
      </c>
      <c r="AH7" t="str">
        <f>podroze7[[#This Row],[Imie]]&amp;podroze7[[#This Row],[Nazwisko]]</f>
        <v>JanRzymski</v>
      </c>
      <c r="AI7">
        <f>COUNTIF(podroze7[id],podroze7[[#This Row],[id]])</f>
        <v>13</v>
      </c>
      <c r="AJ7">
        <f>podroze7[[#This Row],[D_powr]]-podroze7[[#This Row],[D_wyj]]+1</f>
        <v>5</v>
      </c>
      <c r="AK7" s="1" cm="1">
        <f t="array" ref="AK7">SUM(IF(podroze7[Nazwisko]=podroze7[[#This Row],[Nazwisko]],podroze7[dnie],0))</f>
        <v>42</v>
      </c>
      <c r="AL7" s="1">
        <f>30+(podroze7[[#This Row],[dnie]]-1)*24</f>
        <v>126</v>
      </c>
      <c r="AM7" s="1">
        <f>podroze7[[#This Row],[dieta]]+podroze7[[#This Row],[Koszt_wyj]]</f>
        <v>1012.7</v>
      </c>
      <c r="AR7" s="17" t="s">
        <v>14</v>
      </c>
      <c r="AS7" s="1">
        <v>27599.5</v>
      </c>
      <c r="AW7" s="17" t="s">
        <v>66</v>
      </c>
      <c r="AX7" s="1">
        <v>4986</v>
      </c>
      <c r="AZ7" s="1" t="s">
        <v>91</v>
      </c>
      <c r="BA7" s="1" t="s">
        <v>92</v>
      </c>
      <c r="BB7" s="1" t="s">
        <v>24</v>
      </c>
      <c r="BC7" s="2">
        <v>41941</v>
      </c>
      <c r="BD7" s="2">
        <v>41945</v>
      </c>
      <c r="BE7">
        <v>886.7</v>
      </c>
      <c r="BF7" t="str">
        <f>podroze78[[#This Row],[Imie]]&amp;podroze78[[#This Row],[Nazwisko]]</f>
        <v>JanRzymski</v>
      </c>
      <c r="BG7">
        <f>COUNTIF(podroze78[id],podroze78[[#This Row],[id]])</f>
        <v>13</v>
      </c>
      <c r="BH7">
        <f>podroze78[[#This Row],[D_powr]]-podroze78[[#This Row],[D_wyj]]+1</f>
        <v>5</v>
      </c>
      <c r="BI7" s="1" cm="1">
        <f t="array" ref="BI7">SUM(IF(podroze78[Nazwisko]=podroze78[[#This Row],[Nazwisko]],podroze78[dnie],0))</f>
        <v>42</v>
      </c>
      <c r="BJ7" s="1">
        <f>30+(podroze78[[#This Row],[dnie]]-1)*24</f>
        <v>126</v>
      </c>
      <c r="BK7" s="1">
        <f>podroze78[[#This Row],[dieta]]+podroze78[[#This Row],[Koszt_wyj]]</f>
        <v>1012.7</v>
      </c>
      <c r="BL7" s="1">
        <f>MONTH(podroze78[[#This Row],[D_wyj]])</f>
        <v>10</v>
      </c>
      <c r="BP7" s="10"/>
      <c r="BQ7" s="11"/>
      <c r="BR7" s="12"/>
      <c r="BT7" s="1" t="s">
        <v>91</v>
      </c>
      <c r="BU7" s="1" t="s">
        <v>92</v>
      </c>
      <c r="BV7" s="1" t="s">
        <v>24</v>
      </c>
      <c r="BW7" s="2">
        <v>41941</v>
      </c>
      <c r="BX7" s="2">
        <v>41945</v>
      </c>
      <c r="BY7">
        <v>886.7</v>
      </c>
      <c r="BZ7" t="str">
        <f>podroze789[[#This Row],[Imie]]&amp;podroze789[[#This Row],[Nazwisko]]</f>
        <v>JanRzymski</v>
      </c>
      <c r="CA7">
        <f>COUNTIF(podroze789[id],podroze789[[#This Row],[id]])</f>
        <v>13</v>
      </c>
      <c r="CB7">
        <f>podroze789[[#This Row],[D_powr]]-podroze789[[#This Row],[D_wyj]]+1</f>
        <v>5</v>
      </c>
      <c r="CC7" s="1" cm="1">
        <f t="array" ref="CC7">SUM(IF(podroze789[Nazwisko]=podroze789[[#This Row],[Nazwisko]],podroze789[dnie],0))</f>
        <v>42</v>
      </c>
      <c r="CD7" s="1">
        <f>30+(podroze789[[#This Row],[dnie]]-1)*24</f>
        <v>126</v>
      </c>
      <c r="CE7" s="1">
        <f>podroze789[[#This Row],[dieta]]+podroze789[[#This Row],[Koszt_wyj]]</f>
        <v>1012.7</v>
      </c>
      <c r="CF7" s="1">
        <f>MONTH(podroze789[[#This Row],[D_wyj]])</f>
        <v>10</v>
      </c>
      <c r="CG7" s="1">
        <f>podroze789[[#This Row],[dnie]]-1</f>
        <v>4</v>
      </c>
      <c r="CT7" s="23">
        <v>3</v>
      </c>
      <c r="CV7" s="23">
        <v>3</v>
      </c>
    </row>
    <row r="8" spans="1:100" x14ac:dyDescent="0.25">
      <c r="A8" s="1" t="s">
        <v>91</v>
      </c>
      <c r="B8" s="1" t="s">
        <v>92</v>
      </c>
      <c r="C8" s="1" t="s">
        <v>66</v>
      </c>
      <c r="D8" s="2">
        <v>41779</v>
      </c>
      <c r="E8" s="2">
        <v>41782</v>
      </c>
      <c r="F8">
        <v>841.7</v>
      </c>
      <c r="G8" t="str">
        <f>podroze[[#This Row],[Imie]]&amp;podroze[[#This Row],[Nazwisko]]</f>
        <v>JanRzymski</v>
      </c>
      <c r="H8">
        <f>COUNTIF(podroze[id],podroze[[#This Row],[id]])</f>
        <v>13</v>
      </c>
      <c r="I8">
        <f>podroze[[#This Row],[D_powr]]-podroze[[#This Row],[D_wyj]]+1</f>
        <v>4</v>
      </c>
      <c r="J8" s="1" cm="1">
        <f t="array" ref="J8">SUM(IF(podroze[Nazwisko]=podroze[[#This Row],[Nazwisko]],podroze[dnie],0))</f>
        <v>42</v>
      </c>
      <c r="K8" s="1">
        <f>30+(podroze[[#This Row],[dnie]]-1)*24</f>
        <v>102</v>
      </c>
      <c r="T8" s="17">
        <v>4</v>
      </c>
      <c r="Y8" s="10"/>
      <c r="Z8" s="11"/>
      <c r="AA8" s="12"/>
      <c r="AB8" s="1" t="s">
        <v>91</v>
      </c>
      <c r="AC8" s="1" t="s">
        <v>92</v>
      </c>
      <c r="AD8" s="1" t="s">
        <v>66</v>
      </c>
      <c r="AE8" s="2">
        <v>41779</v>
      </c>
      <c r="AF8" s="2">
        <v>41782</v>
      </c>
      <c r="AG8">
        <v>841.7</v>
      </c>
      <c r="AH8" t="str">
        <f>podroze7[[#This Row],[Imie]]&amp;podroze7[[#This Row],[Nazwisko]]</f>
        <v>JanRzymski</v>
      </c>
      <c r="AI8">
        <f>COUNTIF(podroze7[id],podroze7[[#This Row],[id]])</f>
        <v>13</v>
      </c>
      <c r="AJ8">
        <f>podroze7[[#This Row],[D_powr]]-podroze7[[#This Row],[D_wyj]]+1</f>
        <v>4</v>
      </c>
      <c r="AK8" s="1" cm="1">
        <f t="array" ref="AK8">SUM(IF(podroze7[Nazwisko]=podroze7[[#This Row],[Nazwisko]],podroze7[dnie],0))</f>
        <v>42</v>
      </c>
      <c r="AL8" s="1">
        <f>30+(podroze7[[#This Row],[dnie]]-1)*24</f>
        <v>102</v>
      </c>
      <c r="AM8" s="1">
        <f>podroze7[[#This Row],[dieta]]+podroze7[[#This Row],[Koszt_wyj]]</f>
        <v>943.7</v>
      </c>
      <c r="AR8" s="17" t="s">
        <v>11</v>
      </c>
      <c r="AS8" s="1">
        <v>34215.400000000052</v>
      </c>
      <c r="AW8" s="17" t="s">
        <v>17</v>
      </c>
      <c r="AX8" s="1">
        <v>6030</v>
      </c>
      <c r="AZ8" s="1" t="s">
        <v>91</v>
      </c>
      <c r="BA8" s="1" t="s">
        <v>92</v>
      </c>
      <c r="BB8" s="1" t="s">
        <v>66</v>
      </c>
      <c r="BC8" s="2">
        <v>41779</v>
      </c>
      <c r="BD8" s="2">
        <v>41782</v>
      </c>
      <c r="BE8">
        <v>841.7</v>
      </c>
      <c r="BF8" t="str">
        <f>podroze78[[#This Row],[Imie]]&amp;podroze78[[#This Row],[Nazwisko]]</f>
        <v>JanRzymski</v>
      </c>
      <c r="BG8">
        <f>COUNTIF(podroze78[id],podroze78[[#This Row],[id]])</f>
        <v>13</v>
      </c>
      <c r="BH8">
        <f>podroze78[[#This Row],[D_powr]]-podroze78[[#This Row],[D_wyj]]+1</f>
        <v>4</v>
      </c>
      <c r="BI8" s="1" cm="1">
        <f t="array" ref="BI8">SUM(IF(podroze78[Nazwisko]=podroze78[[#This Row],[Nazwisko]],podroze78[dnie],0))</f>
        <v>42</v>
      </c>
      <c r="BJ8" s="1">
        <f>30+(podroze78[[#This Row],[dnie]]-1)*24</f>
        <v>102</v>
      </c>
      <c r="BK8" s="1">
        <f>podroze78[[#This Row],[dieta]]+podroze78[[#This Row],[Koszt_wyj]]</f>
        <v>943.7</v>
      </c>
      <c r="BL8" s="1">
        <f>MONTH(podroze78[[#This Row],[D_wyj]])</f>
        <v>5</v>
      </c>
      <c r="BP8" s="10"/>
      <c r="BQ8" s="11"/>
      <c r="BR8" s="12"/>
      <c r="BT8" s="1" t="s">
        <v>91</v>
      </c>
      <c r="BU8" s="1" t="s">
        <v>92</v>
      </c>
      <c r="BV8" s="1" t="s">
        <v>66</v>
      </c>
      <c r="BW8" s="2">
        <v>41779</v>
      </c>
      <c r="BX8" s="2">
        <v>41782</v>
      </c>
      <c r="BY8">
        <v>841.7</v>
      </c>
      <c r="BZ8" t="str">
        <f>podroze789[[#This Row],[Imie]]&amp;podroze789[[#This Row],[Nazwisko]]</f>
        <v>JanRzymski</v>
      </c>
      <c r="CA8">
        <f>COUNTIF(podroze789[id],podroze789[[#This Row],[id]])</f>
        <v>13</v>
      </c>
      <c r="CB8">
        <f>podroze789[[#This Row],[D_powr]]-podroze789[[#This Row],[D_wyj]]+1</f>
        <v>4</v>
      </c>
      <c r="CC8" s="1" cm="1">
        <f t="array" ref="CC8">SUM(IF(podroze789[Nazwisko]=podroze789[[#This Row],[Nazwisko]],podroze789[dnie],0))</f>
        <v>42</v>
      </c>
      <c r="CD8" s="1">
        <f>30+(podroze789[[#This Row],[dnie]]-1)*24</f>
        <v>102</v>
      </c>
      <c r="CE8" s="1">
        <f>podroze789[[#This Row],[dieta]]+podroze789[[#This Row],[Koszt_wyj]]</f>
        <v>943.7</v>
      </c>
      <c r="CF8" s="1">
        <f>MONTH(podroze789[[#This Row],[D_wyj]])</f>
        <v>5</v>
      </c>
      <c r="CG8" s="1">
        <f>podroze789[[#This Row],[dnie]]-1</f>
        <v>3</v>
      </c>
      <c r="CT8" s="24">
        <v>3</v>
      </c>
      <c r="CV8" s="24">
        <v>3</v>
      </c>
    </row>
    <row r="9" spans="1:100" x14ac:dyDescent="0.25">
      <c r="A9" s="1" t="s">
        <v>91</v>
      </c>
      <c r="B9" s="1" t="s">
        <v>92</v>
      </c>
      <c r="C9" s="1" t="s">
        <v>66</v>
      </c>
      <c r="D9" s="2">
        <v>41827</v>
      </c>
      <c r="E9" s="2">
        <v>41830</v>
      </c>
      <c r="F9">
        <v>841.7</v>
      </c>
      <c r="G9" t="str">
        <f>podroze[[#This Row],[Imie]]&amp;podroze[[#This Row],[Nazwisko]]</f>
        <v>JanRzymski</v>
      </c>
      <c r="H9">
        <f>COUNTIF(podroze[id],podroze[[#This Row],[id]])</f>
        <v>13</v>
      </c>
      <c r="I9">
        <f>podroze[[#This Row],[D_powr]]-podroze[[#This Row],[D_wyj]]+1</f>
        <v>4</v>
      </c>
      <c r="J9" s="1" cm="1">
        <f t="array" ref="J9">SUM(IF(podroze[Nazwisko]=podroze[[#This Row],[Nazwisko]],podroze[dnie],0))</f>
        <v>42</v>
      </c>
      <c r="K9" s="1">
        <f>30+(podroze[[#This Row],[dnie]]-1)*24</f>
        <v>102</v>
      </c>
      <c r="T9" s="17">
        <v>7</v>
      </c>
      <c r="Y9" s="10"/>
      <c r="Z9" s="11"/>
      <c r="AA9" s="12"/>
      <c r="AB9" s="1" t="s">
        <v>91</v>
      </c>
      <c r="AC9" s="1" t="s">
        <v>92</v>
      </c>
      <c r="AD9" s="1" t="s">
        <v>66</v>
      </c>
      <c r="AE9" s="2">
        <v>41827</v>
      </c>
      <c r="AF9" s="2">
        <v>41830</v>
      </c>
      <c r="AG9">
        <v>841.7</v>
      </c>
      <c r="AH9" t="str">
        <f>podroze7[[#This Row],[Imie]]&amp;podroze7[[#This Row],[Nazwisko]]</f>
        <v>JanRzymski</v>
      </c>
      <c r="AI9">
        <f>COUNTIF(podroze7[id],podroze7[[#This Row],[id]])</f>
        <v>13</v>
      </c>
      <c r="AJ9">
        <f>podroze7[[#This Row],[D_powr]]-podroze7[[#This Row],[D_wyj]]+1</f>
        <v>4</v>
      </c>
      <c r="AK9" s="1" cm="1">
        <f t="array" ref="AK9">SUM(IF(podroze7[Nazwisko]=podroze7[[#This Row],[Nazwisko]],podroze7[dnie],0))</f>
        <v>42</v>
      </c>
      <c r="AL9" s="1">
        <f>30+(podroze7[[#This Row],[dnie]]-1)*24</f>
        <v>102</v>
      </c>
      <c r="AM9" s="1">
        <f>podroze7[[#This Row],[dieta]]+podroze7[[#This Row],[Koszt_wyj]]</f>
        <v>943.7</v>
      </c>
      <c r="AR9" s="17" t="s">
        <v>30</v>
      </c>
      <c r="AS9" s="1">
        <v>38263.5</v>
      </c>
      <c r="AW9" s="17" t="s">
        <v>38</v>
      </c>
      <c r="AX9" s="1">
        <v>5310</v>
      </c>
      <c r="AZ9" s="1" t="s">
        <v>91</v>
      </c>
      <c r="BA9" s="1" t="s">
        <v>92</v>
      </c>
      <c r="BB9" s="1" t="s">
        <v>66</v>
      </c>
      <c r="BC9" s="2">
        <v>41827</v>
      </c>
      <c r="BD9" s="2">
        <v>41830</v>
      </c>
      <c r="BE9">
        <v>841.7</v>
      </c>
      <c r="BF9" t="str">
        <f>podroze78[[#This Row],[Imie]]&amp;podroze78[[#This Row],[Nazwisko]]</f>
        <v>JanRzymski</v>
      </c>
      <c r="BG9">
        <f>COUNTIF(podroze78[id],podroze78[[#This Row],[id]])</f>
        <v>13</v>
      </c>
      <c r="BH9">
        <f>podroze78[[#This Row],[D_powr]]-podroze78[[#This Row],[D_wyj]]+1</f>
        <v>4</v>
      </c>
      <c r="BI9" s="1" cm="1">
        <f t="array" ref="BI9">SUM(IF(podroze78[Nazwisko]=podroze78[[#This Row],[Nazwisko]],podroze78[dnie],0))</f>
        <v>42</v>
      </c>
      <c r="BJ9" s="1">
        <f>30+(podroze78[[#This Row],[dnie]]-1)*24</f>
        <v>102</v>
      </c>
      <c r="BK9" s="1">
        <f>podroze78[[#This Row],[dieta]]+podroze78[[#This Row],[Koszt_wyj]]</f>
        <v>943.7</v>
      </c>
      <c r="BL9" s="1">
        <f>MONTH(podroze78[[#This Row],[D_wyj]])</f>
        <v>7</v>
      </c>
      <c r="BP9" s="10"/>
      <c r="BQ9" s="11"/>
      <c r="BR9" s="12"/>
      <c r="BT9" s="1" t="s">
        <v>91</v>
      </c>
      <c r="BU9" s="1" t="s">
        <v>92</v>
      </c>
      <c r="BV9" s="1" t="s">
        <v>66</v>
      </c>
      <c r="BW9" s="2">
        <v>41827</v>
      </c>
      <c r="BX9" s="2">
        <v>41830</v>
      </c>
      <c r="BY9">
        <v>841.7</v>
      </c>
      <c r="BZ9" t="str">
        <f>podroze789[[#This Row],[Imie]]&amp;podroze789[[#This Row],[Nazwisko]]</f>
        <v>JanRzymski</v>
      </c>
      <c r="CA9">
        <f>COUNTIF(podroze789[id],podroze789[[#This Row],[id]])</f>
        <v>13</v>
      </c>
      <c r="CB9">
        <f>podroze789[[#This Row],[D_powr]]-podroze789[[#This Row],[D_wyj]]+1</f>
        <v>4</v>
      </c>
      <c r="CC9" s="1" cm="1">
        <f t="array" ref="CC9">SUM(IF(podroze789[Nazwisko]=podroze789[[#This Row],[Nazwisko]],podroze789[dnie],0))</f>
        <v>42</v>
      </c>
      <c r="CD9" s="1">
        <f>30+(podroze789[[#This Row],[dnie]]-1)*24</f>
        <v>102</v>
      </c>
      <c r="CE9" s="1">
        <f>podroze789[[#This Row],[dieta]]+podroze789[[#This Row],[Koszt_wyj]]</f>
        <v>943.7</v>
      </c>
      <c r="CF9" s="1">
        <f>MONTH(podroze789[[#This Row],[D_wyj]])</f>
        <v>7</v>
      </c>
      <c r="CG9" s="1">
        <f>podroze789[[#This Row],[dnie]]-1</f>
        <v>3</v>
      </c>
      <c r="CT9" s="23">
        <v>3</v>
      </c>
      <c r="CV9" s="23">
        <v>3</v>
      </c>
    </row>
    <row r="10" spans="1:100" x14ac:dyDescent="0.25">
      <c r="A10" s="1" t="s">
        <v>91</v>
      </c>
      <c r="B10" s="1" t="s">
        <v>92</v>
      </c>
      <c r="C10" s="1" t="s">
        <v>66</v>
      </c>
      <c r="D10" s="2">
        <v>41851</v>
      </c>
      <c r="E10" s="2">
        <v>41854</v>
      </c>
      <c r="F10">
        <v>841.7</v>
      </c>
      <c r="G10" t="str">
        <f>podroze[[#This Row],[Imie]]&amp;podroze[[#This Row],[Nazwisko]]</f>
        <v>JanRzymski</v>
      </c>
      <c r="H10">
        <f>COUNTIF(podroze[id],podroze[[#This Row],[id]])</f>
        <v>13</v>
      </c>
      <c r="I10">
        <f>podroze[[#This Row],[D_powr]]-podroze[[#This Row],[D_wyj]]+1</f>
        <v>4</v>
      </c>
      <c r="J10" s="1" cm="1">
        <f t="array" ref="J10">SUM(IF(podroze[Nazwisko]=podroze[[#This Row],[Nazwisko]],podroze[dnie],0))</f>
        <v>42</v>
      </c>
      <c r="K10" s="1">
        <f>30+(podroze[[#This Row],[dnie]]-1)*24</f>
        <v>102</v>
      </c>
      <c r="T10" s="17" t="s">
        <v>180</v>
      </c>
      <c r="Y10" s="10"/>
      <c r="Z10" s="11"/>
      <c r="AA10" s="12"/>
      <c r="AB10" s="1" t="s">
        <v>91</v>
      </c>
      <c r="AC10" s="1" t="s">
        <v>92</v>
      </c>
      <c r="AD10" s="1" t="s">
        <v>66</v>
      </c>
      <c r="AE10" s="2">
        <v>41851</v>
      </c>
      <c r="AF10" s="2">
        <v>41854</v>
      </c>
      <c r="AG10">
        <v>841.7</v>
      </c>
      <c r="AH10" t="str">
        <f>podroze7[[#This Row],[Imie]]&amp;podroze7[[#This Row],[Nazwisko]]</f>
        <v>JanRzymski</v>
      </c>
      <c r="AI10">
        <f>COUNTIF(podroze7[id],podroze7[[#This Row],[id]])</f>
        <v>13</v>
      </c>
      <c r="AJ10">
        <f>podroze7[[#This Row],[D_powr]]-podroze7[[#This Row],[D_wyj]]+1</f>
        <v>4</v>
      </c>
      <c r="AK10" s="1" cm="1">
        <f t="array" ref="AK10">SUM(IF(podroze7[Nazwisko]=podroze7[[#This Row],[Nazwisko]],podroze7[dnie],0))</f>
        <v>42</v>
      </c>
      <c r="AL10" s="1">
        <f>30+(podroze7[[#This Row],[dnie]]-1)*24</f>
        <v>102</v>
      </c>
      <c r="AM10" s="1">
        <f>podroze7[[#This Row],[dieta]]+podroze7[[#This Row],[Koszt_wyj]]</f>
        <v>943.7</v>
      </c>
      <c r="AR10" s="17" t="s">
        <v>38</v>
      </c>
      <c r="AS10" s="1">
        <v>43372.800000000032</v>
      </c>
      <c r="AW10" s="17" t="s">
        <v>24</v>
      </c>
      <c r="AX10" s="1">
        <v>6150</v>
      </c>
      <c r="AZ10" s="1" t="s">
        <v>91</v>
      </c>
      <c r="BA10" s="1" t="s">
        <v>92</v>
      </c>
      <c r="BB10" s="1" t="s">
        <v>66</v>
      </c>
      <c r="BC10" s="2">
        <v>41851</v>
      </c>
      <c r="BD10" s="2">
        <v>41854</v>
      </c>
      <c r="BE10">
        <v>841.7</v>
      </c>
      <c r="BF10" t="str">
        <f>podroze78[[#This Row],[Imie]]&amp;podroze78[[#This Row],[Nazwisko]]</f>
        <v>JanRzymski</v>
      </c>
      <c r="BG10">
        <f>COUNTIF(podroze78[id],podroze78[[#This Row],[id]])</f>
        <v>13</v>
      </c>
      <c r="BH10">
        <f>podroze78[[#This Row],[D_powr]]-podroze78[[#This Row],[D_wyj]]+1</f>
        <v>4</v>
      </c>
      <c r="BI10" s="1" cm="1">
        <f t="array" ref="BI10">SUM(IF(podroze78[Nazwisko]=podroze78[[#This Row],[Nazwisko]],podroze78[dnie],0))</f>
        <v>42</v>
      </c>
      <c r="BJ10" s="1">
        <f>30+(podroze78[[#This Row],[dnie]]-1)*24</f>
        <v>102</v>
      </c>
      <c r="BK10" s="1">
        <f>podroze78[[#This Row],[dieta]]+podroze78[[#This Row],[Koszt_wyj]]</f>
        <v>943.7</v>
      </c>
      <c r="BL10" s="1">
        <f>MONTH(podroze78[[#This Row],[D_wyj]])</f>
        <v>7</v>
      </c>
      <c r="BP10" s="10"/>
      <c r="BQ10" s="11"/>
      <c r="BR10" s="12"/>
      <c r="BT10" s="1" t="s">
        <v>91</v>
      </c>
      <c r="BU10" s="1" t="s">
        <v>92</v>
      </c>
      <c r="BV10" s="1" t="s">
        <v>66</v>
      </c>
      <c r="BW10" s="2">
        <v>41851</v>
      </c>
      <c r="BX10" s="2">
        <v>41854</v>
      </c>
      <c r="BY10">
        <v>841.7</v>
      </c>
      <c r="BZ10" t="str">
        <f>podroze789[[#This Row],[Imie]]&amp;podroze789[[#This Row],[Nazwisko]]</f>
        <v>JanRzymski</v>
      </c>
      <c r="CA10">
        <f>COUNTIF(podroze789[id],podroze789[[#This Row],[id]])</f>
        <v>13</v>
      </c>
      <c r="CB10">
        <f>podroze789[[#This Row],[D_powr]]-podroze789[[#This Row],[D_wyj]]+1</f>
        <v>4</v>
      </c>
      <c r="CC10" s="1" cm="1">
        <f t="array" ref="CC10">SUM(IF(podroze789[Nazwisko]=podroze789[[#This Row],[Nazwisko]],podroze789[dnie],0))</f>
        <v>42</v>
      </c>
      <c r="CD10" s="1">
        <f>30+(podroze789[[#This Row],[dnie]]-1)*24</f>
        <v>102</v>
      </c>
      <c r="CE10" s="1">
        <f>podroze789[[#This Row],[dieta]]+podroze789[[#This Row],[Koszt_wyj]]</f>
        <v>943.7</v>
      </c>
      <c r="CF10" s="1">
        <f>MONTH(podroze789[[#This Row],[D_wyj]])</f>
        <v>7</v>
      </c>
      <c r="CG10" s="1">
        <f>podroze789[[#This Row],[dnie]]-1</f>
        <v>3</v>
      </c>
      <c r="CJ10">
        <f>AVERAGE(podroze789[noclegi])</f>
        <v>1.641</v>
      </c>
      <c r="CT10" s="24">
        <v>2</v>
      </c>
      <c r="CV10" s="24">
        <v>2</v>
      </c>
    </row>
    <row r="11" spans="1:100" x14ac:dyDescent="0.25">
      <c r="A11" s="1" t="s">
        <v>113</v>
      </c>
      <c r="B11" s="1" t="s">
        <v>114</v>
      </c>
      <c r="C11" s="1" t="s">
        <v>59</v>
      </c>
      <c r="D11" s="2">
        <v>41815</v>
      </c>
      <c r="E11" s="2">
        <v>41817</v>
      </c>
      <c r="F11">
        <v>760</v>
      </c>
      <c r="G11" t="str">
        <f>podroze[[#This Row],[Imie]]&amp;podroze[[#This Row],[Nazwisko]]</f>
        <v>TomaszRzepka</v>
      </c>
      <c r="H11">
        <f>COUNTIF(podroze[id],podroze[[#This Row],[id]])</f>
        <v>17</v>
      </c>
      <c r="I11">
        <f>podroze[[#This Row],[D_powr]]-podroze[[#This Row],[D_wyj]]+1</f>
        <v>3</v>
      </c>
      <c r="J11" s="1" cm="1">
        <f t="array" ref="J11">SUM(IF(podroze[Nazwisko]=podroze[[#This Row],[Nazwisko]],podroze[dnie],0))</f>
        <v>42</v>
      </c>
      <c r="K11" s="1">
        <f>30+(podroze[[#This Row],[dnie]]-1)*24</f>
        <v>78</v>
      </c>
      <c r="Y11" s="10"/>
      <c r="Z11" s="11"/>
      <c r="AA11" s="12"/>
      <c r="AB11" s="1" t="s">
        <v>113</v>
      </c>
      <c r="AC11" s="1" t="s">
        <v>114</v>
      </c>
      <c r="AD11" s="1" t="s">
        <v>59</v>
      </c>
      <c r="AE11" s="2">
        <v>41815</v>
      </c>
      <c r="AF11" s="2">
        <v>41817</v>
      </c>
      <c r="AG11">
        <v>760</v>
      </c>
      <c r="AH11" t="str">
        <f>podroze7[[#This Row],[Imie]]&amp;podroze7[[#This Row],[Nazwisko]]</f>
        <v>TomaszRzepka</v>
      </c>
      <c r="AI11">
        <f>COUNTIF(podroze7[id],podroze7[[#This Row],[id]])</f>
        <v>17</v>
      </c>
      <c r="AJ11">
        <f>podroze7[[#This Row],[D_powr]]-podroze7[[#This Row],[D_wyj]]+1</f>
        <v>3</v>
      </c>
      <c r="AK11" s="1" cm="1">
        <f t="array" ref="AK11">SUM(IF(podroze7[Nazwisko]=podroze7[[#This Row],[Nazwisko]],podroze7[dnie],0))</f>
        <v>42</v>
      </c>
      <c r="AL11" s="1">
        <f>30+(podroze7[[#This Row],[dnie]]-1)*24</f>
        <v>78</v>
      </c>
      <c r="AM11" s="1">
        <f>podroze7[[#This Row],[dieta]]+podroze7[[#This Row],[Koszt_wyj]]</f>
        <v>838</v>
      </c>
      <c r="AR11" s="17" t="s">
        <v>66</v>
      </c>
      <c r="AS11" s="1">
        <v>48014.699999999953</v>
      </c>
      <c r="AW11" s="17" t="s">
        <v>8</v>
      </c>
      <c r="AX11" s="1">
        <v>5334</v>
      </c>
      <c r="AZ11" s="1" t="s">
        <v>113</v>
      </c>
      <c r="BA11" s="1" t="s">
        <v>114</v>
      </c>
      <c r="BB11" s="1" t="s">
        <v>59</v>
      </c>
      <c r="BC11" s="2">
        <v>41815</v>
      </c>
      <c r="BD11" s="2">
        <v>41817</v>
      </c>
      <c r="BE11">
        <v>760</v>
      </c>
      <c r="BF11" t="str">
        <f>podroze78[[#This Row],[Imie]]&amp;podroze78[[#This Row],[Nazwisko]]</f>
        <v>TomaszRzepka</v>
      </c>
      <c r="BG11">
        <f>COUNTIF(podroze78[id],podroze78[[#This Row],[id]])</f>
        <v>17</v>
      </c>
      <c r="BH11">
        <f>podroze78[[#This Row],[D_powr]]-podroze78[[#This Row],[D_wyj]]+1</f>
        <v>3</v>
      </c>
      <c r="BI11" s="1" cm="1">
        <f t="array" ref="BI11">SUM(IF(podroze78[Nazwisko]=podroze78[[#This Row],[Nazwisko]],podroze78[dnie],0))</f>
        <v>42</v>
      </c>
      <c r="BJ11" s="1">
        <f>30+(podroze78[[#This Row],[dnie]]-1)*24</f>
        <v>78</v>
      </c>
      <c r="BK11" s="1">
        <f>podroze78[[#This Row],[dieta]]+podroze78[[#This Row],[Koszt_wyj]]</f>
        <v>838</v>
      </c>
      <c r="BL11" s="1">
        <f>MONTH(podroze78[[#This Row],[D_wyj]])</f>
        <v>6</v>
      </c>
      <c r="BP11" s="10"/>
      <c r="BQ11" s="11"/>
      <c r="BR11" s="12"/>
      <c r="BT11" s="1" t="s">
        <v>113</v>
      </c>
      <c r="BU11" s="1" t="s">
        <v>114</v>
      </c>
      <c r="BV11" s="1" t="s">
        <v>59</v>
      </c>
      <c r="BW11" s="2">
        <v>41815</v>
      </c>
      <c r="BX11" s="2">
        <v>41817</v>
      </c>
      <c r="BY11">
        <v>760</v>
      </c>
      <c r="BZ11" t="str">
        <f>podroze789[[#This Row],[Imie]]&amp;podroze789[[#This Row],[Nazwisko]]</f>
        <v>TomaszRzepka</v>
      </c>
      <c r="CA11">
        <f>COUNTIF(podroze789[id],podroze789[[#This Row],[id]])</f>
        <v>17</v>
      </c>
      <c r="CB11">
        <f>podroze789[[#This Row],[D_powr]]-podroze789[[#This Row],[D_wyj]]+1</f>
        <v>3</v>
      </c>
      <c r="CC11" s="1" cm="1">
        <f t="array" ref="CC11">SUM(IF(podroze789[Nazwisko]=podroze789[[#This Row],[Nazwisko]],podroze789[dnie],0))</f>
        <v>42</v>
      </c>
      <c r="CD11" s="1">
        <f>30+(podroze789[[#This Row],[dnie]]-1)*24</f>
        <v>78</v>
      </c>
      <c r="CE11" s="1">
        <f>podroze789[[#This Row],[dieta]]+podroze789[[#This Row],[Koszt_wyj]]</f>
        <v>838</v>
      </c>
      <c r="CF11" s="1">
        <f>MONTH(podroze789[[#This Row],[D_wyj]])</f>
        <v>6</v>
      </c>
      <c r="CG11" s="1">
        <f>podroze789[[#This Row],[dnie]]-1</f>
        <v>2</v>
      </c>
      <c r="CT11" s="23">
        <v>2</v>
      </c>
      <c r="CV11" s="23">
        <v>2</v>
      </c>
    </row>
    <row r="12" spans="1:100" x14ac:dyDescent="0.25">
      <c r="A12" s="1" t="s">
        <v>113</v>
      </c>
      <c r="B12" s="1" t="s">
        <v>114</v>
      </c>
      <c r="C12" s="1" t="s">
        <v>17</v>
      </c>
      <c r="D12" s="2">
        <v>41869</v>
      </c>
      <c r="E12" s="2">
        <v>41871</v>
      </c>
      <c r="F12">
        <v>911.5</v>
      </c>
      <c r="G12" t="str">
        <f>podroze[[#This Row],[Imie]]&amp;podroze[[#This Row],[Nazwisko]]</f>
        <v>TomaszRzepka</v>
      </c>
      <c r="H12">
        <f>COUNTIF(podroze[id],podroze[[#This Row],[id]])</f>
        <v>17</v>
      </c>
      <c r="I12">
        <f>podroze[[#This Row],[D_powr]]-podroze[[#This Row],[D_wyj]]+1</f>
        <v>3</v>
      </c>
      <c r="J12" s="1" cm="1">
        <f t="array" ref="J12">SUM(IF(podroze[Nazwisko]=podroze[[#This Row],[Nazwisko]],podroze[dnie],0))</f>
        <v>42</v>
      </c>
      <c r="K12" s="1">
        <f>30+(podroze[[#This Row],[dnie]]-1)*24</f>
        <v>78</v>
      </c>
      <c r="Y12" s="10"/>
      <c r="Z12" s="11"/>
      <c r="AA12" s="12"/>
      <c r="AB12" s="1" t="s">
        <v>113</v>
      </c>
      <c r="AC12" s="1" t="s">
        <v>114</v>
      </c>
      <c r="AD12" s="1" t="s">
        <v>17</v>
      </c>
      <c r="AE12" s="2">
        <v>41869</v>
      </c>
      <c r="AF12" s="2">
        <v>41871</v>
      </c>
      <c r="AG12">
        <v>911.5</v>
      </c>
      <c r="AH12" t="str">
        <f>podroze7[[#This Row],[Imie]]&amp;podroze7[[#This Row],[Nazwisko]]</f>
        <v>TomaszRzepka</v>
      </c>
      <c r="AI12">
        <f>COUNTIF(podroze7[id],podroze7[[#This Row],[id]])</f>
        <v>17</v>
      </c>
      <c r="AJ12">
        <f>podroze7[[#This Row],[D_powr]]-podroze7[[#This Row],[D_wyj]]+1</f>
        <v>3</v>
      </c>
      <c r="AK12" s="1" cm="1">
        <f t="array" ref="AK12">SUM(IF(podroze7[Nazwisko]=podroze7[[#This Row],[Nazwisko]],podroze7[dnie],0))</f>
        <v>42</v>
      </c>
      <c r="AL12" s="1">
        <f>30+(podroze7[[#This Row],[dnie]]-1)*24</f>
        <v>78</v>
      </c>
      <c r="AM12" s="1">
        <f>podroze7[[#This Row],[dieta]]+podroze7[[#This Row],[Koszt_wyj]]</f>
        <v>989.5</v>
      </c>
      <c r="AR12" s="17" t="s">
        <v>47</v>
      </c>
      <c r="AS12" s="1">
        <v>50606.600000000064</v>
      </c>
      <c r="AW12" s="17" t="s">
        <v>27</v>
      </c>
      <c r="AX12" s="1">
        <v>5076</v>
      </c>
      <c r="AZ12" s="1" t="s">
        <v>113</v>
      </c>
      <c r="BA12" s="1" t="s">
        <v>114</v>
      </c>
      <c r="BB12" s="1" t="s">
        <v>17</v>
      </c>
      <c r="BC12" s="2">
        <v>41869</v>
      </c>
      <c r="BD12" s="2">
        <v>41871</v>
      </c>
      <c r="BE12">
        <v>911.5</v>
      </c>
      <c r="BF12" t="str">
        <f>podroze78[[#This Row],[Imie]]&amp;podroze78[[#This Row],[Nazwisko]]</f>
        <v>TomaszRzepka</v>
      </c>
      <c r="BG12">
        <f>COUNTIF(podroze78[id],podroze78[[#This Row],[id]])</f>
        <v>17</v>
      </c>
      <c r="BH12">
        <f>podroze78[[#This Row],[D_powr]]-podroze78[[#This Row],[D_wyj]]+1</f>
        <v>3</v>
      </c>
      <c r="BI12" s="1" cm="1">
        <f t="array" ref="BI12">SUM(IF(podroze78[Nazwisko]=podroze78[[#This Row],[Nazwisko]],podroze78[dnie],0))</f>
        <v>42</v>
      </c>
      <c r="BJ12" s="1">
        <f>30+(podroze78[[#This Row],[dnie]]-1)*24</f>
        <v>78</v>
      </c>
      <c r="BK12" s="1">
        <f>podroze78[[#This Row],[dieta]]+podroze78[[#This Row],[Koszt_wyj]]</f>
        <v>989.5</v>
      </c>
      <c r="BL12" s="1">
        <f>MONTH(podroze78[[#This Row],[D_wyj]])</f>
        <v>8</v>
      </c>
      <c r="BP12" s="10"/>
      <c r="BQ12" s="11"/>
      <c r="BR12" s="12"/>
      <c r="BT12" s="1" t="s">
        <v>113</v>
      </c>
      <c r="BU12" s="1" t="s">
        <v>114</v>
      </c>
      <c r="BV12" s="1" t="s">
        <v>17</v>
      </c>
      <c r="BW12" s="2">
        <v>41869</v>
      </c>
      <c r="BX12" s="2">
        <v>41871</v>
      </c>
      <c r="BY12">
        <v>911.5</v>
      </c>
      <c r="BZ12" t="str">
        <f>podroze789[[#This Row],[Imie]]&amp;podroze789[[#This Row],[Nazwisko]]</f>
        <v>TomaszRzepka</v>
      </c>
      <c r="CA12">
        <f>COUNTIF(podroze789[id],podroze789[[#This Row],[id]])</f>
        <v>17</v>
      </c>
      <c r="CB12">
        <f>podroze789[[#This Row],[D_powr]]-podroze789[[#This Row],[D_wyj]]+1</f>
        <v>3</v>
      </c>
      <c r="CC12" s="1" cm="1">
        <f t="array" ref="CC12">SUM(IF(podroze789[Nazwisko]=podroze789[[#This Row],[Nazwisko]],podroze789[dnie],0))</f>
        <v>42</v>
      </c>
      <c r="CD12" s="1">
        <f>30+(podroze789[[#This Row],[dnie]]-1)*24</f>
        <v>78</v>
      </c>
      <c r="CE12" s="1">
        <f>podroze789[[#This Row],[dieta]]+podroze789[[#This Row],[Koszt_wyj]]</f>
        <v>989.5</v>
      </c>
      <c r="CF12" s="1">
        <f>MONTH(podroze789[[#This Row],[D_wyj]])</f>
        <v>8</v>
      </c>
      <c r="CG12" s="1">
        <f>podroze789[[#This Row],[dnie]]-1</f>
        <v>2</v>
      </c>
      <c r="CT12" s="24">
        <v>2</v>
      </c>
      <c r="CV12" s="24">
        <v>2</v>
      </c>
    </row>
    <row r="13" spans="1:100" x14ac:dyDescent="0.25">
      <c r="A13" s="1" t="s">
        <v>113</v>
      </c>
      <c r="B13" s="1" t="s">
        <v>114</v>
      </c>
      <c r="C13" s="1" t="s">
        <v>72</v>
      </c>
      <c r="D13" s="2">
        <v>41875</v>
      </c>
      <c r="E13" s="2">
        <v>41877</v>
      </c>
      <c r="F13">
        <v>892.7</v>
      </c>
      <c r="G13" t="str">
        <f>podroze[[#This Row],[Imie]]&amp;podroze[[#This Row],[Nazwisko]]</f>
        <v>TomaszRzepka</v>
      </c>
      <c r="H13">
        <f>COUNTIF(podroze[id],podroze[[#This Row],[id]])</f>
        <v>17</v>
      </c>
      <c r="I13">
        <f>podroze[[#This Row],[D_powr]]-podroze[[#This Row],[D_wyj]]+1</f>
        <v>3</v>
      </c>
      <c r="J13" s="1" cm="1">
        <f t="array" ref="J13">SUM(IF(podroze[Nazwisko]=podroze[[#This Row],[Nazwisko]],podroze[dnie],0))</f>
        <v>42</v>
      </c>
      <c r="K13" s="1">
        <f>30+(podroze[[#This Row],[dnie]]-1)*24</f>
        <v>78</v>
      </c>
      <c r="Y13" s="10"/>
      <c r="Z13" s="11"/>
      <c r="AA13" s="12"/>
      <c r="AB13" s="1" t="s">
        <v>113</v>
      </c>
      <c r="AC13" s="1" t="s">
        <v>114</v>
      </c>
      <c r="AD13" s="1" t="s">
        <v>72</v>
      </c>
      <c r="AE13" s="2">
        <v>41875</v>
      </c>
      <c r="AF13" s="2">
        <v>41877</v>
      </c>
      <c r="AG13">
        <v>892.7</v>
      </c>
      <c r="AH13" t="str">
        <f>podroze7[[#This Row],[Imie]]&amp;podroze7[[#This Row],[Nazwisko]]</f>
        <v>TomaszRzepka</v>
      </c>
      <c r="AI13">
        <f>COUNTIF(podroze7[id],podroze7[[#This Row],[id]])</f>
        <v>17</v>
      </c>
      <c r="AJ13">
        <f>podroze7[[#This Row],[D_powr]]-podroze7[[#This Row],[D_wyj]]+1</f>
        <v>3</v>
      </c>
      <c r="AK13" s="1" cm="1">
        <f t="array" ref="AK13">SUM(IF(podroze7[Nazwisko]=podroze7[[#This Row],[Nazwisko]],podroze7[dnie],0))</f>
        <v>42</v>
      </c>
      <c r="AL13" s="1">
        <f>30+(podroze7[[#This Row],[dnie]]-1)*24</f>
        <v>78</v>
      </c>
      <c r="AM13" s="1">
        <f>podroze7[[#This Row],[dieta]]+podroze7[[#This Row],[Koszt_wyj]]</f>
        <v>970.7</v>
      </c>
      <c r="AR13" s="17" t="s">
        <v>59</v>
      </c>
      <c r="AS13" s="1">
        <v>51099</v>
      </c>
      <c r="AW13" s="17" t="s">
        <v>47</v>
      </c>
      <c r="AX13" s="1">
        <v>5016</v>
      </c>
      <c r="AZ13" s="1" t="s">
        <v>113</v>
      </c>
      <c r="BA13" s="1" t="s">
        <v>114</v>
      </c>
      <c r="BB13" s="1" t="s">
        <v>72</v>
      </c>
      <c r="BC13" s="2">
        <v>41875</v>
      </c>
      <c r="BD13" s="2">
        <v>41877</v>
      </c>
      <c r="BE13">
        <v>892.7</v>
      </c>
      <c r="BF13" t="str">
        <f>podroze78[[#This Row],[Imie]]&amp;podroze78[[#This Row],[Nazwisko]]</f>
        <v>TomaszRzepka</v>
      </c>
      <c r="BG13">
        <f>COUNTIF(podroze78[id],podroze78[[#This Row],[id]])</f>
        <v>17</v>
      </c>
      <c r="BH13">
        <f>podroze78[[#This Row],[D_powr]]-podroze78[[#This Row],[D_wyj]]+1</f>
        <v>3</v>
      </c>
      <c r="BI13" s="1" cm="1">
        <f t="array" ref="BI13">SUM(IF(podroze78[Nazwisko]=podroze78[[#This Row],[Nazwisko]],podroze78[dnie],0))</f>
        <v>42</v>
      </c>
      <c r="BJ13" s="1">
        <f>30+(podroze78[[#This Row],[dnie]]-1)*24</f>
        <v>78</v>
      </c>
      <c r="BK13" s="1">
        <f>podroze78[[#This Row],[dieta]]+podroze78[[#This Row],[Koszt_wyj]]</f>
        <v>970.7</v>
      </c>
      <c r="BL13" s="1">
        <f>MONTH(podroze78[[#This Row],[D_wyj]])</f>
        <v>8</v>
      </c>
      <c r="BP13" s="10"/>
      <c r="BQ13" s="11"/>
      <c r="BR13" s="12"/>
      <c r="BT13" s="1" t="s">
        <v>113</v>
      </c>
      <c r="BU13" s="1" t="s">
        <v>114</v>
      </c>
      <c r="BV13" s="1" t="s">
        <v>72</v>
      </c>
      <c r="BW13" s="2">
        <v>41875</v>
      </c>
      <c r="BX13" s="2">
        <v>41877</v>
      </c>
      <c r="BY13">
        <v>892.7</v>
      </c>
      <c r="BZ13" t="str">
        <f>podroze789[[#This Row],[Imie]]&amp;podroze789[[#This Row],[Nazwisko]]</f>
        <v>TomaszRzepka</v>
      </c>
      <c r="CA13">
        <f>COUNTIF(podroze789[id],podroze789[[#This Row],[id]])</f>
        <v>17</v>
      </c>
      <c r="CB13">
        <f>podroze789[[#This Row],[D_powr]]-podroze789[[#This Row],[D_wyj]]+1</f>
        <v>3</v>
      </c>
      <c r="CC13" s="1" cm="1">
        <f t="array" ref="CC13">SUM(IF(podroze789[Nazwisko]=podroze789[[#This Row],[Nazwisko]],podroze789[dnie],0))</f>
        <v>42</v>
      </c>
      <c r="CD13" s="1">
        <f>30+(podroze789[[#This Row],[dnie]]-1)*24</f>
        <v>78</v>
      </c>
      <c r="CE13" s="1">
        <f>podroze789[[#This Row],[dieta]]+podroze789[[#This Row],[Koszt_wyj]]</f>
        <v>970.7</v>
      </c>
      <c r="CF13" s="1">
        <f>MONTH(podroze789[[#This Row],[D_wyj]])</f>
        <v>8</v>
      </c>
      <c r="CG13" s="1">
        <f>podroze789[[#This Row],[dnie]]-1</f>
        <v>2</v>
      </c>
      <c r="CT13" s="23">
        <v>2</v>
      </c>
      <c r="CV13" s="23">
        <v>2</v>
      </c>
    </row>
    <row r="14" spans="1:100" x14ac:dyDescent="0.25">
      <c r="A14" s="1" t="s">
        <v>113</v>
      </c>
      <c r="B14" s="1" t="s">
        <v>114</v>
      </c>
      <c r="C14" s="1" t="s">
        <v>8</v>
      </c>
      <c r="D14" s="2">
        <v>41899</v>
      </c>
      <c r="E14" s="2">
        <v>41901</v>
      </c>
      <c r="F14">
        <v>1102</v>
      </c>
      <c r="G14" t="str">
        <f>podroze[[#This Row],[Imie]]&amp;podroze[[#This Row],[Nazwisko]]</f>
        <v>TomaszRzepka</v>
      </c>
      <c r="H14">
        <f>COUNTIF(podroze[id],podroze[[#This Row],[id]])</f>
        <v>17</v>
      </c>
      <c r="I14">
        <f>podroze[[#This Row],[D_powr]]-podroze[[#This Row],[D_wyj]]+1</f>
        <v>3</v>
      </c>
      <c r="J14" s="1" cm="1">
        <f t="array" ref="J14">SUM(IF(podroze[Nazwisko]=podroze[[#This Row],[Nazwisko]],podroze[dnie],0))</f>
        <v>42</v>
      </c>
      <c r="K14" s="1">
        <f>30+(podroze[[#This Row],[dnie]]-1)*24</f>
        <v>78</v>
      </c>
      <c r="Y14" s="10"/>
      <c r="Z14" s="11"/>
      <c r="AA14" s="12"/>
      <c r="AB14" s="1" t="s">
        <v>113</v>
      </c>
      <c r="AC14" s="1" t="s">
        <v>114</v>
      </c>
      <c r="AD14" s="1" t="s">
        <v>8</v>
      </c>
      <c r="AE14" s="2">
        <v>41899</v>
      </c>
      <c r="AF14" s="2">
        <v>41901</v>
      </c>
      <c r="AG14">
        <v>1102</v>
      </c>
      <c r="AH14" t="str">
        <f>podroze7[[#This Row],[Imie]]&amp;podroze7[[#This Row],[Nazwisko]]</f>
        <v>TomaszRzepka</v>
      </c>
      <c r="AI14">
        <f>COUNTIF(podroze7[id],podroze7[[#This Row],[id]])</f>
        <v>17</v>
      </c>
      <c r="AJ14">
        <f>podroze7[[#This Row],[D_powr]]-podroze7[[#This Row],[D_wyj]]+1</f>
        <v>3</v>
      </c>
      <c r="AK14" s="1" cm="1">
        <f t="array" ref="AK14">SUM(IF(podroze7[Nazwisko]=podroze7[[#This Row],[Nazwisko]],podroze7[dnie],0))</f>
        <v>42</v>
      </c>
      <c r="AL14" s="1">
        <f>30+(podroze7[[#This Row],[dnie]]-1)*24</f>
        <v>78</v>
      </c>
      <c r="AM14" s="1">
        <f>podroze7[[#This Row],[dieta]]+podroze7[[#This Row],[Koszt_wyj]]</f>
        <v>1180</v>
      </c>
      <c r="AR14" s="17" t="s">
        <v>24</v>
      </c>
      <c r="AS14" s="1">
        <v>53209.49999999992</v>
      </c>
      <c r="AW14" s="17" t="s">
        <v>14</v>
      </c>
      <c r="AX14" s="1">
        <v>4266</v>
      </c>
      <c r="AZ14" s="1" t="s">
        <v>113</v>
      </c>
      <c r="BA14" s="1" t="s">
        <v>114</v>
      </c>
      <c r="BB14" s="1" t="s">
        <v>8</v>
      </c>
      <c r="BC14" s="2">
        <v>41899</v>
      </c>
      <c r="BD14" s="2">
        <v>41901</v>
      </c>
      <c r="BE14">
        <v>1102</v>
      </c>
      <c r="BF14" t="str">
        <f>podroze78[[#This Row],[Imie]]&amp;podroze78[[#This Row],[Nazwisko]]</f>
        <v>TomaszRzepka</v>
      </c>
      <c r="BG14">
        <f>COUNTIF(podroze78[id],podroze78[[#This Row],[id]])</f>
        <v>17</v>
      </c>
      <c r="BH14">
        <f>podroze78[[#This Row],[D_powr]]-podroze78[[#This Row],[D_wyj]]+1</f>
        <v>3</v>
      </c>
      <c r="BI14" s="1" cm="1">
        <f t="array" ref="BI14">SUM(IF(podroze78[Nazwisko]=podroze78[[#This Row],[Nazwisko]],podroze78[dnie],0))</f>
        <v>42</v>
      </c>
      <c r="BJ14" s="1">
        <f>30+(podroze78[[#This Row],[dnie]]-1)*24</f>
        <v>78</v>
      </c>
      <c r="BK14" s="1">
        <f>podroze78[[#This Row],[dieta]]+podroze78[[#This Row],[Koszt_wyj]]</f>
        <v>1180</v>
      </c>
      <c r="BL14" s="1">
        <f>MONTH(podroze78[[#This Row],[D_wyj]])</f>
        <v>9</v>
      </c>
      <c r="BP14" s="10"/>
      <c r="BQ14" s="11"/>
      <c r="BR14" s="12"/>
      <c r="BT14" s="1" t="s">
        <v>113</v>
      </c>
      <c r="BU14" s="1" t="s">
        <v>114</v>
      </c>
      <c r="BV14" s="1" t="s">
        <v>8</v>
      </c>
      <c r="BW14" s="2">
        <v>41899</v>
      </c>
      <c r="BX14" s="2">
        <v>41901</v>
      </c>
      <c r="BY14">
        <v>1102</v>
      </c>
      <c r="BZ14" t="str">
        <f>podroze789[[#This Row],[Imie]]&amp;podroze789[[#This Row],[Nazwisko]]</f>
        <v>TomaszRzepka</v>
      </c>
      <c r="CA14">
        <f>COUNTIF(podroze789[id],podroze789[[#This Row],[id]])</f>
        <v>17</v>
      </c>
      <c r="CB14">
        <f>podroze789[[#This Row],[D_powr]]-podroze789[[#This Row],[D_wyj]]+1</f>
        <v>3</v>
      </c>
      <c r="CC14" s="1" cm="1">
        <f t="array" ref="CC14">SUM(IF(podroze789[Nazwisko]=podroze789[[#This Row],[Nazwisko]],podroze789[dnie],0))</f>
        <v>42</v>
      </c>
      <c r="CD14" s="1">
        <f>30+(podroze789[[#This Row],[dnie]]-1)*24</f>
        <v>78</v>
      </c>
      <c r="CE14" s="1">
        <f>podroze789[[#This Row],[dieta]]+podroze789[[#This Row],[Koszt_wyj]]</f>
        <v>1180</v>
      </c>
      <c r="CF14" s="1">
        <f>MONTH(podroze789[[#This Row],[D_wyj]])</f>
        <v>9</v>
      </c>
      <c r="CG14" s="1">
        <f>podroze789[[#This Row],[dnie]]-1</f>
        <v>2</v>
      </c>
      <c r="CT14" s="24">
        <v>2</v>
      </c>
      <c r="CV14" s="24">
        <v>2</v>
      </c>
    </row>
    <row r="15" spans="1:100" x14ac:dyDescent="0.25">
      <c r="A15" s="1" t="s">
        <v>113</v>
      </c>
      <c r="B15" s="1" t="s">
        <v>114</v>
      </c>
      <c r="C15" s="1" t="s">
        <v>8</v>
      </c>
      <c r="D15" s="2">
        <v>41960</v>
      </c>
      <c r="E15" s="2">
        <v>41962</v>
      </c>
      <c r="F15">
        <v>1102</v>
      </c>
      <c r="G15" t="str">
        <f>podroze[[#This Row],[Imie]]&amp;podroze[[#This Row],[Nazwisko]]</f>
        <v>TomaszRzepka</v>
      </c>
      <c r="H15">
        <f>COUNTIF(podroze[id],podroze[[#This Row],[id]])</f>
        <v>17</v>
      </c>
      <c r="I15">
        <f>podroze[[#This Row],[D_powr]]-podroze[[#This Row],[D_wyj]]+1</f>
        <v>3</v>
      </c>
      <c r="J15" s="1" cm="1">
        <f t="array" ref="J15">SUM(IF(podroze[Nazwisko]=podroze[[#This Row],[Nazwisko]],podroze[dnie],0))</f>
        <v>42</v>
      </c>
      <c r="K15" s="1">
        <f>30+(podroze[[#This Row],[dnie]]-1)*24</f>
        <v>78</v>
      </c>
      <c r="Y15" s="10"/>
      <c r="Z15" s="11"/>
      <c r="AA15" s="12"/>
      <c r="AB15" s="1" t="s">
        <v>113</v>
      </c>
      <c r="AC15" s="1" t="s">
        <v>114</v>
      </c>
      <c r="AD15" s="1" t="s">
        <v>8</v>
      </c>
      <c r="AE15" s="2">
        <v>41960</v>
      </c>
      <c r="AF15" s="2">
        <v>41962</v>
      </c>
      <c r="AG15">
        <v>1102</v>
      </c>
      <c r="AH15" t="str">
        <f>podroze7[[#This Row],[Imie]]&amp;podroze7[[#This Row],[Nazwisko]]</f>
        <v>TomaszRzepka</v>
      </c>
      <c r="AI15">
        <f>COUNTIF(podroze7[id],podroze7[[#This Row],[id]])</f>
        <v>17</v>
      </c>
      <c r="AJ15">
        <f>podroze7[[#This Row],[D_powr]]-podroze7[[#This Row],[D_wyj]]+1</f>
        <v>3</v>
      </c>
      <c r="AK15" s="1" cm="1">
        <f t="array" ref="AK15">SUM(IF(podroze7[Nazwisko]=podroze7[[#This Row],[Nazwisko]],podroze7[dnie],0))</f>
        <v>42</v>
      </c>
      <c r="AL15" s="1">
        <f>30+(podroze7[[#This Row],[dnie]]-1)*24</f>
        <v>78</v>
      </c>
      <c r="AM15" s="1">
        <f>podroze7[[#This Row],[dieta]]+podroze7[[#This Row],[Koszt_wyj]]</f>
        <v>1180</v>
      </c>
      <c r="AR15" s="17" t="s">
        <v>27</v>
      </c>
      <c r="AS15" s="1">
        <v>54144</v>
      </c>
      <c r="AW15" s="17" t="s">
        <v>11</v>
      </c>
      <c r="AX15" s="1">
        <v>5232</v>
      </c>
      <c r="AZ15" s="1" t="s">
        <v>113</v>
      </c>
      <c r="BA15" s="1" t="s">
        <v>114</v>
      </c>
      <c r="BB15" s="1" t="s">
        <v>8</v>
      </c>
      <c r="BC15" s="2">
        <v>41960</v>
      </c>
      <c r="BD15" s="2">
        <v>41962</v>
      </c>
      <c r="BE15">
        <v>1102</v>
      </c>
      <c r="BF15" t="str">
        <f>podroze78[[#This Row],[Imie]]&amp;podroze78[[#This Row],[Nazwisko]]</f>
        <v>TomaszRzepka</v>
      </c>
      <c r="BG15">
        <f>COUNTIF(podroze78[id],podroze78[[#This Row],[id]])</f>
        <v>17</v>
      </c>
      <c r="BH15">
        <f>podroze78[[#This Row],[D_powr]]-podroze78[[#This Row],[D_wyj]]+1</f>
        <v>3</v>
      </c>
      <c r="BI15" s="1" cm="1">
        <f t="array" ref="BI15">SUM(IF(podroze78[Nazwisko]=podroze78[[#This Row],[Nazwisko]],podroze78[dnie],0))</f>
        <v>42</v>
      </c>
      <c r="BJ15" s="1">
        <f>30+(podroze78[[#This Row],[dnie]]-1)*24</f>
        <v>78</v>
      </c>
      <c r="BK15" s="1">
        <f>podroze78[[#This Row],[dieta]]+podroze78[[#This Row],[Koszt_wyj]]</f>
        <v>1180</v>
      </c>
      <c r="BL15" s="1">
        <f>MONTH(podroze78[[#This Row],[D_wyj]])</f>
        <v>11</v>
      </c>
      <c r="BP15" s="10"/>
      <c r="BQ15" s="11"/>
      <c r="BR15" s="12"/>
      <c r="BT15" s="1" t="s">
        <v>113</v>
      </c>
      <c r="BU15" s="1" t="s">
        <v>114</v>
      </c>
      <c r="BV15" s="1" t="s">
        <v>8</v>
      </c>
      <c r="BW15" s="2">
        <v>41960</v>
      </c>
      <c r="BX15" s="2">
        <v>41962</v>
      </c>
      <c r="BY15">
        <v>1102</v>
      </c>
      <c r="BZ15" t="str">
        <f>podroze789[[#This Row],[Imie]]&amp;podroze789[[#This Row],[Nazwisko]]</f>
        <v>TomaszRzepka</v>
      </c>
      <c r="CA15">
        <f>COUNTIF(podroze789[id],podroze789[[#This Row],[id]])</f>
        <v>17</v>
      </c>
      <c r="CB15">
        <f>podroze789[[#This Row],[D_powr]]-podroze789[[#This Row],[D_wyj]]+1</f>
        <v>3</v>
      </c>
      <c r="CC15" s="1" cm="1">
        <f t="array" ref="CC15">SUM(IF(podroze789[Nazwisko]=podroze789[[#This Row],[Nazwisko]],podroze789[dnie],0))</f>
        <v>42</v>
      </c>
      <c r="CD15" s="1">
        <f>30+(podroze789[[#This Row],[dnie]]-1)*24</f>
        <v>78</v>
      </c>
      <c r="CE15" s="1">
        <f>podroze789[[#This Row],[dieta]]+podroze789[[#This Row],[Koszt_wyj]]</f>
        <v>1180</v>
      </c>
      <c r="CF15" s="1">
        <f>MONTH(podroze789[[#This Row],[D_wyj]])</f>
        <v>11</v>
      </c>
      <c r="CG15" s="1">
        <f>podroze789[[#This Row],[dnie]]-1</f>
        <v>2</v>
      </c>
      <c r="CT15" s="23">
        <v>2</v>
      </c>
      <c r="CV15" s="23">
        <v>2</v>
      </c>
    </row>
    <row r="16" spans="1:100" x14ac:dyDescent="0.25">
      <c r="A16" s="1" t="s">
        <v>91</v>
      </c>
      <c r="B16" s="1" t="s">
        <v>92</v>
      </c>
      <c r="C16" s="1" t="s">
        <v>59</v>
      </c>
      <c r="D16" s="2">
        <v>41653</v>
      </c>
      <c r="E16" s="2">
        <v>41655</v>
      </c>
      <c r="F16">
        <v>760</v>
      </c>
      <c r="G16" t="str">
        <f>podroze[[#This Row],[Imie]]&amp;podroze[[#This Row],[Nazwisko]]</f>
        <v>JanRzymski</v>
      </c>
      <c r="H16">
        <f>COUNTIF(podroze[id],podroze[[#This Row],[id]])</f>
        <v>13</v>
      </c>
      <c r="I16">
        <f>podroze[[#This Row],[D_powr]]-podroze[[#This Row],[D_wyj]]+1</f>
        <v>3</v>
      </c>
      <c r="J16" s="1" cm="1">
        <f t="array" ref="J16">SUM(IF(podroze[Nazwisko]=podroze[[#This Row],[Nazwisko]],podroze[dnie],0))</f>
        <v>42</v>
      </c>
      <c r="K16" s="1">
        <f>30+(podroze[[#This Row],[dnie]]-1)*24</f>
        <v>78</v>
      </c>
      <c r="Y16" s="10"/>
      <c r="Z16" s="11"/>
      <c r="AA16" s="12"/>
      <c r="AB16" s="1" t="s">
        <v>91</v>
      </c>
      <c r="AC16" s="1" t="s">
        <v>92</v>
      </c>
      <c r="AD16" s="1" t="s">
        <v>59</v>
      </c>
      <c r="AE16" s="2">
        <v>41653</v>
      </c>
      <c r="AF16" s="2">
        <v>41655</v>
      </c>
      <c r="AG16">
        <v>760</v>
      </c>
      <c r="AH16" t="str">
        <f>podroze7[[#This Row],[Imie]]&amp;podroze7[[#This Row],[Nazwisko]]</f>
        <v>JanRzymski</v>
      </c>
      <c r="AI16">
        <f>COUNTIF(podroze7[id],podroze7[[#This Row],[id]])</f>
        <v>13</v>
      </c>
      <c r="AJ16">
        <f>podroze7[[#This Row],[D_powr]]-podroze7[[#This Row],[D_wyj]]+1</f>
        <v>3</v>
      </c>
      <c r="AK16" s="1" cm="1">
        <f t="array" ref="AK16">SUM(IF(podroze7[Nazwisko]=podroze7[[#This Row],[Nazwisko]],podroze7[dnie],0))</f>
        <v>42</v>
      </c>
      <c r="AL16" s="1">
        <f>30+(podroze7[[#This Row],[dnie]]-1)*24</f>
        <v>78</v>
      </c>
      <c r="AM16" s="1">
        <f>podroze7[[#This Row],[dieta]]+podroze7[[#This Row],[Koszt_wyj]]</f>
        <v>838</v>
      </c>
      <c r="AR16" s="17" t="s">
        <v>19</v>
      </c>
      <c r="AS16" s="1">
        <v>63932.00000000008</v>
      </c>
      <c r="AW16" s="17" t="s">
        <v>30</v>
      </c>
      <c r="AX16" s="1">
        <v>5598</v>
      </c>
      <c r="AZ16" s="1" t="s">
        <v>91</v>
      </c>
      <c r="BA16" s="1" t="s">
        <v>92</v>
      </c>
      <c r="BB16" s="1" t="s">
        <v>59</v>
      </c>
      <c r="BC16" s="2">
        <v>41653</v>
      </c>
      <c r="BD16" s="2">
        <v>41655</v>
      </c>
      <c r="BE16">
        <v>760</v>
      </c>
      <c r="BF16" t="str">
        <f>podroze78[[#This Row],[Imie]]&amp;podroze78[[#This Row],[Nazwisko]]</f>
        <v>JanRzymski</v>
      </c>
      <c r="BG16">
        <f>COUNTIF(podroze78[id],podroze78[[#This Row],[id]])</f>
        <v>13</v>
      </c>
      <c r="BH16">
        <f>podroze78[[#This Row],[D_powr]]-podroze78[[#This Row],[D_wyj]]+1</f>
        <v>3</v>
      </c>
      <c r="BI16" s="1" cm="1">
        <f t="array" ref="BI16">SUM(IF(podroze78[Nazwisko]=podroze78[[#This Row],[Nazwisko]],podroze78[dnie],0))</f>
        <v>42</v>
      </c>
      <c r="BJ16" s="1">
        <f>30+(podroze78[[#This Row],[dnie]]-1)*24</f>
        <v>78</v>
      </c>
      <c r="BK16" s="1">
        <f>podroze78[[#This Row],[dieta]]+podroze78[[#This Row],[Koszt_wyj]]</f>
        <v>838</v>
      </c>
      <c r="BL16" s="1">
        <f>MONTH(podroze78[[#This Row],[D_wyj]])</f>
        <v>1</v>
      </c>
      <c r="BP16" s="10"/>
      <c r="BQ16" s="11"/>
      <c r="BR16" s="12"/>
      <c r="BT16" s="1" t="s">
        <v>91</v>
      </c>
      <c r="BU16" s="1" t="s">
        <v>92</v>
      </c>
      <c r="BV16" s="1" t="s">
        <v>59</v>
      </c>
      <c r="BW16" s="2">
        <v>41653</v>
      </c>
      <c r="BX16" s="2">
        <v>41655</v>
      </c>
      <c r="BY16">
        <v>760</v>
      </c>
      <c r="BZ16" t="str">
        <f>podroze789[[#This Row],[Imie]]&amp;podroze789[[#This Row],[Nazwisko]]</f>
        <v>JanRzymski</v>
      </c>
      <c r="CA16">
        <f>COUNTIF(podroze789[id],podroze789[[#This Row],[id]])</f>
        <v>13</v>
      </c>
      <c r="CB16">
        <f>podroze789[[#This Row],[D_powr]]-podroze789[[#This Row],[D_wyj]]+1</f>
        <v>3</v>
      </c>
      <c r="CC16" s="1" cm="1">
        <f t="array" ref="CC16">SUM(IF(podroze789[Nazwisko]=podroze789[[#This Row],[Nazwisko]],podroze789[dnie],0))</f>
        <v>42</v>
      </c>
      <c r="CD16" s="1">
        <f>30+(podroze789[[#This Row],[dnie]]-1)*24</f>
        <v>78</v>
      </c>
      <c r="CE16" s="1">
        <f>podroze789[[#This Row],[dieta]]+podroze789[[#This Row],[Koszt_wyj]]</f>
        <v>838</v>
      </c>
      <c r="CF16" s="1">
        <f>MONTH(podroze789[[#This Row],[D_wyj]])</f>
        <v>1</v>
      </c>
      <c r="CG16" s="1">
        <f>podroze789[[#This Row],[dnie]]-1</f>
        <v>2</v>
      </c>
      <c r="CT16" s="24">
        <v>2</v>
      </c>
      <c r="CV16" s="24">
        <v>2</v>
      </c>
    </row>
    <row r="17" spans="1:100" x14ac:dyDescent="0.25">
      <c r="A17" s="1" t="s">
        <v>91</v>
      </c>
      <c r="B17" s="1" t="s">
        <v>92</v>
      </c>
      <c r="C17" s="1" t="s">
        <v>17</v>
      </c>
      <c r="D17" s="2">
        <v>41667</v>
      </c>
      <c r="E17" s="2">
        <v>41669</v>
      </c>
      <c r="F17">
        <v>911.5</v>
      </c>
      <c r="G17" t="str">
        <f>podroze[[#This Row],[Imie]]&amp;podroze[[#This Row],[Nazwisko]]</f>
        <v>JanRzymski</v>
      </c>
      <c r="H17">
        <f>COUNTIF(podroze[id],podroze[[#This Row],[id]])</f>
        <v>13</v>
      </c>
      <c r="I17">
        <f>podroze[[#This Row],[D_powr]]-podroze[[#This Row],[D_wyj]]+1</f>
        <v>3</v>
      </c>
      <c r="J17" s="1" cm="1">
        <f t="array" ref="J17">SUM(IF(podroze[Nazwisko]=podroze[[#This Row],[Nazwisko]],podroze[dnie],0))</f>
        <v>42</v>
      </c>
      <c r="K17" s="1">
        <f>30+(podroze[[#This Row],[dnie]]-1)*24</f>
        <v>78</v>
      </c>
      <c r="Y17" s="10"/>
      <c r="Z17" s="11"/>
      <c r="AA17" s="12"/>
      <c r="AB17" s="1" t="s">
        <v>91</v>
      </c>
      <c r="AC17" s="1" t="s">
        <v>92</v>
      </c>
      <c r="AD17" s="1" t="s">
        <v>17</v>
      </c>
      <c r="AE17" s="2">
        <v>41667</v>
      </c>
      <c r="AF17" s="2">
        <v>41669</v>
      </c>
      <c r="AG17">
        <v>911.5</v>
      </c>
      <c r="AH17" t="str">
        <f>podroze7[[#This Row],[Imie]]&amp;podroze7[[#This Row],[Nazwisko]]</f>
        <v>JanRzymski</v>
      </c>
      <c r="AI17">
        <f>COUNTIF(podroze7[id],podroze7[[#This Row],[id]])</f>
        <v>13</v>
      </c>
      <c r="AJ17">
        <f>podroze7[[#This Row],[D_powr]]-podroze7[[#This Row],[D_wyj]]+1</f>
        <v>3</v>
      </c>
      <c r="AK17" s="1" cm="1">
        <f t="array" ref="AK17">SUM(IF(podroze7[Nazwisko]=podroze7[[#This Row],[Nazwisko]],podroze7[dnie],0))</f>
        <v>42</v>
      </c>
      <c r="AL17" s="1">
        <f>30+(podroze7[[#This Row],[dnie]]-1)*24</f>
        <v>78</v>
      </c>
      <c r="AM17" s="1">
        <f>podroze7[[#This Row],[dieta]]+podroze7[[#This Row],[Koszt_wyj]]</f>
        <v>989.5</v>
      </c>
      <c r="AR17" s="17" t="s">
        <v>17</v>
      </c>
      <c r="AS17" s="1">
        <v>80344.5</v>
      </c>
      <c r="AW17" s="17" t="s">
        <v>180</v>
      </c>
      <c r="AX17" s="1">
        <v>69384</v>
      </c>
      <c r="AZ17" s="1" t="s">
        <v>91</v>
      </c>
      <c r="BA17" s="1" t="s">
        <v>92</v>
      </c>
      <c r="BB17" s="1" t="s">
        <v>17</v>
      </c>
      <c r="BC17" s="2">
        <v>41667</v>
      </c>
      <c r="BD17" s="2">
        <v>41669</v>
      </c>
      <c r="BE17">
        <v>911.5</v>
      </c>
      <c r="BF17" t="str">
        <f>podroze78[[#This Row],[Imie]]&amp;podroze78[[#This Row],[Nazwisko]]</f>
        <v>JanRzymski</v>
      </c>
      <c r="BG17">
        <f>COUNTIF(podroze78[id],podroze78[[#This Row],[id]])</f>
        <v>13</v>
      </c>
      <c r="BH17">
        <f>podroze78[[#This Row],[D_powr]]-podroze78[[#This Row],[D_wyj]]+1</f>
        <v>3</v>
      </c>
      <c r="BI17" s="1" cm="1">
        <f t="array" ref="BI17">SUM(IF(podroze78[Nazwisko]=podroze78[[#This Row],[Nazwisko]],podroze78[dnie],0))</f>
        <v>42</v>
      </c>
      <c r="BJ17" s="1">
        <f>30+(podroze78[[#This Row],[dnie]]-1)*24</f>
        <v>78</v>
      </c>
      <c r="BK17" s="1">
        <f>podroze78[[#This Row],[dieta]]+podroze78[[#This Row],[Koszt_wyj]]</f>
        <v>989.5</v>
      </c>
      <c r="BL17" s="1">
        <f>MONTH(podroze78[[#This Row],[D_wyj]])</f>
        <v>1</v>
      </c>
      <c r="BP17" s="10"/>
      <c r="BQ17" s="11"/>
      <c r="BR17" s="12"/>
      <c r="BT17" s="1" t="s">
        <v>91</v>
      </c>
      <c r="BU17" s="1" t="s">
        <v>92</v>
      </c>
      <c r="BV17" s="1" t="s">
        <v>17</v>
      </c>
      <c r="BW17" s="2">
        <v>41667</v>
      </c>
      <c r="BX17" s="2">
        <v>41669</v>
      </c>
      <c r="BY17">
        <v>911.5</v>
      </c>
      <c r="BZ17" t="str">
        <f>podroze789[[#This Row],[Imie]]&amp;podroze789[[#This Row],[Nazwisko]]</f>
        <v>JanRzymski</v>
      </c>
      <c r="CA17">
        <f>COUNTIF(podroze789[id],podroze789[[#This Row],[id]])</f>
        <v>13</v>
      </c>
      <c r="CB17">
        <f>podroze789[[#This Row],[D_powr]]-podroze789[[#This Row],[D_wyj]]+1</f>
        <v>3</v>
      </c>
      <c r="CC17" s="1" cm="1">
        <f t="array" ref="CC17">SUM(IF(podroze789[Nazwisko]=podroze789[[#This Row],[Nazwisko]],podroze789[dnie],0))</f>
        <v>42</v>
      </c>
      <c r="CD17" s="1">
        <f>30+(podroze789[[#This Row],[dnie]]-1)*24</f>
        <v>78</v>
      </c>
      <c r="CE17" s="1">
        <f>podroze789[[#This Row],[dieta]]+podroze789[[#This Row],[Koszt_wyj]]</f>
        <v>989.5</v>
      </c>
      <c r="CF17" s="1">
        <f>MONTH(podroze789[[#This Row],[D_wyj]])</f>
        <v>1</v>
      </c>
      <c r="CG17" s="1">
        <f>podroze789[[#This Row],[dnie]]-1</f>
        <v>2</v>
      </c>
      <c r="CT17" s="23">
        <v>2</v>
      </c>
      <c r="CV17" s="23">
        <v>2</v>
      </c>
    </row>
    <row r="18" spans="1:100" x14ac:dyDescent="0.25">
      <c r="A18" s="1" t="s">
        <v>91</v>
      </c>
      <c r="B18" s="1" t="s">
        <v>92</v>
      </c>
      <c r="C18" s="1" t="s">
        <v>8</v>
      </c>
      <c r="D18" s="2">
        <v>41898</v>
      </c>
      <c r="E18" s="2">
        <v>41900</v>
      </c>
      <c r="F18">
        <v>1102</v>
      </c>
      <c r="G18" t="str">
        <f>podroze[[#This Row],[Imie]]&amp;podroze[[#This Row],[Nazwisko]]</f>
        <v>JanRzymski</v>
      </c>
      <c r="H18">
        <f>COUNTIF(podroze[id],podroze[[#This Row],[id]])</f>
        <v>13</v>
      </c>
      <c r="I18">
        <f>podroze[[#This Row],[D_powr]]-podroze[[#This Row],[D_wyj]]+1</f>
        <v>3</v>
      </c>
      <c r="J18" s="1" cm="1">
        <f t="array" ref="J18">SUM(IF(podroze[Nazwisko]=podroze[[#This Row],[Nazwisko]],podroze[dnie],0))</f>
        <v>42</v>
      </c>
      <c r="K18" s="1">
        <f>30+(podroze[[#This Row],[dnie]]-1)*24</f>
        <v>78</v>
      </c>
      <c r="Y18" s="10"/>
      <c r="Z18" s="11"/>
      <c r="AA18" s="12"/>
      <c r="AB18" s="1" t="s">
        <v>91</v>
      </c>
      <c r="AC18" s="1" t="s">
        <v>92</v>
      </c>
      <c r="AD18" s="1" t="s">
        <v>8</v>
      </c>
      <c r="AE18" s="2">
        <v>41898</v>
      </c>
      <c r="AF18" s="2">
        <v>41900</v>
      </c>
      <c r="AG18">
        <v>1102</v>
      </c>
      <c r="AH18" t="str">
        <f>podroze7[[#This Row],[Imie]]&amp;podroze7[[#This Row],[Nazwisko]]</f>
        <v>JanRzymski</v>
      </c>
      <c r="AI18">
        <f>COUNTIF(podroze7[id],podroze7[[#This Row],[id]])</f>
        <v>13</v>
      </c>
      <c r="AJ18">
        <f>podroze7[[#This Row],[D_powr]]-podroze7[[#This Row],[D_wyj]]+1</f>
        <v>3</v>
      </c>
      <c r="AK18" s="1" cm="1">
        <f t="array" ref="AK18">SUM(IF(podroze7[Nazwisko]=podroze7[[#This Row],[Nazwisko]],podroze7[dnie],0))</f>
        <v>42</v>
      </c>
      <c r="AL18" s="1">
        <f>30+(podroze7[[#This Row],[dnie]]-1)*24</f>
        <v>78</v>
      </c>
      <c r="AM18" s="1">
        <f>podroze7[[#This Row],[dieta]]+podroze7[[#This Row],[Koszt_wyj]]</f>
        <v>1180</v>
      </c>
      <c r="AR18" s="17" t="s">
        <v>72</v>
      </c>
      <c r="AS18" s="1">
        <v>81486.299999999857</v>
      </c>
      <c r="AZ18" s="1" t="s">
        <v>91</v>
      </c>
      <c r="BA18" s="1" t="s">
        <v>92</v>
      </c>
      <c r="BB18" s="1" t="s">
        <v>8</v>
      </c>
      <c r="BC18" s="2">
        <v>41898</v>
      </c>
      <c r="BD18" s="2">
        <v>41900</v>
      </c>
      <c r="BE18">
        <v>1102</v>
      </c>
      <c r="BF18" t="str">
        <f>podroze78[[#This Row],[Imie]]&amp;podroze78[[#This Row],[Nazwisko]]</f>
        <v>JanRzymski</v>
      </c>
      <c r="BG18">
        <f>COUNTIF(podroze78[id],podroze78[[#This Row],[id]])</f>
        <v>13</v>
      </c>
      <c r="BH18">
        <f>podroze78[[#This Row],[D_powr]]-podroze78[[#This Row],[D_wyj]]+1</f>
        <v>3</v>
      </c>
      <c r="BI18" s="1" cm="1">
        <f t="array" ref="BI18">SUM(IF(podroze78[Nazwisko]=podroze78[[#This Row],[Nazwisko]],podroze78[dnie],0))</f>
        <v>42</v>
      </c>
      <c r="BJ18" s="1">
        <f>30+(podroze78[[#This Row],[dnie]]-1)*24</f>
        <v>78</v>
      </c>
      <c r="BK18" s="1">
        <f>podroze78[[#This Row],[dieta]]+podroze78[[#This Row],[Koszt_wyj]]</f>
        <v>1180</v>
      </c>
      <c r="BL18" s="1">
        <f>MONTH(podroze78[[#This Row],[D_wyj]])</f>
        <v>9</v>
      </c>
      <c r="BP18" s="10"/>
      <c r="BQ18" s="11"/>
      <c r="BR18" s="12"/>
      <c r="BT18" s="1" t="s">
        <v>91</v>
      </c>
      <c r="BU18" s="1" t="s">
        <v>92</v>
      </c>
      <c r="BV18" s="1" t="s">
        <v>8</v>
      </c>
      <c r="BW18" s="2">
        <v>41898</v>
      </c>
      <c r="BX18" s="2">
        <v>41900</v>
      </c>
      <c r="BY18">
        <v>1102</v>
      </c>
      <c r="BZ18" t="str">
        <f>podroze789[[#This Row],[Imie]]&amp;podroze789[[#This Row],[Nazwisko]]</f>
        <v>JanRzymski</v>
      </c>
      <c r="CA18">
        <f>COUNTIF(podroze789[id],podroze789[[#This Row],[id]])</f>
        <v>13</v>
      </c>
      <c r="CB18">
        <f>podroze789[[#This Row],[D_powr]]-podroze789[[#This Row],[D_wyj]]+1</f>
        <v>3</v>
      </c>
      <c r="CC18" s="1" cm="1">
        <f t="array" ref="CC18">SUM(IF(podroze789[Nazwisko]=podroze789[[#This Row],[Nazwisko]],podroze789[dnie],0))</f>
        <v>42</v>
      </c>
      <c r="CD18" s="1">
        <f>30+(podroze789[[#This Row],[dnie]]-1)*24</f>
        <v>78</v>
      </c>
      <c r="CE18" s="1">
        <f>podroze789[[#This Row],[dieta]]+podroze789[[#This Row],[Koszt_wyj]]</f>
        <v>1180</v>
      </c>
      <c r="CF18" s="1">
        <f>MONTH(podroze789[[#This Row],[D_wyj]])</f>
        <v>9</v>
      </c>
      <c r="CG18" s="1">
        <f>podroze789[[#This Row],[dnie]]-1</f>
        <v>2</v>
      </c>
      <c r="CT18" s="24">
        <v>4</v>
      </c>
      <c r="CV18" s="24">
        <v>1</v>
      </c>
    </row>
    <row r="19" spans="1:100" x14ac:dyDescent="0.25">
      <c r="A19" s="1" t="s">
        <v>113</v>
      </c>
      <c r="B19" s="1" t="s">
        <v>114</v>
      </c>
      <c r="C19" s="1" t="s">
        <v>59</v>
      </c>
      <c r="D19" s="2">
        <v>41719</v>
      </c>
      <c r="E19" s="2">
        <v>41720</v>
      </c>
      <c r="F19">
        <v>601</v>
      </c>
      <c r="G19" t="str">
        <f>podroze[[#This Row],[Imie]]&amp;podroze[[#This Row],[Nazwisko]]</f>
        <v>TomaszRzepka</v>
      </c>
      <c r="H19">
        <f>COUNTIF(podroze[id],podroze[[#This Row],[id]])</f>
        <v>17</v>
      </c>
      <c r="I19">
        <f>podroze[[#This Row],[D_powr]]-podroze[[#This Row],[D_wyj]]+1</f>
        <v>2</v>
      </c>
      <c r="J19" s="1" cm="1">
        <f t="array" ref="J19">SUM(IF(podroze[Nazwisko]=podroze[[#This Row],[Nazwisko]],podroze[dnie],0))</f>
        <v>42</v>
      </c>
      <c r="K19" s="1">
        <f>30+(podroze[[#This Row],[dnie]]-1)*24</f>
        <v>54</v>
      </c>
      <c r="T19" s="7"/>
      <c r="U19" s="8"/>
      <c r="V19" s="9"/>
      <c r="Y19" s="10"/>
      <c r="Z19" s="11"/>
      <c r="AA19" s="12"/>
      <c r="AB19" s="1" t="s">
        <v>113</v>
      </c>
      <c r="AC19" s="1" t="s">
        <v>114</v>
      </c>
      <c r="AD19" s="1" t="s">
        <v>59</v>
      </c>
      <c r="AE19" s="2">
        <v>41719</v>
      </c>
      <c r="AF19" s="2">
        <v>41720</v>
      </c>
      <c r="AG19">
        <v>601</v>
      </c>
      <c r="AH19" t="str">
        <f>podroze7[[#This Row],[Imie]]&amp;podroze7[[#This Row],[Nazwisko]]</f>
        <v>TomaszRzepka</v>
      </c>
      <c r="AI19">
        <f>COUNTIF(podroze7[id],podroze7[[#This Row],[id]])</f>
        <v>17</v>
      </c>
      <c r="AJ19">
        <f>podroze7[[#This Row],[D_powr]]-podroze7[[#This Row],[D_wyj]]+1</f>
        <v>2</v>
      </c>
      <c r="AK19" s="1" cm="1">
        <f t="array" ref="AK19">SUM(IF(podroze7[Nazwisko]=podroze7[[#This Row],[Nazwisko]],podroze7[dnie],0))</f>
        <v>42</v>
      </c>
      <c r="AL19" s="1">
        <f>30+(podroze7[[#This Row],[dnie]]-1)*24</f>
        <v>54</v>
      </c>
      <c r="AM19" s="1">
        <f>podroze7[[#This Row],[dieta]]+podroze7[[#This Row],[Koszt_wyj]]</f>
        <v>655</v>
      </c>
      <c r="AR19" s="17" t="s">
        <v>8</v>
      </c>
      <c r="AS19" s="1">
        <v>84280</v>
      </c>
      <c r="AZ19" s="1" t="s">
        <v>113</v>
      </c>
      <c r="BA19" s="1" t="s">
        <v>114</v>
      </c>
      <c r="BB19" s="1" t="s">
        <v>59</v>
      </c>
      <c r="BC19" s="2">
        <v>41719</v>
      </c>
      <c r="BD19" s="2">
        <v>41720</v>
      </c>
      <c r="BE19">
        <v>601</v>
      </c>
      <c r="BF19" t="str">
        <f>podroze78[[#This Row],[Imie]]&amp;podroze78[[#This Row],[Nazwisko]]</f>
        <v>TomaszRzepka</v>
      </c>
      <c r="BG19">
        <f>COUNTIF(podroze78[id],podroze78[[#This Row],[id]])</f>
        <v>17</v>
      </c>
      <c r="BH19">
        <f>podroze78[[#This Row],[D_powr]]-podroze78[[#This Row],[D_wyj]]+1</f>
        <v>2</v>
      </c>
      <c r="BI19" s="1" cm="1">
        <f t="array" ref="BI19">SUM(IF(podroze78[Nazwisko]=podroze78[[#This Row],[Nazwisko]],podroze78[dnie],0))</f>
        <v>42</v>
      </c>
      <c r="BJ19" s="1">
        <f>30+(podroze78[[#This Row],[dnie]]-1)*24</f>
        <v>54</v>
      </c>
      <c r="BK19" s="1">
        <f>podroze78[[#This Row],[dieta]]+podroze78[[#This Row],[Koszt_wyj]]</f>
        <v>655</v>
      </c>
      <c r="BL19" s="1">
        <f>MONTH(podroze78[[#This Row],[D_wyj]])</f>
        <v>3</v>
      </c>
      <c r="BP19" s="13"/>
      <c r="BQ19" s="14"/>
      <c r="BR19" s="15"/>
      <c r="BT19" s="1" t="s">
        <v>113</v>
      </c>
      <c r="BU19" s="1" t="s">
        <v>114</v>
      </c>
      <c r="BV19" s="1" t="s">
        <v>59</v>
      </c>
      <c r="BW19" s="2">
        <v>41719</v>
      </c>
      <c r="BX19" s="2">
        <v>41720</v>
      </c>
      <c r="BY19">
        <v>601</v>
      </c>
      <c r="BZ19" t="str">
        <f>podroze789[[#This Row],[Imie]]&amp;podroze789[[#This Row],[Nazwisko]]</f>
        <v>TomaszRzepka</v>
      </c>
      <c r="CA19">
        <f>COUNTIF(podroze789[id],podroze789[[#This Row],[id]])</f>
        <v>17</v>
      </c>
      <c r="CB19">
        <f>podroze789[[#This Row],[D_powr]]-podroze789[[#This Row],[D_wyj]]+1</f>
        <v>2</v>
      </c>
      <c r="CC19" s="1" cm="1">
        <f t="array" ref="CC19">SUM(IF(podroze789[Nazwisko]=podroze789[[#This Row],[Nazwisko]],podroze789[dnie],0))</f>
        <v>42</v>
      </c>
      <c r="CD19" s="1">
        <f>30+(podroze789[[#This Row],[dnie]]-1)*24</f>
        <v>54</v>
      </c>
      <c r="CE19" s="1">
        <f>podroze789[[#This Row],[dieta]]+podroze789[[#This Row],[Koszt_wyj]]</f>
        <v>655</v>
      </c>
      <c r="CF19" s="1">
        <f>MONTH(podroze789[[#This Row],[D_wyj]])</f>
        <v>3</v>
      </c>
      <c r="CG19" s="1">
        <f>podroze789[[#This Row],[dnie]]-1</f>
        <v>1</v>
      </c>
      <c r="CT19" s="23">
        <v>4</v>
      </c>
      <c r="CV19" s="23">
        <v>1</v>
      </c>
    </row>
    <row r="20" spans="1:100" x14ac:dyDescent="0.25">
      <c r="A20" s="1" t="s">
        <v>113</v>
      </c>
      <c r="B20" s="1" t="s">
        <v>114</v>
      </c>
      <c r="C20" s="1" t="s">
        <v>38</v>
      </c>
      <c r="D20" s="2">
        <v>41851</v>
      </c>
      <c r="E20" s="2">
        <v>41852</v>
      </c>
      <c r="F20">
        <v>407.8</v>
      </c>
      <c r="G20" t="str">
        <f>podroze[[#This Row],[Imie]]&amp;podroze[[#This Row],[Nazwisko]]</f>
        <v>TomaszRzepka</v>
      </c>
      <c r="H20">
        <f>COUNTIF(podroze[id],podroze[[#This Row],[id]])</f>
        <v>17</v>
      </c>
      <c r="I20">
        <f>podroze[[#This Row],[D_powr]]-podroze[[#This Row],[D_wyj]]+1</f>
        <v>2</v>
      </c>
      <c r="J20" s="1" cm="1">
        <f t="array" ref="J20">SUM(IF(podroze[Nazwisko]=podroze[[#This Row],[Nazwisko]],podroze[dnie],0))</f>
        <v>42</v>
      </c>
      <c r="K20" s="1">
        <f>30+(podroze[[#This Row],[dnie]]-1)*24</f>
        <v>54</v>
      </c>
      <c r="T20" s="10"/>
      <c r="U20" s="11"/>
      <c r="V20" s="12"/>
      <c r="Y20" s="10"/>
      <c r="Z20" s="11"/>
      <c r="AA20" s="12"/>
      <c r="AB20" s="1" t="s">
        <v>113</v>
      </c>
      <c r="AC20" s="1" t="s">
        <v>114</v>
      </c>
      <c r="AD20" s="1" t="s">
        <v>38</v>
      </c>
      <c r="AE20" s="2">
        <v>41851</v>
      </c>
      <c r="AF20" s="2">
        <v>41852</v>
      </c>
      <c r="AG20">
        <v>407.8</v>
      </c>
      <c r="AH20" t="str">
        <f>podroze7[[#This Row],[Imie]]&amp;podroze7[[#This Row],[Nazwisko]]</f>
        <v>TomaszRzepka</v>
      </c>
      <c r="AI20">
        <f>COUNTIF(podroze7[id],podroze7[[#This Row],[id]])</f>
        <v>17</v>
      </c>
      <c r="AJ20">
        <f>podroze7[[#This Row],[D_powr]]-podroze7[[#This Row],[D_wyj]]+1</f>
        <v>2</v>
      </c>
      <c r="AK20" s="1" cm="1">
        <f t="array" ref="AK20">SUM(IF(podroze7[Nazwisko]=podroze7[[#This Row],[Nazwisko]],podroze7[dnie],0))</f>
        <v>42</v>
      </c>
      <c r="AL20" s="1">
        <f>30+(podroze7[[#This Row],[dnie]]-1)*24</f>
        <v>54</v>
      </c>
      <c r="AM20" s="1">
        <f>podroze7[[#This Row],[dieta]]+podroze7[[#This Row],[Koszt_wyj]]</f>
        <v>461.8</v>
      </c>
      <c r="AR20" s="17" t="s">
        <v>180</v>
      </c>
      <c r="AS20" s="1">
        <v>710567.79999999993</v>
      </c>
      <c r="AW20" s="7"/>
      <c r="AX20" s="8"/>
      <c r="AY20" s="9"/>
      <c r="AZ20" s="1" t="s">
        <v>113</v>
      </c>
      <c r="BA20" s="1" t="s">
        <v>114</v>
      </c>
      <c r="BB20" s="1" t="s">
        <v>38</v>
      </c>
      <c r="BC20" s="2">
        <v>41851</v>
      </c>
      <c r="BD20" s="2">
        <v>41852</v>
      </c>
      <c r="BE20">
        <v>407.8</v>
      </c>
      <c r="BF20" t="str">
        <f>podroze78[[#This Row],[Imie]]&amp;podroze78[[#This Row],[Nazwisko]]</f>
        <v>TomaszRzepka</v>
      </c>
      <c r="BG20">
        <f>COUNTIF(podroze78[id],podroze78[[#This Row],[id]])</f>
        <v>17</v>
      </c>
      <c r="BH20">
        <f>podroze78[[#This Row],[D_powr]]-podroze78[[#This Row],[D_wyj]]+1</f>
        <v>2</v>
      </c>
      <c r="BI20" s="1" cm="1">
        <f t="array" ref="BI20">SUM(IF(podroze78[Nazwisko]=podroze78[[#This Row],[Nazwisko]],podroze78[dnie],0))</f>
        <v>42</v>
      </c>
      <c r="BJ20" s="1">
        <f>30+(podroze78[[#This Row],[dnie]]-1)*24</f>
        <v>54</v>
      </c>
      <c r="BK20" s="1">
        <f>podroze78[[#This Row],[dieta]]+podroze78[[#This Row],[Koszt_wyj]]</f>
        <v>461.8</v>
      </c>
      <c r="BL20" s="1">
        <f>MONTH(podroze78[[#This Row],[D_wyj]])</f>
        <v>7</v>
      </c>
      <c r="BT20" s="1" t="s">
        <v>113</v>
      </c>
      <c r="BU20" s="1" t="s">
        <v>114</v>
      </c>
      <c r="BV20" s="1" t="s">
        <v>38</v>
      </c>
      <c r="BW20" s="2">
        <v>41851</v>
      </c>
      <c r="BX20" s="2">
        <v>41852</v>
      </c>
      <c r="BY20">
        <v>407.8</v>
      </c>
      <c r="BZ20" t="str">
        <f>podroze789[[#This Row],[Imie]]&amp;podroze789[[#This Row],[Nazwisko]]</f>
        <v>TomaszRzepka</v>
      </c>
      <c r="CA20">
        <f>COUNTIF(podroze789[id],podroze789[[#This Row],[id]])</f>
        <v>17</v>
      </c>
      <c r="CB20">
        <f>podroze789[[#This Row],[D_powr]]-podroze789[[#This Row],[D_wyj]]+1</f>
        <v>2</v>
      </c>
      <c r="CC20" s="1" cm="1">
        <f t="array" ref="CC20">SUM(IF(podroze789[Nazwisko]=podroze789[[#This Row],[Nazwisko]],podroze789[dnie],0))</f>
        <v>42</v>
      </c>
      <c r="CD20" s="1">
        <f>30+(podroze789[[#This Row],[dnie]]-1)*24</f>
        <v>54</v>
      </c>
      <c r="CE20" s="1">
        <f>podroze789[[#This Row],[dieta]]+podroze789[[#This Row],[Koszt_wyj]]</f>
        <v>461.8</v>
      </c>
      <c r="CF20" s="1">
        <f>MONTH(podroze789[[#This Row],[D_wyj]])</f>
        <v>7</v>
      </c>
      <c r="CG20" s="1">
        <f>podroze789[[#This Row],[dnie]]-1</f>
        <v>1</v>
      </c>
      <c r="CT20" s="24">
        <v>4</v>
      </c>
      <c r="CV20" s="24">
        <v>1</v>
      </c>
    </row>
    <row r="21" spans="1:100" x14ac:dyDescent="0.25">
      <c r="A21" s="1" t="s">
        <v>113</v>
      </c>
      <c r="B21" s="1" t="s">
        <v>114</v>
      </c>
      <c r="C21" s="1" t="s">
        <v>24</v>
      </c>
      <c r="D21" s="2">
        <v>41914</v>
      </c>
      <c r="E21" s="2">
        <v>41915</v>
      </c>
      <c r="F21">
        <v>439.7</v>
      </c>
      <c r="G21" t="str">
        <f>podroze[[#This Row],[Imie]]&amp;podroze[[#This Row],[Nazwisko]]</f>
        <v>TomaszRzepka</v>
      </c>
      <c r="H21">
        <f>COUNTIF(podroze[id],podroze[[#This Row],[id]])</f>
        <v>17</v>
      </c>
      <c r="I21">
        <f>podroze[[#This Row],[D_powr]]-podroze[[#This Row],[D_wyj]]+1</f>
        <v>2</v>
      </c>
      <c r="J21" s="1" cm="1">
        <f t="array" ref="J21">SUM(IF(podroze[Nazwisko]=podroze[[#This Row],[Nazwisko]],podroze[dnie],0))</f>
        <v>42</v>
      </c>
      <c r="K21" s="1">
        <f>30+(podroze[[#This Row],[dnie]]-1)*24</f>
        <v>54</v>
      </c>
      <c r="T21" s="10"/>
      <c r="U21" s="11"/>
      <c r="V21" s="12"/>
      <c r="Y21" s="13"/>
      <c r="Z21" s="14"/>
      <c r="AA21" s="15"/>
      <c r="AB21" s="1" t="s">
        <v>113</v>
      </c>
      <c r="AC21" s="1" t="s">
        <v>114</v>
      </c>
      <c r="AD21" s="1" t="s">
        <v>24</v>
      </c>
      <c r="AE21" s="2">
        <v>41914</v>
      </c>
      <c r="AF21" s="2">
        <v>41915</v>
      </c>
      <c r="AG21">
        <v>439.7</v>
      </c>
      <c r="AH21" t="str">
        <f>podroze7[[#This Row],[Imie]]&amp;podroze7[[#This Row],[Nazwisko]]</f>
        <v>TomaszRzepka</v>
      </c>
      <c r="AI21">
        <f>COUNTIF(podroze7[id],podroze7[[#This Row],[id]])</f>
        <v>17</v>
      </c>
      <c r="AJ21">
        <f>podroze7[[#This Row],[D_powr]]-podroze7[[#This Row],[D_wyj]]+1</f>
        <v>2</v>
      </c>
      <c r="AK21" s="1" cm="1">
        <f t="array" ref="AK21">SUM(IF(podroze7[Nazwisko]=podroze7[[#This Row],[Nazwisko]],podroze7[dnie],0))</f>
        <v>42</v>
      </c>
      <c r="AL21" s="1">
        <f>30+(podroze7[[#This Row],[dnie]]-1)*24</f>
        <v>54</v>
      </c>
      <c r="AM21" s="1">
        <f>podroze7[[#This Row],[dieta]]+podroze7[[#This Row],[Koszt_wyj]]</f>
        <v>493.7</v>
      </c>
      <c r="AW21" s="10"/>
      <c r="AX21" s="11"/>
      <c r="AY21" s="12"/>
      <c r="AZ21" s="1" t="s">
        <v>113</v>
      </c>
      <c r="BA21" s="1" t="s">
        <v>114</v>
      </c>
      <c r="BB21" s="1" t="s">
        <v>24</v>
      </c>
      <c r="BC21" s="2">
        <v>41914</v>
      </c>
      <c r="BD21" s="2">
        <v>41915</v>
      </c>
      <c r="BE21">
        <v>439.7</v>
      </c>
      <c r="BF21" t="str">
        <f>podroze78[[#This Row],[Imie]]&amp;podroze78[[#This Row],[Nazwisko]]</f>
        <v>TomaszRzepka</v>
      </c>
      <c r="BG21">
        <f>COUNTIF(podroze78[id],podroze78[[#This Row],[id]])</f>
        <v>17</v>
      </c>
      <c r="BH21">
        <f>podroze78[[#This Row],[D_powr]]-podroze78[[#This Row],[D_wyj]]+1</f>
        <v>2</v>
      </c>
      <c r="BI21" s="1" cm="1">
        <f t="array" ref="BI21">SUM(IF(podroze78[Nazwisko]=podroze78[[#This Row],[Nazwisko]],podroze78[dnie],0))</f>
        <v>42</v>
      </c>
      <c r="BJ21" s="1">
        <f>30+(podroze78[[#This Row],[dnie]]-1)*24</f>
        <v>54</v>
      </c>
      <c r="BK21" s="1">
        <f>podroze78[[#This Row],[dieta]]+podroze78[[#This Row],[Koszt_wyj]]</f>
        <v>493.7</v>
      </c>
      <c r="BL21" s="1">
        <f>MONTH(podroze78[[#This Row],[D_wyj]])</f>
        <v>10</v>
      </c>
      <c r="BT21" s="1" t="s">
        <v>113</v>
      </c>
      <c r="BU21" s="1" t="s">
        <v>114</v>
      </c>
      <c r="BV21" s="1" t="s">
        <v>24</v>
      </c>
      <c r="BW21" s="2">
        <v>41914</v>
      </c>
      <c r="BX21" s="2">
        <v>41915</v>
      </c>
      <c r="BY21">
        <v>439.7</v>
      </c>
      <c r="BZ21" t="str">
        <f>podroze789[[#This Row],[Imie]]&amp;podroze789[[#This Row],[Nazwisko]]</f>
        <v>TomaszRzepka</v>
      </c>
      <c r="CA21">
        <f>COUNTIF(podroze789[id],podroze789[[#This Row],[id]])</f>
        <v>17</v>
      </c>
      <c r="CB21">
        <f>podroze789[[#This Row],[D_powr]]-podroze789[[#This Row],[D_wyj]]+1</f>
        <v>2</v>
      </c>
      <c r="CC21" s="1" cm="1">
        <f t="array" ref="CC21">SUM(IF(podroze789[Nazwisko]=podroze789[[#This Row],[Nazwisko]],podroze789[dnie],0))</f>
        <v>42</v>
      </c>
      <c r="CD21" s="1">
        <f>30+(podroze789[[#This Row],[dnie]]-1)*24</f>
        <v>54</v>
      </c>
      <c r="CE21" s="1">
        <f>podroze789[[#This Row],[dieta]]+podroze789[[#This Row],[Koszt_wyj]]</f>
        <v>493.7</v>
      </c>
      <c r="CF21" s="1">
        <f>MONTH(podroze789[[#This Row],[D_wyj]])</f>
        <v>10</v>
      </c>
      <c r="CG21" s="1">
        <f>podroze789[[#This Row],[dnie]]-1</f>
        <v>1</v>
      </c>
      <c r="CT21" s="23">
        <v>4</v>
      </c>
      <c r="CV21" s="23">
        <v>1</v>
      </c>
    </row>
    <row r="22" spans="1:100" x14ac:dyDescent="0.25">
      <c r="A22" s="1" t="s">
        <v>113</v>
      </c>
      <c r="B22" s="1" t="s">
        <v>114</v>
      </c>
      <c r="C22" s="1" t="s">
        <v>24</v>
      </c>
      <c r="D22" s="2">
        <v>41941</v>
      </c>
      <c r="E22" s="2">
        <v>41942</v>
      </c>
      <c r="F22">
        <v>439.7</v>
      </c>
      <c r="G22" t="str">
        <f>podroze[[#This Row],[Imie]]&amp;podroze[[#This Row],[Nazwisko]]</f>
        <v>TomaszRzepka</v>
      </c>
      <c r="H22">
        <f>COUNTIF(podroze[id],podroze[[#This Row],[id]])</f>
        <v>17</v>
      </c>
      <c r="I22">
        <f>podroze[[#This Row],[D_powr]]-podroze[[#This Row],[D_wyj]]+1</f>
        <v>2</v>
      </c>
      <c r="J22" s="1" cm="1">
        <f t="array" ref="J22">SUM(IF(podroze[Nazwisko]=podroze[[#This Row],[Nazwisko]],podroze[dnie],0))</f>
        <v>42</v>
      </c>
      <c r="K22" s="1">
        <f>30+(podroze[[#This Row],[dnie]]-1)*24</f>
        <v>54</v>
      </c>
      <c r="T22" s="10"/>
      <c r="U22" s="11"/>
      <c r="V22" s="12"/>
      <c r="AB22" s="1" t="s">
        <v>113</v>
      </c>
      <c r="AC22" s="1" t="s">
        <v>114</v>
      </c>
      <c r="AD22" s="1" t="s">
        <v>24</v>
      </c>
      <c r="AE22" s="2">
        <v>41941</v>
      </c>
      <c r="AF22" s="2">
        <v>41942</v>
      </c>
      <c r="AG22">
        <v>439.7</v>
      </c>
      <c r="AH22" t="str">
        <f>podroze7[[#This Row],[Imie]]&amp;podroze7[[#This Row],[Nazwisko]]</f>
        <v>TomaszRzepka</v>
      </c>
      <c r="AI22">
        <f>COUNTIF(podroze7[id],podroze7[[#This Row],[id]])</f>
        <v>17</v>
      </c>
      <c r="AJ22">
        <f>podroze7[[#This Row],[D_powr]]-podroze7[[#This Row],[D_wyj]]+1</f>
        <v>2</v>
      </c>
      <c r="AK22" s="1" cm="1">
        <f t="array" ref="AK22">SUM(IF(podroze7[Nazwisko]=podroze7[[#This Row],[Nazwisko]],podroze7[dnie],0))</f>
        <v>42</v>
      </c>
      <c r="AL22" s="1">
        <f>30+(podroze7[[#This Row],[dnie]]-1)*24</f>
        <v>54</v>
      </c>
      <c r="AM22" s="1">
        <f>podroze7[[#This Row],[dieta]]+podroze7[[#This Row],[Koszt_wyj]]</f>
        <v>493.7</v>
      </c>
      <c r="AW22" s="10"/>
      <c r="AX22" s="11"/>
      <c r="AY22" s="12"/>
      <c r="AZ22" s="1" t="s">
        <v>113</v>
      </c>
      <c r="BA22" s="1" t="s">
        <v>114</v>
      </c>
      <c r="BB22" s="1" t="s">
        <v>24</v>
      </c>
      <c r="BC22" s="2">
        <v>41941</v>
      </c>
      <c r="BD22" s="2">
        <v>41942</v>
      </c>
      <c r="BE22">
        <v>439.7</v>
      </c>
      <c r="BF22" t="str">
        <f>podroze78[[#This Row],[Imie]]&amp;podroze78[[#This Row],[Nazwisko]]</f>
        <v>TomaszRzepka</v>
      </c>
      <c r="BG22">
        <f>COUNTIF(podroze78[id],podroze78[[#This Row],[id]])</f>
        <v>17</v>
      </c>
      <c r="BH22">
        <f>podroze78[[#This Row],[D_powr]]-podroze78[[#This Row],[D_wyj]]+1</f>
        <v>2</v>
      </c>
      <c r="BI22" s="1" cm="1">
        <f t="array" ref="BI22">SUM(IF(podroze78[Nazwisko]=podroze78[[#This Row],[Nazwisko]],podroze78[dnie],0))</f>
        <v>42</v>
      </c>
      <c r="BJ22" s="1">
        <f>30+(podroze78[[#This Row],[dnie]]-1)*24</f>
        <v>54</v>
      </c>
      <c r="BK22" s="1">
        <f>podroze78[[#This Row],[dieta]]+podroze78[[#This Row],[Koszt_wyj]]</f>
        <v>493.7</v>
      </c>
      <c r="BL22" s="1">
        <f>MONTH(podroze78[[#This Row],[D_wyj]])</f>
        <v>10</v>
      </c>
      <c r="BT22" s="1" t="s">
        <v>113</v>
      </c>
      <c r="BU22" s="1" t="s">
        <v>114</v>
      </c>
      <c r="BV22" s="1" t="s">
        <v>24</v>
      </c>
      <c r="BW22" s="2">
        <v>41941</v>
      </c>
      <c r="BX22" s="2">
        <v>41942</v>
      </c>
      <c r="BY22">
        <v>439.7</v>
      </c>
      <c r="BZ22" t="str">
        <f>podroze789[[#This Row],[Imie]]&amp;podroze789[[#This Row],[Nazwisko]]</f>
        <v>TomaszRzepka</v>
      </c>
      <c r="CA22">
        <f>COUNTIF(podroze789[id],podroze789[[#This Row],[id]])</f>
        <v>17</v>
      </c>
      <c r="CB22">
        <f>podroze789[[#This Row],[D_powr]]-podroze789[[#This Row],[D_wyj]]+1</f>
        <v>2</v>
      </c>
      <c r="CC22" s="1" cm="1">
        <f t="array" ref="CC22">SUM(IF(podroze789[Nazwisko]=podroze789[[#This Row],[Nazwisko]],podroze789[dnie],0))</f>
        <v>42</v>
      </c>
      <c r="CD22" s="1">
        <f>30+(podroze789[[#This Row],[dnie]]-1)*24</f>
        <v>54</v>
      </c>
      <c r="CE22" s="1">
        <f>podroze789[[#This Row],[dieta]]+podroze789[[#This Row],[Koszt_wyj]]</f>
        <v>493.7</v>
      </c>
      <c r="CF22" s="1">
        <f>MONTH(podroze789[[#This Row],[D_wyj]])</f>
        <v>10</v>
      </c>
      <c r="CG22" s="1">
        <f>podroze789[[#This Row],[dnie]]-1</f>
        <v>1</v>
      </c>
      <c r="CT22" s="24">
        <v>4</v>
      </c>
      <c r="CV22" s="24">
        <v>1</v>
      </c>
    </row>
    <row r="23" spans="1:100" x14ac:dyDescent="0.25">
      <c r="A23" s="1" t="s">
        <v>113</v>
      </c>
      <c r="B23" s="1" t="s">
        <v>114</v>
      </c>
      <c r="C23" s="1" t="s">
        <v>11</v>
      </c>
      <c r="D23" s="2">
        <v>41946</v>
      </c>
      <c r="E23" s="2">
        <v>41947</v>
      </c>
      <c r="F23">
        <v>295.39999999999998</v>
      </c>
      <c r="G23" t="str">
        <f>podroze[[#This Row],[Imie]]&amp;podroze[[#This Row],[Nazwisko]]</f>
        <v>TomaszRzepka</v>
      </c>
      <c r="H23">
        <f>COUNTIF(podroze[id],podroze[[#This Row],[id]])</f>
        <v>17</v>
      </c>
      <c r="I23">
        <f>podroze[[#This Row],[D_powr]]-podroze[[#This Row],[D_wyj]]+1</f>
        <v>2</v>
      </c>
      <c r="J23" s="1" cm="1">
        <f t="array" ref="J23">SUM(IF(podroze[Nazwisko]=podroze[[#This Row],[Nazwisko]],podroze[dnie],0))</f>
        <v>42</v>
      </c>
      <c r="K23" s="1">
        <f>30+(podroze[[#This Row],[dnie]]-1)*24</f>
        <v>54</v>
      </c>
      <c r="T23" s="10"/>
      <c r="U23" s="11"/>
      <c r="V23" s="12"/>
      <c r="AB23" s="1" t="s">
        <v>113</v>
      </c>
      <c r="AC23" s="1" t="s">
        <v>114</v>
      </c>
      <c r="AD23" s="1" t="s">
        <v>11</v>
      </c>
      <c r="AE23" s="2">
        <v>41946</v>
      </c>
      <c r="AF23" s="2">
        <v>41947</v>
      </c>
      <c r="AG23">
        <v>295.39999999999998</v>
      </c>
      <c r="AH23" t="str">
        <f>podroze7[[#This Row],[Imie]]&amp;podroze7[[#This Row],[Nazwisko]]</f>
        <v>TomaszRzepka</v>
      </c>
      <c r="AI23">
        <f>COUNTIF(podroze7[id],podroze7[[#This Row],[id]])</f>
        <v>17</v>
      </c>
      <c r="AJ23">
        <f>podroze7[[#This Row],[D_powr]]-podroze7[[#This Row],[D_wyj]]+1</f>
        <v>2</v>
      </c>
      <c r="AK23" s="1" cm="1">
        <f t="array" ref="AK23">SUM(IF(podroze7[Nazwisko]=podroze7[[#This Row],[Nazwisko]],podroze7[dnie],0))</f>
        <v>42</v>
      </c>
      <c r="AL23" s="1">
        <f>30+(podroze7[[#This Row],[dnie]]-1)*24</f>
        <v>54</v>
      </c>
      <c r="AM23" s="1">
        <f>podroze7[[#This Row],[dieta]]+podroze7[[#This Row],[Koszt_wyj]]</f>
        <v>349.4</v>
      </c>
      <c r="AW23" s="10"/>
      <c r="AX23" s="11"/>
      <c r="AY23" s="12"/>
      <c r="AZ23" s="1" t="s">
        <v>113</v>
      </c>
      <c r="BA23" s="1" t="s">
        <v>114</v>
      </c>
      <c r="BB23" s="1" t="s">
        <v>11</v>
      </c>
      <c r="BC23" s="2">
        <v>41946</v>
      </c>
      <c r="BD23" s="2">
        <v>41947</v>
      </c>
      <c r="BE23">
        <v>295.39999999999998</v>
      </c>
      <c r="BF23" t="str">
        <f>podroze78[[#This Row],[Imie]]&amp;podroze78[[#This Row],[Nazwisko]]</f>
        <v>TomaszRzepka</v>
      </c>
      <c r="BG23">
        <f>COUNTIF(podroze78[id],podroze78[[#This Row],[id]])</f>
        <v>17</v>
      </c>
      <c r="BH23">
        <f>podroze78[[#This Row],[D_powr]]-podroze78[[#This Row],[D_wyj]]+1</f>
        <v>2</v>
      </c>
      <c r="BI23" s="1" cm="1">
        <f t="array" ref="BI23">SUM(IF(podroze78[Nazwisko]=podroze78[[#This Row],[Nazwisko]],podroze78[dnie],0))</f>
        <v>42</v>
      </c>
      <c r="BJ23" s="1">
        <f>30+(podroze78[[#This Row],[dnie]]-1)*24</f>
        <v>54</v>
      </c>
      <c r="BK23" s="1">
        <f>podroze78[[#This Row],[dieta]]+podroze78[[#This Row],[Koszt_wyj]]</f>
        <v>349.4</v>
      </c>
      <c r="BL23" s="1">
        <f>MONTH(podroze78[[#This Row],[D_wyj]])</f>
        <v>11</v>
      </c>
      <c r="BT23" s="1" t="s">
        <v>113</v>
      </c>
      <c r="BU23" s="1" t="s">
        <v>114</v>
      </c>
      <c r="BV23" s="1" t="s">
        <v>11</v>
      </c>
      <c r="BW23" s="2">
        <v>41946</v>
      </c>
      <c r="BX23" s="2">
        <v>41947</v>
      </c>
      <c r="BY23">
        <v>295.39999999999998</v>
      </c>
      <c r="BZ23" t="str">
        <f>podroze789[[#This Row],[Imie]]&amp;podroze789[[#This Row],[Nazwisko]]</f>
        <v>TomaszRzepka</v>
      </c>
      <c r="CA23">
        <f>COUNTIF(podroze789[id],podroze789[[#This Row],[id]])</f>
        <v>17</v>
      </c>
      <c r="CB23">
        <f>podroze789[[#This Row],[D_powr]]-podroze789[[#This Row],[D_wyj]]+1</f>
        <v>2</v>
      </c>
      <c r="CC23" s="1" cm="1">
        <f t="array" ref="CC23">SUM(IF(podroze789[Nazwisko]=podroze789[[#This Row],[Nazwisko]],podroze789[dnie],0))</f>
        <v>42</v>
      </c>
      <c r="CD23" s="1">
        <f>30+(podroze789[[#This Row],[dnie]]-1)*24</f>
        <v>54</v>
      </c>
      <c r="CE23" s="1">
        <f>podroze789[[#This Row],[dieta]]+podroze789[[#This Row],[Koszt_wyj]]</f>
        <v>349.4</v>
      </c>
      <c r="CF23" s="1">
        <f>MONTH(podroze789[[#This Row],[D_wyj]])</f>
        <v>11</v>
      </c>
      <c r="CG23" s="1">
        <f>podroze789[[#This Row],[dnie]]-1</f>
        <v>1</v>
      </c>
      <c r="CT23" s="23">
        <v>4</v>
      </c>
      <c r="CV23" s="23">
        <v>1</v>
      </c>
    </row>
    <row r="24" spans="1:100" x14ac:dyDescent="0.25">
      <c r="A24" s="1" t="s">
        <v>91</v>
      </c>
      <c r="B24" s="1" t="s">
        <v>92</v>
      </c>
      <c r="C24" s="1" t="s">
        <v>17</v>
      </c>
      <c r="D24" s="2">
        <v>41794</v>
      </c>
      <c r="E24" s="2">
        <v>41795</v>
      </c>
      <c r="F24">
        <v>706.5</v>
      </c>
      <c r="G24" t="str">
        <f>podroze[[#This Row],[Imie]]&amp;podroze[[#This Row],[Nazwisko]]</f>
        <v>JanRzymski</v>
      </c>
      <c r="H24">
        <f>COUNTIF(podroze[id],podroze[[#This Row],[id]])</f>
        <v>13</v>
      </c>
      <c r="I24">
        <f>podroze[[#This Row],[D_powr]]-podroze[[#This Row],[D_wyj]]+1</f>
        <v>2</v>
      </c>
      <c r="J24" s="1" cm="1">
        <f t="array" ref="J24">SUM(IF(podroze[Nazwisko]=podroze[[#This Row],[Nazwisko]],podroze[dnie],0))</f>
        <v>42</v>
      </c>
      <c r="K24" s="1">
        <f>30+(podroze[[#This Row],[dnie]]-1)*24</f>
        <v>54</v>
      </c>
      <c r="T24" s="10"/>
      <c r="U24" s="11"/>
      <c r="V24" s="12"/>
      <c r="AB24" s="1" t="s">
        <v>91</v>
      </c>
      <c r="AC24" s="1" t="s">
        <v>92</v>
      </c>
      <c r="AD24" s="1" t="s">
        <v>17</v>
      </c>
      <c r="AE24" s="2">
        <v>41794</v>
      </c>
      <c r="AF24" s="2">
        <v>41795</v>
      </c>
      <c r="AG24">
        <v>706.5</v>
      </c>
      <c r="AH24" t="str">
        <f>podroze7[[#This Row],[Imie]]&amp;podroze7[[#This Row],[Nazwisko]]</f>
        <v>JanRzymski</v>
      </c>
      <c r="AI24">
        <f>COUNTIF(podroze7[id],podroze7[[#This Row],[id]])</f>
        <v>13</v>
      </c>
      <c r="AJ24">
        <f>podroze7[[#This Row],[D_powr]]-podroze7[[#This Row],[D_wyj]]+1</f>
        <v>2</v>
      </c>
      <c r="AK24" s="1" cm="1">
        <f t="array" ref="AK24">SUM(IF(podroze7[Nazwisko]=podroze7[[#This Row],[Nazwisko]],podroze7[dnie],0))</f>
        <v>42</v>
      </c>
      <c r="AL24" s="1">
        <f>30+(podroze7[[#This Row],[dnie]]-1)*24</f>
        <v>54</v>
      </c>
      <c r="AM24" s="1">
        <f>podroze7[[#This Row],[dieta]]+podroze7[[#This Row],[Koszt_wyj]]</f>
        <v>760.5</v>
      </c>
      <c r="AW24" s="10"/>
      <c r="AX24" s="11"/>
      <c r="AY24" s="12"/>
      <c r="AZ24" s="1" t="s">
        <v>91</v>
      </c>
      <c r="BA24" s="1" t="s">
        <v>92</v>
      </c>
      <c r="BB24" s="1" t="s">
        <v>17</v>
      </c>
      <c r="BC24" s="2">
        <v>41794</v>
      </c>
      <c r="BD24" s="2">
        <v>41795</v>
      </c>
      <c r="BE24">
        <v>706.5</v>
      </c>
      <c r="BF24" t="str">
        <f>podroze78[[#This Row],[Imie]]&amp;podroze78[[#This Row],[Nazwisko]]</f>
        <v>JanRzymski</v>
      </c>
      <c r="BG24">
        <f>COUNTIF(podroze78[id],podroze78[[#This Row],[id]])</f>
        <v>13</v>
      </c>
      <c r="BH24">
        <f>podroze78[[#This Row],[D_powr]]-podroze78[[#This Row],[D_wyj]]+1</f>
        <v>2</v>
      </c>
      <c r="BI24" s="1" cm="1">
        <f t="array" ref="BI24">SUM(IF(podroze78[Nazwisko]=podroze78[[#This Row],[Nazwisko]],podroze78[dnie],0))</f>
        <v>42</v>
      </c>
      <c r="BJ24" s="1">
        <f>30+(podroze78[[#This Row],[dnie]]-1)*24</f>
        <v>54</v>
      </c>
      <c r="BK24" s="1">
        <f>podroze78[[#This Row],[dieta]]+podroze78[[#This Row],[Koszt_wyj]]</f>
        <v>760.5</v>
      </c>
      <c r="BL24" s="1">
        <f>MONTH(podroze78[[#This Row],[D_wyj]])</f>
        <v>6</v>
      </c>
      <c r="BN24" s="16" t="s">
        <v>179</v>
      </c>
      <c r="BO24" t="s">
        <v>192</v>
      </c>
      <c r="BT24" s="1" t="s">
        <v>91</v>
      </c>
      <c r="BU24" s="1" t="s">
        <v>92</v>
      </c>
      <c r="BV24" s="1" t="s">
        <v>17</v>
      </c>
      <c r="BW24" s="2">
        <v>41794</v>
      </c>
      <c r="BX24" s="2">
        <v>41795</v>
      </c>
      <c r="BY24">
        <v>706.5</v>
      </c>
      <c r="BZ24" t="str">
        <f>podroze789[[#This Row],[Imie]]&amp;podroze789[[#This Row],[Nazwisko]]</f>
        <v>JanRzymski</v>
      </c>
      <c r="CA24">
        <f>COUNTIF(podroze789[id],podroze789[[#This Row],[id]])</f>
        <v>13</v>
      </c>
      <c r="CB24">
        <f>podroze789[[#This Row],[D_powr]]-podroze789[[#This Row],[D_wyj]]+1</f>
        <v>2</v>
      </c>
      <c r="CC24" s="1" cm="1">
        <f t="array" ref="CC24">SUM(IF(podroze789[Nazwisko]=podroze789[[#This Row],[Nazwisko]],podroze789[dnie],0))</f>
        <v>42</v>
      </c>
      <c r="CD24" s="1">
        <f>30+(podroze789[[#This Row],[dnie]]-1)*24</f>
        <v>54</v>
      </c>
      <c r="CE24" s="1">
        <f>podroze789[[#This Row],[dieta]]+podroze789[[#This Row],[Koszt_wyj]]</f>
        <v>760.5</v>
      </c>
      <c r="CF24" s="1">
        <f>MONTH(podroze789[[#This Row],[D_wyj]])</f>
        <v>6</v>
      </c>
      <c r="CG24" s="1">
        <f>podroze789[[#This Row],[dnie]]-1</f>
        <v>1</v>
      </c>
      <c r="CT24" s="24">
        <v>4</v>
      </c>
      <c r="CV24" s="24">
        <v>1</v>
      </c>
    </row>
    <row r="25" spans="1:100" x14ac:dyDescent="0.25">
      <c r="A25" s="1" t="s">
        <v>91</v>
      </c>
      <c r="B25" s="1" t="s">
        <v>92</v>
      </c>
      <c r="C25" s="1" t="s">
        <v>38</v>
      </c>
      <c r="D25" s="2">
        <v>41886</v>
      </c>
      <c r="E25" s="2">
        <v>41887</v>
      </c>
      <c r="F25">
        <v>407.8</v>
      </c>
      <c r="G25" t="str">
        <f>podroze[[#This Row],[Imie]]&amp;podroze[[#This Row],[Nazwisko]]</f>
        <v>JanRzymski</v>
      </c>
      <c r="H25">
        <f>COUNTIF(podroze[id],podroze[[#This Row],[id]])</f>
        <v>13</v>
      </c>
      <c r="I25">
        <f>podroze[[#This Row],[D_powr]]-podroze[[#This Row],[D_wyj]]+1</f>
        <v>2</v>
      </c>
      <c r="J25" s="1" cm="1">
        <f t="array" ref="J25">SUM(IF(podroze[Nazwisko]=podroze[[#This Row],[Nazwisko]],podroze[dnie],0))</f>
        <v>42</v>
      </c>
      <c r="K25" s="1">
        <f>30+(podroze[[#This Row],[dnie]]-1)*24</f>
        <v>54</v>
      </c>
      <c r="T25" s="10"/>
      <c r="U25" s="11"/>
      <c r="V25" s="12"/>
      <c r="AB25" s="1" t="s">
        <v>91</v>
      </c>
      <c r="AC25" s="1" t="s">
        <v>92</v>
      </c>
      <c r="AD25" s="1" t="s">
        <v>38</v>
      </c>
      <c r="AE25" s="2">
        <v>41886</v>
      </c>
      <c r="AF25" s="2">
        <v>41887</v>
      </c>
      <c r="AG25">
        <v>407.8</v>
      </c>
      <c r="AH25" t="str">
        <f>podroze7[[#This Row],[Imie]]&amp;podroze7[[#This Row],[Nazwisko]]</f>
        <v>JanRzymski</v>
      </c>
      <c r="AI25">
        <f>COUNTIF(podroze7[id],podroze7[[#This Row],[id]])</f>
        <v>13</v>
      </c>
      <c r="AJ25">
        <f>podroze7[[#This Row],[D_powr]]-podroze7[[#This Row],[D_wyj]]+1</f>
        <v>2</v>
      </c>
      <c r="AK25" s="1" cm="1">
        <f t="array" ref="AK25">SUM(IF(podroze7[Nazwisko]=podroze7[[#This Row],[Nazwisko]],podroze7[dnie],0))</f>
        <v>42</v>
      </c>
      <c r="AL25" s="1">
        <f>30+(podroze7[[#This Row],[dnie]]-1)*24</f>
        <v>54</v>
      </c>
      <c r="AM25" s="1">
        <f>podroze7[[#This Row],[dieta]]+podroze7[[#This Row],[Koszt_wyj]]</f>
        <v>461.8</v>
      </c>
      <c r="AW25" s="10"/>
      <c r="AX25" s="11"/>
      <c r="AY25" s="12"/>
      <c r="AZ25" s="1" t="s">
        <v>91</v>
      </c>
      <c r="BA25" s="1" t="s">
        <v>92</v>
      </c>
      <c r="BB25" s="1" t="s">
        <v>38</v>
      </c>
      <c r="BC25" s="2">
        <v>41886</v>
      </c>
      <c r="BD25" s="2">
        <v>41887</v>
      </c>
      <c r="BE25">
        <v>407.8</v>
      </c>
      <c r="BF25" t="str">
        <f>podroze78[[#This Row],[Imie]]&amp;podroze78[[#This Row],[Nazwisko]]</f>
        <v>JanRzymski</v>
      </c>
      <c r="BG25">
        <f>COUNTIF(podroze78[id],podroze78[[#This Row],[id]])</f>
        <v>13</v>
      </c>
      <c r="BH25">
        <f>podroze78[[#This Row],[D_powr]]-podroze78[[#This Row],[D_wyj]]+1</f>
        <v>2</v>
      </c>
      <c r="BI25" s="1" cm="1">
        <f t="array" ref="BI25">SUM(IF(podroze78[Nazwisko]=podroze78[[#This Row],[Nazwisko]],podroze78[dnie],0))</f>
        <v>42</v>
      </c>
      <c r="BJ25" s="1">
        <f>30+(podroze78[[#This Row],[dnie]]-1)*24</f>
        <v>54</v>
      </c>
      <c r="BK25" s="1">
        <f>podroze78[[#This Row],[dieta]]+podroze78[[#This Row],[Koszt_wyj]]</f>
        <v>461.8</v>
      </c>
      <c r="BL25" s="1">
        <f>MONTH(podroze78[[#This Row],[D_wyj]])</f>
        <v>9</v>
      </c>
      <c r="BN25" s="17">
        <v>1</v>
      </c>
      <c r="BO25" s="1">
        <v>130</v>
      </c>
      <c r="BT25" s="1" t="s">
        <v>91</v>
      </c>
      <c r="BU25" s="1" t="s">
        <v>92</v>
      </c>
      <c r="BV25" s="1" t="s">
        <v>38</v>
      </c>
      <c r="BW25" s="2">
        <v>41886</v>
      </c>
      <c r="BX25" s="2">
        <v>41887</v>
      </c>
      <c r="BY25">
        <v>407.8</v>
      </c>
      <c r="BZ25" t="str">
        <f>podroze789[[#This Row],[Imie]]&amp;podroze789[[#This Row],[Nazwisko]]</f>
        <v>JanRzymski</v>
      </c>
      <c r="CA25">
        <f>COUNTIF(podroze789[id],podroze789[[#This Row],[id]])</f>
        <v>13</v>
      </c>
      <c r="CB25">
        <f>podroze789[[#This Row],[D_powr]]-podroze789[[#This Row],[D_wyj]]+1</f>
        <v>2</v>
      </c>
      <c r="CC25" s="1" cm="1">
        <f t="array" ref="CC25">SUM(IF(podroze789[Nazwisko]=podroze789[[#This Row],[Nazwisko]],podroze789[dnie],0))</f>
        <v>42</v>
      </c>
      <c r="CD25" s="1">
        <f>30+(podroze789[[#This Row],[dnie]]-1)*24</f>
        <v>54</v>
      </c>
      <c r="CE25" s="1">
        <f>podroze789[[#This Row],[dieta]]+podroze789[[#This Row],[Koszt_wyj]]</f>
        <v>461.8</v>
      </c>
      <c r="CF25" s="1">
        <f>MONTH(podroze789[[#This Row],[D_wyj]])</f>
        <v>9</v>
      </c>
      <c r="CG25" s="1">
        <f>podroze789[[#This Row],[dnie]]-1</f>
        <v>1</v>
      </c>
      <c r="CT25" s="23">
        <v>4</v>
      </c>
      <c r="CV25" s="23">
        <v>4</v>
      </c>
    </row>
    <row r="26" spans="1:100" hidden="1" x14ac:dyDescent="0.25">
      <c r="A26" s="1" t="s">
        <v>113</v>
      </c>
      <c r="B26" s="1" t="s">
        <v>114</v>
      </c>
      <c r="C26" s="1" t="s">
        <v>19</v>
      </c>
      <c r="D26" s="2">
        <v>41925</v>
      </c>
      <c r="E26" s="2">
        <v>41925</v>
      </c>
      <c r="F26">
        <v>513.4</v>
      </c>
      <c r="G26" t="str">
        <f>podroze[[#This Row],[Imie]]&amp;podroze[[#This Row],[Nazwisko]]</f>
        <v>TomaszRzepka</v>
      </c>
      <c r="H26">
        <f>COUNTIF(podroze[id],podroze[[#This Row],[id]])</f>
        <v>17</v>
      </c>
      <c r="I26">
        <f>podroze[[#This Row],[D_powr]]-podroze[[#This Row],[D_wyj]]+1</f>
        <v>1</v>
      </c>
      <c r="J26" s="1" cm="1">
        <f t="array" ref="J26">SUM(IF(podroze[Nazwisko]=podroze[[#This Row],[Nazwisko]],podroze[dnie],0))</f>
        <v>42</v>
      </c>
      <c r="K26" s="1">
        <f>30+(podroze[[#This Row],[dnie]]-1)*24</f>
        <v>30</v>
      </c>
      <c r="T26" s="10"/>
      <c r="U26" s="11"/>
      <c r="V26" s="12"/>
      <c r="AB26" s="1" t="s">
        <v>113</v>
      </c>
      <c r="AC26" s="1" t="s">
        <v>114</v>
      </c>
      <c r="AD26" s="1" t="s">
        <v>19</v>
      </c>
      <c r="AE26" s="2">
        <v>41925</v>
      </c>
      <c r="AF26" s="2">
        <v>41925</v>
      </c>
      <c r="AG26">
        <v>513.4</v>
      </c>
      <c r="AH26" t="str">
        <f>podroze7[[#This Row],[Imie]]&amp;podroze7[[#This Row],[Nazwisko]]</f>
        <v>TomaszRzepka</v>
      </c>
      <c r="AI26">
        <f>COUNTIF(podroze7[id],podroze7[[#This Row],[id]])</f>
        <v>17</v>
      </c>
      <c r="AJ26">
        <f>podroze7[[#This Row],[D_powr]]-podroze7[[#This Row],[D_wyj]]+1</f>
        <v>1</v>
      </c>
      <c r="AK26" s="1" cm="1">
        <f t="array" ref="AK26">SUM(IF(podroze7[Nazwisko]=podroze7[[#This Row],[Nazwisko]],podroze7[dnie],0))</f>
        <v>42</v>
      </c>
      <c r="AL26" s="1">
        <f>30+(podroze7[[#This Row],[dnie]]-1)*24</f>
        <v>30</v>
      </c>
      <c r="AM26" s="1">
        <f>podroze7[[#This Row],[dieta]]+podroze7[[#This Row],[Koszt_wyj]]</f>
        <v>543.4</v>
      </c>
      <c r="AW26" s="10"/>
      <c r="AX26" s="11"/>
      <c r="AY26" s="12"/>
      <c r="AZ26" s="1" t="s">
        <v>113</v>
      </c>
      <c r="BA26" s="1" t="s">
        <v>114</v>
      </c>
      <c r="BB26" s="1" t="s">
        <v>19</v>
      </c>
      <c r="BC26" s="2">
        <v>41925</v>
      </c>
      <c r="BD26" s="2">
        <v>41925</v>
      </c>
      <c r="BE26">
        <v>513.4</v>
      </c>
      <c r="BF26" t="str">
        <f>podroze78[[#This Row],[Imie]]&amp;podroze78[[#This Row],[Nazwisko]]</f>
        <v>TomaszRzepka</v>
      </c>
      <c r="BG26">
        <f>COUNTIF(podroze78[id],podroze78[[#This Row],[id]])</f>
        <v>17</v>
      </c>
      <c r="BH26">
        <f>podroze78[[#This Row],[D_powr]]-podroze78[[#This Row],[D_wyj]]+1</f>
        <v>1</v>
      </c>
      <c r="BI26" s="1" cm="1">
        <f t="array" ref="BI26">SUM(IF(podroze78[Nazwisko]=podroze78[[#This Row],[Nazwisko]],podroze78[dnie],0))</f>
        <v>42</v>
      </c>
      <c r="BJ26" s="1">
        <f>30+(podroze78[[#This Row],[dnie]]-1)*24</f>
        <v>30</v>
      </c>
      <c r="BK26" s="1">
        <f>podroze78[[#This Row],[dieta]]+podroze78[[#This Row],[Koszt_wyj]]</f>
        <v>543.4</v>
      </c>
      <c r="BL26" s="1">
        <f>MONTH(podroze78[[#This Row],[D_wyj]])</f>
        <v>10</v>
      </c>
      <c r="BN26" s="17">
        <v>2</v>
      </c>
      <c r="BO26" s="1">
        <v>68</v>
      </c>
      <c r="BT26" s="1" t="s">
        <v>113</v>
      </c>
      <c r="BU26" s="1" t="s">
        <v>114</v>
      </c>
      <c r="BV26" s="1" t="s">
        <v>19</v>
      </c>
      <c r="BW26" s="2">
        <v>41925</v>
      </c>
      <c r="BX26" s="2">
        <v>41925</v>
      </c>
      <c r="BY26">
        <v>513.4</v>
      </c>
      <c r="BZ26" t="str">
        <f>podroze789[[#This Row],[Imie]]&amp;podroze789[[#This Row],[Nazwisko]]</f>
        <v>TomaszRzepka</v>
      </c>
      <c r="CA26">
        <f>COUNTIF(podroze789[id],podroze789[[#This Row],[id]])</f>
        <v>17</v>
      </c>
      <c r="CB26">
        <f>podroze789[[#This Row],[D_powr]]-podroze789[[#This Row],[D_wyj]]+1</f>
        <v>1</v>
      </c>
      <c r="CC26" s="1" cm="1">
        <f t="array" ref="CC26">SUM(IF(podroze789[Nazwisko]=podroze789[[#This Row],[Nazwisko]],podroze789[dnie],0))</f>
        <v>42</v>
      </c>
      <c r="CD26" s="1">
        <f>30+(podroze789[[#This Row],[dnie]]-1)*24</f>
        <v>30</v>
      </c>
      <c r="CE26" s="1">
        <f>podroze789[[#This Row],[dieta]]+podroze789[[#This Row],[Koszt_wyj]]</f>
        <v>543.4</v>
      </c>
      <c r="CF26" s="1">
        <f>MONTH(podroze789[[#This Row],[D_wyj]])</f>
        <v>10</v>
      </c>
      <c r="CG26" s="1">
        <f>podroze789[[#This Row],[dnie]]-1</f>
        <v>0</v>
      </c>
      <c r="CT26" s="24">
        <v>4</v>
      </c>
      <c r="CV26" s="24">
        <v>4</v>
      </c>
    </row>
    <row r="27" spans="1:100" hidden="1" x14ac:dyDescent="0.25">
      <c r="A27" s="1" t="s">
        <v>113</v>
      </c>
      <c r="B27" s="1" t="s">
        <v>114</v>
      </c>
      <c r="C27" s="1" t="s">
        <v>24</v>
      </c>
      <c r="D27" s="2">
        <v>41928</v>
      </c>
      <c r="E27" s="2">
        <v>41928</v>
      </c>
      <c r="F27">
        <v>290.7</v>
      </c>
      <c r="G27" t="str">
        <f>podroze[[#This Row],[Imie]]&amp;podroze[[#This Row],[Nazwisko]]</f>
        <v>TomaszRzepka</v>
      </c>
      <c r="H27">
        <f>COUNTIF(podroze[id],podroze[[#This Row],[id]])</f>
        <v>17</v>
      </c>
      <c r="I27">
        <f>podroze[[#This Row],[D_powr]]-podroze[[#This Row],[D_wyj]]+1</f>
        <v>1</v>
      </c>
      <c r="J27" s="1" cm="1">
        <f t="array" ref="J27">SUM(IF(podroze[Nazwisko]=podroze[[#This Row],[Nazwisko]],podroze[dnie],0))</f>
        <v>42</v>
      </c>
      <c r="K27" s="1">
        <f>30+(podroze[[#This Row],[dnie]]-1)*24</f>
        <v>30</v>
      </c>
      <c r="T27" s="10"/>
      <c r="U27" s="11"/>
      <c r="V27" s="12"/>
      <c r="AB27" s="1" t="s">
        <v>113</v>
      </c>
      <c r="AC27" s="1" t="s">
        <v>114</v>
      </c>
      <c r="AD27" s="1" t="s">
        <v>24</v>
      </c>
      <c r="AE27" s="2">
        <v>41928</v>
      </c>
      <c r="AF27" s="2">
        <v>41928</v>
      </c>
      <c r="AG27">
        <v>290.7</v>
      </c>
      <c r="AH27" t="str">
        <f>podroze7[[#This Row],[Imie]]&amp;podroze7[[#This Row],[Nazwisko]]</f>
        <v>TomaszRzepka</v>
      </c>
      <c r="AI27">
        <f>COUNTIF(podroze7[id],podroze7[[#This Row],[id]])</f>
        <v>17</v>
      </c>
      <c r="AJ27">
        <f>podroze7[[#This Row],[D_powr]]-podroze7[[#This Row],[D_wyj]]+1</f>
        <v>1</v>
      </c>
      <c r="AK27" s="1" cm="1">
        <f t="array" ref="AK27">SUM(IF(podroze7[Nazwisko]=podroze7[[#This Row],[Nazwisko]],podroze7[dnie],0))</f>
        <v>42</v>
      </c>
      <c r="AL27" s="1">
        <f>30+(podroze7[[#This Row],[dnie]]-1)*24</f>
        <v>30</v>
      </c>
      <c r="AM27" s="1">
        <f>podroze7[[#This Row],[dieta]]+podroze7[[#This Row],[Koszt_wyj]]</f>
        <v>320.7</v>
      </c>
      <c r="AW27" s="10"/>
      <c r="AX27" s="11"/>
      <c r="AY27" s="12"/>
      <c r="AZ27" s="1" t="s">
        <v>113</v>
      </c>
      <c r="BA27" s="1" t="s">
        <v>114</v>
      </c>
      <c r="BB27" s="1" t="s">
        <v>24</v>
      </c>
      <c r="BC27" s="2">
        <v>41928</v>
      </c>
      <c r="BD27" s="2">
        <v>41928</v>
      </c>
      <c r="BE27">
        <v>290.7</v>
      </c>
      <c r="BF27" t="str">
        <f>podroze78[[#This Row],[Imie]]&amp;podroze78[[#This Row],[Nazwisko]]</f>
        <v>TomaszRzepka</v>
      </c>
      <c r="BG27">
        <f>COUNTIF(podroze78[id],podroze78[[#This Row],[id]])</f>
        <v>17</v>
      </c>
      <c r="BH27">
        <f>podroze78[[#This Row],[D_powr]]-podroze78[[#This Row],[D_wyj]]+1</f>
        <v>1</v>
      </c>
      <c r="BI27" s="1" cm="1">
        <f t="array" ref="BI27">SUM(IF(podroze78[Nazwisko]=podroze78[[#This Row],[Nazwisko]],podroze78[dnie],0))</f>
        <v>42</v>
      </c>
      <c r="BJ27" s="1">
        <f>30+(podroze78[[#This Row],[dnie]]-1)*24</f>
        <v>30</v>
      </c>
      <c r="BK27" s="1">
        <f>podroze78[[#This Row],[dieta]]+podroze78[[#This Row],[Koszt_wyj]]</f>
        <v>320.7</v>
      </c>
      <c r="BL27" s="1">
        <f>MONTH(podroze78[[#This Row],[D_wyj]])</f>
        <v>10</v>
      </c>
      <c r="BN27" s="17">
        <v>3</v>
      </c>
      <c r="BO27" s="1">
        <v>63</v>
      </c>
      <c r="BT27" s="1" t="s">
        <v>113</v>
      </c>
      <c r="BU27" s="1" t="s">
        <v>114</v>
      </c>
      <c r="BV27" s="1" t="s">
        <v>24</v>
      </c>
      <c r="BW27" s="2">
        <v>41928</v>
      </c>
      <c r="BX27" s="2">
        <v>41928</v>
      </c>
      <c r="BY27">
        <v>290.7</v>
      </c>
      <c r="BZ27" t="str">
        <f>podroze789[[#This Row],[Imie]]&amp;podroze789[[#This Row],[Nazwisko]]</f>
        <v>TomaszRzepka</v>
      </c>
      <c r="CA27">
        <f>COUNTIF(podroze789[id],podroze789[[#This Row],[id]])</f>
        <v>17</v>
      </c>
      <c r="CB27">
        <f>podroze789[[#This Row],[D_powr]]-podroze789[[#This Row],[D_wyj]]+1</f>
        <v>1</v>
      </c>
      <c r="CC27" s="1" cm="1">
        <f t="array" ref="CC27">SUM(IF(podroze789[Nazwisko]=podroze789[[#This Row],[Nazwisko]],podroze789[dnie],0))</f>
        <v>42</v>
      </c>
      <c r="CD27" s="1">
        <f>30+(podroze789[[#This Row],[dnie]]-1)*24</f>
        <v>30</v>
      </c>
      <c r="CE27" s="1">
        <f>podroze789[[#This Row],[dieta]]+podroze789[[#This Row],[Koszt_wyj]]</f>
        <v>320.7</v>
      </c>
      <c r="CF27" s="1">
        <f>MONTH(podroze789[[#This Row],[D_wyj]])</f>
        <v>10</v>
      </c>
      <c r="CG27" s="1">
        <f>podroze789[[#This Row],[dnie]]-1</f>
        <v>0</v>
      </c>
      <c r="CT27" s="23">
        <v>4</v>
      </c>
      <c r="CV27" s="23">
        <v>4</v>
      </c>
    </row>
    <row r="28" spans="1:100" hidden="1" x14ac:dyDescent="0.25">
      <c r="A28" s="1" t="s">
        <v>113</v>
      </c>
      <c r="B28" s="1" t="s">
        <v>114</v>
      </c>
      <c r="C28" s="1" t="s">
        <v>59</v>
      </c>
      <c r="D28" s="2">
        <v>41950</v>
      </c>
      <c r="E28" s="2">
        <v>41950</v>
      </c>
      <c r="F28">
        <v>442</v>
      </c>
      <c r="G28" t="str">
        <f>podroze[[#This Row],[Imie]]&amp;podroze[[#This Row],[Nazwisko]]</f>
        <v>TomaszRzepka</v>
      </c>
      <c r="H28">
        <f>COUNTIF(podroze[id],podroze[[#This Row],[id]])</f>
        <v>17</v>
      </c>
      <c r="I28">
        <f>podroze[[#This Row],[D_powr]]-podroze[[#This Row],[D_wyj]]+1</f>
        <v>1</v>
      </c>
      <c r="J28" s="1" cm="1">
        <f t="array" ref="J28">SUM(IF(podroze[Nazwisko]=podroze[[#This Row],[Nazwisko]],podroze[dnie],0))</f>
        <v>42</v>
      </c>
      <c r="K28" s="1">
        <f>30+(podroze[[#This Row],[dnie]]-1)*24</f>
        <v>30</v>
      </c>
      <c r="T28" s="10"/>
      <c r="U28" s="11"/>
      <c r="V28" s="12"/>
      <c r="AB28" s="1" t="s">
        <v>113</v>
      </c>
      <c r="AC28" s="1" t="s">
        <v>114</v>
      </c>
      <c r="AD28" s="1" t="s">
        <v>59</v>
      </c>
      <c r="AE28" s="2">
        <v>41950</v>
      </c>
      <c r="AF28" s="2">
        <v>41950</v>
      </c>
      <c r="AG28">
        <v>442</v>
      </c>
      <c r="AH28" t="str">
        <f>podroze7[[#This Row],[Imie]]&amp;podroze7[[#This Row],[Nazwisko]]</f>
        <v>TomaszRzepka</v>
      </c>
      <c r="AI28">
        <f>COUNTIF(podroze7[id],podroze7[[#This Row],[id]])</f>
        <v>17</v>
      </c>
      <c r="AJ28">
        <f>podroze7[[#This Row],[D_powr]]-podroze7[[#This Row],[D_wyj]]+1</f>
        <v>1</v>
      </c>
      <c r="AK28" s="1" cm="1">
        <f t="array" ref="AK28">SUM(IF(podroze7[Nazwisko]=podroze7[[#This Row],[Nazwisko]],podroze7[dnie],0))</f>
        <v>42</v>
      </c>
      <c r="AL28" s="1">
        <f>30+(podroze7[[#This Row],[dnie]]-1)*24</f>
        <v>30</v>
      </c>
      <c r="AM28" s="1">
        <f>podroze7[[#This Row],[dieta]]+podroze7[[#This Row],[Koszt_wyj]]</f>
        <v>472</v>
      </c>
      <c r="AW28" s="10"/>
      <c r="AX28" s="11"/>
      <c r="AY28" s="12"/>
      <c r="AZ28" s="1" t="s">
        <v>113</v>
      </c>
      <c r="BA28" s="1" t="s">
        <v>114</v>
      </c>
      <c r="BB28" s="1" t="s">
        <v>59</v>
      </c>
      <c r="BC28" s="2">
        <v>41950</v>
      </c>
      <c r="BD28" s="2">
        <v>41950</v>
      </c>
      <c r="BE28">
        <v>442</v>
      </c>
      <c r="BF28" t="str">
        <f>podroze78[[#This Row],[Imie]]&amp;podroze78[[#This Row],[Nazwisko]]</f>
        <v>TomaszRzepka</v>
      </c>
      <c r="BG28">
        <f>COUNTIF(podroze78[id],podroze78[[#This Row],[id]])</f>
        <v>17</v>
      </c>
      <c r="BH28">
        <f>podroze78[[#This Row],[D_powr]]-podroze78[[#This Row],[D_wyj]]+1</f>
        <v>1</v>
      </c>
      <c r="BI28" s="1" cm="1">
        <f t="array" ref="BI28">SUM(IF(podroze78[Nazwisko]=podroze78[[#This Row],[Nazwisko]],podroze78[dnie],0))</f>
        <v>42</v>
      </c>
      <c r="BJ28" s="1">
        <f>30+(podroze78[[#This Row],[dnie]]-1)*24</f>
        <v>30</v>
      </c>
      <c r="BK28" s="1">
        <f>podroze78[[#This Row],[dieta]]+podroze78[[#This Row],[Koszt_wyj]]</f>
        <v>472</v>
      </c>
      <c r="BL28" s="1">
        <f>MONTH(podroze78[[#This Row],[D_wyj]])</f>
        <v>11</v>
      </c>
      <c r="BN28" s="17">
        <v>4</v>
      </c>
      <c r="BO28" s="1">
        <v>32</v>
      </c>
      <c r="BT28" s="1" t="s">
        <v>113</v>
      </c>
      <c r="BU28" s="1" t="s">
        <v>114</v>
      </c>
      <c r="BV28" s="1" t="s">
        <v>59</v>
      </c>
      <c r="BW28" s="2">
        <v>41950</v>
      </c>
      <c r="BX28" s="2">
        <v>41950</v>
      </c>
      <c r="BY28">
        <v>442</v>
      </c>
      <c r="BZ28" t="str">
        <f>podroze789[[#This Row],[Imie]]&amp;podroze789[[#This Row],[Nazwisko]]</f>
        <v>TomaszRzepka</v>
      </c>
      <c r="CA28">
        <f>COUNTIF(podroze789[id],podroze789[[#This Row],[id]])</f>
        <v>17</v>
      </c>
      <c r="CB28">
        <f>podroze789[[#This Row],[D_powr]]-podroze789[[#This Row],[D_wyj]]+1</f>
        <v>1</v>
      </c>
      <c r="CC28" s="1" cm="1">
        <f t="array" ref="CC28">SUM(IF(podroze789[Nazwisko]=podroze789[[#This Row],[Nazwisko]],podroze789[dnie],0))</f>
        <v>42</v>
      </c>
      <c r="CD28" s="1">
        <f>30+(podroze789[[#This Row],[dnie]]-1)*24</f>
        <v>30</v>
      </c>
      <c r="CE28" s="1">
        <f>podroze789[[#This Row],[dieta]]+podroze789[[#This Row],[Koszt_wyj]]</f>
        <v>472</v>
      </c>
      <c r="CF28" s="1">
        <f>MONTH(podroze789[[#This Row],[D_wyj]])</f>
        <v>11</v>
      </c>
      <c r="CG28" s="1">
        <f>podroze789[[#This Row],[dnie]]-1</f>
        <v>0</v>
      </c>
      <c r="CT28" s="24">
        <v>4</v>
      </c>
      <c r="CV28" s="24">
        <v>4</v>
      </c>
    </row>
    <row r="29" spans="1:100" hidden="1" x14ac:dyDescent="0.25">
      <c r="A29" s="1" t="s">
        <v>113</v>
      </c>
      <c r="B29" s="1" t="s">
        <v>114</v>
      </c>
      <c r="C29" s="1" t="s">
        <v>66</v>
      </c>
      <c r="D29" s="2">
        <v>41985</v>
      </c>
      <c r="E29" s="2">
        <v>41985</v>
      </c>
      <c r="F29">
        <v>307.7</v>
      </c>
      <c r="G29" t="str">
        <f>podroze[[#This Row],[Imie]]&amp;podroze[[#This Row],[Nazwisko]]</f>
        <v>TomaszRzepka</v>
      </c>
      <c r="H29">
        <f>COUNTIF(podroze[id],podroze[[#This Row],[id]])</f>
        <v>17</v>
      </c>
      <c r="I29">
        <f>podroze[[#This Row],[D_powr]]-podroze[[#This Row],[D_wyj]]+1</f>
        <v>1</v>
      </c>
      <c r="J29" s="1" cm="1">
        <f t="array" ref="J29">SUM(IF(podroze[Nazwisko]=podroze[[#This Row],[Nazwisko]],podroze[dnie],0))</f>
        <v>42</v>
      </c>
      <c r="K29" s="1">
        <f>30+(podroze[[#This Row],[dnie]]-1)*24</f>
        <v>30</v>
      </c>
      <c r="T29" s="10"/>
      <c r="U29" s="11"/>
      <c r="V29" s="12"/>
      <c r="AB29" s="1" t="s">
        <v>113</v>
      </c>
      <c r="AC29" s="1" t="s">
        <v>114</v>
      </c>
      <c r="AD29" s="1" t="s">
        <v>66</v>
      </c>
      <c r="AE29" s="2">
        <v>41985</v>
      </c>
      <c r="AF29" s="2">
        <v>41985</v>
      </c>
      <c r="AG29">
        <v>307.7</v>
      </c>
      <c r="AH29" t="str">
        <f>podroze7[[#This Row],[Imie]]&amp;podroze7[[#This Row],[Nazwisko]]</f>
        <v>TomaszRzepka</v>
      </c>
      <c r="AI29">
        <f>COUNTIF(podroze7[id],podroze7[[#This Row],[id]])</f>
        <v>17</v>
      </c>
      <c r="AJ29">
        <f>podroze7[[#This Row],[D_powr]]-podroze7[[#This Row],[D_wyj]]+1</f>
        <v>1</v>
      </c>
      <c r="AK29" s="1" cm="1">
        <f t="array" ref="AK29">SUM(IF(podroze7[Nazwisko]=podroze7[[#This Row],[Nazwisko]],podroze7[dnie],0))</f>
        <v>42</v>
      </c>
      <c r="AL29" s="1">
        <f>30+(podroze7[[#This Row],[dnie]]-1)*24</f>
        <v>30</v>
      </c>
      <c r="AM29" s="1">
        <f>podroze7[[#This Row],[dieta]]+podroze7[[#This Row],[Koszt_wyj]]</f>
        <v>337.7</v>
      </c>
      <c r="AW29" s="10"/>
      <c r="AX29" s="11"/>
      <c r="AY29" s="12"/>
      <c r="AZ29" s="1" t="s">
        <v>113</v>
      </c>
      <c r="BA29" s="1" t="s">
        <v>114</v>
      </c>
      <c r="BB29" s="1" t="s">
        <v>66</v>
      </c>
      <c r="BC29" s="2">
        <v>41985</v>
      </c>
      <c r="BD29" s="2">
        <v>41985</v>
      </c>
      <c r="BE29">
        <v>307.7</v>
      </c>
      <c r="BF29" t="str">
        <f>podroze78[[#This Row],[Imie]]&amp;podroze78[[#This Row],[Nazwisko]]</f>
        <v>TomaszRzepka</v>
      </c>
      <c r="BG29">
        <f>COUNTIF(podroze78[id],podroze78[[#This Row],[id]])</f>
        <v>17</v>
      </c>
      <c r="BH29">
        <f>podroze78[[#This Row],[D_powr]]-podroze78[[#This Row],[D_wyj]]+1</f>
        <v>1</v>
      </c>
      <c r="BI29" s="1" cm="1">
        <f t="array" ref="BI29">SUM(IF(podroze78[Nazwisko]=podroze78[[#This Row],[Nazwisko]],podroze78[dnie],0))</f>
        <v>42</v>
      </c>
      <c r="BJ29" s="1">
        <f>30+(podroze78[[#This Row],[dnie]]-1)*24</f>
        <v>30</v>
      </c>
      <c r="BK29" s="1">
        <f>podroze78[[#This Row],[dieta]]+podroze78[[#This Row],[Koszt_wyj]]</f>
        <v>337.7</v>
      </c>
      <c r="BL29" s="1">
        <f>MONTH(podroze78[[#This Row],[D_wyj]])</f>
        <v>12</v>
      </c>
      <c r="BN29" s="17">
        <v>5</v>
      </c>
      <c r="BO29" s="1">
        <v>31</v>
      </c>
      <c r="BT29" s="1" t="s">
        <v>113</v>
      </c>
      <c r="BU29" s="1" t="s">
        <v>114</v>
      </c>
      <c r="BV29" s="1" t="s">
        <v>66</v>
      </c>
      <c r="BW29" s="2">
        <v>41985</v>
      </c>
      <c r="BX29" s="2">
        <v>41985</v>
      </c>
      <c r="BY29">
        <v>307.7</v>
      </c>
      <c r="BZ29" t="str">
        <f>podroze789[[#This Row],[Imie]]&amp;podroze789[[#This Row],[Nazwisko]]</f>
        <v>TomaszRzepka</v>
      </c>
      <c r="CA29">
        <f>COUNTIF(podroze789[id],podroze789[[#This Row],[id]])</f>
        <v>17</v>
      </c>
      <c r="CB29">
        <f>podroze789[[#This Row],[D_powr]]-podroze789[[#This Row],[D_wyj]]+1</f>
        <v>1</v>
      </c>
      <c r="CC29" s="1" cm="1">
        <f t="array" ref="CC29">SUM(IF(podroze789[Nazwisko]=podroze789[[#This Row],[Nazwisko]],podroze789[dnie],0))</f>
        <v>42</v>
      </c>
      <c r="CD29" s="1">
        <f>30+(podroze789[[#This Row],[dnie]]-1)*24</f>
        <v>30</v>
      </c>
      <c r="CE29" s="1">
        <f>podroze789[[#This Row],[dieta]]+podroze789[[#This Row],[Koszt_wyj]]</f>
        <v>337.7</v>
      </c>
      <c r="CF29" s="1">
        <f>MONTH(podroze789[[#This Row],[D_wyj]])</f>
        <v>12</v>
      </c>
      <c r="CG29" s="1">
        <f>podroze789[[#This Row],[dnie]]-1</f>
        <v>0</v>
      </c>
      <c r="CT29" s="23">
        <v>4</v>
      </c>
      <c r="CV29" s="23">
        <v>4</v>
      </c>
    </row>
    <row r="30" spans="1:100" hidden="1" x14ac:dyDescent="0.25">
      <c r="A30" s="1" t="s">
        <v>91</v>
      </c>
      <c r="B30" s="1" t="s">
        <v>92</v>
      </c>
      <c r="C30" s="1" t="s">
        <v>11</v>
      </c>
      <c r="D30" s="2">
        <v>41755</v>
      </c>
      <c r="E30" s="2">
        <v>41755</v>
      </c>
      <c r="F30">
        <v>156.4</v>
      </c>
      <c r="G30" t="str">
        <f>podroze[[#This Row],[Imie]]&amp;podroze[[#This Row],[Nazwisko]]</f>
        <v>JanRzymski</v>
      </c>
      <c r="H30">
        <f>COUNTIF(podroze[id],podroze[[#This Row],[id]])</f>
        <v>13</v>
      </c>
      <c r="I30">
        <f>podroze[[#This Row],[D_powr]]-podroze[[#This Row],[D_wyj]]+1</f>
        <v>1</v>
      </c>
      <c r="J30" s="1" cm="1">
        <f t="array" ref="J30">SUM(IF(podroze[Nazwisko]=podroze[[#This Row],[Nazwisko]],podroze[dnie],0))</f>
        <v>42</v>
      </c>
      <c r="K30" s="1">
        <f>30+(podroze[[#This Row],[dnie]]-1)*24</f>
        <v>30</v>
      </c>
      <c r="T30" s="10"/>
      <c r="U30" s="11"/>
      <c r="V30" s="12"/>
      <c r="AB30" s="1" t="s">
        <v>91</v>
      </c>
      <c r="AC30" s="1" t="s">
        <v>92</v>
      </c>
      <c r="AD30" s="1" t="s">
        <v>11</v>
      </c>
      <c r="AE30" s="2">
        <v>41755</v>
      </c>
      <c r="AF30" s="2">
        <v>41755</v>
      </c>
      <c r="AG30">
        <v>156.4</v>
      </c>
      <c r="AH30" t="str">
        <f>podroze7[[#This Row],[Imie]]&amp;podroze7[[#This Row],[Nazwisko]]</f>
        <v>JanRzymski</v>
      </c>
      <c r="AI30">
        <f>COUNTIF(podroze7[id],podroze7[[#This Row],[id]])</f>
        <v>13</v>
      </c>
      <c r="AJ30">
        <f>podroze7[[#This Row],[D_powr]]-podroze7[[#This Row],[D_wyj]]+1</f>
        <v>1</v>
      </c>
      <c r="AK30" s="1" cm="1">
        <f t="array" ref="AK30">SUM(IF(podroze7[Nazwisko]=podroze7[[#This Row],[Nazwisko]],podroze7[dnie],0))</f>
        <v>42</v>
      </c>
      <c r="AL30" s="1">
        <f>30+(podroze7[[#This Row],[dnie]]-1)*24</f>
        <v>30</v>
      </c>
      <c r="AM30" s="1">
        <f>podroze7[[#This Row],[dieta]]+podroze7[[#This Row],[Koszt_wyj]]</f>
        <v>186.4</v>
      </c>
      <c r="AW30" s="10"/>
      <c r="AX30" s="11"/>
      <c r="AY30" s="12"/>
      <c r="AZ30" s="1" t="s">
        <v>91</v>
      </c>
      <c r="BA30" s="1" t="s">
        <v>92</v>
      </c>
      <c r="BB30" s="1" t="s">
        <v>11</v>
      </c>
      <c r="BC30" s="2">
        <v>41755</v>
      </c>
      <c r="BD30" s="2">
        <v>41755</v>
      </c>
      <c r="BE30">
        <v>156.4</v>
      </c>
      <c r="BF30" t="str">
        <f>podroze78[[#This Row],[Imie]]&amp;podroze78[[#This Row],[Nazwisko]]</f>
        <v>JanRzymski</v>
      </c>
      <c r="BG30">
        <f>COUNTIF(podroze78[id],podroze78[[#This Row],[id]])</f>
        <v>13</v>
      </c>
      <c r="BH30">
        <f>podroze78[[#This Row],[D_powr]]-podroze78[[#This Row],[D_wyj]]+1</f>
        <v>1</v>
      </c>
      <c r="BI30" s="1" cm="1">
        <f t="array" ref="BI30">SUM(IF(podroze78[Nazwisko]=podroze78[[#This Row],[Nazwisko]],podroze78[dnie],0))</f>
        <v>42</v>
      </c>
      <c r="BJ30" s="1">
        <f>30+(podroze78[[#This Row],[dnie]]-1)*24</f>
        <v>30</v>
      </c>
      <c r="BK30" s="1">
        <f>podroze78[[#This Row],[dieta]]+podroze78[[#This Row],[Koszt_wyj]]</f>
        <v>186.4</v>
      </c>
      <c r="BL30" s="1">
        <f>MONTH(podroze78[[#This Row],[D_wyj]])</f>
        <v>4</v>
      </c>
      <c r="BN30" s="17">
        <v>6</v>
      </c>
      <c r="BO30" s="1">
        <v>63</v>
      </c>
      <c r="BT30" s="1" t="s">
        <v>91</v>
      </c>
      <c r="BU30" s="1" t="s">
        <v>92</v>
      </c>
      <c r="BV30" s="1" t="s">
        <v>11</v>
      </c>
      <c r="BW30" s="2">
        <v>41755</v>
      </c>
      <c r="BX30" s="2">
        <v>41755</v>
      </c>
      <c r="BY30">
        <v>156.4</v>
      </c>
      <c r="BZ30" t="str">
        <f>podroze789[[#This Row],[Imie]]&amp;podroze789[[#This Row],[Nazwisko]]</f>
        <v>JanRzymski</v>
      </c>
      <c r="CA30">
        <f>COUNTIF(podroze789[id],podroze789[[#This Row],[id]])</f>
        <v>13</v>
      </c>
      <c r="CB30">
        <f>podroze789[[#This Row],[D_powr]]-podroze789[[#This Row],[D_wyj]]+1</f>
        <v>1</v>
      </c>
      <c r="CC30" s="1" cm="1">
        <f t="array" ref="CC30">SUM(IF(podroze789[Nazwisko]=podroze789[[#This Row],[Nazwisko]],podroze789[dnie],0))</f>
        <v>42</v>
      </c>
      <c r="CD30" s="1">
        <f>30+(podroze789[[#This Row],[dnie]]-1)*24</f>
        <v>30</v>
      </c>
      <c r="CE30" s="1">
        <f>podroze789[[#This Row],[dieta]]+podroze789[[#This Row],[Koszt_wyj]]</f>
        <v>186.4</v>
      </c>
      <c r="CF30" s="1">
        <f>MONTH(podroze789[[#This Row],[D_wyj]])</f>
        <v>4</v>
      </c>
      <c r="CG30" s="1">
        <f>podroze789[[#This Row],[dnie]]-1</f>
        <v>0</v>
      </c>
      <c r="CT30" s="24">
        <v>3</v>
      </c>
      <c r="CV30" s="24">
        <v>4</v>
      </c>
    </row>
    <row r="31" spans="1:100" hidden="1" x14ac:dyDescent="0.25">
      <c r="A31" s="1" t="s">
        <v>91</v>
      </c>
      <c r="B31" s="1" t="s">
        <v>92</v>
      </c>
      <c r="C31" s="1" t="s">
        <v>38</v>
      </c>
      <c r="D31" s="2">
        <v>41792</v>
      </c>
      <c r="E31" s="2">
        <v>41792</v>
      </c>
      <c r="F31">
        <v>278.8</v>
      </c>
      <c r="G31" t="str">
        <f>podroze[[#This Row],[Imie]]&amp;podroze[[#This Row],[Nazwisko]]</f>
        <v>JanRzymski</v>
      </c>
      <c r="H31">
        <f>COUNTIF(podroze[id],podroze[[#This Row],[id]])</f>
        <v>13</v>
      </c>
      <c r="I31">
        <f>podroze[[#This Row],[D_powr]]-podroze[[#This Row],[D_wyj]]+1</f>
        <v>1</v>
      </c>
      <c r="J31" s="1" cm="1">
        <f t="array" ref="J31">SUM(IF(podroze[Nazwisko]=podroze[[#This Row],[Nazwisko]],podroze[dnie],0))</f>
        <v>42</v>
      </c>
      <c r="K31" s="1">
        <f>30+(podroze[[#This Row],[dnie]]-1)*24</f>
        <v>30</v>
      </c>
      <c r="T31" s="10"/>
      <c r="U31" s="11"/>
      <c r="V31" s="12"/>
      <c r="AB31" s="1" t="s">
        <v>91</v>
      </c>
      <c r="AC31" s="1" t="s">
        <v>92</v>
      </c>
      <c r="AD31" s="1" t="s">
        <v>38</v>
      </c>
      <c r="AE31" s="2">
        <v>41792</v>
      </c>
      <c r="AF31" s="2">
        <v>41792</v>
      </c>
      <c r="AG31">
        <v>278.8</v>
      </c>
      <c r="AH31" t="str">
        <f>podroze7[[#This Row],[Imie]]&amp;podroze7[[#This Row],[Nazwisko]]</f>
        <v>JanRzymski</v>
      </c>
      <c r="AI31">
        <f>COUNTIF(podroze7[id],podroze7[[#This Row],[id]])</f>
        <v>13</v>
      </c>
      <c r="AJ31">
        <f>podroze7[[#This Row],[D_powr]]-podroze7[[#This Row],[D_wyj]]+1</f>
        <v>1</v>
      </c>
      <c r="AK31" s="1" cm="1">
        <f t="array" ref="AK31">SUM(IF(podroze7[Nazwisko]=podroze7[[#This Row],[Nazwisko]],podroze7[dnie],0))</f>
        <v>42</v>
      </c>
      <c r="AL31" s="1">
        <f>30+(podroze7[[#This Row],[dnie]]-1)*24</f>
        <v>30</v>
      </c>
      <c r="AM31" s="1">
        <f>podroze7[[#This Row],[dieta]]+podroze7[[#This Row],[Koszt_wyj]]</f>
        <v>308.8</v>
      </c>
      <c r="AW31" s="10"/>
      <c r="AX31" s="11"/>
      <c r="AY31" s="12"/>
      <c r="AZ31" s="1" t="s">
        <v>91</v>
      </c>
      <c r="BA31" s="1" t="s">
        <v>92</v>
      </c>
      <c r="BB31" s="1" t="s">
        <v>38</v>
      </c>
      <c r="BC31" s="2">
        <v>41792</v>
      </c>
      <c r="BD31" s="2">
        <v>41792</v>
      </c>
      <c r="BE31">
        <v>278.8</v>
      </c>
      <c r="BF31" t="str">
        <f>podroze78[[#This Row],[Imie]]&amp;podroze78[[#This Row],[Nazwisko]]</f>
        <v>JanRzymski</v>
      </c>
      <c r="BG31">
        <f>COUNTIF(podroze78[id],podroze78[[#This Row],[id]])</f>
        <v>13</v>
      </c>
      <c r="BH31">
        <f>podroze78[[#This Row],[D_powr]]-podroze78[[#This Row],[D_wyj]]+1</f>
        <v>1</v>
      </c>
      <c r="BI31" s="1" cm="1">
        <f t="array" ref="BI31">SUM(IF(podroze78[Nazwisko]=podroze78[[#This Row],[Nazwisko]],podroze78[dnie],0))</f>
        <v>42</v>
      </c>
      <c r="BJ31" s="1">
        <f>30+(podroze78[[#This Row],[dnie]]-1)*24</f>
        <v>30</v>
      </c>
      <c r="BK31" s="1">
        <f>podroze78[[#This Row],[dieta]]+podroze78[[#This Row],[Koszt_wyj]]</f>
        <v>308.8</v>
      </c>
      <c r="BL31" s="1">
        <f>MONTH(podroze78[[#This Row],[D_wyj]])</f>
        <v>6</v>
      </c>
      <c r="BN31" s="17">
        <v>7</v>
      </c>
      <c r="BO31" s="1">
        <v>70</v>
      </c>
      <c r="BT31" s="1" t="s">
        <v>91</v>
      </c>
      <c r="BU31" s="1" t="s">
        <v>92</v>
      </c>
      <c r="BV31" s="1" t="s">
        <v>38</v>
      </c>
      <c r="BW31" s="2">
        <v>41792</v>
      </c>
      <c r="BX31" s="2">
        <v>41792</v>
      </c>
      <c r="BY31">
        <v>278.8</v>
      </c>
      <c r="BZ31" t="str">
        <f>podroze789[[#This Row],[Imie]]&amp;podroze789[[#This Row],[Nazwisko]]</f>
        <v>JanRzymski</v>
      </c>
      <c r="CA31">
        <f>COUNTIF(podroze789[id],podroze789[[#This Row],[id]])</f>
        <v>13</v>
      </c>
      <c r="CB31">
        <f>podroze789[[#This Row],[D_powr]]-podroze789[[#This Row],[D_wyj]]+1</f>
        <v>1</v>
      </c>
      <c r="CC31" s="1" cm="1">
        <f t="array" ref="CC31">SUM(IF(podroze789[Nazwisko]=podroze789[[#This Row],[Nazwisko]],podroze789[dnie],0))</f>
        <v>42</v>
      </c>
      <c r="CD31" s="1">
        <f>30+(podroze789[[#This Row],[dnie]]-1)*24</f>
        <v>30</v>
      </c>
      <c r="CE31" s="1">
        <f>podroze789[[#This Row],[dieta]]+podroze789[[#This Row],[Koszt_wyj]]</f>
        <v>308.8</v>
      </c>
      <c r="CF31" s="1">
        <f>MONTH(podroze789[[#This Row],[D_wyj]])</f>
        <v>6</v>
      </c>
      <c r="CG31" s="1">
        <f>podroze789[[#This Row],[dnie]]-1</f>
        <v>0</v>
      </c>
      <c r="CT31" s="23">
        <v>3</v>
      </c>
      <c r="CV31" s="23">
        <v>4</v>
      </c>
    </row>
    <row r="32" spans="1:100" x14ac:dyDescent="0.25">
      <c r="A32" s="1" t="s">
        <v>93</v>
      </c>
      <c r="B32" s="1" t="s">
        <v>124</v>
      </c>
      <c r="C32" s="1" t="s">
        <v>24</v>
      </c>
      <c r="D32" s="2">
        <v>41791</v>
      </c>
      <c r="E32" s="2">
        <v>41795</v>
      </c>
      <c r="F32">
        <v>886.7</v>
      </c>
      <c r="G32" t="str">
        <f>podroze[[#This Row],[Imie]]&amp;podroze[[#This Row],[Nazwisko]]</f>
        <v>ZofiaBudzianowska</v>
      </c>
      <c r="H32">
        <f>COUNTIF(podroze[id],podroze[[#This Row],[id]])</f>
        <v>16</v>
      </c>
      <c r="I32">
        <f>podroze[[#This Row],[D_powr]]-podroze[[#This Row],[D_wyj]]+1</f>
        <v>5</v>
      </c>
      <c r="J32" s="1" cm="1">
        <f t="array" ref="J32">SUM(IF(podroze[Nazwisko]=podroze[[#This Row],[Nazwisko]],podroze[dnie],0))</f>
        <v>41</v>
      </c>
      <c r="K32" s="1">
        <f>30+(podroze[[#This Row],[dnie]]-1)*24</f>
        <v>126</v>
      </c>
      <c r="T32" s="10"/>
      <c r="U32" s="11"/>
      <c r="V32" s="12"/>
      <c r="AB32" s="1" t="s">
        <v>93</v>
      </c>
      <c r="AC32" s="1" t="s">
        <v>124</v>
      </c>
      <c r="AD32" s="1" t="s">
        <v>24</v>
      </c>
      <c r="AE32" s="2">
        <v>41791</v>
      </c>
      <c r="AF32" s="2">
        <v>41795</v>
      </c>
      <c r="AG32">
        <v>886.7</v>
      </c>
      <c r="AH32" t="str">
        <f>podroze7[[#This Row],[Imie]]&amp;podroze7[[#This Row],[Nazwisko]]</f>
        <v>ZofiaBudzianowska</v>
      </c>
      <c r="AI32">
        <f>COUNTIF(podroze7[id],podroze7[[#This Row],[id]])</f>
        <v>16</v>
      </c>
      <c r="AJ32">
        <f>podroze7[[#This Row],[D_powr]]-podroze7[[#This Row],[D_wyj]]+1</f>
        <v>5</v>
      </c>
      <c r="AK32" s="1" cm="1">
        <f t="array" ref="AK32">SUM(IF(podroze7[Nazwisko]=podroze7[[#This Row],[Nazwisko]],podroze7[dnie],0))</f>
        <v>41</v>
      </c>
      <c r="AL32" s="1">
        <f>30+(podroze7[[#This Row],[dnie]]-1)*24</f>
        <v>126</v>
      </c>
      <c r="AM32" s="1">
        <f>podroze7[[#This Row],[dieta]]+podroze7[[#This Row],[Koszt_wyj]]</f>
        <v>1012.7</v>
      </c>
      <c r="AW32" s="10"/>
      <c r="AX32" s="11"/>
      <c r="AY32" s="12"/>
      <c r="AZ32" s="1" t="s">
        <v>93</v>
      </c>
      <c r="BA32" s="1" t="s">
        <v>124</v>
      </c>
      <c r="BB32" s="1" t="s">
        <v>24</v>
      </c>
      <c r="BC32" s="2">
        <v>41791</v>
      </c>
      <c r="BD32" s="2">
        <v>41795</v>
      </c>
      <c r="BE32">
        <v>886.7</v>
      </c>
      <c r="BF32" t="str">
        <f>podroze78[[#This Row],[Imie]]&amp;podroze78[[#This Row],[Nazwisko]]</f>
        <v>ZofiaBudzianowska</v>
      </c>
      <c r="BG32">
        <f>COUNTIF(podroze78[id],podroze78[[#This Row],[id]])</f>
        <v>16</v>
      </c>
      <c r="BH32">
        <f>podroze78[[#This Row],[D_powr]]-podroze78[[#This Row],[D_wyj]]+1</f>
        <v>5</v>
      </c>
      <c r="BI32" s="1" cm="1">
        <f t="array" ref="BI32">SUM(IF(podroze78[Nazwisko]=podroze78[[#This Row],[Nazwisko]],podroze78[dnie],0))</f>
        <v>41</v>
      </c>
      <c r="BJ32" s="1">
        <f>30+(podroze78[[#This Row],[dnie]]-1)*24</f>
        <v>126</v>
      </c>
      <c r="BK32" s="1">
        <f>podroze78[[#This Row],[dieta]]+podroze78[[#This Row],[Koszt_wyj]]</f>
        <v>1012.7</v>
      </c>
      <c r="BL32" s="1">
        <f>MONTH(podroze78[[#This Row],[D_wyj]])</f>
        <v>6</v>
      </c>
      <c r="BN32" s="17">
        <v>8</v>
      </c>
      <c r="BO32" s="1">
        <v>54</v>
      </c>
      <c r="BT32" s="1" t="s">
        <v>93</v>
      </c>
      <c r="BU32" s="1" t="s">
        <v>124</v>
      </c>
      <c r="BV32" s="1" t="s">
        <v>24</v>
      </c>
      <c r="BW32" s="2">
        <v>41791</v>
      </c>
      <c r="BX32" s="2">
        <v>41795</v>
      </c>
      <c r="BY32">
        <v>886.7</v>
      </c>
      <c r="BZ32" t="str">
        <f>podroze789[[#This Row],[Imie]]&amp;podroze789[[#This Row],[Nazwisko]]</f>
        <v>ZofiaBudzianowska</v>
      </c>
      <c r="CA32">
        <f>COUNTIF(podroze789[id],podroze789[[#This Row],[id]])</f>
        <v>16</v>
      </c>
      <c r="CB32">
        <f>podroze789[[#This Row],[D_powr]]-podroze789[[#This Row],[D_wyj]]+1</f>
        <v>5</v>
      </c>
      <c r="CC32" s="1" cm="1">
        <f t="array" ref="CC32">SUM(IF(podroze789[Nazwisko]=podroze789[[#This Row],[Nazwisko]],podroze789[dnie],0))</f>
        <v>41</v>
      </c>
      <c r="CD32" s="1">
        <f>30+(podroze789[[#This Row],[dnie]]-1)*24</f>
        <v>126</v>
      </c>
      <c r="CE32" s="1">
        <f>podroze789[[#This Row],[dieta]]+podroze789[[#This Row],[Koszt_wyj]]</f>
        <v>1012.7</v>
      </c>
      <c r="CF32" s="1">
        <f>MONTH(podroze789[[#This Row],[D_wyj]])</f>
        <v>6</v>
      </c>
      <c r="CG32" s="1">
        <f>podroze789[[#This Row],[dnie]]-1</f>
        <v>4</v>
      </c>
      <c r="CT32" s="24">
        <v>3</v>
      </c>
      <c r="CV32" s="24">
        <v>4</v>
      </c>
    </row>
    <row r="33" spans="1:100" x14ac:dyDescent="0.25">
      <c r="A33" s="1" t="s">
        <v>93</v>
      </c>
      <c r="B33" s="1" t="s">
        <v>124</v>
      </c>
      <c r="C33" s="1" t="s">
        <v>24</v>
      </c>
      <c r="D33" s="2">
        <v>41905</v>
      </c>
      <c r="E33" s="2">
        <v>41909</v>
      </c>
      <c r="F33">
        <v>886.7</v>
      </c>
      <c r="G33" t="str">
        <f>podroze[[#This Row],[Imie]]&amp;podroze[[#This Row],[Nazwisko]]</f>
        <v>ZofiaBudzianowska</v>
      </c>
      <c r="H33">
        <f>COUNTIF(podroze[id],podroze[[#This Row],[id]])</f>
        <v>16</v>
      </c>
      <c r="I33">
        <f>podroze[[#This Row],[D_powr]]-podroze[[#This Row],[D_wyj]]+1</f>
        <v>5</v>
      </c>
      <c r="J33" s="1" cm="1">
        <f t="array" ref="J33">SUM(IF(podroze[Nazwisko]=podroze[[#This Row],[Nazwisko]],podroze[dnie],0))</f>
        <v>41</v>
      </c>
      <c r="K33" s="1">
        <f>30+(podroze[[#This Row],[dnie]]-1)*24</f>
        <v>126</v>
      </c>
      <c r="T33" s="10"/>
      <c r="U33" s="11"/>
      <c r="V33" s="12"/>
      <c r="AB33" s="1" t="s">
        <v>93</v>
      </c>
      <c r="AC33" s="1" t="s">
        <v>124</v>
      </c>
      <c r="AD33" s="1" t="s">
        <v>24</v>
      </c>
      <c r="AE33" s="2">
        <v>41905</v>
      </c>
      <c r="AF33" s="2">
        <v>41909</v>
      </c>
      <c r="AG33">
        <v>886.7</v>
      </c>
      <c r="AH33" t="str">
        <f>podroze7[[#This Row],[Imie]]&amp;podroze7[[#This Row],[Nazwisko]]</f>
        <v>ZofiaBudzianowska</v>
      </c>
      <c r="AI33">
        <f>COUNTIF(podroze7[id],podroze7[[#This Row],[id]])</f>
        <v>16</v>
      </c>
      <c r="AJ33">
        <f>podroze7[[#This Row],[D_powr]]-podroze7[[#This Row],[D_wyj]]+1</f>
        <v>5</v>
      </c>
      <c r="AK33" s="1" cm="1">
        <f t="array" ref="AK33">SUM(IF(podroze7[Nazwisko]=podroze7[[#This Row],[Nazwisko]],podroze7[dnie],0))</f>
        <v>41</v>
      </c>
      <c r="AL33" s="1">
        <f>30+(podroze7[[#This Row],[dnie]]-1)*24</f>
        <v>126</v>
      </c>
      <c r="AM33" s="1">
        <f>podroze7[[#This Row],[dieta]]+podroze7[[#This Row],[Koszt_wyj]]</f>
        <v>1012.7</v>
      </c>
      <c r="AW33" s="10"/>
      <c r="AX33" s="11"/>
      <c r="AY33" s="12"/>
      <c r="AZ33" s="1" t="s">
        <v>93</v>
      </c>
      <c r="BA33" s="1" t="s">
        <v>124</v>
      </c>
      <c r="BB33" s="1" t="s">
        <v>24</v>
      </c>
      <c r="BC33" s="2">
        <v>41905</v>
      </c>
      <c r="BD33" s="2">
        <v>41909</v>
      </c>
      <c r="BE33">
        <v>886.7</v>
      </c>
      <c r="BF33" t="str">
        <f>podroze78[[#This Row],[Imie]]&amp;podroze78[[#This Row],[Nazwisko]]</f>
        <v>ZofiaBudzianowska</v>
      </c>
      <c r="BG33">
        <f>COUNTIF(podroze78[id],podroze78[[#This Row],[id]])</f>
        <v>16</v>
      </c>
      <c r="BH33">
        <f>podroze78[[#This Row],[D_powr]]-podroze78[[#This Row],[D_wyj]]+1</f>
        <v>5</v>
      </c>
      <c r="BI33" s="1" cm="1">
        <f t="array" ref="BI33">SUM(IF(podroze78[Nazwisko]=podroze78[[#This Row],[Nazwisko]],podroze78[dnie],0))</f>
        <v>41</v>
      </c>
      <c r="BJ33" s="1">
        <f>30+(podroze78[[#This Row],[dnie]]-1)*24</f>
        <v>126</v>
      </c>
      <c r="BK33" s="1">
        <f>podroze78[[#This Row],[dieta]]+podroze78[[#This Row],[Koszt_wyj]]</f>
        <v>1012.7</v>
      </c>
      <c r="BL33" s="1">
        <f>MONTH(podroze78[[#This Row],[D_wyj]])</f>
        <v>9</v>
      </c>
      <c r="BN33" s="17">
        <v>9</v>
      </c>
      <c r="BO33" s="1">
        <v>121</v>
      </c>
      <c r="BT33" s="1" t="s">
        <v>93</v>
      </c>
      <c r="BU33" s="1" t="s">
        <v>124</v>
      </c>
      <c r="BV33" s="1" t="s">
        <v>24</v>
      </c>
      <c r="BW33" s="2">
        <v>41905</v>
      </c>
      <c r="BX33" s="2">
        <v>41909</v>
      </c>
      <c r="BY33">
        <v>886.7</v>
      </c>
      <c r="BZ33" t="str">
        <f>podroze789[[#This Row],[Imie]]&amp;podroze789[[#This Row],[Nazwisko]]</f>
        <v>ZofiaBudzianowska</v>
      </c>
      <c r="CA33">
        <f>COUNTIF(podroze789[id],podroze789[[#This Row],[id]])</f>
        <v>16</v>
      </c>
      <c r="CB33">
        <f>podroze789[[#This Row],[D_powr]]-podroze789[[#This Row],[D_wyj]]+1</f>
        <v>5</v>
      </c>
      <c r="CC33" s="1" cm="1">
        <f t="array" ref="CC33">SUM(IF(podroze789[Nazwisko]=podroze789[[#This Row],[Nazwisko]],podroze789[dnie],0))</f>
        <v>41</v>
      </c>
      <c r="CD33" s="1">
        <f>30+(podroze789[[#This Row],[dnie]]-1)*24</f>
        <v>126</v>
      </c>
      <c r="CE33" s="1">
        <f>podroze789[[#This Row],[dieta]]+podroze789[[#This Row],[Koszt_wyj]]</f>
        <v>1012.7</v>
      </c>
      <c r="CF33" s="1">
        <f>MONTH(podroze789[[#This Row],[D_wyj]])</f>
        <v>9</v>
      </c>
      <c r="CG33" s="1">
        <f>podroze789[[#This Row],[dnie]]-1</f>
        <v>4</v>
      </c>
      <c r="CT33" s="23">
        <v>3</v>
      </c>
      <c r="CV33" s="23">
        <v>4</v>
      </c>
    </row>
    <row r="34" spans="1:100" x14ac:dyDescent="0.25">
      <c r="A34" s="1" t="s">
        <v>9</v>
      </c>
      <c r="B34" s="1" t="s">
        <v>103</v>
      </c>
      <c r="C34" s="1" t="s">
        <v>47</v>
      </c>
      <c r="D34" s="2">
        <v>41654</v>
      </c>
      <c r="E34" s="2">
        <v>41658</v>
      </c>
      <c r="F34">
        <v>1015.8</v>
      </c>
      <c r="G34" t="str">
        <f>podroze[[#This Row],[Imie]]&amp;podroze[[#This Row],[Nazwisko]]</f>
        <v>JustynaLaska</v>
      </c>
      <c r="H34">
        <f>COUNTIF(podroze[id],podroze[[#This Row],[id]])</f>
        <v>15</v>
      </c>
      <c r="I34">
        <f>podroze[[#This Row],[D_powr]]-podroze[[#This Row],[D_wyj]]+1</f>
        <v>5</v>
      </c>
      <c r="J34" s="1" cm="1">
        <f t="array" ref="J34">SUM(IF(podroze[Nazwisko]=podroze[[#This Row],[Nazwisko]],podroze[dnie],0))</f>
        <v>41</v>
      </c>
      <c r="K34" s="1">
        <f>30+(podroze[[#This Row],[dnie]]-1)*24</f>
        <v>126</v>
      </c>
      <c r="T34" s="10"/>
      <c r="U34" s="11"/>
      <c r="V34" s="12"/>
      <c r="AB34" s="1" t="s">
        <v>9</v>
      </c>
      <c r="AC34" s="1" t="s">
        <v>103</v>
      </c>
      <c r="AD34" s="1" t="s">
        <v>47</v>
      </c>
      <c r="AE34" s="2">
        <v>41654</v>
      </c>
      <c r="AF34" s="2">
        <v>41658</v>
      </c>
      <c r="AG34">
        <v>1015.8</v>
      </c>
      <c r="AH34" t="str">
        <f>podroze7[[#This Row],[Imie]]&amp;podroze7[[#This Row],[Nazwisko]]</f>
        <v>JustynaLaska</v>
      </c>
      <c r="AI34">
        <f>COUNTIF(podroze7[id],podroze7[[#This Row],[id]])</f>
        <v>15</v>
      </c>
      <c r="AJ34">
        <f>podroze7[[#This Row],[D_powr]]-podroze7[[#This Row],[D_wyj]]+1</f>
        <v>5</v>
      </c>
      <c r="AK34" s="1" cm="1">
        <f t="array" ref="AK34">SUM(IF(podroze7[Nazwisko]=podroze7[[#This Row],[Nazwisko]],podroze7[dnie],0))</f>
        <v>41</v>
      </c>
      <c r="AL34" s="1">
        <f>30+(podroze7[[#This Row],[dnie]]-1)*24</f>
        <v>126</v>
      </c>
      <c r="AM34" s="1">
        <f>podroze7[[#This Row],[dieta]]+podroze7[[#This Row],[Koszt_wyj]]</f>
        <v>1141.8</v>
      </c>
      <c r="AW34" s="10"/>
      <c r="AX34" s="11"/>
      <c r="AY34" s="12"/>
      <c r="AZ34" s="1" t="s">
        <v>9</v>
      </c>
      <c r="BA34" s="1" t="s">
        <v>103</v>
      </c>
      <c r="BB34" s="1" t="s">
        <v>47</v>
      </c>
      <c r="BC34" s="2">
        <v>41654</v>
      </c>
      <c r="BD34" s="2">
        <v>41658</v>
      </c>
      <c r="BE34">
        <v>1015.8</v>
      </c>
      <c r="BF34" t="str">
        <f>podroze78[[#This Row],[Imie]]&amp;podroze78[[#This Row],[Nazwisko]]</f>
        <v>JustynaLaska</v>
      </c>
      <c r="BG34">
        <f>COUNTIF(podroze78[id],podroze78[[#This Row],[id]])</f>
        <v>15</v>
      </c>
      <c r="BH34">
        <f>podroze78[[#This Row],[D_powr]]-podroze78[[#This Row],[D_wyj]]+1</f>
        <v>5</v>
      </c>
      <c r="BI34" s="1" cm="1">
        <f t="array" ref="BI34">SUM(IF(podroze78[Nazwisko]=podroze78[[#This Row],[Nazwisko]],podroze78[dnie],0))</f>
        <v>41</v>
      </c>
      <c r="BJ34" s="1">
        <f>30+(podroze78[[#This Row],[dnie]]-1)*24</f>
        <v>126</v>
      </c>
      <c r="BK34" s="1">
        <f>podroze78[[#This Row],[dieta]]+podroze78[[#This Row],[Koszt_wyj]]</f>
        <v>1141.8</v>
      </c>
      <c r="BL34" s="1">
        <f>MONTH(podroze78[[#This Row],[D_wyj]])</f>
        <v>1</v>
      </c>
      <c r="BN34" s="17">
        <v>10</v>
      </c>
      <c r="BO34" s="1">
        <v>103</v>
      </c>
      <c r="BT34" s="1" t="s">
        <v>9</v>
      </c>
      <c r="BU34" s="1" t="s">
        <v>103</v>
      </c>
      <c r="BV34" s="1" t="s">
        <v>47</v>
      </c>
      <c r="BW34" s="2">
        <v>41654</v>
      </c>
      <c r="BX34" s="2">
        <v>41658</v>
      </c>
      <c r="BY34">
        <v>1015.8</v>
      </c>
      <c r="BZ34" t="str">
        <f>podroze789[[#This Row],[Imie]]&amp;podroze789[[#This Row],[Nazwisko]]</f>
        <v>JustynaLaska</v>
      </c>
      <c r="CA34">
        <f>COUNTIF(podroze789[id],podroze789[[#This Row],[id]])</f>
        <v>15</v>
      </c>
      <c r="CB34">
        <f>podroze789[[#This Row],[D_powr]]-podroze789[[#This Row],[D_wyj]]+1</f>
        <v>5</v>
      </c>
      <c r="CC34" s="1" cm="1">
        <f t="array" ref="CC34">SUM(IF(podroze789[Nazwisko]=podroze789[[#This Row],[Nazwisko]],podroze789[dnie],0))</f>
        <v>41</v>
      </c>
      <c r="CD34" s="1">
        <f>30+(podroze789[[#This Row],[dnie]]-1)*24</f>
        <v>126</v>
      </c>
      <c r="CE34" s="1">
        <f>podroze789[[#This Row],[dieta]]+podroze789[[#This Row],[Koszt_wyj]]</f>
        <v>1141.8</v>
      </c>
      <c r="CF34" s="1">
        <f>MONTH(podroze789[[#This Row],[D_wyj]])</f>
        <v>1</v>
      </c>
      <c r="CG34" s="1">
        <f>podroze789[[#This Row],[dnie]]-1</f>
        <v>4</v>
      </c>
      <c r="CT34" s="24">
        <v>3</v>
      </c>
      <c r="CV34" s="24">
        <v>4</v>
      </c>
    </row>
    <row r="35" spans="1:100" x14ac:dyDescent="0.25">
      <c r="A35" s="1" t="s">
        <v>9</v>
      </c>
      <c r="B35" s="1" t="s">
        <v>103</v>
      </c>
      <c r="C35" s="1" t="s">
        <v>27</v>
      </c>
      <c r="D35" s="2">
        <v>41713</v>
      </c>
      <c r="E35" s="2">
        <v>41717</v>
      </c>
      <c r="F35">
        <v>954</v>
      </c>
      <c r="G35" t="str">
        <f>podroze[[#This Row],[Imie]]&amp;podroze[[#This Row],[Nazwisko]]</f>
        <v>JustynaLaska</v>
      </c>
      <c r="H35">
        <f>COUNTIF(podroze[id],podroze[[#This Row],[id]])</f>
        <v>15</v>
      </c>
      <c r="I35">
        <f>podroze[[#This Row],[D_powr]]-podroze[[#This Row],[D_wyj]]+1</f>
        <v>5</v>
      </c>
      <c r="J35" s="1" cm="1">
        <f t="array" ref="J35">SUM(IF(podroze[Nazwisko]=podroze[[#This Row],[Nazwisko]],podroze[dnie],0))</f>
        <v>41</v>
      </c>
      <c r="K35" s="1">
        <f>30+(podroze[[#This Row],[dnie]]-1)*24</f>
        <v>126</v>
      </c>
      <c r="T35" s="10"/>
      <c r="U35" s="11"/>
      <c r="V35" s="12"/>
      <c r="AB35" s="1" t="s">
        <v>9</v>
      </c>
      <c r="AC35" s="1" t="s">
        <v>103</v>
      </c>
      <c r="AD35" s="1" t="s">
        <v>27</v>
      </c>
      <c r="AE35" s="2">
        <v>41713</v>
      </c>
      <c r="AF35" s="2">
        <v>41717</v>
      </c>
      <c r="AG35">
        <v>954</v>
      </c>
      <c r="AH35" t="str">
        <f>podroze7[[#This Row],[Imie]]&amp;podroze7[[#This Row],[Nazwisko]]</f>
        <v>JustynaLaska</v>
      </c>
      <c r="AI35">
        <f>COUNTIF(podroze7[id],podroze7[[#This Row],[id]])</f>
        <v>15</v>
      </c>
      <c r="AJ35">
        <f>podroze7[[#This Row],[D_powr]]-podroze7[[#This Row],[D_wyj]]+1</f>
        <v>5</v>
      </c>
      <c r="AK35" s="1" cm="1">
        <f t="array" ref="AK35">SUM(IF(podroze7[Nazwisko]=podroze7[[#This Row],[Nazwisko]],podroze7[dnie],0))</f>
        <v>41</v>
      </c>
      <c r="AL35" s="1">
        <f>30+(podroze7[[#This Row],[dnie]]-1)*24</f>
        <v>126</v>
      </c>
      <c r="AM35" s="1">
        <f>podroze7[[#This Row],[dieta]]+podroze7[[#This Row],[Koszt_wyj]]</f>
        <v>1080</v>
      </c>
      <c r="AW35" s="10"/>
      <c r="AX35" s="11"/>
      <c r="AY35" s="12"/>
      <c r="AZ35" s="1" t="s">
        <v>9</v>
      </c>
      <c r="BA35" s="1" t="s">
        <v>103</v>
      </c>
      <c r="BB35" s="1" t="s">
        <v>27</v>
      </c>
      <c r="BC35" s="2">
        <v>41713</v>
      </c>
      <c r="BD35" s="2">
        <v>41717</v>
      </c>
      <c r="BE35">
        <v>954</v>
      </c>
      <c r="BF35" t="str">
        <f>podroze78[[#This Row],[Imie]]&amp;podroze78[[#This Row],[Nazwisko]]</f>
        <v>JustynaLaska</v>
      </c>
      <c r="BG35">
        <f>COUNTIF(podroze78[id],podroze78[[#This Row],[id]])</f>
        <v>15</v>
      </c>
      <c r="BH35">
        <f>podroze78[[#This Row],[D_powr]]-podroze78[[#This Row],[D_wyj]]+1</f>
        <v>5</v>
      </c>
      <c r="BI35" s="1" cm="1">
        <f t="array" ref="BI35">SUM(IF(podroze78[Nazwisko]=podroze78[[#This Row],[Nazwisko]],podroze78[dnie],0))</f>
        <v>41</v>
      </c>
      <c r="BJ35" s="1">
        <f>30+(podroze78[[#This Row],[dnie]]-1)*24</f>
        <v>126</v>
      </c>
      <c r="BK35" s="1">
        <f>podroze78[[#This Row],[dieta]]+podroze78[[#This Row],[Koszt_wyj]]</f>
        <v>1080</v>
      </c>
      <c r="BL35" s="1">
        <f>MONTH(podroze78[[#This Row],[D_wyj]])</f>
        <v>3</v>
      </c>
      <c r="BN35" s="17">
        <v>11</v>
      </c>
      <c r="BO35" s="1">
        <v>135</v>
      </c>
      <c r="BT35" s="1" t="s">
        <v>9</v>
      </c>
      <c r="BU35" s="1" t="s">
        <v>103</v>
      </c>
      <c r="BV35" s="1" t="s">
        <v>27</v>
      </c>
      <c r="BW35" s="2">
        <v>41713</v>
      </c>
      <c r="BX35" s="2">
        <v>41717</v>
      </c>
      <c r="BY35">
        <v>954</v>
      </c>
      <c r="BZ35" t="str">
        <f>podroze789[[#This Row],[Imie]]&amp;podroze789[[#This Row],[Nazwisko]]</f>
        <v>JustynaLaska</v>
      </c>
      <c r="CA35">
        <f>COUNTIF(podroze789[id],podroze789[[#This Row],[id]])</f>
        <v>15</v>
      </c>
      <c r="CB35">
        <f>podroze789[[#This Row],[D_powr]]-podroze789[[#This Row],[D_wyj]]+1</f>
        <v>5</v>
      </c>
      <c r="CC35" s="1" cm="1">
        <f t="array" ref="CC35">SUM(IF(podroze789[Nazwisko]=podroze789[[#This Row],[Nazwisko]],podroze789[dnie],0))</f>
        <v>41</v>
      </c>
      <c r="CD35" s="1">
        <f>30+(podroze789[[#This Row],[dnie]]-1)*24</f>
        <v>126</v>
      </c>
      <c r="CE35" s="1">
        <f>podroze789[[#This Row],[dieta]]+podroze789[[#This Row],[Koszt_wyj]]</f>
        <v>1080</v>
      </c>
      <c r="CF35" s="1">
        <f>MONTH(podroze789[[#This Row],[D_wyj]])</f>
        <v>3</v>
      </c>
      <c r="CG35" s="1">
        <f>podroze789[[#This Row],[dnie]]-1</f>
        <v>4</v>
      </c>
      <c r="CT35" s="23">
        <v>3</v>
      </c>
      <c r="CV35" s="23">
        <v>4</v>
      </c>
    </row>
    <row r="36" spans="1:100" x14ac:dyDescent="0.25">
      <c r="A36" s="1" t="s">
        <v>9</v>
      </c>
      <c r="B36" s="1" t="s">
        <v>103</v>
      </c>
      <c r="C36" s="1" t="s">
        <v>47</v>
      </c>
      <c r="D36" s="2">
        <v>41731</v>
      </c>
      <c r="E36" s="2">
        <v>41735</v>
      </c>
      <c r="F36">
        <v>1015.8</v>
      </c>
      <c r="G36" t="str">
        <f>podroze[[#This Row],[Imie]]&amp;podroze[[#This Row],[Nazwisko]]</f>
        <v>JustynaLaska</v>
      </c>
      <c r="H36">
        <f>COUNTIF(podroze[id],podroze[[#This Row],[id]])</f>
        <v>15</v>
      </c>
      <c r="I36">
        <f>podroze[[#This Row],[D_powr]]-podroze[[#This Row],[D_wyj]]+1</f>
        <v>5</v>
      </c>
      <c r="J36" s="1" cm="1">
        <f t="array" ref="J36">SUM(IF(podroze[Nazwisko]=podroze[[#This Row],[Nazwisko]],podroze[dnie],0))</f>
        <v>41</v>
      </c>
      <c r="K36" s="1">
        <f>30+(podroze[[#This Row],[dnie]]-1)*24</f>
        <v>126</v>
      </c>
      <c r="T36" s="13"/>
      <c r="U36" s="14"/>
      <c r="V36" s="15"/>
      <c r="AB36" s="1" t="s">
        <v>9</v>
      </c>
      <c r="AC36" s="1" t="s">
        <v>103</v>
      </c>
      <c r="AD36" s="1" t="s">
        <v>47</v>
      </c>
      <c r="AE36" s="2">
        <v>41731</v>
      </c>
      <c r="AF36" s="2">
        <v>41735</v>
      </c>
      <c r="AG36">
        <v>1015.8</v>
      </c>
      <c r="AH36" t="str">
        <f>podroze7[[#This Row],[Imie]]&amp;podroze7[[#This Row],[Nazwisko]]</f>
        <v>JustynaLaska</v>
      </c>
      <c r="AI36">
        <f>COUNTIF(podroze7[id],podroze7[[#This Row],[id]])</f>
        <v>15</v>
      </c>
      <c r="AJ36">
        <f>podroze7[[#This Row],[D_powr]]-podroze7[[#This Row],[D_wyj]]+1</f>
        <v>5</v>
      </c>
      <c r="AK36" s="1" cm="1">
        <f t="array" ref="AK36">SUM(IF(podroze7[Nazwisko]=podroze7[[#This Row],[Nazwisko]],podroze7[dnie],0))</f>
        <v>41</v>
      </c>
      <c r="AL36" s="1">
        <f>30+(podroze7[[#This Row],[dnie]]-1)*24</f>
        <v>126</v>
      </c>
      <c r="AM36" s="1">
        <f>podroze7[[#This Row],[dieta]]+podroze7[[#This Row],[Koszt_wyj]]</f>
        <v>1141.8</v>
      </c>
      <c r="AW36" s="10"/>
      <c r="AX36" s="11"/>
      <c r="AY36" s="12"/>
      <c r="AZ36" s="1" t="s">
        <v>9</v>
      </c>
      <c r="BA36" s="1" t="s">
        <v>103</v>
      </c>
      <c r="BB36" s="1" t="s">
        <v>47</v>
      </c>
      <c r="BC36" s="2">
        <v>41731</v>
      </c>
      <c r="BD36" s="2">
        <v>41735</v>
      </c>
      <c r="BE36">
        <v>1015.8</v>
      </c>
      <c r="BF36" t="str">
        <f>podroze78[[#This Row],[Imie]]&amp;podroze78[[#This Row],[Nazwisko]]</f>
        <v>JustynaLaska</v>
      </c>
      <c r="BG36">
        <f>COUNTIF(podroze78[id],podroze78[[#This Row],[id]])</f>
        <v>15</v>
      </c>
      <c r="BH36">
        <f>podroze78[[#This Row],[D_powr]]-podroze78[[#This Row],[D_wyj]]+1</f>
        <v>5</v>
      </c>
      <c r="BI36" s="1" cm="1">
        <f t="array" ref="BI36">SUM(IF(podroze78[Nazwisko]=podroze78[[#This Row],[Nazwisko]],podroze78[dnie],0))</f>
        <v>41</v>
      </c>
      <c r="BJ36" s="1">
        <f>30+(podroze78[[#This Row],[dnie]]-1)*24</f>
        <v>126</v>
      </c>
      <c r="BK36" s="1">
        <f>podroze78[[#This Row],[dieta]]+podroze78[[#This Row],[Koszt_wyj]]</f>
        <v>1141.8</v>
      </c>
      <c r="BL36" s="1">
        <f>MONTH(podroze78[[#This Row],[D_wyj]])</f>
        <v>4</v>
      </c>
      <c r="BN36" s="17">
        <v>12</v>
      </c>
      <c r="BO36" s="1">
        <v>130</v>
      </c>
      <c r="BT36" s="1" t="s">
        <v>9</v>
      </c>
      <c r="BU36" s="1" t="s">
        <v>103</v>
      </c>
      <c r="BV36" s="1" t="s">
        <v>47</v>
      </c>
      <c r="BW36" s="2">
        <v>41731</v>
      </c>
      <c r="BX36" s="2">
        <v>41735</v>
      </c>
      <c r="BY36">
        <v>1015.8</v>
      </c>
      <c r="BZ36" t="str">
        <f>podroze789[[#This Row],[Imie]]&amp;podroze789[[#This Row],[Nazwisko]]</f>
        <v>JustynaLaska</v>
      </c>
      <c r="CA36">
        <f>COUNTIF(podroze789[id],podroze789[[#This Row],[id]])</f>
        <v>15</v>
      </c>
      <c r="CB36">
        <f>podroze789[[#This Row],[D_powr]]-podroze789[[#This Row],[D_wyj]]+1</f>
        <v>5</v>
      </c>
      <c r="CC36" s="1" cm="1">
        <f t="array" ref="CC36">SUM(IF(podroze789[Nazwisko]=podroze789[[#This Row],[Nazwisko]],podroze789[dnie],0))</f>
        <v>41</v>
      </c>
      <c r="CD36" s="1">
        <f>30+(podroze789[[#This Row],[dnie]]-1)*24</f>
        <v>126</v>
      </c>
      <c r="CE36" s="1">
        <f>podroze789[[#This Row],[dieta]]+podroze789[[#This Row],[Koszt_wyj]]</f>
        <v>1141.8</v>
      </c>
      <c r="CF36" s="1">
        <f>MONTH(podroze789[[#This Row],[D_wyj]])</f>
        <v>4</v>
      </c>
      <c r="CG36" s="1">
        <f>podroze789[[#This Row],[dnie]]-1</f>
        <v>4</v>
      </c>
      <c r="CT36" s="24">
        <v>3</v>
      </c>
      <c r="CV36" s="24">
        <v>4</v>
      </c>
    </row>
    <row r="37" spans="1:100" x14ac:dyDescent="0.25">
      <c r="A37" s="1" t="s">
        <v>9</v>
      </c>
      <c r="B37" s="1" t="s">
        <v>103</v>
      </c>
      <c r="C37" s="1" t="s">
        <v>30</v>
      </c>
      <c r="D37" s="2">
        <v>41875</v>
      </c>
      <c r="E37" s="2">
        <v>41879</v>
      </c>
      <c r="F37">
        <v>688.5</v>
      </c>
      <c r="G37" t="str">
        <f>podroze[[#This Row],[Imie]]&amp;podroze[[#This Row],[Nazwisko]]</f>
        <v>JustynaLaska</v>
      </c>
      <c r="H37">
        <f>COUNTIF(podroze[id],podroze[[#This Row],[id]])</f>
        <v>15</v>
      </c>
      <c r="I37">
        <f>podroze[[#This Row],[D_powr]]-podroze[[#This Row],[D_wyj]]+1</f>
        <v>5</v>
      </c>
      <c r="J37" s="1" cm="1">
        <f t="array" ref="J37">SUM(IF(podroze[Nazwisko]=podroze[[#This Row],[Nazwisko]],podroze[dnie],0))</f>
        <v>41</v>
      </c>
      <c r="K37" s="1">
        <f>30+(podroze[[#This Row],[dnie]]-1)*24</f>
        <v>126</v>
      </c>
      <c r="AB37" s="1" t="s">
        <v>9</v>
      </c>
      <c r="AC37" s="1" t="s">
        <v>103</v>
      </c>
      <c r="AD37" s="1" t="s">
        <v>30</v>
      </c>
      <c r="AE37" s="2">
        <v>41875</v>
      </c>
      <c r="AF37" s="2">
        <v>41879</v>
      </c>
      <c r="AG37">
        <v>688.5</v>
      </c>
      <c r="AH37" t="str">
        <f>podroze7[[#This Row],[Imie]]&amp;podroze7[[#This Row],[Nazwisko]]</f>
        <v>JustynaLaska</v>
      </c>
      <c r="AI37">
        <f>COUNTIF(podroze7[id],podroze7[[#This Row],[id]])</f>
        <v>15</v>
      </c>
      <c r="AJ37">
        <f>podroze7[[#This Row],[D_powr]]-podroze7[[#This Row],[D_wyj]]+1</f>
        <v>5</v>
      </c>
      <c r="AK37" s="1" cm="1">
        <f t="array" ref="AK37">SUM(IF(podroze7[Nazwisko]=podroze7[[#This Row],[Nazwisko]],podroze7[dnie],0))</f>
        <v>41</v>
      </c>
      <c r="AL37" s="1">
        <f>30+(podroze7[[#This Row],[dnie]]-1)*24</f>
        <v>126</v>
      </c>
      <c r="AM37" s="1">
        <f>podroze7[[#This Row],[dieta]]+podroze7[[#This Row],[Koszt_wyj]]</f>
        <v>814.5</v>
      </c>
      <c r="AW37" s="13"/>
      <c r="AX37" s="14"/>
      <c r="AY37" s="15"/>
      <c r="AZ37" s="1" t="s">
        <v>9</v>
      </c>
      <c r="BA37" s="1" t="s">
        <v>103</v>
      </c>
      <c r="BB37" s="1" t="s">
        <v>30</v>
      </c>
      <c r="BC37" s="2">
        <v>41875</v>
      </c>
      <c r="BD37" s="2">
        <v>41879</v>
      </c>
      <c r="BE37">
        <v>688.5</v>
      </c>
      <c r="BF37" t="str">
        <f>podroze78[[#This Row],[Imie]]&amp;podroze78[[#This Row],[Nazwisko]]</f>
        <v>JustynaLaska</v>
      </c>
      <c r="BG37">
        <f>COUNTIF(podroze78[id],podroze78[[#This Row],[id]])</f>
        <v>15</v>
      </c>
      <c r="BH37">
        <f>podroze78[[#This Row],[D_powr]]-podroze78[[#This Row],[D_wyj]]+1</f>
        <v>5</v>
      </c>
      <c r="BI37" s="1" cm="1">
        <f t="array" ref="BI37">SUM(IF(podroze78[Nazwisko]=podroze78[[#This Row],[Nazwisko]],podroze78[dnie],0))</f>
        <v>41</v>
      </c>
      <c r="BJ37" s="1">
        <f>30+(podroze78[[#This Row],[dnie]]-1)*24</f>
        <v>126</v>
      </c>
      <c r="BK37" s="1">
        <f>podroze78[[#This Row],[dieta]]+podroze78[[#This Row],[Koszt_wyj]]</f>
        <v>814.5</v>
      </c>
      <c r="BL37" s="1">
        <f>MONTH(podroze78[[#This Row],[D_wyj]])</f>
        <v>8</v>
      </c>
      <c r="BN37" s="17" t="s">
        <v>180</v>
      </c>
      <c r="BO37" s="1">
        <v>1000</v>
      </c>
      <c r="BT37" s="1" t="s">
        <v>9</v>
      </c>
      <c r="BU37" s="1" t="s">
        <v>103</v>
      </c>
      <c r="BV37" s="1" t="s">
        <v>30</v>
      </c>
      <c r="BW37" s="2">
        <v>41875</v>
      </c>
      <c r="BX37" s="2">
        <v>41879</v>
      </c>
      <c r="BY37">
        <v>688.5</v>
      </c>
      <c r="BZ37" t="str">
        <f>podroze789[[#This Row],[Imie]]&amp;podroze789[[#This Row],[Nazwisko]]</f>
        <v>JustynaLaska</v>
      </c>
      <c r="CA37">
        <f>COUNTIF(podroze789[id],podroze789[[#This Row],[id]])</f>
        <v>15</v>
      </c>
      <c r="CB37">
        <f>podroze789[[#This Row],[D_powr]]-podroze789[[#This Row],[D_wyj]]+1</f>
        <v>5</v>
      </c>
      <c r="CC37" s="1" cm="1">
        <f t="array" ref="CC37">SUM(IF(podroze789[Nazwisko]=podroze789[[#This Row],[Nazwisko]],podroze789[dnie],0))</f>
        <v>41</v>
      </c>
      <c r="CD37" s="1">
        <f>30+(podroze789[[#This Row],[dnie]]-1)*24</f>
        <v>126</v>
      </c>
      <c r="CE37" s="1">
        <f>podroze789[[#This Row],[dieta]]+podroze789[[#This Row],[Koszt_wyj]]</f>
        <v>814.5</v>
      </c>
      <c r="CF37" s="1">
        <f>MONTH(podroze789[[#This Row],[D_wyj]])</f>
        <v>8</v>
      </c>
      <c r="CG37" s="1">
        <f>podroze789[[#This Row],[dnie]]-1</f>
        <v>4</v>
      </c>
      <c r="CT37" s="23">
        <v>3</v>
      </c>
      <c r="CV37" s="23">
        <v>3</v>
      </c>
    </row>
    <row r="38" spans="1:100" x14ac:dyDescent="0.25">
      <c r="A38" s="1" t="s">
        <v>33</v>
      </c>
      <c r="B38" s="1" t="s">
        <v>41</v>
      </c>
      <c r="C38" s="1" t="s">
        <v>72</v>
      </c>
      <c r="D38" s="2">
        <v>41713</v>
      </c>
      <c r="E38" s="2">
        <v>41717</v>
      </c>
      <c r="F38">
        <v>1290.7</v>
      </c>
      <c r="G38" t="str">
        <f>podroze[[#This Row],[Imie]]&amp;podroze[[#This Row],[Nazwisko]]</f>
        <v>AndrzejKolarski</v>
      </c>
      <c r="H38">
        <f>COUNTIF(podroze[id],podroze[[#This Row],[id]])</f>
        <v>14</v>
      </c>
      <c r="I38">
        <f>podroze[[#This Row],[D_powr]]-podroze[[#This Row],[D_wyj]]+1</f>
        <v>5</v>
      </c>
      <c r="J38" s="1" cm="1">
        <f t="array" ref="J38">SUM(IF(podroze[Nazwisko]=podroze[[#This Row],[Nazwisko]],podroze[dnie],0))</f>
        <v>41</v>
      </c>
      <c r="K38" s="1">
        <f>30+(podroze[[#This Row],[dnie]]-1)*24</f>
        <v>126</v>
      </c>
      <c r="AB38" s="1" t="s">
        <v>33</v>
      </c>
      <c r="AC38" s="1" t="s">
        <v>41</v>
      </c>
      <c r="AD38" s="1" t="s">
        <v>72</v>
      </c>
      <c r="AE38" s="2">
        <v>41713</v>
      </c>
      <c r="AF38" s="2">
        <v>41717</v>
      </c>
      <c r="AG38">
        <v>1290.7</v>
      </c>
      <c r="AH38" t="str">
        <f>podroze7[[#This Row],[Imie]]&amp;podroze7[[#This Row],[Nazwisko]]</f>
        <v>AndrzejKolarski</v>
      </c>
      <c r="AI38">
        <f>COUNTIF(podroze7[id],podroze7[[#This Row],[id]])</f>
        <v>14</v>
      </c>
      <c r="AJ38">
        <f>podroze7[[#This Row],[D_powr]]-podroze7[[#This Row],[D_wyj]]+1</f>
        <v>5</v>
      </c>
      <c r="AK38" s="1" cm="1">
        <f t="array" ref="AK38">SUM(IF(podroze7[Nazwisko]=podroze7[[#This Row],[Nazwisko]],podroze7[dnie],0))</f>
        <v>41</v>
      </c>
      <c r="AL38" s="1">
        <f>30+(podroze7[[#This Row],[dnie]]-1)*24</f>
        <v>126</v>
      </c>
      <c r="AM38" s="1">
        <f>podroze7[[#This Row],[dieta]]+podroze7[[#This Row],[Koszt_wyj]]</f>
        <v>1416.7</v>
      </c>
      <c r="AZ38" s="1" t="s">
        <v>33</v>
      </c>
      <c r="BA38" s="1" t="s">
        <v>41</v>
      </c>
      <c r="BB38" s="1" t="s">
        <v>72</v>
      </c>
      <c r="BC38" s="2">
        <v>41713</v>
      </c>
      <c r="BD38" s="2">
        <v>41717</v>
      </c>
      <c r="BE38">
        <v>1290.7</v>
      </c>
      <c r="BF38" t="str">
        <f>podroze78[[#This Row],[Imie]]&amp;podroze78[[#This Row],[Nazwisko]]</f>
        <v>AndrzejKolarski</v>
      </c>
      <c r="BG38">
        <f>COUNTIF(podroze78[id],podroze78[[#This Row],[id]])</f>
        <v>14</v>
      </c>
      <c r="BH38">
        <f>podroze78[[#This Row],[D_powr]]-podroze78[[#This Row],[D_wyj]]+1</f>
        <v>5</v>
      </c>
      <c r="BI38" s="1" cm="1">
        <f t="array" ref="BI38">SUM(IF(podroze78[Nazwisko]=podroze78[[#This Row],[Nazwisko]],podroze78[dnie],0))</f>
        <v>41</v>
      </c>
      <c r="BJ38" s="1">
        <f>30+(podroze78[[#This Row],[dnie]]-1)*24</f>
        <v>126</v>
      </c>
      <c r="BK38" s="1">
        <f>podroze78[[#This Row],[dieta]]+podroze78[[#This Row],[Koszt_wyj]]</f>
        <v>1416.7</v>
      </c>
      <c r="BL38" s="1">
        <f>MONTH(podroze78[[#This Row],[D_wyj]])</f>
        <v>3</v>
      </c>
      <c r="BT38" s="1" t="s">
        <v>33</v>
      </c>
      <c r="BU38" s="1" t="s">
        <v>41</v>
      </c>
      <c r="BV38" s="1" t="s">
        <v>72</v>
      </c>
      <c r="BW38" s="2">
        <v>41713</v>
      </c>
      <c r="BX38" s="2">
        <v>41717</v>
      </c>
      <c r="BY38">
        <v>1290.7</v>
      </c>
      <c r="BZ38" t="str">
        <f>podroze789[[#This Row],[Imie]]&amp;podroze789[[#This Row],[Nazwisko]]</f>
        <v>AndrzejKolarski</v>
      </c>
      <c r="CA38">
        <f>COUNTIF(podroze789[id],podroze789[[#This Row],[id]])</f>
        <v>14</v>
      </c>
      <c r="CB38">
        <f>podroze789[[#This Row],[D_powr]]-podroze789[[#This Row],[D_wyj]]+1</f>
        <v>5</v>
      </c>
      <c r="CC38" s="1" cm="1">
        <f t="array" ref="CC38">SUM(IF(podroze789[Nazwisko]=podroze789[[#This Row],[Nazwisko]],podroze789[dnie],0))</f>
        <v>41</v>
      </c>
      <c r="CD38" s="1">
        <f>30+(podroze789[[#This Row],[dnie]]-1)*24</f>
        <v>126</v>
      </c>
      <c r="CE38" s="1">
        <f>podroze789[[#This Row],[dieta]]+podroze789[[#This Row],[Koszt_wyj]]</f>
        <v>1416.7</v>
      </c>
      <c r="CF38" s="1">
        <f>MONTH(podroze789[[#This Row],[D_wyj]])</f>
        <v>3</v>
      </c>
      <c r="CG38" s="1">
        <f>podroze789[[#This Row],[dnie]]-1</f>
        <v>4</v>
      </c>
      <c r="CT38" s="24">
        <v>2</v>
      </c>
      <c r="CV38" s="24">
        <v>3</v>
      </c>
    </row>
    <row r="39" spans="1:100" x14ac:dyDescent="0.25">
      <c r="A39" s="1" t="s">
        <v>33</v>
      </c>
      <c r="B39" s="1" t="s">
        <v>41</v>
      </c>
      <c r="C39" s="1" t="s">
        <v>19</v>
      </c>
      <c r="D39" s="2">
        <v>41821</v>
      </c>
      <c r="E39" s="2">
        <v>41825</v>
      </c>
      <c r="F39">
        <v>1077.4000000000001</v>
      </c>
      <c r="G39" t="str">
        <f>podroze[[#This Row],[Imie]]&amp;podroze[[#This Row],[Nazwisko]]</f>
        <v>AndrzejKolarski</v>
      </c>
      <c r="H39">
        <f>COUNTIF(podroze[id],podroze[[#This Row],[id]])</f>
        <v>14</v>
      </c>
      <c r="I39">
        <f>podroze[[#This Row],[D_powr]]-podroze[[#This Row],[D_wyj]]+1</f>
        <v>5</v>
      </c>
      <c r="J39" s="1" cm="1">
        <f t="array" ref="J39">SUM(IF(podroze[Nazwisko]=podroze[[#This Row],[Nazwisko]],podroze[dnie],0))</f>
        <v>41</v>
      </c>
      <c r="K39" s="1">
        <f>30+(podroze[[#This Row],[dnie]]-1)*24</f>
        <v>126</v>
      </c>
      <c r="AB39" s="1" t="s">
        <v>33</v>
      </c>
      <c r="AC39" s="1" t="s">
        <v>41</v>
      </c>
      <c r="AD39" s="1" t="s">
        <v>19</v>
      </c>
      <c r="AE39" s="2">
        <v>41821</v>
      </c>
      <c r="AF39" s="2">
        <v>41825</v>
      </c>
      <c r="AG39">
        <v>1077.4000000000001</v>
      </c>
      <c r="AH39" t="str">
        <f>podroze7[[#This Row],[Imie]]&amp;podroze7[[#This Row],[Nazwisko]]</f>
        <v>AndrzejKolarski</v>
      </c>
      <c r="AI39">
        <f>COUNTIF(podroze7[id],podroze7[[#This Row],[id]])</f>
        <v>14</v>
      </c>
      <c r="AJ39">
        <f>podroze7[[#This Row],[D_powr]]-podroze7[[#This Row],[D_wyj]]+1</f>
        <v>5</v>
      </c>
      <c r="AK39" s="1" cm="1">
        <f t="array" ref="AK39">SUM(IF(podroze7[Nazwisko]=podroze7[[#This Row],[Nazwisko]],podroze7[dnie],0))</f>
        <v>41</v>
      </c>
      <c r="AL39" s="1">
        <f>30+(podroze7[[#This Row],[dnie]]-1)*24</f>
        <v>126</v>
      </c>
      <c r="AM39" s="1">
        <f>podroze7[[#This Row],[dieta]]+podroze7[[#This Row],[Koszt_wyj]]</f>
        <v>1203.4000000000001</v>
      </c>
      <c r="AZ39" s="1" t="s">
        <v>33</v>
      </c>
      <c r="BA39" s="1" t="s">
        <v>41</v>
      </c>
      <c r="BB39" s="1" t="s">
        <v>19</v>
      </c>
      <c r="BC39" s="2">
        <v>41821</v>
      </c>
      <c r="BD39" s="2">
        <v>41825</v>
      </c>
      <c r="BE39">
        <v>1077.4000000000001</v>
      </c>
      <c r="BF39" t="str">
        <f>podroze78[[#This Row],[Imie]]&amp;podroze78[[#This Row],[Nazwisko]]</f>
        <v>AndrzejKolarski</v>
      </c>
      <c r="BG39">
        <f>COUNTIF(podroze78[id],podroze78[[#This Row],[id]])</f>
        <v>14</v>
      </c>
      <c r="BH39">
        <f>podroze78[[#This Row],[D_powr]]-podroze78[[#This Row],[D_wyj]]+1</f>
        <v>5</v>
      </c>
      <c r="BI39" s="1" cm="1">
        <f t="array" ref="BI39">SUM(IF(podroze78[Nazwisko]=podroze78[[#This Row],[Nazwisko]],podroze78[dnie],0))</f>
        <v>41</v>
      </c>
      <c r="BJ39" s="1">
        <f>30+(podroze78[[#This Row],[dnie]]-1)*24</f>
        <v>126</v>
      </c>
      <c r="BK39" s="1">
        <f>podroze78[[#This Row],[dieta]]+podroze78[[#This Row],[Koszt_wyj]]</f>
        <v>1203.4000000000001</v>
      </c>
      <c r="BL39" s="1">
        <f>MONTH(podroze78[[#This Row],[D_wyj]])</f>
        <v>7</v>
      </c>
      <c r="BT39" s="1" t="s">
        <v>33</v>
      </c>
      <c r="BU39" s="1" t="s">
        <v>41</v>
      </c>
      <c r="BV39" s="1" t="s">
        <v>19</v>
      </c>
      <c r="BW39" s="2">
        <v>41821</v>
      </c>
      <c r="BX39" s="2">
        <v>41825</v>
      </c>
      <c r="BY39">
        <v>1077.4000000000001</v>
      </c>
      <c r="BZ39" t="str">
        <f>podroze789[[#This Row],[Imie]]&amp;podroze789[[#This Row],[Nazwisko]]</f>
        <v>AndrzejKolarski</v>
      </c>
      <c r="CA39">
        <f>COUNTIF(podroze789[id],podroze789[[#This Row],[id]])</f>
        <v>14</v>
      </c>
      <c r="CB39">
        <f>podroze789[[#This Row],[D_powr]]-podroze789[[#This Row],[D_wyj]]+1</f>
        <v>5</v>
      </c>
      <c r="CC39" s="1" cm="1">
        <f t="array" ref="CC39">SUM(IF(podroze789[Nazwisko]=podroze789[[#This Row],[Nazwisko]],podroze789[dnie],0))</f>
        <v>41</v>
      </c>
      <c r="CD39" s="1">
        <f>30+(podroze789[[#This Row],[dnie]]-1)*24</f>
        <v>126</v>
      </c>
      <c r="CE39" s="1">
        <f>podroze789[[#This Row],[dieta]]+podroze789[[#This Row],[Koszt_wyj]]</f>
        <v>1203.4000000000001</v>
      </c>
      <c r="CF39" s="1">
        <f>MONTH(podroze789[[#This Row],[D_wyj]])</f>
        <v>7</v>
      </c>
      <c r="CG39" s="1">
        <f>podroze789[[#This Row],[dnie]]-1</f>
        <v>4</v>
      </c>
      <c r="CT39" s="23">
        <v>2</v>
      </c>
      <c r="CV39" s="23">
        <v>3</v>
      </c>
    </row>
    <row r="40" spans="1:100" x14ac:dyDescent="0.25">
      <c r="A40" s="1" t="s">
        <v>33</v>
      </c>
      <c r="B40" s="1" t="s">
        <v>41</v>
      </c>
      <c r="C40" s="1" t="s">
        <v>30</v>
      </c>
      <c r="D40" s="2">
        <v>41851</v>
      </c>
      <c r="E40" s="2">
        <v>41855</v>
      </c>
      <c r="F40">
        <v>688.5</v>
      </c>
      <c r="G40" t="str">
        <f>podroze[[#This Row],[Imie]]&amp;podroze[[#This Row],[Nazwisko]]</f>
        <v>AndrzejKolarski</v>
      </c>
      <c r="H40">
        <f>COUNTIF(podroze[id],podroze[[#This Row],[id]])</f>
        <v>14</v>
      </c>
      <c r="I40">
        <f>podroze[[#This Row],[D_powr]]-podroze[[#This Row],[D_wyj]]+1</f>
        <v>5</v>
      </c>
      <c r="J40" s="1" cm="1">
        <f t="array" ref="J40">SUM(IF(podroze[Nazwisko]=podroze[[#This Row],[Nazwisko]],podroze[dnie],0))</f>
        <v>41</v>
      </c>
      <c r="K40" s="1">
        <f>30+(podroze[[#This Row],[dnie]]-1)*24</f>
        <v>126</v>
      </c>
      <c r="AB40" s="1" t="s">
        <v>33</v>
      </c>
      <c r="AC40" s="1" t="s">
        <v>41</v>
      </c>
      <c r="AD40" s="1" t="s">
        <v>30</v>
      </c>
      <c r="AE40" s="2">
        <v>41851</v>
      </c>
      <c r="AF40" s="2">
        <v>41855</v>
      </c>
      <c r="AG40">
        <v>688.5</v>
      </c>
      <c r="AH40" t="str">
        <f>podroze7[[#This Row],[Imie]]&amp;podroze7[[#This Row],[Nazwisko]]</f>
        <v>AndrzejKolarski</v>
      </c>
      <c r="AI40">
        <f>COUNTIF(podroze7[id],podroze7[[#This Row],[id]])</f>
        <v>14</v>
      </c>
      <c r="AJ40">
        <f>podroze7[[#This Row],[D_powr]]-podroze7[[#This Row],[D_wyj]]+1</f>
        <v>5</v>
      </c>
      <c r="AK40" s="1" cm="1">
        <f t="array" ref="AK40">SUM(IF(podroze7[Nazwisko]=podroze7[[#This Row],[Nazwisko]],podroze7[dnie],0))</f>
        <v>41</v>
      </c>
      <c r="AL40" s="1">
        <f>30+(podroze7[[#This Row],[dnie]]-1)*24</f>
        <v>126</v>
      </c>
      <c r="AM40" s="1">
        <f>podroze7[[#This Row],[dieta]]+podroze7[[#This Row],[Koszt_wyj]]</f>
        <v>814.5</v>
      </c>
      <c r="AZ40" s="1" t="s">
        <v>33</v>
      </c>
      <c r="BA40" s="1" t="s">
        <v>41</v>
      </c>
      <c r="BB40" s="1" t="s">
        <v>30</v>
      </c>
      <c r="BC40" s="2">
        <v>41851</v>
      </c>
      <c r="BD40" s="2">
        <v>41855</v>
      </c>
      <c r="BE40">
        <v>688.5</v>
      </c>
      <c r="BF40" t="str">
        <f>podroze78[[#This Row],[Imie]]&amp;podroze78[[#This Row],[Nazwisko]]</f>
        <v>AndrzejKolarski</v>
      </c>
      <c r="BG40">
        <f>COUNTIF(podroze78[id],podroze78[[#This Row],[id]])</f>
        <v>14</v>
      </c>
      <c r="BH40">
        <f>podroze78[[#This Row],[D_powr]]-podroze78[[#This Row],[D_wyj]]+1</f>
        <v>5</v>
      </c>
      <c r="BI40" s="1" cm="1">
        <f t="array" ref="BI40">SUM(IF(podroze78[Nazwisko]=podroze78[[#This Row],[Nazwisko]],podroze78[dnie],0))</f>
        <v>41</v>
      </c>
      <c r="BJ40" s="1">
        <f>30+(podroze78[[#This Row],[dnie]]-1)*24</f>
        <v>126</v>
      </c>
      <c r="BK40" s="1">
        <f>podroze78[[#This Row],[dieta]]+podroze78[[#This Row],[Koszt_wyj]]</f>
        <v>814.5</v>
      </c>
      <c r="BL40" s="1">
        <f>MONTH(podroze78[[#This Row],[D_wyj]])</f>
        <v>7</v>
      </c>
      <c r="BT40" s="1" t="s">
        <v>33</v>
      </c>
      <c r="BU40" s="1" t="s">
        <v>41</v>
      </c>
      <c r="BV40" s="1" t="s">
        <v>30</v>
      </c>
      <c r="BW40" s="2">
        <v>41851</v>
      </c>
      <c r="BX40" s="2">
        <v>41855</v>
      </c>
      <c r="BY40">
        <v>688.5</v>
      </c>
      <c r="BZ40" t="str">
        <f>podroze789[[#This Row],[Imie]]&amp;podroze789[[#This Row],[Nazwisko]]</f>
        <v>AndrzejKolarski</v>
      </c>
      <c r="CA40">
        <f>COUNTIF(podroze789[id],podroze789[[#This Row],[id]])</f>
        <v>14</v>
      </c>
      <c r="CB40">
        <f>podroze789[[#This Row],[D_powr]]-podroze789[[#This Row],[D_wyj]]+1</f>
        <v>5</v>
      </c>
      <c r="CC40" s="1" cm="1">
        <f t="array" ref="CC40">SUM(IF(podroze789[Nazwisko]=podroze789[[#This Row],[Nazwisko]],podroze789[dnie],0))</f>
        <v>41</v>
      </c>
      <c r="CD40" s="1">
        <f>30+(podroze789[[#This Row],[dnie]]-1)*24</f>
        <v>126</v>
      </c>
      <c r="CE40" s="1">
        <f>podroze789[[#This Row],[dieta]]+podroze789[[#This Row],[Koszt_wyj]]</f>
        <v>814.5</v>
      </c>
      <c r="CF40" s="1">
        <f>MONTH(podroze789[[#This Row],[D_wyj]])</f>
        <v>7</v>
      </c>
      <c r="CG40" s="1">
        <f>podroze789[[#This Row],[dnie]]-1</f>
        <v>4</v>
      </c>
      <c r="CT40" s="24">
        <v>2</v>
      </c>
      <c r="CV40" s="24">
        <v>3</v>
      </c>
    </row>
    <row r="41" spans="1:100" x14ac:dyDescent="0.25">
      <c r="A41" s="1" t="s">
        <v>54</v>
      </c>
      <c r="B41" s="1" t="s">
        <v>121</v>
      </c>
      <c r="C41" s="1" t="s">
        <v>11</v>
      </c>
      <c r="D41" s="2">
        <v>41845</v>
      </c>
      <c r="E41" s="2">
        <v>41849</v>
      </c>
      <c r="F41">
        <v>712.4</v>
      </c>
      <c r="G41" t="str">
        <f>podroze[[#This Row],[Imie]]&amp;podroze[[#This Row],[Nazwisko]]</f>
        <v>PaulinaMaskor</v>
      </c>
      <c r="H41">
        <f>COUNTIF(podroze[id],podroze[[#This Row],[id]])</f>
        <v>13</v>
      </c>
      <c r="I41">
        <f>podroze[[#This Row],[D_powr]]-podroze[[#This Row],[D_wyj]]+1</f>
        <v>5</v>
      </c>
      <c r="J41" s="1" cm="1">
        <f t="array" ref="J41">SUM(IF(podroze[Nazwisko]=podroze[[#This Row],[Nazwisko]],podroze[dnie],0))</f>
        <v>41</v>
      </c>
      <c r="K41" s="1">
        <f>30+(podroze[[#This Row],[dnie]]-1)*24</f>
        <v>126</v>
      </c>
      <c r="AB41" s="1" t="s">
        <v>54</v>
      </c>
      <c r="AC41" s="1" t="s">
        <v>121</v>
      </c>
      <c r="AD41" s="1" t="s">
        <v>11</v>
      </c>
      <c r="AE41" s="2">
        <v>41845</v>
      </c>
      <c r="AF41" s="2">
        <v>41849</v>
      </c>
      <c r="AG41">
        <v>712.4</v>
      </c>
      <c r="AH41" t="str">
        <f>podroze7[[#This Row],[Imie]]&amp;podroze7[[#This Row],[Nazwisko]]</f>
        <v>PaulinaMaskor</v>
      </c>
      <c r="AI41">
        <f>COUNTIF(podroze7[id],podroze7[[#This Row],[id]])</f>
        <v>13</v>
      </c>
      <c r="AJ41">
        <f>podroze7[[#This Row],[D_powr]]-podroze7[[#This Row],[D_wyj]]+1</f>
        <v>5</v>
      </c>
      <c r="AK41" s="1" cm="1">
        <f t="array" ref="AK41">SUM(IF(podroze7[Nazwisko]=podroze7[[#This Row],[Nazwisko]],podroze7[dnie],0))</f>
        <v>41</v>
      </c>
      <c r="AL41" s="1">
        <f>30+(podroze7[[#This Row],[dnie]]-1)*24</f>
        <v>126</v>
      </c>
      <c r="AM41" s="1">
        <f>podroze7[[#This Row],[dieta]]+podroze7[[#This Row],[Koszt_wyj]]</f>
        <v>838.4</v>
      </c>
      <c r="AZ41" s="1" t="s">
        <v>54</v>
      </c>
      <c r="BA41" s="1" t="s">
        <v>121</v>
      </c>
      <c r="BB41" s="1" t="s">
        <v>11</v>
      </c>
      <c r="BC41" s="2">
        <v>41845</v>
      </c>
      <c r="BD41" s="2">
        <v>41849</v>
      </c>
      <c r="BE41">
        <v>712.4</v>
      </c>
      <c r="BF41" t="str">
        <f>podroze78[[#This Row],[Imie]]&amp;podroze78[[#This Row],[Nazwisko]]</f>
        <v>PaulinaMaskor</v>
      </c>
      <c r="BG41">
        <f>COUNTIF(podroze78[id],podroze78[[#This Row],[id]])</f>
        <v>13</v>
      </c>
      <c r="BH41">
        <f>podroze78[[#This Row],[D_powr]]-podroze78[[#This Row],[D_wyj]]+1</f>
        <v>5</v>
      </c>
      <c r="BI41" s="1" cm="1">
        <f t="array" ref="BI41">SUM(IF(podroze78[Nazwisko]=podroze78[[#This Row],[Nazwisko]],podroze78[dnie],0))</f>
        <v>41</v>
      </c>
      <c r="BJ41" s="1">
        <f>30+(podroze78[[#This Row],[dnie]]-1)*24</f>
        <v>126</v>
      </c>
      <c r="BK41" s="1">
        <f>podroze78[[#This Row],[dieta]]+podroze78[[#This Row],[Koszt_wyj]]</f>
        <v>838.4</v>
      </c>
      <c r="BL41" s="1">
        <f>MONTH(podroze78[[#This Row],[D_wyj]])</f>
        <v>7</v>
      </c>
      <c r="BT41" s="1" t="s">
        <v>54</v>
      </c>
      <c r="BU41" s="1" t="s">
        <v>121</v>
      </c>
      <c r="BV41" s="1" t="s">
        <v>11</v>
      </c>
      <c r="BW41" s="2">
        <v>41845</v>
      </c>
      <c r="BX41" s="2">
        <v>41849</v>
      </c>
      <c r="BY41">
        <v>712.4</v>
      </c>
      <c r="BZ41" t="str">
        <f>podroze789[[#This Row],[Imie]]&amp;podroze789[[#This Row],[Nazwisko]]</f>
        <v>PaulinaMaskor</v>
      </c>
      <c r="CA41">
        <f>COUNTIF(podroze789[id],podroze789[[#This Row],[id]])</f>
        <v>13</v>
      </c>
      <c r="CB41">
        <f>podroze789[[#This Row],[D_powr]]-podroze789[[#This Row],[D_wyj]]+1</f>
        <v>5</v>
      </c>
      <c r="CC41" s="1" cm="1">
        <f t="array" ref="CC41">SUM(IF(podroze789[Nazwisko]=podroze789[[#This Row],[Nazwisko]],podroze789[dnie],0))</f>
        <v>41</v>
      </c>
      <c r="CD41" s="1">
        <f>30+(podroze789[[#This Row],[dnie]]-1)*24</f>
        <v>126</v>
      </c>
      <c r="CE41" s="1">
        <f>podroze789[[#This Row],[dieta]]+podroze789[[#This Row],[Koszt_wyj]]</f>
        <v>838.4</v>
      </c>
      <c r="CF41" s="1">
        <f>MONTH(podroze789[[#This Row],[D_wyj]])</f>
        <v>7</v>
      </c>
      <c r="CG41" s="1">
        <f>podroze789[[#This Row],[dnie]]-1</f>
        <v>4</v>
      </c>
      <c r="CT41" s="23">
        <v>2</v>
      </c>
      <c r="CV41" s="23">
        <v>3</v>
      </c>
    </row>
    <row r="42" spans="1:100" x14ac:dyDescent="0.25">
      <c r="A42" s="1" t="s">
        <v>54</v>
      </c>
      <c r="B42" s="1" t="s">
        <v>121</v>
      </c>
      <c r="C42" s="1" t="s">
        <v>24</v>
      </c>
      <c r="D42" s="2">
        <v>41946</v>
      </c>
      <c r="E42" s="2">
        <v>41950</v>
      </c>
      <c r="F42">
        <v>886.7</v>
      </c>
      <c r="G42" t="str">
        <f>podroze[[#This Row],[Imie]]&amp;podroze[[#This Row],[Nazwisko]]</f>
        <v>PaulinaMaskor</v>
      </c>
      <c r="H42">
        <f>COUNTIF(podroze[id],podroze[[#This Row],[id]])</f>
        <v>13</v>
      </c>
      <c r="I42">
        <f>podroze[[#This Row],[D_powr]]-podroze[[#This Row],[D_wyj]]+1</f>
        <v>5</v>
      </c>
      <c r="J42" s="1" cm="1">
        <f t="array" ref="J42">SUM(IF(podroze[Nazwisko]=podroze[[#This Row],[Nazwisko]],podroze[dnie],0))</f>
        <v>41</v>
      </c>
      <c r="K42" s="1">
        <f>30+(podroze[[#This Row],[dnie]]-1)*24</f>
        <v>126</v>
      </c>
      <c r="AB42" s="1" t="s">
        <v>54</v>
      </c>
      <c r="AC42" s="1" t="s">
        <v>121</v>
      </c>
      <c r="AD42" s="1" t="s">
        <v>24</v>
      </c>
      <c r="AE42" s="2">
        <v>41946</v>
      </c>
      <c r="AF42" s="2">
        <v>41950</v>
      </c>
      <c r="AG42">
        <v>886.7</v>
      </c>
      <c r="AH42" t="str">
        <f>podroze7[[#This Row],[Imie]]&amp;podroze7[[#This Row],[Nazwisko]]</f>
        <v>PaulinaMaskor</v>
      </c>
      <c r="AI42">
        <f>COUNTIF(podroze7[id],podroze7[[#This Row],[id]])</f>
        <v>13</v>
      </c>
      <c r="AJ42">
        <f>podroze7[[#This Row],[D_powr]]-podroze7[[#This Row],[D_wyj]]+1</f>
        <v>5</v>
      </c>
      <c r="AK42" s="1" cm="1">
        <f t="array" ref="AK42">SUM(IF(podroze7[Nazwisko]=podroze7[[#This Row],[Nazwisko]],podroze7[dnie],0))</f>
        <v>41</v>
      </c>
      <c r="AL42" s="1">
        <f>30+(podroze7[[#This Row],[dnie]]-1)*24</f>
        <v>126</v>
      </c>
      <c r="AM42" s="1">
        <f>podroze7[[#This Row],[dieta]]+podroze7[[#This Row],[Koszt_wyj]]</f>
        <v>1012.7</v>
      </c>
      <c r="AZ42" s="1" t="s">
        <v>54</v>
      </c>
      <c r="BA42" s="1" t="s">
        <v>121</v>
      </c>
      <c r="BB42" s="1" t="s">
        <v>24</v>
      </c>
      <c r="BC42" s="2">
        <v>41946</v>
      </c>
      <c r="BD42" s="2">
        <v>41950</v>
      </c>
      <c r="BE42">
        <v>886.7</v>
      </c>
      <c r="BF42" t="str">
        <f>podroze78[[#This Row],[Imie]]&amp;podroze78[[#This Row],[Nazwisko]]</f>
        <v>PaulinaMaskor</v>
      </c>
      <c r="BG42">
        <f>COUNTIF(podroze78[id],podroze78[[#This Row],[id]])</f>
        <v>13</v>
      </c>
      <c r="BH42">
        <f>podroze78[[#This Row],[D_powr]]-podroze78[[#This Row],[D_wyj]]+1</f>
        <v>5</v>
      </c>
      <c r="BI42" s="1" cm="1">
        <f t="array" ref="BI42">SUM(IF(podroze78[Nazwisko]=podroze78[[#This Row],[Nazwisko]],podroze78[dnie],0))</f>
        <v>41</v>
      </c>
      <c r="BJ42" s="1">
        <f>30+(podroze78[[#This Row],[dnie]]-1)*24</f>
        <v>126</v>
      </c>
      <c r="BK42" s="1">
        <f>podroze78[[#This Row],[dieta]]+podroze78[[#This Row],[Koszt_wyj]]</f>
        <v>1012.7</v>
      </c>
      <c r="BL42" s="1">
        <f>MONTH(podroze78[[#This Row],[D_wyj]])</f>
        <v>11</v>
      </c>
      <c r="BT42" s="1" t="s">
        <v>54</v>
      </c>
      <c r="BU42" s="1" t="s">
        <v>121</v>
      </c>
      <c r="BV42" s="1" t="s">
        <v>24</v>
      </c>
      <c r="BW42" s="2">
        <v>41946</v>
      </c>
      <c r="BX42" s="2">
        <v>41950</v>
      </c>
      <c r="BY42">
        <v>886.7</v>
      </c>
      <c r="BZ42" t="str">
        <f>podroze789[[#This Row],[Imie]]&amp;podroze789[[#This Row],[Nazwisko]]</f>
        <v>PaulinaMaskor</v>
      </c>
      <c r="CA42">
        <f>COUNTIF(podroze789[id],podroze789[[#This Row],[id]])</f>
        <v>13</v>
      </c>
      <c r="CB42">
        <f>podroze789[[#This Row],[D_powr]]-podroze789[[#This Row],[D_wyj]]+1</f>
        <v>5</v>
      </c>
      <c r="CC42" s="1" cm="1">
        <f t="array" ref="CC42">SUM(IF(podroze789[Nazwisko]=podroze789[[#This Row],[Nazwisko]],podroze789[dnie],0))</f>
        <v>41</v>
      </c>
      <c r="CD42" s="1">
        <f>30+(podroze789[[#This Row],[dnie]]-1)*24</f>
        <v>126</v>
      </c>
      <c r="CE42" s="1">
        <f>podroze789[[#This Row],[dieta]]+podroze789[[#This Row],[Koszt_wyj]]</f>
        <v>1012.7</v>
      </c>
      <c r="CF42" s="1">
        <f>MONTH(podroze789[[#This Row],[D_wyj]])</f>
        <v>11</v>
      </c>
      <c r="CG42" s="1">
        <f>podroze789[[#This Row],[dnie]]-1</f>
        <v>4</v>
      </c>
      <c r="CT42" s="24">
        <v>2</v>
      </c>
      <c r="CV42" s="24">
        <v>3</v>
      </c>
    </row>
    <row r="43" spans="1:100" x14ac:dyDescent="0.25">
      <c r="A43" s="1" t="s">
        <v>54</v>
      </c>
      <c r="B43" s="1" t="s">
        <v>121</v>
      </c>
      <c r="C43" s="1" t="s">
        <v>72</v>
      </c>
      <c r="D43" s="2">
        <v>41970</v>
      </c>
      <c r="E43" s="2">
        <v>41974</v>
      </c>
      <c r="F43">
        <v>1290.7</v>
      </c>
      <c r="G43" t="str">
        <f>podroze[[#This Row],[Imie]]&amp;podroze[[#This Row],[Nazwisko]]</f>
        <v>PaulinaMaskor</v>
      </c>
      <c r="H43">
        <f>COUNTIF(podroze[id],podroze[[#This Row],[id]])</f>
        <v>13</v>
      </c>
      <c r="I43">
        <f>podroze[[#This Row],[D_powr]]-podroze[[#This Row],[D_wyj]]+1</f>
        <v>5</v>
      </c>
      <c r="J43" s="1" cm="1">
        <f t="array" ref="J43">SUM(IF(podroze[Nazwisko]=podroze[[#This Row],[Nazwisko]],podroze[dnie],0))</f>
        <v>41</v>
      </c>
      <c r="K43" s="1">
        <f>30+(podroze[[#This Row],[dnie]]-1)*24</f>
        <v>126</v>
      </c>
      <c r="AB43" s="1" t="s">
        <v>54</v>
      </c>
      <c r="AC43" s="1" t="s">
        <v>121</v>
      </c>
      <c r="AD43" s="1" t="s">
        <v>72</v>
      </c>
      <c r="AE43" s="2">
        <v>41970</v>
      </c>
      <c r="AF43" s="2">
        <v>41974</v>
      </c>
      <c r="AG43">
        <v>1290.7</v>
      </c>
      <c r="AH43" t="str">
        <f>podroze7[[#This Row],[Imie]]&amp;podroze7[[#This Row],[Nazwisko]]</f>
        <v>PaulinaMaskor</v>
      </c>
      <c r="AI43">
        <f>COUNTIF(podroze7[id],podroze7[[#This Row],[id]])</f>
        <v>13</v>
      </c>
      <c r="AJ43">
        <f>podroze7[[#This Row],[D_powr]]-podroze7[[#This Row],[D_wyj]]+1</f>
        <v>5</v>
      </c>
      <c r="AK43" s="1" cm="1">
        <f t="array" ref="AK43">SUM(IF(podroze7[Nazwisko]=podroze7[[#This Row],[Nazwisko]],podroze7[dnie],0))</f>
        <v>41</v>
      </c>
      <c r="AL43" s="1">
        <f>30+(podroze7[[#This Row],[dnie]]-1)*24</f>
        <v>126</v>
      </c>
      <c r="AM43" s="1">
        <f>podroze7[[#This Row],[dieta]]+podroze7[[#This Row],[Koszt_wyj]]</f>
        <v>1416.7</v>
      </c>
      <c r="AZ43" s="1" t="s">
        <v>54</v>
      </c>
      <c r="BA43" s="1" t="s">
        <v>121</v>
      </c>
      <c r="BB43" s="1" t="s">
        <v>72</v>
      </c>
      <c r="BC43" s="2">
        <v>41970</v>
      </c>
      <c r="BD43" s="2">
        <v>41974</v>
      </c>
      <c r="BE43">
        <v>1290.7</v>
      </c>
      <c r="BF43" t="str">
        <f>podroze78[[#This Row],[Imie]]&amp;podroze78[[#This Row],[Nazwisko]]</f>
        <v>PaulinaMaskor</v>
      </c>
      <c r="BG43">
        <f>COUNTIF(podroze78[id],podroze78[[#This Row],[id]])</f>
        <v>13</v>
      </c>
      <c r="BH43">
        <f>podroze78[[#This Row],[D_powr]]-podroze78[[#This Row],[D_wyj]]+1</f>
        <v>5</v>
      </c>
      <c r="BI43" s="1" cm="1">
        <f t="array" ref="BI43">SUM(IF(podroze78[Nazwisko]=podroze78[[#This Row],[Nazwisko]],podroze78[dnie],0))</f>
        <v>41</v>
      </c>
      <c r="BJ43" s="1">
        <f>30+(podroze78[[#This Row],[dnie]]-1)*24</f>
        <v>126</v>
      </c>
      <c r="BK43" s="1">
        <f>podroze78[[#This Row],[dieta]]+podroze78[[#This Row],[Koszt_wyj]]</f>
        <v>1416.7</v>
      </c>
      <c r="BL43" s="1">
        <f>MONTH(podroze78[[#This Row],[D_wyj]])</f>
        <v>11</v>
      </c>
      <c r="BT43" s="1" t="s">
        <v>54</v>
      </c>
      <c r="BU43" s="1" t="s">
        <v>121</v>
      </c>
      <c r="BV43" s="1" t="s">
        <v>72</v>
      </c>
      <c r="BW43" s="2">
        <v>41970</v>
      </c>
      <c r="BX43" s="2">
        <v>41974</v>
      </c>
      <c r="BY43">
        <v>1290.7</v>
      </c>
      <c r="BZ43" t="str">
        <f>podroze789[[#This Row],[Imie]]&amp;podroze789[[#This Row],[Nazwisko]]</f>
        <v>PaulinaMaskor</v>
      </c>
      <c r="CA43">
        <f>COUNTIF(podroze789[id],podroze789[[#This Row],[id]])</f>
        <v>13</v>
      </c>
      <c r="CB43">
        <f>podroze789[[#This Row],[D_powr]]-podroze789[[#This Row],[D_wyj]]+1</f>
        <v>5</v>
      </c>
      <c r="CC43" s="1" cm="1">
        <f t="array" ref="CC43">SUM(IF(podroze789[Nazwisko]=podroze789[[#This Row],[Nazwisko]],podroze789[dnie],0))</f>
        <v>41</v>
      </c>
      <c r="CD43" s="1">
        <f>30+(podroze789[[#This Row],[dnie]]-1)*24</f>
        <v>126</v>
      </c>
      <c r="CE43" s="1">
        <f>podroze789[[#This Row],[dieta]]+podroze789[[#This Row],[Koszt_wyj]]</f>
        <v>1416.7</v>
      </c>
      <c r="CF43" s="1">
        <f>MONTH(podroze789[[#This Row],[D_wyj]])</f>
        <v>11</v>
      </c>
      <c r="CG43" s="1">
        <f>podroze789[[#This Row],[dnie]]-1</f>
        <v>4</v>
      </c>
      <c r="CT43" s="23">
        <v>2</v>
      </c>
      <c r="CV43" s="23">
        <v>3</v>
      </c>
    </row>
    <row r="44" spans="1:100" x14ac:dyDescent="0.25">
      <c r="A44" s="1" t="s">
        <v>93</v>
      </c>
      <c r="B44" s="1" t="s">
        <v>124</v>
      </c>
      <c r="C44" s="1" t="s">
        <v>72</v>
      </c>
      <c r="D44" s="2">
        <v>41672</v>
      </c>
      <c r="E44" s="2">
        <v>41675</v>
      </c>
      <c r="F44">
        <v>1091.7</v>
      </c>
      <c r="G44" t="str">
        <f>podroze[[#This Row],[Imie]]&amp;podroze[[#This Row],[Nazwisko]]</f>
        <v>ZofiaBudzianowska</v>
      </c>
      <c r="H44">
        <f>COUNTIF(podroze[id],podroze[[#This Row],[id]])</f>
        <v>16</v>
      </c>
      <c r="I44">
        <f>podroze[[#This Row],[D_powr]]-podroze[[#This Row],[D_wyj]]+1</f>
        <v>4</v>
      </c>
      <c r="J44" s="1" cm="1">
        <f t="array" ref="J44">SUM(IF(podroze[Nazwisko]=podroze[[#This Row],[Nazwisko]],podroze[dnie],0))</f>
        <v>41</v>
      </c>
      <c r="K44" s="1">
        <f>30+(podroze[[#This Row],[dnie]]-1)*24</f>
        <v>102</v>
      </c>
      <c r="AB44" s="1" t="s">
        <v>93</v>
      </c>
      <c r="AC44" s="1" t="s">
        <v>124</v>
      </c>
      <c r="AD44" s="1" t="s">
        <v>72</v>
      </c>
      <c r="AE44" s="2">
        <v>41672</v>
      </c>
      <c r="AF44" s="2">
        <v>41675</v>
      </c>
      <c r="AG44">
        <v>1091.7</v>
      </c>
      <c r="AH44" t="str">
        <f>podroze7[[#This Row],[Imie]]&amp;podroze7[[#This Row],[Nazwisko]]</f>
        <v>ZofiaBudzianowska</v>
      </c>
      <c r="AI44">
        <f>COUNTIF(podroze7[id],podroze7[[#This Row],[id]])</f>
        <v>16</v>
      </c>
      <c r="AJ44">
        <f>podroze7[[#This Row],[D_powr]]-podroze7[[#This Row],[D_wyj]]+1</f>
        <v>4</v>
      </c>
      <c r="AK44" s="1" cm="1">
        <f t="array" ref="AK44">SUM(IF(podroze7[Nazwisko]=podroze7[[#This Row],[Nazwisko]],podroze7[dnie],0))</f>
        <v>41</v>
      </c>
      <c r="AL44" s="1">
        <f>30+(podroze7[[#This Row],[dnie]]-1)*24</f>
        <v>102</v>
      </c>
      <c r="AM44" s="1">
        <f>podroze7[[#This Row],[dieta]]+podroze7[[#This Row],[Koszt_wyj]]</f>
        <v>1193.7</v>
      </c>
      <c r="AZ44" s="1" t="s">
        <v>93</v>
      </c>
      <c r="BA44" s="1" t="s">
        <v>124</v>
      </c>
      <c r="BB44" s="1" t="s">
        <v>72</v>
      </c>
      <c r="BC44" s="2">
        <v>41672</v>
      </c>
      <c r="BD44" s="2">
        <v>41675</v>
      </c>
      <c r="BE44">
        <v>1091.7</v>
      </c>
      <c r="BF44" t="str">
        <f>podroze78[[#This Row],[Imie]]&amp;podroze78[[#This Row],[Nazwisko]]</f>
        <v>ZofiaBudzianowska</v>
      </c>
      <c r="BG44">
        <f>COUNTIF(podroze78[id],podroze78[[#This Row],[id]])</f>
        <v>16</v>
      </c>
      <c r="BH44">
        <f>podroze78[[#This Row],[D_powr]]-podroze78[[#This Row],[D_wyj]]+1</f>
        <v>4</v>
      </c>
      <c r="BI44" s="1" cm="1">
        <f t="array" ref="BI44">SUM(IF(podroze78[Nazwisko]=podroze78[[#This Row],[Nazwisko]],podroze78[dnie],0))</f>
        <v>41</v>
      </c>
      <c r="BJ44" s="1">
        <f>30+(podroze78[[#This Row],[dnie]]-1)*24</f>
        <v>102</v>
      </c>
      <c r="BK44" s="1">
        <f>podroze78[[#This Row],[dieta]]+podroze78[[#This Row],[Koszt_wyj]]</f>
        <v>1193.7</v>
      </c>
      <c r="BL44" s="1">
        <f>MONTH(podroze78[[#This Row],[D_wyj]])</f>
        <v>2</v>
      </c>
      <c r="BT44" s="1" t="s">
        <v>93</v>
      </c>
      <c r="BU44" s="1" t="s">
        <v>124</v>
      </c>
      <c r="BV44" s="1" t="s">
        <v>72</v>
      </c>
      <c r="BW44" s="2">
        <v>41672</v>
      </c>
      <c r="BX44" s="2">
        <v>41675</v>
      </c>
      <c r="BY44">
        <v>1091.7</v>
      </c>
      <c r="BZ44" t="str">
        <f>podroze789[[#This Row],[Imie]]&amp;podroze789[[#This Row],[Nazwisko]]</f>
        <v>ZofiaBudzianowska</v>
      </c>
      <c r="CA44">
        <f>COUNTIF(podroze789[id],podroze789[[#This Row],[id]])</f>
        <v>16</v>
      </c>
      <c r="CB44">
        <f>podroze789[[#This Row],[D_powr]]-podroze789[[#This Row],[D_wyj]]+1</f>
        <v>4</v>
      </c>
      <c r="CC44" s="1" cm="1">
        <f t="array" ref="CC44">SUM(IF(podroze789[Nazwisko]=podroze789[[#This Row],[Nazwisko]],podroze789[dnie],0))</f>
        <v>41</v>
      </c>
      <c r="CD44" s="1">
        <f>30+(podroze789[[#This Row],[dnie]]-1)*24</f>
        <v>102</v>
      </c>
      <c r="CE44" s="1">
        <f>podroze789[[#This Row],[dieta]]+podroze789[[#This Row],[Koszt_wyj]]</f>
        <v>1193.7</v>
      </c>
      <c r="CF44" s="1">
        <f>MONTH(podroze789[[#This Row],[D_wyj]])</f>
        <v>2</v>
      </c>
      <c r="CG44" s="1">
        <f>podroze789[[#This Row],[dnie]]-1</f>
        <v>3</v>
      </c>
      <c r="CT44" s="24">
        <v>2</v>
      </c>
      <c r="CV44" s="24">
        <v>3</v>
      </c>
    </row>
    <row r="45" spans="1:100" x14ac:dyDescent="0.25">
      <c r="A45" s="1" t="s">
        <v>9</v>
      </c>
      <c r="B45" s="1" t="s">
        <v>103</v>
      </c>
      <c r="C45" s="1" t="s">
        <v>24</v>
      </c>
      <c r="D45" s="2">
        <v>41929</v>
      </c>
      <c r="E45" s="2">
        <v>41932</v>
      </c>
      <c r="F45">
        <v>737.7</v>
      </c>
      <c r="G45" t="str">
        <f>podroze[[#This Row],[Imie]]&amp;podroze[[#This Row],[Nazwisko]]</f>
        <v>JustynaLaska</v>
      </c>
      <c r="H45">
        <f>COUNTIF(podroze[id],podroze[[#This Row],[id]])</f>
        <v>15</v>
      </c>
      <c r="I45">
        <f>podroze[[#This Row],[D_powr]]-podroze[[#This Row],[D_wyj]]+1</f>
        <v>4</v>
      </c>
      <c r="J45" s="1" cm="1">
        <f t="array" ref="J45">SUM(IF(podroze[Nazwisko]=podroze[[#This Row],[Nazwisko]],podroze[dnie],0))</f>
        <v>41</v>
      </c>
      <c r="K45" s="1">
        <f>30+(podroze[[#This Row],[dnie]]-1)*24</f>
        <v>102</v>
      </c>
      <c r="AB45" s="1" t="s">
        <v>9</v>
      </c>
      <c r="AC45" s="1" t="s">
        <v>103</v>
      </c>
      <c r="AD45" s="1" t="s">
        <v>24</v>
      </c>
      <c r="AE45" s="2">
        <v>41929</v>
      </c>
      <c r="AF45" s="2">
        <v>41932</v>
      </c>
      <c r="AG45">
        <v>737.7</v>
      </c>
      <c r="AH45" t="str">
        <f>podroze7[[#This Row],[Imie]]&amp;podroze7[[#This Row],[Nazwisko]]</f>
        <v>JustynaLaska</v>
      </c>
      <c r="AI45">
        <f>COUNTIF(podroze7[id],podroze7[[#This Row],[id]])</f>
        <v>15</v>
      </c>
      <c r="AJ45">
        <f>podroze7[[#This Row],[D_powr]]-podroze7[[#This Row],[D_wyj]]+1</f>
        <v>4</v>
      </c>
      <c r="AK45" s="1" cm="1">
        <f t="array" ref="AK45">SUM(IF(podroze7[Nazwisko]=podroze7[[#This Row],[Nazwisko]],podroze7[dnie],0))</f>
        <v>41</v>
      </c>
      <c r="AL45" s="1">
        <f>30+(podroze7[[#This Row],[dnie]]-1)*24</f>
        <v>102</v>
      </c>
      <c r="AM45" s="1">
        <f>podroze7[[#This Row],[dieta]]+podroze7[[#This Row],[Koszt_wyj]]</f>
        <v>839.7</v>
      </c>
      <c r="AZ45" s="1" t="s">
        <v>9</v>
      </c>
      <c r="BA45" s="1" t="s">
        <v>103</v>
      </c>
      <c r="BB45" s="1" t="s">
        <v>24</v>
      </c>
      <c r="BC45" s="2">
        <v>41929</v>
      </c>
      <c r="BD45" s="2">
        <v>41932</v>
      </c>
      <c r="BE45">
        <v>737.7</v>
      </c>
      <c r="BF45" t="str">
        <f>podroze78[[#This Row],[Imie]]&amp;podroze78[[#This Row],[Nazwisko]]</f>
        <v>JustynaLaska</v>
      </c>
      <c r="BG45">
        <f>COUNTIF(podroze78[id],podroze78[[#This Row],[id]])</f>
        <v>15</v>
      </c>
      <c r="BH45">
        <f>podroze78[[#This Row],[D_powr]]-podroze78[[#This Row],[D_wyj]]+1</f>
        <v>4</v>
      </c>
      <c r="BI45" s="1" cm="1">
        <f t="array" ref="BI45">SUM(IF(podroze78[Nazwisko]=podroze78[[#This Row],[Nazwisko]],podroze78[dnie],0))</f>
        <v>41</v>
      </c>
      <c r="BJ45" s="1">
        <f>30+(podroze78[[#This Row],[dnie]]-1)*24</f>
        <v>102</v>
      </c>
      <c r="BK45" s="1">
        <f>podroze78[[#This Row],[dieta]]+podroze78[[#This Row],[Koszt_wyj]]</f>
        <v>839.7</v>
      </c>
      <c r="BL45" s="1">
        <f>MONTH(podroze78[[#This Row],[D_wyj]])</f>
        <v>10</v>
      </c>
      <c r="BT45" s="1" t="s">
        <v>9</v>
      </c>
      <c r="BU45" s="1" t="s">
        <v>103</v>
      </c>
      <c r="BV45" s="1" t="s">
        <v>24</v>
      </c>
      <c r="BW45" s="2">
        <v>41929</v>
      </c>
      <c r="BX45" s="2">
        <v>41932</v>
      </c>
      <c r="BY45">
        <v>737.7</v>
      </c>
      <c r="BZ45" t="str">
        <f>podroze789[[#This Row],[Imie]]&amp;podroze789[[#This Row],[Nazwisko]]</f>
        <v>JustynaLaska</v>
      </c>
      <c r="CA45">
        <f>COUNTIF(podroze789[id],podroze789[[#This Row],[id]])</f>
        <v>15</v>
      </c>
      <c r="CB45">
        <f>podroze789[[#This Row],[D_powr]]-podroze789[[#This Row],[D_wyj]]+1</f>
        <v>4</v>
      </c>
      <c r="CC45" s="1" cm="1">
        <f t="array" ref="CC45">SUM(IF(podroze789[Nazwisko]=podroze789[[#This Row],[Nazwisko]],podroze789[dnie],0))</f>
        <v>41</v>
      </c>
      <c r="CD45" s="1">
        <f>30+(podroze789[[#This Row],[dnie]]-1)*24</f>
        <v>102</v>
      </c>
      <c r="CE45" s="1">
        <f>podroze789[[#This Row],[dieta]]+podroze789[[#This Row],[Koszt_wyj]]</f>
        <v>839.7</v>
      </c>
      <c r="CF45" s="1">
        <f>MONTH(podroze789[[#This Row],[D_wyj]])</f>
        <v>10</v>
      </c>
      <c r="CG45" s="1">
        <f>podroze789[[#This Row],[dnie]]-1</f>
        <v>3</v>
      </c>
      <c r="CT45" s="23">
        <v>2</v>
      </c>
      <c r="CV45" s="23">
        <v>2</v>
      </c>
    </row>
    <row r="46" spans="1:100" x14ac:dyDescent="0.25">
      <c r="A46" s="1" t="s">
        <v>33</v>
      </c>
      <c r="B46" s="1" t="s">
        <v>41</v>
      </c>
      <c r="C46" s="1" t="s">
        <v>72</v>
      </c>
      <c r="D46" s="2">
        <v>41803</v>
      </c>
      <c r="E46" s="2">
        <v>41806</v>
      </c>
      <c r="F46">
        <v>1091.7</v>
      </c>
      <c r="G46" t="str">
        <f>podroze[[#This Row],[Imie]]&amp;podroze[[#This Row],[Nazwisko]]</f>
        <v>AndrzejKolarski</v>
      </c>
      <c r="H46">
        <f>COUNTIF(podroze[id],podroze[[#This Row],[id]])</f>
        <v>14</v>
      </c>
      <c r="I46">
        <f>podroze[[#This Row],[D_powr]]-podroze[[#This Row],[D_wyj]]+1</f>
        <v>4</v>
      </c>
      <c r="J46" s="1" cm="1">
        <f t="array" ref="J46">SUM(IF(podroze[Nazwisko]=podroze[[#This Row],[Nazwisko]],podroze[dnie],0))</f>
        <v>41</v>
      </c>
      <c r="K46" s="1">
        <f>30+(podroze[[#This Row],[dnie]]-1)*24</f>
        <v>102</v>
      </c>
      <c r="AB46" s="1" t="s">
        <v>33</v>
      </c>
      <c r="AC46" s="1" t="s">
        <v>41</v>
      </c>
      <c r="AD46" s="1" t="s">
        <v>72</v>
      </c>
      <c r="AE46" s="2">
        <v>41803</v>
      </c>
      <c r="AF46" s="2">
        <v>41806</v>
      </c>
      <c r="AG46">
        <v>1091.7</v>
      </c>
      <c r="AH46" t="str">
        <f>podroze7[[#This Row],[Imie]]&amp;podroze7[[#This Row],[Nazwisko]]</f>
        <v>AndrzejKolarski</v>
      </c>
      <c r="AI46">
        <f>COUNTIF(podroze7[id],podroze7[[#This Row],[id]])</f>
        <v>14</v>
      </c>
      <c r="AJ46">
        <f>podroze7[[#This Row],[D_powr]]-podroze7[[#This Row],[D_wyj]]+1</f>
        <v>4</v>
      </c>
      <c r="AK46" s="1" cm="1">
        <f t="array" ref="AK46">SUM(IF(podroze7[Nazwisko]=podroze7[[#This Row],[Nazwisko]],podroze7[dnie],0))</f>
        <v>41</v>
      </c>
      <c r="AL46" s="1">
        <f>30+(podroze7[[#This Row],[dnie]]-1)*24</f>
        <v>102</v>
      </c>
      <c r="AM46" s="1">
        <f>podroze7[[#This Row],[dieta]]+podroze7[[#This Row],[Koszt_wyj]]</f>
        <v>1193.7</v>
      </c>
      <c r="AZ46" s="1" t="s">
        <v>33</v>
      </c>
      <c r="BA46" s="1" t="s">
        <v>41</v>
      </c>
      <c r="BB46" s="1" t="s">
        <v>72</v>
      </c>
      <c r="BC46" s="2">
        <v>41803</v>
      </c>
      <c r="BD46" s="2">
        <v>41806</v>
      </c>
      <c r="BE46">
        <v>1091.7</v>
      </c>
      <c r="BF46" t="str">
        <f>podroze78[[#This Row],[Imie]]&amp;podroze78[[#This Row],[Nazwisko]]</f>
        <v>AndrzejKolarski</v>
      </c>
      <c r="BG46">
        <f>COUNTIF(podroze78[id],podroze78[[#This Row],[id]])</f>
        <v>14</v>
      </c>
      <c r="BH46">
        <f>podroze78[[#This Row],[D_powr]]-podroze78[[#This Row],[D_wyj]]+1</f>
        <v>4</v>
      </c>
      <c r="BI46" s="1" cm="1">
        <f t="array" ref="BI46">SUM(IF(podroze78[Nazwisko]=podroze78[[#This Row],[Nazwisko]],podroze78[dnie],0))</f>
        <v>41</v>
      </c>
      <c r="BJ46" s="1">
        <f>30+(podroze78[[#This Row],[dnie]]-1)*24</f>
        <v>102</v>
      </c>
      <c r="BK46" s="1">
        <f>podroze78[[#This Row],[dieta]]+podroze78[[#This Row],[Koszt_wyj]]</f>
        <v>1193.7</v>
      </c>
      <c r="BL46" s="1">
        <f>MONTH(podroze78[[#This Row],[D_wyj]])</f>
        <v>6</v>
      </c>
      <c r="BT46" s="1" t="s">
        <v>33</v>
      </c>
      <c r="BU46" s="1" t="s">
        <v>41</v>
      </c>
      <c r="BV46" s="1" t="s">
        <v>72</v>
      </c>
      <c r="BW46" s="2">
        <v>41803</v>
      </c>
      <c r="BX46" s="2">
        <v>41806</v>
      </c>
      <c r="BY46">
        <v>1091.7</v>
      </c>
      <c r="BZ46" t="str">
        <f>podroze789[[#This Row],[Imie]]&amp;podroze789[[#This Row],[Nazwisko]]</f>
        <v>AndrzejKolarski</v>
      </c>
      <c r="CA46">
        <f>COUNTIF(podroze789[id],podroze789[[#This Row],[id]])</f>
        <v>14</v>
      </c>
      <c r="CB46">
        <f>podroze789[[#This Row],[D_powr]]-podroze789[[#This Row],[D_wyj]]+1</f>
        <v>4</v>
      </c>
      <c r="CC46" s="1" cm="1">
        <f t="array" ref="CC46">SUM(IF(podroze789[Nazwisko]=podroze789[[#This Row],[Nazwisko]],podroze789[dnie],0))</f>
        <v>41</v>
      </c>
      <c r="CD46" s="1">
        <f>30+(podroze789[[#This Row],[dnie]]-1)*24</f>
        <v>102</v>
      </c>
      <c r="CE46" s="1">
        <f>podroze789[[#This Row],[dieta]]+podroze789[[#This Row],[Koszt_wyj]]</f>
        <v>1193.7</v>
      </c>
      <c r="CF46" s="1">
        <f>MONTH(podroze789[[#This Row],[D_wyj]])</f>
        <v>6</v>
      </c>
      <c r="CG46" s="1">
        <f>podroze789[[#This Row],[dnie]]-1</f>
        <v>3</v>
      </c>
      <c r="CT46" s="24">
        <v>2</v>
      </c>
      <c r="CV46" s="24">
        <v>2</v>
      </c>
    </row>
    <row r="47" spans="1:100" x14ac:dyDescent="0.25">
      <c r="A47" s="1" t="s">
        <v>33</v>
      </c>
      <c r="B47" s="1" t="s">
        <v>41</v>
      </c>
      <c r="C47" s="1" t="s">
        <v>11</v>
      </c>
      <c r="D47" s="2">
        <v>41922</v>
      </c>
      <c r="E47" s="2">
        <v>41925</v>
      </c>
      <c r="F47">
        <v>573.4</v>
      </c>
      <c r="G47" t="str">
        <f>podroze[[#This Row],[Imie]]&amp;podroze[[#This Row],[Nazwisko]]</f>
        <v>AndrzejKolarski</v>
      </c>
      <c r="H47">
        <f>COUNTIF(podroze[id],podroze[[#This Row],[id]])</f>
        <v>14</v>
      </c>
      <c r="I47">
        <f>podroze[[#This Row],[D_powr]]-podroze[[#This Row],[D_wyj]]+1</f>
        <v>4</v>
      </c>
      <c r="J47" s="1" cm="1">
        <f t="array" ref="J47">SUM(IF(podroze[Nazwisko]=podroze[[#This Row],[Nazwisko]],podroze[dnie],0))</f>
        <v>41</v>
      </c>
      <c r="K47" s="1">
        <f>30+(podroze[[#This Row],[dnie]]-1)*24</f>
        <v>102</v>
      </c>
      <c r="AB47" s="1" t="s">
        <v>33</v>
      </c>
      <c r="AC47" s="1" t="s">
        <v>41</v>
      </c>
      <c r="AD47" s="1" t="s">
        <v>11</v>
      </c>
      <c r="AE47" s="2">
        <v>41922</v>
      </c>
      <c r="AF47" s="2">
        <v>41925</v>
      </c>
      <c r="AG47">
        <v>573.4</v>
      </c>
      <c r="AH47" t="str">
        <f>podroze7[[#This Row],[Imie]]&amp;podroze7[[#This Row],[Nazwisko]]</f>
        <v>AndrzejKolarski</v>
      </c>
      <c r="AI47">
        <f>COUNTIF(podroze7[id],podroze7[[#This Row],[id]])</f>
        <v>14</v>
      </c>
      <c r="AJ47">
        <f>podroze7[[#This Row],[D_powr]]-podroze7[[#This Row],[D_wyj]]+1</f>
        <v>4</v>
      </c>
      <c r="AK47" s="1" cm="1">
        <f t="array" ref="AK47">SUM(IF(podroze7[Nazwisko]=podroze7[[#This Row],[Nazwisko]],podroze7[dnie],0))</f>
        <v>41</v>
      </c>
      <c r="AL47" s="1">
        <f>30+(podroze7[[#This Row],[dnie]]-1)*24</f>
        <v>102</v>
      </c>
      <c r="AM47" s="1">
        <f>podroze7[[#This Row],[dieta]]+podroze7[[#This Row],[Koszt_wyj]]</f>
        <v>675.4</v>
      </c>
      <c r="AZ47" s="1" t="s">
        <v>33</v>
      </c>
      <c r="BA47" s="1" t="s">
        <v>41</v>
      </c>
      <c r="BB47" s="1" t="s">
        <v>11</v>
      </c>
      <c r="BC47" s="2">
        <v>41922</v>
      </c>
      <c r="BD47" s="2">
        <v>41925</v>
      </c>
      <c r="BE47">
        <v>573.4</v>
      </c>
      <c r="BF47" t="str">
        <f>podroze78[[#This Row],[Imie]]&amp;podroze78[[#This Row],[Nazwisko]]</f>
        <v>AndrzejKolarski</v>
      </c>
      <c r="BG47">
        <f>COUNTIF(podroze78[id],podroze78[[#This Row],[id]])</f>
        <v>14</v>
      </c>
      <c r="BH47">
        <f>podroze78[[#This Row],[D_powr]]-podroze78[[#This Row],[D_wyj]]+1</f>
        <v>4</v>
      </c>
      <c r="BI47" s="1" cm="1">
        <f t="array" ref="BI47">SUM(IF(podroze78[Nazwisko]=podroze78[[#This Row],[Nazwisko]],podroze78[dnie],0))</f>
        <v>41</v>
      </c>
      <c r="BJ47" s="1">
        <f>30+(podroze78[[#This Row],[dnie]]-1)*24</f>
        <v>102</v>
      </c>
      <c r="BK47" s="1">
        <f>podroze78[[#This Row],[dieta]]+podroze78[[#This Row],[Koszt_wyj]]</f>
        <v>675.4</v>
      </c>
      <c r="BL47" s="1">
        <f>MONTH(podroze78[[#This Row],[D_wyj]])</f>
        <v>10</v>
      </c>
      <c r="BT47" s="1" t="s">
        <v>33</v>
      </c>
      <c r="BU47" s="1" t="s">
        <v>41</v>
      </c>
      <c r="BV47" s="1" t="s">
        <v>11</v>
      </c>
      <c r="BW47" s="2">
        <v>41922</v>
      </c>
      <c r="BX47" s="2">
        <v>41925</v>
      </c>
      <c r="BY47">
        <v>573.4</v>
      </c>
      <c r="BZ47" t="str">
        <f>podroze789[[#This Row],[Imie]]&amp;podroze789[[#This Row],[Nazwisko]]</f>
        <v>AndrzejKolarski</v>
      </c>
      <c r="CA47">
        <f>COUNTIF(podroze789[id],podroze789[[#This Row],[id]])</f>
        <v>14</v>
      </c>
      <c r="CB47">
        <f>podroze789[[#This Row],[D_powr]]-podroze789[[#This Row],[D_wyj]]+1</f>
        <v>4</v>
      </c>
      <c r="CC47" s="1" cm="1">
        <f t="array" ref="CC47">SUM(IF(podroze789[Nazwisko]=podroze789[[#This Row],[Nazwisko]],podroze789[dnie],0))</f>
        <v>41</v>
      </c>
      <c r="CD47" s="1">
        <f>30+(podroze789[[#This Row],[dnie]]-1)*24</f>
        <v>102</v>
      </c>
      <c r="CE47" s="1">
        <f>podroze789[[#This Row],[dieta]]+podroze789[[#This Row],[Koszt_wyj]]</f>
        <v>675.4</v>
      </c>
      <c r="CF47" s="1">
        <f>MONTH(podroze789[[#This Row],[D_wyj]])</f>
        <v>10</v>
      </c>
      <c r="CG47" s="1">
        <f>podroze789[[#This Row],[dnie]]-1</f>
        <v>3</v>
      </c>
      <c r="CT47" s="23">
        <v>2</v>
      </c>
      <c r="CV47" s="23">
        <v>2</v>
      </c>
    </row>
    <row r="48" spans="1:100" x14ac:dyDescent="0.25">
      <c r="A48" s="1" t="s">
        <v>54</v>
      </c>
      <c r="B48" s="1" t="s">
        <v>121</v>
      </c>
      <c r="C48" s="1" t="s">
        <v>8</v>
      </c>
      <c r="D48" s="2">
        <v>41743</v>
      </c>
      <c r="E48" s="2">
        <v>41746</v>
      </c>
      <c r="F48">
        <v>1313</v>
      </c>
      <c r="G48" t="str">
        <f>podroze[[#This Row],[Imie]]&amp;podroze[[#This Row],[Nazwisko]]</f>
        <v>PaulinaMaskor</v>
      </c>
      <c r="H48">
        <f>COUNTIF(podroze[id],podroze[[#This Row],[id]])</f>
        <v>13</v>
      </c>
      <c r="I48">
        <f>podroze[[#This Row],[D_powr]]-podroze[[#This Row],[D_wyj]]+1</f>
        <v>4</v>
      </c>
      <c r="J48" s="1" cm="1">
        <f t="array" ref="J48">SUM(IF(podroze[Nazwisko]=podroze[[#This Row],[Nazwisko]],podroze[dnie],0))</f>
        <v>41</v>
      </c>
      <c r="K48" s="1">
        <f>30+(podroze[[#This Row],[dnie]]-1)*24</f>
        <v>102</v>
      </c>
      <c r="AB48" s="1" t="s">
        <v>54</v>
      </c>
      <c r="AC48" s="1" t="s">
        <v>121</v>
      </c>
      <c r="AD48" s="1" t="s">
        <v>8</v>
      </c>
      <c r="AE48" s="2">
        <v>41743</v>
      </c>
      <c r="AF48" s="2">
        <v>41746</v>
      </c>
      <c r="AG48">
        <v>1313</v>
      </c>
      <c r="AH48" t="str">
        <f>podroze7[[#This Row],[Imie]]&amp;podroze7[[#This Row],[Nazwisko]]</f>
        <v>PaulinaMaskor</v>
      </c>
      <c r="AI48">
        <f>COUNTIF(podroze7[id],podroze7[[#This Row],[id]])</f>
        <v>13</v>
      </c>
      <c r="AJ48">
        <f>podroze7[[#This Row],[D_powr]]-podroze7[[#This Row],[D_wyj]]+1</f>
        <v>4</v>
      </c>
      <c r="AK48" s="1" cm="1">
        <f t="array" ref="AK48">SUM(IF(podroze7[Nazwisko]=podroze7[[#This Row],[Nazwisko]],podroze7[dnie],0))</f>
        <v>41</v>
      </c>
      <c r="AL48" s="1">
        <f>30+(podroze7[[#This Row],[dnie]]-1)*24</f>
        <v>102</v>
      </c>
      <c r="AM48" s="1">
        <f>podroze7[[#This Row],[dieta]]+podroze7[[#This Row],[Koszt_wyj]]</f>
        <v>1415</v>
      </c>
      <c r="AZ48" s="1" t="s">
        <v>54</v>
      </c>
      <c r="BA48" s="1" t="s">
        <v>121</v>
      </c>
      <c r="BB48" s="1" t="s">
        <v>8</v>
      </c>
      <c r="BC48" s="2">
        <v>41743</v>
      </c>
      <c r="BD48" s="2">
        <v>41746</v>
      </c>
      <c r="BE48">
        <v>1313</v>
      </c>
      <c r="BF48" t="str">
        <f>podroze78[[#This Row],[Imie]]&amp;podroze78[[#This Row],[Nazwisko]]</f>
        <v>PaulinaMaskor</v>
      </c>
      <c r="BG48">
        <f>COUNTIF(podroze78[id],podroze78[[#This Row],[id]])</f>
        <v>13</v>
      </c>
      <c r="BH48">
        <f>podroze78[[#This Row],[D_powr]]-podroze78[[#This Row],[D_wyj]]+1</f>
        <v>4</v>
      </c>
      <c r="BI48" s="1" cm="1">
        <f t="array" ref="BI48">SUM(IF(podroze78[Nazwisko]=podroze78[[#This Row],[Nazwisko]],podroze78[dnie],0))</f>
        <v>41</v>
      </c>
      <c r="BJ48" s="1">
        <f>30+(podroze78[[#This Row],[dnie]]-1)*24</f>
        <v>102</v>
      </c>
      <c r="BK48" s="1">
        <f>podroze78[[#This Row],[dieta]]+podroze78[[#This Row],[Koszt_wyj]]</f>
        <v>1415</v>
      </c>
      <c r="BL48" s="1">
        <f>MONTH(podroze78[[#This Row],[D_wyj]])</f>
        <v>4</v>
      </c>
      <c r="BT48" s="1" t="s">
        <v>54</v>
      </c>
      <c r="BU48" s="1" t="s">
        <v>121</v>
      </c>
      <c r="BV48" s="1" t="s">
        <v>8</v>
      </c>
      <c r="BW48" s="2">
        <v>41743</v>
      </c>
      <c r="BX48" s="2">
        <v>41746</v>
      </c>
      <c r="BY48">
        <v>1313</v>
      </c>
      <c r="BZ48" t="str">
        <f>podroze789[[#This Row],[Imie]]&amp;podroze789[[#This Row],[Nazwisko]]</f>
        <v>PaulinaMaskor</v>
      </c>
      <c r="CA48">
        <f>COUNTIF(podroze789[id],podroze789[[#This Row],[id]])</f>
        <v>13</v>
      </c>
      <c r="CB48">
        <f>podroze789[[#This Row],[D_powr]]-podroze789[[#This Row],[D_wyj]]+1</f>
        <v>4</v>
      </c>
      <c r="CC48" s="1" cm="1">
        <f t="array" ref="CC48">SUM(IF(podroze789[Nazwisko]=podroze789[[#This Row],[Nazwisko]],podroze789[dnie],0))</f>
        <v>41</v>
      </c>
      <c r="CD48" s="1">
        <f>30+(podroze789[[#This Row],[dnie]]-1)*24</f>
        <v>102</v>
      </c>
      <c r="CE48" s="1">
        <f>podroze789[[#This Row],[dieta]]+podroze789[[#This Row],[Koszt_wyj]]</f>
        <v>1415</v>
      </c>
      <c r="CF48" s="1">
        <f>MONTH(podroze789[[#This Row],[D_wyj]])</f>
        <v>4</v>
      </c>
      <c r="CG48" s="1">
        <f>podroze789[[#This Row],[dnie]]-1</f>
        <v>3</v>
      </c>
      <c r="CT48" s="24">
        <v>2</v>
      </c>
      <c r="CV48" s="24">
        <v>2</v>
      </c>
    </row>
    <row r="49" spans="1:100" x14ac:dyDescent="0.25">
      <c r="A49" s="1" t="s">
        <v>54</v>
      </c>
      <c r="B49" s="1" t="s">
        <v>121</v>
      </c>
      <c r="C49" s="1" t="s">
        <v>27</v>
      </c>
      <c r="D49" s="2">
        <v>41922</v>
      </c>
      <c r="E49" s="2">
        <v>41925</v>
      </c>
      <c r="F49">
        <v>826</v>
      </c>
      <c r="G49" t="str">
        <f>podroze[[#This Row],[Imie]]&amp;podroze[[#This Row],[Nazwisko]]</f>
        <v>PaulinaMaskor</v>
      </c>
      <c r="H49">
        <f>COUNTIF(podroze[id],podroze[[#This Row],[id]])</f>
        <v>13</v>
      </c>
      <c r="I49">
        <f>podroze[[#This Row],[D_powr]]-podroze[[#This Row],[D_wyj]]+1</f>
        <v>4</v>
      </c>
      <c r="J49" s="1" cm="1">
        <f t="array" ref="J49">SUM(IF(podroze[Nazwisko]=podroze[[#This Row],[Nazwisko]],podroze[dnie],0))</f>
        <v>41</v>
      </c>
      <c r="K49" s="1">
        <f>30+(podroze[[#This Row],[dnie]]-1)*24</f>
        <v>102</v>
      </c>
      <c r="AB49" s="1" t="s">
        <v>54</v>
      </c>
      <c r="AC49" s="1" t="s">
        <v>121</v>
      </c>
      <c r="AD49" s="1" t="s">
        <v>27</v>
      </c>
      <c r="AE49" s="2">
        <v>41922</v>
      </c>
      <c r="AF49" s="2">
        <v>41925</v>
      </c>
      <c r="AG49">
        <v>826</v>
      </c>
      <c r="AH49" t="str">
        <f>podroze7[[#This Row],[Imie]]&amp;podroze7[[#This Row],[Nazwisko]]</f>
        <v>PaulinaMaskor</v>
      </c>
      <c r="AI49">
        <f>COUNTIF(podroze7[id],podroze7[[#This Row],[id]])</f>
        <v>13</v>
      </c>
      <c r="AJ49">
        <f>podroze7[[#This Row],[D_powr]]-podroze7[[#This Row],[D_wyj]]+1</f>
        <v>4</v>
      </c>
      <c r="AK49" s="1" cm="1">
        <f t="array" ref="AK49">SUM(IF(podroze7[Nazwisko]=podroze7[[#This Row],[Nazwisko]],podroze7[dnie],0))</f>
        <v>41</v>
      </c>
      <c r="AL49" s="1">
        <f>30+(podroze7[[#This Row],[dnie]]-1)*24</f>
        <v>102</v>
      </c>
      <c r="AM49" s="1">
        <f>podroze7[[#This Row],[dieta]]+podroze7[[#This Row],[Koszt_wyj]]</f>
        <v>928</v>
      </c>
      <c r="AZ49" s="1" t="s">
        <v>54</v>
      </c>
      <c r="BA49" s="1" t="s">
        <v>121</v>
      </c>
      <c r="BB49" s="1" t="s">
        <v>27</v>
      </c>
      <c r="BC49" s="2">
        <v>41922</v>
      </c>
      <c r="BD49" s="2">
        <v>41925</v>
      </c>
      <c r="BE49">
        <v>826</v>
      </c>
      <c r="BF49" t="str">
        <f>podroze78[[#This Row],[Imie]]&amp;podroze78[[#This Row],[Nazwisko]]</f>
        <v>PaulinaMaskor</v>
      </c>
      <c r="BG49">
        <f>COUNTIF(podroze78[id],podroze78[[#This Row],[id]])</f>
        <v>13</v>
      </c>
      <c r="BH49">
        <f>podroze78[[#This Row],[D_powr]]-podroze78[[#This Row],[D_wyj]]+1</f>
        <v>4</v>
      </c>
      <c r="BI49" s="1" cm="1">
        <f t="array" ref="BI49">SUM(IF(podroze78[Nazwisko]=podroze78[[#This Row],[Nazwisko]],podroze78[dnie],0))</f>
        <v>41</v>
      </c>
      <c r="BJ49" s="1">
        <f>30+(podroze78[[#This Row],[dnie]]-1)*24</f>
        <v>102</v>
      </c>
      <c r="BK49" s="1">
        <f>podroze78[[#This Row],[dieta]]+podroze78[[#This Row],[Koszt_wyj]]</f>
        <v>928</v>
      </c>
      <c r="BL49" s="1">
        <f>MONTH(podroze78[[#This Row],[D_wyj]])</f>
        <v>10</v>
      </c>
      <c r="BT49" s="1" t="s">
        <v>54</v>
      </c>
      <c r="BU49" s="1" t="s">
        <v>121</v>
      </c>
      <c r="BV49" s="1" t="s">
        <v>27</v>
      </c>
      <c r="BW49" s="2">
        <v>41922</v>
      </c>
      <c r="BX49" s="2">
        <v>41925</v>
      </c>
      <c r="BY49">
        <v>826</v>
      </c>
      <c r="BZ49" t="str">
        <f>podroze789[[#This Row],[Imie]]&amp;podroze789[[#This Row],[Nazwisko]]</f>
        <v>PaulinaMaskor</v>
      </c>
      <c r="CA49">
        <f>COUNTIF(podroze789[id],podroze789[[#This Row],[id]])</f>
        <v>13</v>
      </c>
      <c r="CB49">
        <f>podroze789[[#This Row],[D_powr]]-podroze789[[#This Row],[D_wyj]]+1</f>
        <v>4</v>
      </c>
      <c r="CC49" s="1" cm="1">
        <f t="array" ref="CC49">SUM(IF(podroze789[Nazwisko]=podroze789[[#This Row],[Nazwisko]],podroze789[dnie],0))</f>
        <v>41</v>
      </c>
      <c r="CD49" s="1">
        <f>30+(podroze789[[#This Row],[dnie]]-1)*24</f>
        <v>102</v>
      </c>
      <c r="CE49" s="1">
        <f>podroze789[[#This Row],[dieta]]+podroze789[[#This Row],[Koszt_wyj]]</f>
        <v>928</v>
      </c>
      <c r="CF49" s="1">
        <f>MONTH(podroze789[[#This Row],[D_wyj]])</f>
        <v>10</v>
      </c>
      <c r="CG49" s="1">
        <f>podroze789[[#This Row],[dnie]]-1</f>
        <v>3</v>
      </c>
      <c r="CT49" s="23">
        <v>2</v>
      </c>
      <c r="CV49" s="23">
        <v>2</v>
      </c>
    </row>
    <row r="50" spans="1:100" x14ac:dyDescent="0.25">
      <c r="A50" s="1" t="s">
        <v>54</v>
      </c>
      <c r="B50" s="1" t="s">
        <v>121</v>
      </c>
      <c r="C50" s="1" t="s">
        <v>17</v>
      </c>
      <c r="D50" s="2">
        <v>41958</v>
      </c>
      <c r="E50" s="2">
        <v>41961</v>
      </c>
      <c r="F50">
        <v>1116.5</v>
      </c>
      <c r="G50" t="str">
        <f>podroze[[#This Row],[Imie]]&amp;podroze[[#This Row],[Nazwisko]]</f>
        <v>PaulinaMaskor</v>
      </c>
      <c r="H50">
        <f>COUNTIF(podroze[id],podroze[[#This Row],[id]])</f>
        <v>13</v>
      </c>
      <c r="I50">
        <f>podroze[[#This Row],[D_powr]]-podroze[[#This Row],[D_wyj]]+1</f>
        <v>4</v>
      </c>
      <c r="J50" s="1" cm="1">
        <f t="array" ref="J50">SUM(IF(podroze[Nazwisko]=podroze[[#This Row],[Nazwisko]],podroze[dnie],0))</f>
        <v>41</v>
      </c>
      <c r="K50" s="1">
        <f>30+(podroze[[#This Row],[dnie]]-1)*24</f>
        <v>102</v>
      </c>
      <c r="AB50" s="1" t="s">
        <v>54</v>
      </c>
      <c r="AC50" s="1" t="s">
        <v>121</v>
      </c>
      <c r="AD50" s="1" t="s">
        <v>17</v>
      </c>
      <c r="AE50" s="2">
        <v>41958</v>
      </c>
      <c r="AF50" s="2">
        <v>41961</v>
      </c>
      <c r="AG50">
        <v>1116.5</v>
      </c>
      <c r="AH50" t="str">
        <f>podroze7[[#This Row],[Imie]]&amp;podroze7[[#This Row],[Nazwisko]]</f>
        <v>PaulinaMaskor</v>
      </c>
      <c r="AI50">
        <f>COUNTIF(podroze7[id],podroze7[[#This Row],[id]])</f>
        <v>13</v>
      </c>
      <c r="AJ50">
        <f>podroze7[[#This Row],[D_powr]]-podroze7[[#This Row],[D_wyj]]+1</f>
        <v>4</v>
      </c>
      <c r="AK50" s="1" cm="1">
        <f t="array" ref="AK50">SUM(IF(podroze7[Nazwisko]=podroze7[[#This Row],[Nazwisko]],podroze7[dnie],0))</f>
        <v>41</v>
      </c>
      <c r="AL50" s="1">
        <f>30+(podroze7[[#This Row],[dnie]]-1)*24</f>
        <v>102</v>
      </c>
      <c r="AM50" s="1">
        <f>podroze7[[#This Row],[dieta]]+podroze7[[#This Row],[Koszt_wyj]]</f>
        <v>1218.5</v>
      </c>
      <c r="AZ50" s="1" t="s">
        <v>54</v>
      </c>
      <c r="BA50" s="1" t="s">
        <v>121</v>
      </c>
      <c r="BB50" s="1" t="s">
        <v>17</v>
      </c>
      <c r="BC50" s="2">
        <v>41958</v>
      </c>
      <c r="BD50" s="2">
        <v>41961</v>
      </c>
      <c r="BE50">
        <v>1116.5</v>
      </c>
      <c r="BF50" t="str">
        <f>podroze78[[#This Row],[Imie]]&amp;podroze78[[#This Row],[Nazwisko]]</f>
        <v>PaulinaMaskor</v>
      </c>
      <c r="BG50">
        <f>COUNTIF(podroze78[id],podroze78[[#This Row],[id]])</f>
        <v>13</v>
      </c>
      <c r="BH50">
        <f>podroze78[[#This Row],[D_powr]]-podroze78[[#This Row],[D_wyj]]+1</f>
        <v>4</v>
      </c>
      <c r="BI50" s="1" cm="1">
        <f t="array" ref="BI50">SUM(IF(podroze78[Nazwisko]=podroze78[[#This Row],[Nazwisko]],podroze78[dnie],0))</f>
        <v>41</v>
      </c>
      <c r="BJ50" s="1">
        <f>30+(podroze78[[#This Row],[dnie]]-1)*24</f>
        <v>102</v>
      </c>
      <c r="BK50" s="1">
        <f>podroze78[[#This Row],[dieta]]+podroze78[[#This Row],[Koszt_wyj]]</f>
        <v>1218.5</v>
      </c>
      <c r="BL50" s="1">
        <f>MONTH(podroze78[[#This Row],[D_wyj]])</f>
        <v>11</v>
      </c>
      <c r="BT50" s="1" t="s">
        <v>54</v>
      </c>
      <c r="BU50" s="1" t="s">
        <v>121</v>
      </c>
      <c r="BV50" s="1" t="s">
        <v>17</v>
      </c>
      <c r="BW50" s="2">
        <v>41958</v>
      </c>
      <c r="BX50" s="2">
        <v>41961</v>
      </c>
      <c r="BY50">
        <v>1116.5</v>
      </c>
      <c r="BZ50" t="str">
        <f>podroze789[[#This Row],[Imie]]&amp;podroze789[[#This Row],[Nazwisko]]</f>
        <v>PaulinaMaskor</v>
      </c>
      <c r="CA50">
        <f>COUNTIF(podroze789[id],podroze789[[#This Row],[id]])</f>
        <v>13</v>
      </c>
      <c r="CB50">
        <f>podroze789[[#This Row],[D_powr]]-podroze789[[#This Row],[D_wyj]]+1</f>
        <v>4</v>
      </c>
      <c r="CC50" s="1" cm="1">
        <f t="array" ref="CC50">SUM(IF(podroze789[Nazwisko]=podroze789[[#This Row],[Nazwisko]],podroze789[dnie],0))</f>
        <v>41</v>
      </c>
      <c r="CD50" s="1">
        <f>30+(podroze789[[#This Row],[dnie]]-1)*24</f>
        <v>102</v>
      </c>
      <c r="CE50" s="1">
        <f>podroze789[[#This Row],[dieta]]+podroze789[[#This Row],[Koszt_wyj]]</f>
        <v>1218.5</v>
      </c>
      <c r="CF50" s="1">
        <f>MONTH(podroze789[[#This Row],[D_wyj]])</f>
        <v>11</v>
      </c>
      <c r="CG50" s="1">
        <f>podroze789[[#This Row],[dnie]]-1</f>
        <v>3</v>
      </c>
      <c r="CT50" s="24">
        <v>4</v>
      </c>
      <c r="CV50" s="24">
        <v>2</v>
      </c>
    </row>
    <row r="51" spans="1:100" x14ac:dyDescent="0.25">
      <c r="A51" s="1" t="s">
        <v>54</v>
      </c>
      <c r="B51" s="1" t="s">
        <v>121</v>
      </c>
      <c r="C51" s="1" t="s">
        <v>38</v>
      </c>
      <c r="D51" s="2">
        <v>41983</v>
      </c>
      <c r="E51" s="2">
        <v>41986</v>
      </c>
      <c r="F51">
        <v>665.8</v>
      </c>
      <c r="G51" t="str">
        <f>podroze[[#This Row],[Imie]]&amp;podroze[[#This Row],[Nazwisko]]</f>
        <v>PaulinaMaskor</v>
      </c>
      <c r="H51">
        <f>COUNTIF(podroze[id],podroze[[#This Row],[id]])</f>
        <v>13</v>
      </c>
      <c r="I51">
        <f>podroze[[#This Row],[D_powr]]-podroze[[#This Row],[D_wyj]]+1</f>
        <v>4</v>
      </c>
      <c r="J51" s="1" cm="1">
        <f t="array" ref="J51">SUM(IF(podroze[Nazwisko]=podroze[[#This Row],[Nazwisko]],podroze[dnie],0))</f>
        <v>41</v>
      </c>
      <c r="K51" s="1">
        <f>30+(podroze[[#This Row],[dnie]]-1)*24</f>
        <v>102</v>
      </c>
      <c r="AB51" s="1" t="s">
        <v>54</v>
      </c>
      <c r="AC51" s="1" t="s">
        <v>121</v>
      </c>
      <c r="AD51" s="1" t="s">
        <v>38</v>
      </c>
      <c r="AE51" s="2">
        <v>41983</v>
      </c>
      <c r="AF51" s="2">
        <v>41986</v>
      </c>
      <c r="AG51">
        <v>665.8</v>
      </c>
      <c r="AH51" t="str">
        <f>podroze7[[#This Row],[Imie]]&amp;podroze7[[#This Row],[Nazwisko]]</f>
        <v>PaulinaMaskor</v>
      </c>
      <c r="AI51">
        <f>COUNTIF(podroze7[id],podroze7[[#This Row],[id]])</f>
        <v>13</v>
      </c>
      <c r="AJ51">
        <f>podroze7[[#This Row],[D_powr]]-podroze7[[#This Row],[D_wyj]]+1</f>
        <v>4</v>
      </c>
      <c r="AK51" s="1" cm="1">
        <f t="array" ref="AK51">SUM(IF(podroze7[Nazwisko]=podroze7[[#This Row],[Nazwisko]],podroze7[dnie],0))</f>
        <v>41</v>
      </c>
      <c r="AL51" s="1">
        <f>30+(podroze7[[#This Row],[dnie]]-1)*24</f>
        <v>102</v>
      </c>
      <c r="AM51" s="1">
        <f>podroze7[[#This Row],[dieta]]+podroze7[[#This Row],[Koszt_wyj]]</f>
        <v>767.8</v>
      </c>
      <c r="AZ51" s="1" t="s">
        <v>54</v>
      </c>
      <c r="BA51" s="1" t="s">
        <v>121</v>
      </c>
      <c r="BB51" s="1" t="s">
        <v>38</v>
      </c>
      <c r="BC51" s="2">
        <v>41983</v>
      </c>
      <c r="BD51" s="2">
        <v>41986</v>
      </c>
      <c r="BE51">
        <v>665.8</v>
      </c>
      <c r="BF51" t="str">
        <f>podroze78[[#This Row],[Imie]]&amp;podroze78[[#This Row],[Nazwisko]]</f>
        <v>PaulinaMaskor</v>
      </c>
      <c r="BG51">
        <f>COUNTIF(podroze78[id],podroze78[[#This Row],[id]])</f>
        <v>13</v>
      </c>
      <c r="BH51">
        <f>podroze78[[#This Row],[D_powr]]-podroze78[[#This Row],[D_wyj]]+1</f>
        <v>4</v>
      </c>
      <c r="BI51" s="1" cm="1">
        <f t="array" ref="BI51">SUM(IF(podroze78[Nazwisko]=podroze78[[#This Row],[Nazwisko]],podroze78[dnie],0))</f>
        <v>41</v>
      </c>
      <c r="BJ51" s="1">
        <f>30+(podroze78[[#This Row],[dnie]]-1)*24</f>
        <v>102</v>
      </c>
      <c r="BK51" s="1">
        <f>podroze78[[#This Row],[dieta]]+podroze78[[#This Row],[Koszt_wyj]]</f>
        <v>767.8</v>
      </c>
      <c r="BL51" s="1">
        <f>MONTH(podroze78[[#This Row],[D_wyj]])</f>
        <v>12</v>
      </c>
      <c r="BT51" s="1" t="s">
        <v>54</v>
      </c>
      <c r="BU51" s="1" t="s">
        <v>121</v>
      </c>
      <c r="BV51" s="1" t="s">
        <v>38</v>
      </c>
      <c r="BW51" s="2">
        <v>41983</v>
      </c>
      <c r="BX51" s="2">
        <v>41986</v>
      </c>
      <c r="BY51">
        <v>665.8</v>
      </c>
      <c r="BZ51" t="str">
        <f>podroze789[[#This Row],[Imie]]&amp;podroze789[[#This Row],[Nazwisko]]</f>
        <v>PaulinaMaskor</v>
      </c>
      <c r="CA51">
        <f>COUNTIF(podroze789[id],podroze789[[#This Row],[id]])</f>
        <v>13</v>
      </c>
      <c r="CB51">
        <f>podroze789[[#This Row],[D_powr]]-podroze789[[#This Row],[D_wyj]]+1</f>
        <v>4</v>
      </c>
      <c r="CC51" s="1" cm="1">
        <f t="array" ref="CC51">SUM(IF(podroze789[Nazwisko]=podroze789[[#This Row],[Nazwisko]],podroze789[dnie],0))</f>
        <v>41</v>
      </c>
      <c r="CD51" s="1">
        <f>30+(podroze789[[#This Row],[dnie]]-1)*24</f>
        <v>102</v>
      </c>
      <c r="CE51" s="1">
        <f>podroze789[[#This Row],[dieta]]+podroze789[[#This Row],[Koszt_wyj]]</f>
        <v>767.8</v>
      </c>
      <c r="CF51" s="1">
        <f>MONTH(podroze789[[#This Row],[D_wyj]])</f>
        <v>12</v>
      </c>
      <c r="CG51" s="1">
        <f>podroze789[[#This Row],[dnie]]-1</f>
        <v>3</v>
      </c>
      <c r="CT51" s="23">
        <v>4</v>
      </c>
      <c r="CV51" s="23">
        <v>2</v>
      </c>
    </row>
    <row r="52" spans="1:100" x14ac:dyDescent="0.25">
      <c r="A52" s="1" t="s">
        <v>93</v>
      </c>
      <c r="B52" s="1" t="s">
        <v>124</v>
      </c>
      <c r="C52" s="1" t="s">
        <v>66</v>
      </c>
      <c r="D52" s="2">
        <v>41797</v>
      </c>
      <c r="E52" s="2">
        <v>41799</v>
      </c>
      <c r="F52">
        <v>663.7</v>
      </c>
      <c r="G52" t="str">
        <f>podroze[[#This Row],[Imie]]&amp;podroze[[#This Row],[Nazwisko]]</f>
        <v>ZofiaBudzianowska</v>
      </c>
      <c r="H52">
        <f>COUNTIF(podroze[id],podroze[[#This Row],[id]])</f>
        <v>16</v>
      </c>
      <c r="I52">
        <f>podroze[[#This Row],[D_powr]]-podroze[[#This Row],[D_wyj]]+1</f>
        <v>3</v>
      </c>
      <c r="J52" s="1" cm="1">
        <f t="array" ref="J52">SUM(IF(podroze[Nazwisko]=podroze[[#This Row],[Nazwisko]],podroze[dnie],0))</f>
        <v>41</v>
      </c>
      <c r="K52" s="1">
        <f>30+(podroze[[#This Row],[dnie]]-1)*24</f>
        <v>78</v>
      </c>
      <c r="AB52" s="1" t="s">
        <v>93</v>
      </c>
      <c r="AC52" s="1" t="s">
        <v>124</v>
      </c>
      <c r="AD52" s="1" t="s">
        <v>66</v>
      </c>
      <c r="AE52" s="2">
        <v>41797</v>
      </c>
      <c r="AF52" s="2">
        <v>41799</v>
      </c>
      <c r="AG52">
        <v>663.7</v>
      </c>
      <c r="AH52" t="str">
        <f>podroze7[[#This Row],[Imie]]&amp;podroze7[[#This Row],[Nazwisko]]</f>
        <v>ZofiaBudzianowska</v>
      </c>
      <c r="AI52">
        <f>COUNTIF(podroze7[id],podroze7[[#This Row],[id]])</f>
        <v>16</v>
      </c>
      <c r="AJ52">
        <f>podroze7[[#This Row],[D_powr]]-podroze7[[#This Row],[D_wyj]]+1</f>
        <v>3</v>
      </c>
      <c r="AK52" s="1" cm="1">
        <f t="array" ref="AK52">SUM(IF(podroze7[Nazwisko]=podroze7[[#This Row],[Nazwisko]],podroze7[dnie],0))</f>
        <v>41</v>
      </c>
      <c r="AL52" s="1">
        <f>30+(podroze7[[#This Row],[dnie]]-1)*24</f>
        <v>78</v>
      </c>
      <c r="AM52" s="1">
        <f>podroze7[[#This Row],[dieta]]+podroze7[[#This Row],[Koszt_wyj]]</f>
        <v>741.7</v>
      </c>
      <c r="AZ52" s="1" t="s">
        <v>93</v>
      </c>
      <c r="BA52" s="1" t="s">
        <v>124</v>
      </c>
      <c r="BB52" s="1" t="s">
        <v>66</v>
      </c>
      <c r="BC52" s="2">
        <v>41797</v>
      </c>
      <c r="BD52" s="2">
        <v>41799</v>
      </c>
      <c r="BE52">
        <v>663.7</v>
      </c>
      <c r="BF52" t="str">
        <f>podroze78[[#This Row],[Imie]]&amp;podroze78[[#This Row],[Nazwisko]]</f>
        <v>ZofiaBudzianowska</v>
      </c>
      <c r="BG52">
        <f>COUNTIF(podroze78[id],podroze78[[#This Row],[id]])</f>
        <v>16</v>
      </c>
      <c r="BH52">
        <f>podroze78[[#This Row],[D_powr]]-podroze78[[#This Row],[D_wyj]]+1</f>
        <v>3</v>
      </c>
      <c r="BI52" s="1" cm="1">
        <f t="array" ref="BI52">SUM(IF(podroze78[Nazwisko]=podroze78[[#This Row],[Nazwisko]],podroze78[dnie],0))</f>
        <v>41</v>
      </c>
      <c r="BJ52" s="1">
        <f>30+(podroze78[[#This Row],[dnie]]-1)*24</f>
        <v>78</v>
      </c>
      <c r="BK52" s="1">
        <f>podroze78[[#This Row],[dieta]]+podroze78[[#This Row],[Koszt_wyj]]</f>
        <v>741.7</v>
      </c>
      <c r="BL52" s="1">
        <f>MONTH(podroze78[[#This Row],[D_wyj]])</f>
        <v>6</v>
      </c>
      <c r="BT52" s="1" t="s">
        <v>93</v>
      </c>
      <c r="BU52" s="1" t="s">
        <v>124</v>
      </c>
      <c r="BV52" s="1" t="s">
        <v>66</v>
      </c>
      <c r="BW52" s="2">
        <v>41797</v>
      </c>
      <c r="BX52" s="2">
        <v>41799</v>
      </c>
      <c r="BY52">
        <v>663.7</v>
      </c>
      <c r="BZ52" t="str">
        <f>podroze789[[#This Row],[Imie]]&amp;podroze789[[#This Row],[Nazwisko]]</f>
        <v>ZofiaBudzianowska</v>
      </c>
      <c r="CA52">
        <f>COUNTIF(podroze789[id],podroze789[[#This Row],[id]])</f>
        <v>16</v>
      </c>
      <c r="CB52">
        <f>podroze789[[#This Row],[D_powr]]-podroze789[[#This Row],[D_wyj]]+1</f>
        <v>3</v>
      </c>
      <c r="CC52" s="1" cm="1">
        <f t="array" ref="CC52">SUM(IF(podroze789[Nazwisko]=podroze789[[#This Row],[Nazwisko]],podroze789[dnie],0))</f>
        <v>41</v>
      </c>
      <c r="CD52" s="1">
        <f>30+(podroze789[[#This Row],[dnie]]-1)*24</f>
        <v>78</v>
      </c>
      <c r="CE52" s="1">
        <f>podroze789[[#This Row],[dieta]]+podroze789[[#This Row],[Koszt_wyj]]</f>
        <v>741.7</v>
      </c>
      <c r="CF52" s="1">
        <f>MONTH(podroze789[[#This Row],[D_wyj]])</f>
        <v>6</v>
      </c>
      <c r="CG52" s="1">
        <f>podroze789[[#This Row],[dnie]]-1</f>
        <v>2</v>
      </c>
      <c r="CT52" s="24">
        <v>4</v>
      </c>
      <c r="CV52" s="24">
        <v>2</v>
      </c>
    </row>
    <row r="53" spans="1:100" x14ac:dyDescent="0.25">
      <c r="A53" s="1" t="s">
        <v>93</v>
      </c>
      <c r="B53" s="1" t="s">
        <v>124</v>
      </c>
      <c r="C53" s="1" t="s">
        <v>72</v>
      </c>
      <c r="D53" s="2">
        <v>41851</v>
      </c>
      <c r="E53" s="2">
        <v>41853</v>
      </c>
      <c r="F53">
        <v>892.7</v>
      </c>
      <c r="G53" t="str">
        <f>podroze[[#This Row],[Imie]]&amp;podroze[[#This Row],[Nazwisko]]</f>
        <v>ZofiaBudzianowska</v>
      </c>
      <c r="H53">
        <f>COUNTIF(podroze[id],podroze[[#This Row],[id]])</f>
        <v>16</v>
      </c>
      <c r="I53">
        <f>podroze[[#This Row],[D_powr]]-podroze[[#This Row],[D_wyj]]+1</f>
        <v>3</v>
      </c>
      <c r="J53" s="1" cm="1">
        <f t="array" ref="J53">SUM(IF(podroze[Nazwisko]=podroze[[#This Row],[Nazwisko]],podroze[dnie],0))</f>
        <v>41</v>
      </c>
      <c r="K53" s="1">
        <f>30+(podroze[[#This Row],[dnie]]-1)*24</f>
        <v>78</v>
      </c>
      <c r="AB53" s="1" t="s">
        <v>93</v>
      </c>
      <c r="AC53" s="1" t="s">
        <v>124</v>
      </c>
      <c r="AD53" s="1" t="s">
        <v>72</v>
      </c>
      <c r="AE53" s="2">
        <v>41851</v>
      </c>
      <c r="AF53" s="2">
        <v>41853</v>
      </c>
      <c r="AG53">
        <v>892.7</v>
      </c>
      <c r="AH53" t="str">
        <f>podroze7[[#This Row],[Imie]]&amp;podroze7[[#This Row],[Nazwisko]]</f>
        <v>ZofiaBudzianowska</v>
      </c>
      <c r="AI53">
        <f>COUNTIF(podroze7[id],podroze7[[#This Row],[id]])</f>
        <v>16</v>
      </c>
      <c r="AJ53">
        <f>podroze7[[#This Row],[D_powr]]-podroze7[[#This Row],[D_wyj]]+1</f>
        <v>3</v>
      </c>
      <c r="AK53" s="1" cm="1">
        <f t="array" ref="AK53">SUM(IF(podroze7[Nazwisko]=podroze7[[#This Row],[Nazwisko]],podroze7[dnie],0))</f>
        <v>41</v>
      </c>
      <c r="AL53" s="1">
        <f>30+(podroze7[[#This Row],[dnie]]-1)*24</f>
        <v>78</v>
      </c>
      <c r="AM53" s="1">
        <f>podroze7[[#This Row],[dieta]]+podroze7[[#This Row],[Koszt_wyj]]</f>
        <v>970.7</v>
      </c>
      <c r="AZ53" s="1" t="s">
        <v>93</v>
      </c>
      <c r="BA53" s="1" t="s">
        <v>124</v>
      </c>
      <c r="BB53" s="1" t="s">
        <v>72</v>
      </c>
      <c r="BC53" s="2">
        <v>41851</v>
      </c>
      <c r="BD53" s="2">
        <v>41853</v>
      </c>
      <c r="BE53">
        <v>892.7</v>
      </c>
      <c r="BF53" t="str">
        <f>podroze78[[#This Row],[Imie]]&amp;podroze78[[#This Row],[Nazwisko]]</f>
        <v>ZofiaBudzianowska</v>
      </c>
      <c r="BG53">
        <f>COUNTIF(podroze78[id],podroze78[[#This Row],[id]])</f>
        <v>16</v>
      </c>
      <c r="BH53">
        <f>podroze78[[#This Row],[D_powr]]-podroze78[[#This Row],[D_wyj]]+1</f>
        <v>3</v>
      </c>
      <c r="BI53" s="1" cm="1">
        <f t="array" ref="BI53">SUM(IF(podroze78[Nazwisko]=podroze78[[#This Row],[Nazwisko]],podroze78[dnie],0))</f>
        <v>41</v>
      </c>
      <c r="BJ53" s="1">
        <f>30+(podroze78[[#This Row],[dnie]]-1)*24</f>
        <v>78</v>
      </c>
      <c r="BK53" s="1">
        <f>podroze78[[#This Row],[dieta]]+podroze78[[#This Row],[Koszt_wyj]]</f>
        <v>970.7</v>
      </c>
      <c r="BL53" s="1">
        <f>MONTH(podroze78[[#This Row],[D_wyj]])</f>
        <v>7</v>
      </c>
      <c r="BT53" s="1" t="s">
        <v>93</v>
      </c>
      <c r="BU53" s="1" t="s">
        <v>124</v>
      </c>
      <c r="BV53" s="1" t="s">
        <v>72</v>
      </c>
      <c r="BW53" s="2">
        <v>41851</v>
      </c>
      <c r="BX53" s="2">
        <v>41853</v>
      </c>
      <c r="BY53">
        <v>892.7</v>
      </c>
      <c r="BZ53" t="str">
        <f>podroze789[[#This Row],[Imie]]&amp;podroze789[[#This Row],[Nazwisko]]</f>
        <v>ZofiaBudzianowska</v>
      </c>
      <c r="CA53">
        <f>COUNTIF(podroze789[id],podroze789[[#This Row],[id]])</f>
        <v>16</v>
      </c>
      <c r="CB53">
        <f>podroze789[[#This Row],[D_powr]]-podroze789[[#This Row],[D_wyj]]+1</f>
        <v>3</v>
      </c>
      <c r="CC53" s="1" cm="1">
        <f t="array" ref="CC53">SUM(IF(podroze789[Nazwisko]=podroze789[[#This Row],[Nazwisko]],podroze789[dnie],0))</f>
        <v>41</v>
      </c>
      <c r="CD53" s="1">
        <f>30+(podroze789[[#This Row],[dnie]]-1)*24</f>
        <v>78</v>
      </c>
      <c r="CE53" s="1">
        <f>podroze789[[#This Row],[dieta]]+podroze789[[#This Row],[Koszt_wyj]]</f>
        <v>970.7</v>
      </c>
      <c r="CF53" s="1">
        <f>MONTH(podroze789[[#This Row],[D_wyj]])</f>
        <v>7</v>
      </c>
      <c r="CG53" s="1">
        <f>podroze789[[#This Row],[dnie]]-1</f>
        <v>2</v>
      </c>
      <c r="CT53" s="23">
        <v>4</v>
      </c>
      <c r="CV53" s="23">
        <v>2</v>
      </c>
    </row>
    <row r="54" spans="1:100" x14ac:dyDescent="0.25">
      <c r="A54" s="1" t="s">
        <v>93</v>
      </c>
      <c r="B54" s="1" t="s">
        <v>124</v>
      </c>
      <c r="C54" s="1" t="s">
        <v>24</v>
      </c>
      <c r="D54" s="2">
        <v>41863</v>
      </c>
      <c r="E54" s="2">
        <v>41865</v>
      </c>
      <c r="F54">
        <v>588.70000000000005</v>
      </c>
      <c r="G54" t="str">
        <f>podroze[[#This Row],[Imie]]&amp;podroze[[#This Row],[Nazwisko]]</f>
        <v>ZofiaBudzianowska</v>
      </c>
      <c r="H54">
        <f>COUNTIF(podroze[id],podroze[[#This Row],[id]])</f>
        <v>16</v>
      </c>
      <c r="I54">
        <f>podroze[[#This Row],[D_powr]]-podroze[[#This Row],[D_wyj]]+1</f>
        <v>3</v>
      </c>
      <c r="J54" s="1" cm="1">
        <f t="array" ref="J54">SUM(IF(podroze[Nazwisko]=podroze[[#This Row],[Nazwisko]],podroze[dnie],0))</f>
        <v>41</v>
      </c>
      <c r="K54" s="1">
        <f>30+(podroze[[#This Row],[dnie]]-1)*24</f>
        <v>78</v>
      </c>
      <c r="AB54" s="1" t="s">
        <v>93</v>
      </c>
      <c r="AC54" s="1" t="s">
        <v>124</v>
      </c>
      <c r="AD54" s="1" t="s">
        <v>24</v>
      </c>
      <c r="AE54" s="2">
        <v>41863</v>
      </c>
      <c r="AF54" s="2">
        <v>41865</v>
      </c>
      <c r="AG54">
        <v>588.70000000000005</v>
      </c>
      <c r="AH54" t="str">
        <f>podroze7[[#This Row],[Imie]]&amp;podroze7[[#This Row],[Nazwisko]]</f>
        <v>ZofiaBudzianowska</v>
      </c>
      <c r="AI54">
        <f>COUNTIF(podroze7[id],podroze7[[#This Row],[id]])</f>
        <v>16</v>
      </c>
      <c r="AJ54">
        <f>podroze7[[#This Row],[D_powr]]-podroze7[[#This Row],[D_wyj]]+1</f>
        <v>3</v>
      </c>
      <c r="AK54" s="1" cm="1">
        <f t="array" ref="AK54">SUM(IF(podroze7[Nazwisko]=podroze7[[#This Row],[Nazwisko]],podroze7[dnie],0))</f>
        <v>41</v>
      </c>
      <c r="AL54" s="1">
        <f>30+(podroze7[[#This Row],[dnie]]-1)*24</f>
        <v>78</v>
      </c>
      <c r="AM54" s="1">
        <f>podroze7[[#This Row],[dieta]]+podroze7[[#This Row],[Koszt_wyj]]</f>
        <v>666.7</v>
      </c>
      <c r="AZ54" s="1" t="s">
        <v>93</v>
      </c>
      <c r="BA54" s="1" t="s">
        <v>124</v>
      </c>
      <c r="BB54" s="1" t="s">
        <v>24</v>
      </c>
      <c r="BC54" s="2">
        <v>41863</v>
      </c>
      <c r="BD54" s="2">
        <v>41865</v>
      </c>
      <c r="BE54">
        <v>588.70000000000005</v>
      </c>
      <c r="BF54" t="str">
        <f>podroze78[[#This Row],[Imie]]&amp;podroze78[[#This Row],[Nazwisko]]</f>
        <v>ZofiaBudzianowska</v>
      </c>
      <c r="BG54">
        <f>COUNTIF(podroze78[id],podroze78[[#This Row],[id]])</f>
        <v>16</v>
      </c>
      <c r="BH54">
        <f>podroze78[[#This Row],[D_powr]]-podroze78[[#This Row],[D_wyj]]+1</f>
        <v>3</v>
      </c>
      <c r="BI54" s="1" cm="1">
        <f t="array" ref="BI54">SUM(IF(podroze78[Nazwisko]=podroze78[[#This Row],[Nazwisko]],podroze78[dnie],0))</f>
        <v>41</v>
      </c>
      <c r="BJ54" s="1">
        <f>30+(podroze78[[#This Row],[dnie]]-1)*24</f>
        <v>78</v>
      </c>
      <c r="BK54" s="1">
        <f>podroze78[[#This Row],[dieta]]+podroze78[[#This Row],[Koszt_wyj]]</f>
        <v>666.7</v>
      </c>
      <c r="BL54" s="1">
        <f>MONTH(podroze78[[#This Row],[D_wyj]])</f>
        <v>8</v>
      </c>
      <c r="BT54" s="1" t="s">
        <v>93</v>
      </c>
      <c r="BU54" s="1" t="s">
        <v>124</v>
      </c>
      <c r="BV54" s="1" t="s">
        <v>24</v>
      </c>
      <c r="BW54" s="2">
        <v>41863</v>
      </c>
      <c r="BX54" s="2">
        <v>41865</v>
      </c>
      <c r="BY54">
        <v>588.70000000000005</v>
      </c>
      <c r="BZ54" t="str">
        <f>podroze789[[#This Row],[Imie]]&amp;podroze789[[#This Row],[Nazwisko]]</f>
        <v>ZofiaBudzianowska</v>
      </c>
      <c r="CA54">
        <f>COUNTIF(podroze789[id],podroze789[[#This Row],[id]])</f>
        <v>16</v>
      </c>
      <c r="CB54">
        <f>podroze789[[#This Row],[D_powr]]-podroze789[[#This Row],[D_wyj]]+1</f>
        <v>3</v>
      </c>
      <c r="CC54" s="1" cm="1">
        <f t="array" ref="CC54">SUM(IF(podroze789[Nazwisko]=podroze789[[#This Row],[Nazwisko]],podroze789[dnie],0))</f>
        <v>41</v>
      </c>
      <c r="CD54" s="1">
        <f>30+(podroze789[[#This Row],[dnie]]-1)*24</f>
        <v>78</v>
      </c>
      <c r="CE54" s="1">
        <f>podroze789[[#This Row],[dieta]]+podroze789[[#This Row],[Koszt_wyj]]</f>
        <v>666.7</v>
      </c>
      <c r="CF54" s="1">
        <f>MONTH(podroze789[[#This Row],[D_wyj]])</f>
        <v>8</v>
      </c>
      <c r="CG54" s="1">
        <f>podroze789[[#This Row],[dnie]]-1</f>
        <v>2</v>
      </c>
      <c r="CT54" s="24">
        <v>4</v>
      </c>
      <c r="CV54" s="24">
        <v>2</v>
      </c>
    </row>
    <row r="55" spans="1:100" x14ac:dyDescent="0.25">
      <c r="A55" s="1" t="s">
        <v>93</v>
      </c>
      <c r="B55" s="1" t="s">
        <v>124</v>
      </c>
      <c r="C55" s="1" t="s">
        <v>8</v>
      </c>
      <c r="D55" s="2">
        <v>41869</v>
      </c>
      <c r="E55" s="2">
        <v>41871</v>
      </c>
      <c r="F55">
        <v>1102</v>
      </c>
      <c r="G55" t="str">
        <f>podroze[[#This Row],[Imie]]&amp;podroze[[#This Row],[Nazwisko]]</f>
        <v>ZofiaBudzianowska</v>
      </c>
      <c r="H55">
        <f>COUNTIF(podroze[id],podroze[[#This Row],[id]])</f>
        <v>16</v>
      </c>
      <c r="I55">
        <f>podroze[[#This Row],[D_powr]]-podroze[[#This Row],[D_wyj]]+1</f>
        <v>3</v>
      </c>
      <c r="J55" s="1" cm="1">
        <f t="array" ref="J55">SUM(IF(podroze[Nazwisko]=podroze[[#This Row],[Nazwisko]],podroze[dnie],0))</f>
        <v>41</v>
      </c>
      <c r="K55" s="1">
        <f>30+(podroze[[#This Row],[dnie]]-1)*24</f>
        <v>78</v>
      </c>
      <c r="AB55" s="1" t="s">
        <v>93</v>
      </c>
      <c r="AC55" s="1" t="s">
        <v>124</v>
      </c>
      <c r="AD55" s="1" t="s">
        <v>8</v>
      </c>
      <c r="AE55" s="2">
        <v>41869</v>
      </c>
      <c r="AF55" s="2">
        <v>41871</v>
      </c>
      <c r="AG55">
        <v>1102</v>
      </c>
      <c r="AH55" t="str">
        <f>podroze7[[#This Row],[Imie]]&amp;podroze7[[#This Row],[Nazwisko]]</f>
        <v>ZofiaBudzianowska</v>
      </c>
      <c r="AI55">
        <f>COUNTIF(podroze7[id],podroze7[[#This Row],[id]])</f>
        <v>16</v>
      </c>
      <c r="AJ55">
        <f>podroze7[[#This Row],[D_powr]]-podroze7[[#This Row],[D_wyj]]+1</f>
        <v>3</v>
      </c>
      <c r="AK55" s="1" cm="1">
        <f t="array" ref="AK55">SUM(IF(podroze7[Nazwisko]=podroze7[[#This Row],[Nazwisko]],podroze7[dnie],0))</f>
        <v>41</v>
      </c>
      <c r="AL55" s="1">
        <f>30+(podroze7[[#This Row],[dnie]]-1)*24</f>
        <v>78</v>
      </c>
      <c r="AM55" s="1">
        <f>podroze7[[#This Row],[dieta]]+podroze7[[#This Row],[Koszt_wyj]]</f>
        <v>1180</v>
      </c>
      <c r="AZ55" s="1" t="s">
        <v>93</v>
      </c>
      <c r="BA55" s="1" t="s">
        <v>124</v>
      </c>
      <c r="BB55" s="1" t="s">
        <v>8</v>
      </c>
      <c r="BC55" s="2">
        <v>41869</v>
      </c>
      <c r="BD55" s="2">
        <v>41871</v>
      </c>
      <c r="BE55">
        <v>1102</v>
      </c>
      <c r="BF55" t="str">
        <f>podroze78[[#This Row],[Imie]]&amp;podroze78[[#This Row],[Nazwisko]]</f>
        <v>ZofiaBudzianowska</v>
      </c>
      <c r="BG55">
        <f>COUNTIF(podroze78[id],podroze78[[#This Row],[id]])</f>
        <v>16</v>
      </c>
      <c r="BH55">
        <f>podroze78[[#This Row],[D_powr]]-podroze78[[#This Row],[D_wyj]]+1</f>
        <v>3</v>
      </c>
      <c r="BI55" s="1" cm="1">
        <f t="array" ref="BI55">SUM(IF(podroze78[Nazwisko]=podroze78[[#This Row],[Nazwisko]],podroze78[dnie],0))</f>
        <v>41</v>
      </c>
      <c r="BJ55" s="1">
        <f>30+(podroze78[[#This Row],[dnie]]-1)*24</f>
        <v>78</v>
      </c>
      <c r="BK55" s="1">
        <f>podroze78[[#This Row],[dieta]]+podroze78[[#This Row],[Koszt_wyj]]</f>
        <v>1180</v>
      </c>
      <c r="BL55" s="1">
        <f>MONTH(podroze78[[#This Row],[D_wyj]])</f>
        <v>8</v>
      </c>
      <c r="BT55" s="1" t="s">
        <v>93</v>
      </c>
      <c r="BU55" s="1" t="s">
        <v>124</v>
      </c>
      <c r="BV55" s="1" t="s">
        <v>8</v>
      </c>
      <c r="BW55" s="2">
        <v>41869</v>
      </c>
      <c r="BX55" s="2">
        <v>41871</v>
      </c>
      <c r="BY55">
        <v>1102</v>
      </c>
      <c r="BZ55" t="str">
        <f>podroze789[[#This Row],[Imie]]&amp;podroze789[[#This Row],[Nazwisko]]</f>
        <v>ZofiaBudzianowska</v>
      </c>
      <c r="CA55">
        <f>COUNTIF(podroze789[id],podroze789[[#This Row],[id]])</f>
        <v>16</v>
      </c>
      <c r="CB55">
        <f>podroze789[[#This Row],[D_powr]]-podroze789[[#This Row],[D_wyj]]+1</f>
        <v>3</v>
      </c>
      <c r="CC55" s="1" cm="1">
        <f t="array" ref="CC55">SUM(IF(podroze789[Nazwisko]=podroze789[[#This Row],[Nazwisko]],podroze789[dnie],0))</f>
        <v>41</v>
      </c>
      <c r="CD55" s="1">
        <f>30+(podroze789[[#This Row],[dnie]]-1)*24</f>
        <v>78</v>
      </c>
      <c r="CE55" s="1">
        <f>podroze789[[#This Row],[dieta]]+podroze789[[#This Row],[Koszt_wyj]]</f>
        <v>1180</v>
      </c>
      <c r="CF55" s="1">
        <f>MONTH(podroze789[[#This Row],[D_wyj]])</f>
        <v>8</v>
      </c>
      <c r="CG55" s="1">
        <f>podroze789[[#This Row],[dnie]]-1</f>
        <v>2</v>
      </c>
      <c r="CT55" s="23">
        <v>4</v>
      </c>
      <c r="CV55" s="23">
        <v>2</v>
      </c>
    </row>
    <row r="56" spans="1:100" x14ac:dyDescent="0.25">
      <c r="A56" s="1" t="s">
        <v>93</v>
      </c>
      <c r="B56" s="1" t="s">
        <v>124</v>
      </c>
      <c r="C56" s="1" t="s">
        <v>47</v>
      </c>
      <c r="D56" s="2">
        <v>41923</v>
      </c>
      <c r="E56" s="2">
        <v>41925</v>
      </c>
      <c r="F56">
        <v>689.8</v>
      </c>
      <c r="G56" t="str">
        <f>podroze[[#This Row],[Imie]]&amp;podroze[[#This Row],[Nazwisko]]</f>
        <v>ZofiaBudzianowska</v>
      </c>
      <c r="H56">
        <f>COUNTIF(podroze[id],podroze[[#This Row],[id]])</f>
        <v>16</v>
      </c>
      <c r="I56">
        <f>podroze[[#This Row],[D_powr]]-podroze[[#This Row],[D_wyj]]+1</f>
        <v>3</v>
      </c>
      <c r="J56" s="1" cm="1">
        <f t="array" ref="J56">SUM(IF(podroze[Nazwisko]=podroze[[#This Row],[Nazwisko]],podroze[dnie],0))</f>
        <v>41</v>
      </c>
      <c r="K56" s="1">
        <f>30+(podroze[[#This Row],[dnie]]-1)*24</f>
        <v>78</v>
      </c>
      <c r="AB56" s="1" t="s">
        <v>93</v>
      </c>
      <c r="AC56" s="1" t="s">
        <v>124</v>
      </c>
      <c r="AD56" s="1" t="s">
        <v>47</v>
      </c>
      <c r="AE56" s="2">
        <v>41923</v>
      </c>
      <c r="AF56" s="2">
        <v>41925</v>
      </c>
      <c r="AG56">
        <v>689.8</v>
      </c>
      <c r="AH56" t="str">
        <f>podroze7[[#This Row],[Imie]]&amp;podroze7[[#This Row],[Nazwisko]]</f>
        <v>ZofiaBudzianowska</v>
      </c>
      <c r="AI56">
        <f>COUNTIF(podroze7[id],podroze7[[#This Row],[id]])</f>
        <v>16</v>
      </c>
      <c r="AJ56">
        <f>podroze7[[#This Row],[D_powr]]-podroze7[[#This Row],[D_wyj]]+1</f>
        <v>3</v>
      </c>
      <c r="AK56" s="1" cm="1">
        <f t="array" ref="AK56">SUM(IF(podroze7[Nazwisko]=podroze7[[#This Row],[Nazwisko]],podroze7[dnie],0))</f>
        <v>41</v>
      </c>
      <c r="AL56" s="1">
        <f>30+(podroze7[[#This Row],[dnie]]-1)*24</f>
        <v>78</v>
      </c>
      <c r="AM56" s="1">
        <f>podroze7[[#This Row],[dieta]]+podroze7[[#This Row],[Koszt_wyj]]</f>
        <v>767.8</v>
      </c>
      <c r="AZ56" s="1" t="s">
        <v>93</v>
      </c>
      <c r="BA56" s="1" t="s">
        <v>124</v>
      </c>
      <c r="BB56" s="1" t="s">
        <v>47</v>
      </c>
      <c r="BC56" s="2">
        <v>41923</v>
      </c>
      <c r="BD56" s="2">
        <v>41925</v>
      </c>
      <c r="BE56">
        <v>689.8</v>
      </c>
      <c r="BF56" t="str">
        <f>podroze78[[#This Row],[Imie]]&amp;podroze78[[#This Row],[Nazwisko]]</f>
        <v>ZofiaBudzianowska</v>
      </c>
      <c r="BG56">
        <f>COUNTIF(podroze78[id],podroze78[[#This Row],[id]])</f>
        <v>16</v>
      </c>
      <c r="BH56">
        <f>podroze78[[#This Row],[D_powr]]-podroze78[[#This Row],[D_wyj]]+1</f>
        <v>3</v>
      </c>
      <c r="BI56" s="1" cm="1">
        <f t="array" ref="BI56">SUM(IF(podroze78[Nazwisko]=podroze78[[#This Row],[Nazwisko]],podroze78[dnie],0))</f>
        <v>41</v>
      </c>
      <c r="BJ56" s="1">
        <f>30+(podroze78[[#This Row],[dnie]]-1)*24</f>
        <v>78</v>
      </c>
      <c r="BK56" s="1">
        <f>podroze78[[#This Row],[dieta]]+podroze78[[#This Row],[Koszt_wyj]]</f>
        <v>767.8</v>
      </c>
      <c r="BL56" s="1">
        <f>MONTH(podroze78[[#This Row],[D_wyj]])</f>
        <v>10</v>
      </c>
      <c r="BT56" s="1" t="s">
        <v>93</v>
      </c>
      <c r="BU56" s="1" t="s">
        <v>124</v>
      </c>
      <c r="BV56" s="1" t="s">
        <v>47</v>
      </c>
      <c r="BW56" s="2">
        <v>41923</v>
      </c>
      <c r="BX56" s="2">
        <v>41925</v>
      </c>
      <c r="BY56">
        <v>689.8</v>
      </c>
      <c r="BZ56" t="str">
        <f>podroze789[[#This Row],[Imie]]&amp;podroze789[[#This Row],[Nazwisko]]</f>
        <v>ZofiaBudzianowska</v>
      </c>
      <c r="CA56">
        <f>COUNTIF(podroze789[id],podroze789[[#This Row],[id]])</f>
        <v>16</v>
      </c>
      <c r="CB56">
        <f>podroze789[[#This Row],[D_powr]]-podroze789[[#This Row],[D_wyj]]+1</f>
        <v>3</v>
      </c>
      <c r="CC56" s="1" cm="1">
        <f t="array" ref="CC56">SUM(IF(podroze789[Nazwisko]=podroze789[[#This Row],[Nazwisko]],podroze789[dnie],0))</f>
        <v>41</v>
      </c>
      <c r="CD56" s="1">
        <f>30+(podroze789[[#This Row],[dnie]]-1)*24</f>
        <v>78</v>
      </c>
      <c r="CE56" s="1">
        <f>podroze789[[#This Row],[dieta]]+podroze789[[#This Row],[Koszt_wyj]]</f>
        <v>767.8</v>
      </c>
      <c r="CF56" s="1">
        <f>MONTH(podroze789[[#This Row],[D_wyj]])</f>
        <v>10</v>
      </c>
      <c r="CG56" s="1">
        <f>podroze789[[#This Row],[dnie]]-1</f>
        <v>2</v>
      </c>
      <c r="CT56" s="24">
        <v>4</v>
      </c>
      <c r="CV56" s="24">
        <v>2</v>
      </c>
    </row>
    <row r="57" spans="1:100" x14ac:dyDescent="0.25">
      <c r="A57" s="1" t="s">
        <v>9</v>
      </c>
      <c r="B57" s="1" t="s">
        <v>103</v>
      </c>
      <c r="C57" s="1" t="s">
        <v>17</v>
      </c>
      <c r="D57" s="2">
        <v>41959</v>
      </c>
      <c r="E57" s="2">
        <v>41961</v>
      </c>
      <c r="F57">
        <v>911.5</v>
      </c>
      <c r="G57" t="str">
        <f>podroze[[#This Row],[Imie]]&amp;podroze[[#This Row],[Nazwisko]]</f>
        <v>JustynaLaska</v>
      </c>
      <c r="H57">
        <f>COUNTIF(podroze[id],podroze[[#This Row],[id]])</f>
        <v>15</v>
      </c>
      <c r="I57">
        <f>podroze[[#This Row],[D_powr]]-podroze[[#This Row],[D_wyj]]+1</f>
        <v>3</v>
      </c>
      <c r="J57" s="1" cm="1">
        <f t="array" ref="J57">SUM(IF(podroze[Nazwisko]=podroze[[#This Row],[Nazwisko]],podroze[dnie],0))</f>
        <v>41</v>
      </c>
      <c r="K57" s="1">
        <f>30+(podroze[[#This Row],[dnie]]-1)*24</f>
        <v>78</v>
      </c>
      <c r="AB57" s="1" t="s">
        <v>9</v>
      </c>
      <c r="AC57" s="1" t="s">
        <v>103</v>
      </c>
      <c r="AD57" s="1" t="s">
        <v>17</v>
      </c>
      <c r="AE57" s="2">
        <v>41959</v>
      </c>
      <c r="AF57" s="2">
        <v>41961</v>
      </c>
      <c r="AG57">
        <v>911.5</v>
      </c>
      <c r="AH57" t="str">
        <f>podroze7[[#This Row],[Imie]]&amp;podroze7[[#This Row],[Nazwisko]]</f>
        <v>JustynaLaska</v>
      </c>
      <c r="AI57">
        <f>COUNTIF(podroze7[id],podroze7[[#This Row],[id]])</f>
        <v>15</v>
      </c>
      <c r="AJ57">
        <f>podroze7[[#This Row],[D_powr]]-podroze7[[#This Row],[D_wyj]]+1</f>
        <v>3</v>
      </c>
      <c r="AK57" s="1" cm="1">
        <f t="array" ref="AK57">SUM(IF(podroze7[Nazwisko]=podroze7[[#This Row],[Nazwisko]],podroze7[dnie],0))</f>
        <v>41</v>
      </c>
      <c r="AL57" s="1">
        <f>30+(podroze7[[#This Row],[dnie]]-1)*24</f>
        <v>78</v>
      </c>
      <c r="AM57" s="1">
        <f>podroze7[[#This Row],[dieta]]+podroze7[[#This Row],[Koszt_wyj]]</f>
        <v>989.5</v>
      </c>
      <c r="AZ57" s="1" t="s">
        <v>9</v>
      </c>
      <c r="BA57" s="1" t="s">
        <v>103</v>
      </c>
      <c r="BB57" s="1" t="s">
        <v>17</v>
      </c>
      <c r="BC57" s="2">
        <v>41959</v>
      </c>
      <c r="BD57" s="2">
        <v>41961</v>
      </c>
      <c r="BE57">
        <v>911.5</v>
      </c>
      <c r="BF57" t="str">
        <f>podroze78[[#This Row],[Imie]]&amp;podroze78[[#This Row],[Nazwisko]]</f>
        <v>JustynaLaska</v>
      </c>
      <c r="BG57">
        <f>COUNTIF(podroze78[id],podroze78[[#This Row],[id]])</f>
        <v>15</v>
      </c>
      <c r="BH57">
        <f>podroze78[[#This Row],[D_powr]]-podroze78[[#This Row],[D_wyj]]+1</f>
        <v>3</v>
      </c>
      <c r="BI57" s="1" cm="1">
        <f t="array" ref="BI57">SUM(IF(podroze78[Nazwisko]=podroze78[[#This Row],[Nazwisko]],podroze78[dnie],0))</f>
        <v>41</v>
      </c>
      <c r="BJ57" s="1">
        <f>30+(podroze78[[#This Row],[dnie]]-1)*24</f>
        <v>78</v>
      </c>
      <c r="BK57" s="1">
        <f>podroze78[[#This Row],[dieta]]+podroze78[[#This Row],[Koszt_wyj]]</f>
        <v>989.5</v>
      </c>
      <c r="BL57" s="1">
        <f>MONTH(podroze78[[#This Row],[D_wyj]])</f>
        <v>11</v>
      </c>
      <c r="BT57" s="1" t="s">
        <v>9</v>
      </c>
      <c r="BU57" s="1" t="s">
        <v>103</v>
      </c>
      <c r="BV57" s="1" t="s">
        <v>17</v>
      </c>
      <c r="BW57" s="2">
        <v>41959</v>
      </c>
      <c r="BX57" s="2">
        <v>41961</v>
      </c>
      <c r="BY57">
        <v>911.5</v>
      </c>
      <c r="BZ57" t="str">
        <f>podroze789[[#This Row],[Imie]]&amp;podroze789[[#This Row],[Nazwisko]]</f>
        <v>JustynaLaska</v>
      </c>
      <c r="CA57">
        <f>COUNTIF(podroze789[id],podroze789[[#This Row],[id]])</f>
        <v>15</v>
      </c>
      <c r="CB57">
        <f>podroze789[[#This Row],[D_powr]]-podroze789[[#This Row],[D_wyj]]+1</f>
        <v>3</v>
      </c>
      <c r="CC57" s="1" cm="1">
        <f t="array" ref="CC57">SUM(IF(podroze789[Nazwisko]=podroze789[[#This Row],[Nazwisko]],podroze789[dnie],0))</f>
        <v>41</v>
      </c>
      <c r="CD57" s="1">
        <f>30+(podroze789[[#This Row],[dnie]]-1)*24</f>
        <v>78</v>
      </c>
      <c r="CE57" s="1">
        <f>podroze789[[#This Row],[dieta]]+podroze789[[#This Row],[Koszt_wyj]]</f>
        <v>989.5</v>
      </c>
      <c r="CF57" s="1">
        <f>MONTH(podroze789[[#This Row],[D_wyj]])</f>
        <v>11</v>
      </c>
      <c r="CG57" s="1">
        <f>podroze789[[#This Row],[dnie]]-1</f>
        <v>2</v>
      </c>
      <c r="CT57" s="23">
        <v>3</v>
      </c>
      <c r="CV57" s="23">
        <v>1</v>
      </c>
    </row>
    <row r="58" spans="1:100" x14ac:dyDescent="0.25">
      <c r="A58" s="1" t="s">
        <v>9</v>
      </c>
      <c r="B58" s="1" t="s">
        <v>103</v>
      </c>
      <c r="C58" s="1" t="s">
        <v>24</v>
      </c>
      <c r="D58" s="2">
        <v>42001</v>
      </c>
      <c r="E58" s="2">
        <v>42003</v>
      </c>
      <c r="F58">
        <v>588.70000000000005</v>
      </c>
      <c r="G58" t="str">
        <f>podroze[[#This Row],[Imie]]&amp;podroze[[#This Row],[Nazwisko]]</f>
        <v>JustynaLaska</v>
      </c>
      <c r="H58">
        <f>COUNTIF(podroze[id],podroze[[#This Row],[id]])</f>
        <v>15</v>
      </c>
      <c r="I58">
        <f>podroze[[#This Row],[D_powr]]-podroze[[#This Row],[D_wyj]]+1</f>
        <v>3</v>
      </c>
      <c r="J58" s="1" cm="1">
        <f t="array" ref="J58">SUM(IF(podroze[Nazwisko]=podroze[[#This Row],[Nazwisko]],podroze[dnie],0))</f>
        <v>41</v>
      </c>
      <c r="K58" s="1">
        <f>30+(podroze[[#This Row],[dnie]]-1)*24</f>
        <v>78</v>
      </c>
      <c r="AB58" s="1" t="s">
        <v>9</v>
      </c>
      <c r="AC58" s="1" t="s">
        <v>103</v>
      </c>
      <c r="AD58" s="1" t="s">
        <v>24</v>
      </c>
      <c r="AE58" s="2">
        <v>42001</v>
      </c>
      <c r="AF58" s="2">
        <v>42003</v>
      </c>
      <c r="AG58">
        <v>588.70000000000005</v>
      </c>
      <c r="AH58" t="str">
        <f>podroze7[[#This Row],[Imie]]&amp;podroze7[[#This Row],[Nazwisko]]</f>
        <v>JustynaLaska</v>
      </c>
      <c r="AI58">
        <f>COUNTIF(podroze7[id],podroze7[[#This Row],[id]])</f>
        <v>15</v>
      </c>
      <c r="AJ58">
        <f>podroze7[[#This Row],[D_powr]]-podroze7[[#This Row],[D_wyj]]+1</f>
        <v>3</v>
      </c>
      <c r="AK58" s="1" cm="1">
        <f t="array" ref="AK58">SUM(IF(podroze7[Nazwisko]=podroze7[[#This Row],[Nazwisko]],podroze7[dnie],0))</f>
        <v>41</v>
      </c>
      <c r="AL58" s="1">
        <f>30+(podroze7[[#This Row],[dnie]]-1)*24</f>
        <v>78</v>
      </c>
      <c r="AM58" s="1">
        <f>podroze7[[#This Row],[dieta]]+podroze7[[#This Row],[Koszt_wyj]]</f>
        <v>666.7</v>
      </c>
      <c r="AZ58" s="1" t="s">
        <v>9</v>
      </c>
      <c r="BA58" s="1" t="s">
        <v>103</v>
      </c>
      <c r="BB58" s="1" t="s">
        <v>24</v>
      </c>
      <c r="BC58" s="2">
        <v>42001</v>
      </c>
      <c r="BD58" s="2">
        <v>42003</v>
      </c>
      <c r="BE58">
        <v>588.70000000000005</v>
      </c>
      <c r="BF58" t="str">
        <f>podroze78[[#This Row],[Imie]]&amp;podroze78[[#This Row],[Nazwisko]]</f>
        <v>JustynaLaska</v>
      </c>
      <c r="BG58">
        <f>COUNTIF(podroze78[id],podroze78[[#This Row],[id]])</f>
        <v>15</v>
      </c>
      <c r="BH58">
        <f>podroze78[[#This Row],[D_powr]]-podroze78[[#This Row],[D_wyj]]+1</f>
        <v>3</v>
      </c>
      <c r="BI58" s="1" cm="1">
        <f t="array" ref="BI58">SUM(IF(podroze78[Nazwisko]=podroze78[[#This Row],[Nazwisko]],podroze78[dnie],0))</f>
        <v>41</v>
      </c>
      <c r="BJ58" s="1">
        <f>30+(podroze78[[#This Row],[dnie]]-1)*24</f>
        <v>78</v>
      </c>
      <c r="BK58" s="1">
        <f>podroze78[[#This Row],[dieta]]+podroze78[[#This Row],[Koszt_wyj]]</f>
        <v>666.7</v>
      </c>
      <c r="BL58" s="1">
        <f>MONTH(podroze78[[#This Row],[D_wyj]])</f>
        <v>12</v>
      </c>
      <c r="BT58" s="1" t="s">
        <v>9</v>
      </c>
      <c r="BU58" s="1" t="s">
        <v>103</v>
      </c>
      <c r="BV58" s="1" t="s">
        <v>24</v>
      </c>
      <c r="BW58" s="2">
        <v>42001</v>
      </c>
      <c r="BX58" s="2">
        <v>42003</v>
      </c>
      <c r="BY58">
        <v>588.70000000000005</v>
      </c>
      <c r="BZ58" t="str">
        <f>podroze789[[#This Row],[Imie]]&amp;podroze789[[#This Row],[Nazwisko]]</f>
        <v>JustynaLaska</v>
      </c>
      <c r="CA58">
        <f>COUNTIF(podroze789[id],podroze789[[#This Row],[id]])</f>
        <v>15</v>
      </c>
      <c r="CB58">
        <f>podroze789[[#This Row],[D_powr]]-podroze789[[#This Row],[D_wyj]]+1</f>
        <v>3</v>
      </c>
      <c r="CC58" s="1" cm="1">
        <f t="array" ref="CC58">SUM(IF(podroze789[Nazwisko]=podroze789[[#This Row],[Nazwisko]],podroze789[dnie],0))</f>
        <v>41</v>
      </c>
      <c r="CD58" s="1">
        <f>30+(podroze789[[#This Row],[dnie]]-1)*24</f>
        <v>78</v>
      </c>
      <c r="CE58" s="1">
        <f>podroze789[[#This Row],[dieta]]+podroze789[[#This Row],[Koszt_wyj]]</f>
        <v>666.7</v>
      </c>
      <c r="CF58" s="1">
        <f>MONTH(podroze789[[#This Row],[D_wyj]])</f>
        <v>12</v>
      </c>
      <c r="CG58" s="1">
        <f>podroze789[[#This Row],[dnie]]-1</f>
        <v>2</v>
      </c>
      <c r="CT58" s="24">
        <v>3</v>
      </c>
      <c r="CV58" s="24">
        <v>1</v>
      </c>
    </row>
    <row r="59" spans="1:100" x14ac:dyDescent="0.25">
      <c r="A59" s="1" t="s">
        <v>33</v>
      </c>
      <c r="B59" s="1" t="s">
        <v>41</v>
      </c>
      <c r="C59" s="1" t="s">
        <v>11</v>
      </c>
      <c r="D59" s="2">
        <v>41689</v>
      </c>
      <c r="E59" s="2">
        <v>41691</v>
      </c>
      <c r="F59">
        <v>434.4</v>
      </c>
      <c r="G59" t="str">
        <f>podroze[[#This Row],[Imie]]&amp;podroze[[#This Row],[Nazwisko]]</f>
        <v>AndrzejKolarski</v>
      </c>
      <c r="H59">
        <f>COUNTIF(podroze[id],podroze[[#This Row],[id]])</f>
        <v>14</v>
      </c>
      <c r="I59">
        <f>podroze[[#This Row],[D_powr]]-podroze[[#This Row],[D_wyj]]+1</f>
        <v>3</v>
      </c>
      <c r="J59" s="1" cm="1">
        <f t="array" ref="J59">SUM(IF(podroze[Nazwisko]=podroze[[#This Row],[Nazwisko]],podroze[dnie],0))</f>
        <v>41</v>
      </c>
      <c r="K59" s="1">
        <f>30+(podroze[[#This Row],[dnie]]-1)*24</f>
        <v>78</v>
      </c>
      <c r="AB59" s="1" t="s">
        <v>33</v>
      </c>
      <c r="AC59" s="1" t="s">
        <v>41</v>
      </c>
      <c r="AD59" s="1" t="s">
        <v>11</v>
      </c>
      <c r="AE59" s="2">
        <v>41689</v>
      </c>
      <c r="AF59" s="2">
        <v>41691</v>
      </c>
      <c r="AG59">
        <v>434.4</v>
      </c>
      <c r="AH59" t="str">
        <f>podroze7[[#This Row],[Imie]]&amp;podroze7[[#This Row],[Nazwisko]]</f>
        <v>AndrzejKolarski</v>
      </c>
      <c r="AI59">
        <f>COUNTIF(podroze7[id],podroze7[[#This Row],[id]])</f>
        <v>14</v>
      </c>
      <c r="AJ59">
        <f>podroze7[[#This Row],[D_powr]]-podroze7[[#This Row],[D_wyj]]+1</f>
        <v>3</v>
      </c>
      <c r="AK59" s="1" cm="1">
        <f t="array" ref="AK59">SUM(IF(podroze7[Nazwisko]=podroze7[[#This Row],[Nazwisko]],podroze7[dnie],0))</f>
        <v>41</v>
      </c>
      <c r="AL59" s="1">
        <f>30+(podroze7[[#This Row],[dnie]]-1)*24</f>
        <v>78</v>
      </c>
      <c r="AM59" s="1">
        <f>podroze7[[#This Row],[dieta]]+podroze7[[#This Row],[Koszt_wyj]]</f>
        <v>512.4</v>
      </c>
      <c r="AZ59" s="1" t="s">
        <v>33</v>
      </c>
      <c r="BA59" s="1" t="s">
        <v>41</v>
      </c>
      <c r="BB59" s="1" t="s">
        <v>11</v>
      </c>
      <c r="BC59" s="2">
        <v>41689</v>
      </c>
      <c r="BD59" s="2">
        <v>41691</v>
      </c>
      <c r="BE59">
        <v>434.4</v>
      </c>
      <c r="BF59" t="str">
        <f>podroze78[[#This Row],[Imie]]&amp;podroze78[[#This Row],[Nazwisko]]</f>
        <v>AndrzejKolarski</v>
      </c>
      <c r="BG59">
        <f>COUNTIF(podroze78[id],podroze78[[#This Row],[id]])</f>
        <v>14</v>
      </c>
      <c r="BH59">
        <f>podroze78[[#This Row],[D_powr]]-podroze78[[#This Row],[D_wyj]]+1</f>
        <v>3</v>
      </c>
      <c r="BI59" s="1" cm="1">
        <f t="array" ref="BI59">SUM(IF(podroze78[Nazwisko]=podroze78[[#This Row],[Nazwisko]],podroze78[dnie],0))</f>
        <v>41</v>
      </c>
      <c r="BJ59" s="1">
        <f>30+(podroze78[[#This Row],[dnie]]-1)*24</f>
        <v>78</v>
      </c>
      <c r="BK59" s="1">
        <f>podroze78[[#This Row],[dieta]]+podroze78[[#This Row],[Koszt_wyj]]</f>
        <v>512.4</v>
      </c>
      <c r="BL59" s="1">
        <f>MONTH(podroze78[[#This Row],[D_wyj]])</f>
        <v>2</v>
      </c>
      <c r="BT59" s="1" t="s">
        <v>33</v>
      </c>
      <c r="BU59" s="1" t="s">
        <v>41</v>
      </c>
      <c r="BV59" s="1" t="s">
        <v>11</v>
      </c>
      <c r="BW59" s="2">
        <v>41689</v>
      </c>
      <c r="BX59" s="2">
        <v>41691</v>
      </c>
      <c r="BY59">
        <v>434.4</v>
      </c>
      <c r="BZ59" t="str">
        <f>podroze789[[#This Row],[Imie]]&amp;podroze789[[#This Row],[Nazwisko]]</f>
        <v>AndrzejKolarski</v>
      </c>
      <c r="CA59">
        <f>COUNTIF(podroze789[id],podroze789[[#This Row],[id]])</f>
        <v>14</v>
      </c>
      <c r="CB59">
        <f>podroze789[[#This Row],[D_powr]]-podroze789[[#This Row],[D_wyj]]+1</f>
        <v>3</v>
      </c>
      <c r="CC59" s="1" cm="1">
        <f t="array" ref="CC59">SUM(IF(podroze789[Nazwisko]=podroze789[[#This Row],[Nazwisko]],podroze789[dnie],0))</f>
        <v>41</v>
      </c>
      <c r="CD59" s="1">
        <f>30+(podroze789[[#This Row],[dnie]]-1)*24</f>
        <v>78</v>
      </c>
      <c r="CE59" s="1">
        <f>podroze789[[#This Row],[dieta]]+podroze789[[#This Row],[Koszt_wyj]]</f>
        <v>512.4</v>
      </c>
      <c r="CF59" s="1">
        <f>MONTH(podroze789[[#This Row],[D_wyj]])</f>
        <v>2</v>
      </c>
      <c r="CG59" s="1">
        <f>podroze789[[#This Row],[dnie]]-1</f>
        <v>2</v>
      </c>
      <c r="CT59" s="23">
        <v>3</v>
      </c>
      <c r="CV59" s="23">
        <v>1</v>
      </c>
    </row>
    <row r="60" spans="1:100" x14ac:dyDescent="0.25">
      <c r="A60" s="1" t="s">
        <v>33</v>
      </c>
      <c r="B60" s="1" t="s">
        <v>41</v>
      </c>
      <c r="C60" s="1" t="s">
        <v>19</v>
      </c>
      <c r="D60" s="2">
        <v>41827</v>
      </c>
      <c r="E60" s="2">
        <v>41829</v>
      </c>
      <c r="F60">
        <v>795.4</v>
      </c>
      <c r="G60" t="str">
        <f>podroze[[#This Row],[Imie]]&amp;podroze[[#This Row],[Nazwisko]]</f>
        <v>AndrzejKolarski</v>
      </c>
      <c r="H60">
        <f>COUNTIF(podroze[id],podroze[[#This Row],[id]])</f>
        <v>14</v>
      </c>
      <c r="I60">
        <f>podroze[[#This Row],[D_powr]]-podroze[[#This Row],[D_wyj]]+1</f>
        <v>3</v>
      </c>
      <c r="J60" s="1" cm="1">
        <f t="array" ref="J60">SUM(IF(podroze[Nazwisko]=podroze[[#This Row],[Nazwisko]],podroze[dnie],0))</f>
        <v>41</v>
      </c>
      <c r="K60" s="1">
        <f>30+(podroze[[#This Row],[dnie]]-1)*24</f>
        <v>78</v>
      </c>
      <c r="AB60" s="1" t="s">
        <v>33</v>
      </c>
      <c r="AC60" s="1" t="s">
        <v>41</v>
      </c>
      <c r="AD60" s="1" t="s">
        <v>19</v>
      </c>
      <c r="AE60" s="2">
        <v>41827</v>
      </c>
      <c r="AF60" s="2">
        <v>41829</v>
      </c>
      <c r="AG60">
        <v>795.4</v>
      </c>
      <c r="AH60" t="str">
        <f>podroze7[[#This Row],[Imie]]&amp;podroze7[[#This Row],[Nazwisko]]</f>
        <v>AndrzejKolarski</v>
      </c>
      <c r="AI60">
        <f>COUNTIF(podroze7[id],podroze7[[#This Row],[id]])</f>
        <v>14</v>
      </c>
      <c r="AJ60">
        <f>podroze7[[#This Row],[D_powr]]-podroze7[[#This Row],[D_wyj]]+1</f>
        <v>3</v>
      </c>
      <c r="AK60" s="1" cm="1">
        <f t="array" ref="AK60">SUM(IF(podroze7[Nazwisko]=podroze7[[#This Row],[Nazwisko]],podroze7[dnie],0))</f>
        <v>41</v>
      </c>
      <c r="AL60" s="1">
        <f>30+(podroze7[[#This Row],[dnie]]-1)*24</f>
        <v>78</v>
      </c>
      <c r="AM60" s="1">
        <f>podroze7[[#This Row],[dieta]]+podroze7[[#This Row],[Koszt_wyj]]</f>
        <v>873.4</v>
      </c>
      <c r="AZ60" s="1" t="s">
        <v>33</v>
      </c>
      <c r="BA60" s="1" t="s">
        <v>41</v>
      </c>
      <c r="BB60" s="1" t="s">
        <v>19</v>
      </c>
      <c r="BC60" s="2">
        <v>41827</v>
      </c>
      <c r="BD60" s="2">
        <v>41829</v>
      </c>
      <c r="BE60">
        <v>795.4</v>
      </c>
      <c r="BF60" t="str">
        <f>podroze78[[#This Row],[Imie]]&amp;podroze78[[#This Row],[Nazwisko]]</f>
        <v>AndrzejKolarski</v>
      </c>
      <c r="BG60">
        <f>COUNTIF(podroze78[id],podroze78[[#This Row],[id]])</f>
        <v>14</v>
      </c>
      <c r="BH60">
        <f>podroze78[[#This Row],[D_powr]]-podroze78[[#This Row],[D_wyj]]+1</f>
        <v>3</v>
      </c>
      <c r="BI60" s="1" cm="1">
        <f t="array" ref="BI60">SUM(IF(podroze78[Nazwisko]=podroze78[[#This Row],[Nazwisko]],podroze78[dnie],0))</f>
        <v>41</v>
      </c>
      <c r="BJ60" s="1">
        <f>30+(podroze78[[#This Row],[dnie]]-1)*24</f>
        <v>78</v>
      </c>
      <c r="BK60" s="1">
        <f>podroze78[[#This Row],[dieta]]+podroze78[[#This Row],[Koszt_wyj]]</f>
        <v>873.4</v>
      </c>
      <c r="BL60" s="1">
        <f>MONTH(podroze78[[#This Row],[D_wyj]])</f>
        <v>7</v>
      </c>
      <c r="BT60" s="1" t="s">
        <v>33</v>
      </c>
      <c r="BU60" s="1" t="s">
        <v>41</v>
      </c>
      <c r="BV60" s="1" t="s">
        <v>19</v>
      </c>
      <c r="BW60" s="2">
        <v>41827</v>
      </c>
      <c r="BX60" s="2">
        <v>41829</v>
      </c>
      <c r="BY60">
        <v>795.4</v>
      </c>
      <c r="BZ60" t="str">
        <f>podroze789[[#This Row],[Imie]]&amp;podroze789[[#This Row],[Nazwisko]]</f>
        <v>AndrzejKolarski</v>
      </c>
      <c r="CA60">
        <f>COUNTIF(podroze789[id],podroze789[[#This Row],[id]])</f>
        <v>14</v>
      </c>
      <c r="CB60">
        <f>podroze789[[#This Row],[D_powr]]-podroze789[[#This Row],[D_wyj]]+1</f>
        <v>3</v>
      </c>
      <c r="CC60" s="1" cm="1">
        <f t="array" ref="CC60">SUM(IF(podroze789[Nazwisko]=podroze789[[#This Row],[Nazwisko]],podroze789[dnie],0))</f>
        <v>41</v>
      </c>
      <c r="CD60" s="1">
        <f>30+(podroze789[[#This Row],[dnie]]-1)*24</f>
        <v>78</v>
      </c>
      <c r="CE60" s="1">
        <f>podroze789[[#This Row],[dieta]]+podroze789[[#This Row],[Koszt_wyj]]</f>
        <v>873.4</v>
      </c>
      <c r="CF60" s="1">
        <f>MONTH(podroze789[[#This Row],[D_wyj]])</f>
        <v>7</v>
      </c>
      <c r="CG60" s="1">
        <f>podroze789[[#This Row],[dnie]]-1</f>
        <v>2</v>
      </c>
      <c r="CT60" s="24">
        <v>3</v>
      </c>
      <c r="CV60" s="24">
        <v>1</v>
      </c>
    </row>
    <row r="61" spans="1:100" x14ac:dyDescent="0.25">
      <c r="A61" s="1" t="s">
        <v>33</v>
      </c>
      <c r="B61" s="1" t="s">
        <v>41</v>
      </c>
      <c r="C61" s="1" t="s">
        <v>11</v>
      </c>
      <c r="D61" s="2">
        <v>41900</v>
      </c>
      <c r="E61" s="2">
        <v>41902</v>
      </c>
      <c r="F61">
        <v>434.4</v>
      </c>
      <c r="G61" t="str">
        <f>podroze[[#This Row],[Imie]]&amp;podroze[[#This Row],[Nazwisko]]</f>
        <v>AndrzejKolarski</v>
      </c>
      <c r="H61">
        <f>COUNTIF(podroze[id],podroze[[#This Row],[id]])</f>
        <v>14</v>
      </c>
      <c r="I61">
        <f>podroze[[#This Row],[D_powr]]-podroze[[#This Row],[D_wyj]]+1</f>
        <v>3</v>
      </c>
      <c r="J61" s="1" cm="1">
        <f t="array" ref="J61">SUM(IF(podroze[Nazwisko]=podroze[[#This Row],[Nazwisko]],podroze[dnie],0))</f>
        <v>41</v>
      </c>
      <c r="K61" s="1">
        <f>30+(podroze[[#This Row],[dnie]]-1)*24</f>
        <v>78</v>
      </c>
      <c r="AB61" s="1" t="s">
        <v>33</v>
      </c>
      <c r="AC61" s="1" t="s">
        <v>41</v>
      </c>
      <c r="AD61" s="1" t="s">
        <v>11</v>
      </c>
      <c r="AE61" s="2">
        <v>41900</v>
      </c>
      <c r="AF61" s="2">
        <v>41902</v>
      </c>
      <c r="AG61">
        <v>434.4</v>
      </c>
      <c r="AH61" t="str">
        <f>podroze7[[#This Row],[Imie]]&amp;podroze7[[#This Row],[Nazwisko]]</f>
        <v>AndrzejKolarski</v>
      </c>
      <c r="AI61">
        <f>COUNTIF(podroze7[id],podroze7[[#This Row],[id]])</f>
        <v>14</v>
      </c>
      <c r="AJ61">
        <f>podroze7[[#This Row],[D_powr]]-podroze7[[#This Row],[D_wyj]]+1</f>
        <v>3</v>
      </c>
      <c r="AK61" s="1" cm="1">
        <f t="array" ref="AK61">SUM(IF(podroze7[Nazwisko]=podroze7[[#This Row],[Nazwisko]],podroze7[dnie],0))</f>
        <v>41</v>
      </c>
      <c r="AL61" s="1">
        <f>30+(podroze7[[#This Row],[dnie]]-1)*24</f>
        <v>78</v>
      </c>
      <c r="AM61" s="1">
        <f>podroze7[[#This Row],[dieta]]+podroze7[[#This Row],[Koszt_wyj]]</f>
        <v>512.4</v>
      </c>
      <c r="AZ61" s="1" t="s">
        <v>33</v>
      </c>
      <c r="BA61" s="1" t="s">
        <v>41</v>
      </c>
      <c r="BB61" s="1" t="s">
        <v>11</v>
      </c>
      <c r="BC61" s="2">
        <v>41900</v>
      </c>
      <c r="BD61" s="2">
        <v>41902</v>
      </c>
      <c r="BE61">
        <v>434.4</v>
      </c>
      <c r="BF61" t="str">
        <f>podroze78[[#This Row],[Imie]]&amp;podroze78[[#This Row],[Nazwisko]]</f>
        <v>AndrzejKolarski</v>
      </c>
      <c r="BG61">
        <f>COUNTIF(podroze78[id],podroze78[[#This Row],[id]])</f>
        <v>14</v>
      </c>
      <c r="BH61">
        <f>podroze78[[#This Row],[D_powr]]-podroze78[[#This Row],[D_wyj]]+1</f>
        <v>3</v>
      </c>
      <c r="BI61" s="1" cm="1">
        <f t="array" ref="BI61">SUM(IF(podroze78[Nazwisko]=podroze78[[#This Row],[Nazwisko]],podroze78[dnie],0))</f>
        <v>41</v>
      </c>
      <c r="BJ61" s="1">
        <f>30+(podroze78[[#This Row],[dnie]]-1)*24</f>
        <v>78</v>
      </c>
      <c r="BK61" s="1">
        <f>podroze78[[#This Row],[dieta]]+podroze78[[#This Row],[Koszt_wyj]]</f>
        <v>512.4</v>
      </c>
      <c r="BL61" s="1">
        <f>MONTH(podroze78[[#This Row],[D_wyj]])</f>
        <v>9</v>
      </c>
      <c r="BT61" s="1" t="s">
        <v>33</v>
      </c>
      <c r="BU61" s="1" t="s">
        <v>41</v>
      </c>
      <c r="BV61" s="1" t="s">
        <v>11</v>
      </c>
      <c r="BW61" s="2">
        <v>41900</v>
      </c>
      <c r="BX61" s="2">
        <v>41902</v>
      </c>
      <c r="BY61">
        <v>434.4</v>
      </c>
      <c r="BZ61" t="str">
        <f>podroze789[[#This Row],[Imie]]&amp;podroze789[[#This Row],[Nazwisko]]</f>
        <v>AndrzejKolarski</v>
      </c>
      <c r="CA61">
        <f>COUNTIF(podroze789[id],podroze789[[#This Row],[id]])</f>
        <v>14</v>
      </c>
      <c r="CB61">
        <f>podroze789[[#This Row],[D_powr]]-podroze789[[#This Row],[D_wyj]]+1</f>
        <v>3</v>
      </c>
      <c r="CC61" s="1" cm="1">
        <f t="array" ref="CC61">SUM(IF(podroze789[Nazwisko]=podroze789[[#This Row],[Nazwisko]],podroze789[dnie],0))</f>
        <v>41</v>
      </c>
      <c r="CD61" s="1">
        <f>30+(podroze789[[#This Row],[dnie]]-1)*24</f>
        <v>78</v>
      </c>
      <c r="CE61" s="1">
        <f>podroze789[[#This Row],[dieta]]+podroze789[[#This Row],[Koszt_wyj]]</f>
        <v>512.4</v>
      </c>
      <c r="CF61" s="1">
        <f>MONTH(podroze789[[#This Row],[D_wyj]])</f>
        <v>9</v>
      </c>
      <c r="CG61" s="1">
        <f>podroze789[[#This Row],[dnie]]-1</f>
        <v>2</v>
      </c>
      <c r="CT61" s="23">
        <v>2</v>
      </c>
      <c r="CV61" s="23">
        <v>1</v>
      </c>
    </row>
    <row r="62" spans="1:100" x14ac:dyDescent="0.25">
      <c r="A62" s="1" t="s">
        <v>54</v>
      </c>
      <c r="B62" s="1" t="s">
        <v>121</v>
      </c>
      <c r="C62" s="1" t="s">
        <v>19</v>
      </c>
      <c r="D62" s="2">
        <v>41660</v>
      </c>
      <c r="E62" s="2">
        <v>41662</v>
      </c>
      <c r="F62">
        <v>795.4</v>
      </c>
      <c r="G62" t="str">
        <f>podroze[[#This Row],[Imie]]&amp;podroze[[#This Row],[Nazwisko]]</f>
        <v>PaulinaMaskor</v>
      </c>
      <c r="H62">
        <f>COUNTIF(podroze[id],podroze[[#This Row],[id]])</f>
        <v>13</v>
      </c>
      <c r="I62">
        <f>podroze[[#This Row],[D_powr]]-podroze[[#This Row],[D_wyj]]+1</f>
        <v>3</v>
      </c>
      <c r="J62" s="1" cm="1">
        <f t="array" ref="J62">SUM(IF(podroze[Nazwisko]=podroze[[#This Row],[Nazwisko]],podroze[dnie],0))</f>
        <v>41</v>
      </c>
      <c r="K62" s="1">
        <f>30+(podroze[[#This Row],[dnie]]-1)*24</f>
        <v>78</v>
      </c>
      <c r="AB62" s="1" t="s">
        <v>54</v>
      </c>
      <c r="AC62" s="1" t="s">
        <v>121</v>
      </c>
      <c r="AD62" s="1" t="s">
        <v>19</v>
      </c>
      <c r="AE62" s="2">
        <v>41660</v>
      </c>
      <c r="AF62" s="2">
        <v>41662</v>
      </c>
      <c r="AG62">
        <v>795.4</v>
      </c>
      <c r="AH62" t="str">
        <f>podroze7[[#This Row],[Imie]]&amp;podroze7[[#This Row],[Nazwisko]]</f>
        <v>PaulinaMaskor</v>
      </c>
      <c r="AI62">
        <f>COUNTIF(podroze7[id],podroze7[[#This Row],[id]])</f>
        <v>13</v>
      </c>
      <c r="AJ62">
        <f>podroze7[[#This Row],[D_powr]]-podroze7[[#This Row],[D_wyj]]+1</f>
        <v>3</v>
      </c>
      <c r="AK62" s="1" cm="1">
        <f t="array" ref="AK62">SUM(IF(podroze7[Nazwisko]=podroze7[[#This Row],[Nazwisko]],podroze7[dnie],0))</f>
        <v>41</v>
      </c>
      <c r="AL62" s="1">
        <f>30+(podroze7[[#This Row],[dnie]]-1)*24</f>
        <v>78</v>
      </c>
      <c r="AM62" s="1">
        <f>podroze7[[#This Row],[dieta]]+podroze7[[#This Row],[Koszt_wyj]]</f>
        <v>873.4</v>
      </c>
      <c r="AZ62" s="1" t="s">
        <v>54</v>
      </c>
      <c r="BA62" s="1" t="s">
        <v>121</v>
      </c>
      <c r="BB62" s="1" t="s">
        <v>19</v>
      </c>
      <c r="BC62" s="2">
        <v>41660</v>
      </c>
      <c r="BD62" s="2">
        <v>41662</v>
      </c>
      <c r="BE62">
        <v>795.4</v>
      </c>
      <c r="BF62" t="str">
        <f>podroze78[[#This Row],[Imie]]&amp;podroze78[[#This Row],[Nazwisko]]</f>
        <v>PaulinaMaskor</v>
      </c>
      <c r="BG62">
        <f>COUNTIF(podroze78[id],podroze78[[#This Row],[id]])</f>
        <v>13</v>
      </c>
      <c r="BH62">
        <f>podroze78[[#This Row],[D_powr]]-podroze78[[#This Row],[D_wyj]]+1</f>
        <v>3</v>
      </c>
      <c r="BI62" s="1" cm="1">
        <f t="array" ref="BI62">SUM(IF(podroze78[Nazwisko]=podroze78[[#This Row],[Nazwisko]],podroze78[dnie],0))</f>
        <v>41</v>
      </c>
      <c r="BJ62" s="1">
        <f>30+(podroze78[[#This Row],[dnie]]-1)*24</f>
        <v>78</v>
      </c>
      <c r="BK62" s="1">
        <f>podroze78[[#This Row],[dieta]]+podroze78[[#This Row],[Koszt_wyj]]</f>
        <v>873.4</v>
      </c>
      <c r="BL62" s="1">
        <f>MONTH(podroze78[[#This Row],[D_wyj]])</f>
        <v>1</v>
      </c>
      <c r="BT62" s="1" t="s">
        <v>54</v>
      </c>
      <c r="BU62" s="1" t="s">
        <v>121</v>
      </c>
      <c r="BV62" s="1" t="s">
        <v>19</v>
      </c>
      <c r="BW62" s="2">
        <v>41660</v>
      </c>
      <c r="BX62" s="2">
        <v>41662</v>
      </c>
      <c r="BY62">
        <v>795.4</v>
      </c>
      <c r="BZ62" t="str">
        <f>podroze789[[#This Row],[Imie]]&amp;podroze789[[#This Row],[Nazwisko]]</f>
        <v>PaulinaMaskor</v>
      </c>
      <c r="CA62">
        <f>COUNTIF(podroze789[id],podroze789[[#This Row],[id]])</f>
        <v>13</v>
      </c>
      <c r="CB62">
        <f>podroze789[[#This Row],[D_powr]]-podroze789[[#This Row],[D_wyj]]+1</f>
        <v>3</v>
      </c>
      <c r="CC62" s="1" cm="1">
        <f t="array" ref="CC62">SUM(IF(podroze789[Nazwisko]=podroze789[[#This Row],[Nazwisko]],podroze789[dnie],0))</f>
        <v>41</v>
      </c>
      <c r="CD62" s="1">
        <f>30+(podroze789[[#This Row],[dnie]]-1)*24</f>
        <v>78</v>
      </c>
      <c r="CE62" s="1">
        <f>podroze789[[#This Row],[dieta]]+podroze789[[#This Row],[Koszt_wyj]]</f>
        <v>873.4</v>
      </c>
      <c r="CF62" s="1">
        <f>MONTH(podroze789[[#This Row],[D_wyj]])</f>
        <v>1</v>
      </c>
      <c r="CG62" s="1">
        <f>podroze789[[#This Row],[dnie]]-1</f>
        <v>2</v>
      </c>
      <c r="CT62" s="24">
        <v>2</v>
      </c>
      <c r="CV62" s="24">
        <v>1</v>
      </c>
    </row>
    <row r="63" spans="1:100" x14ac:dyDescent="0.25">
      <c r="A63" s="1" t="s">
        <v>54</v>
      </c>
      <c r="B63" s="1" t="s">
        <v>121</v>
      </c>
      <c r="C63" s="1" t="s">
        <v>30</v>
      </c>
      <c r="D63" s="2">
        <v>41701</v>
      </c>
      <c r="E63" s="2">
        <v>41703</v>
      </c>
      <c r="F63">
        <v>450.5</v>
      </c>
      <c r="G63" t="str">
        <f>podroze[[#This Row],[Imie]]&amp;podroze[[#This Row],[Nazwisko]]</f>
        <v>PaulinaMaskor</v>
      </c>
      <c r="H63">
        <f>COUNTIF(podroze[id],podroze[[#This Row],[id]])</f>
        <v>13</v>
      </c>
      <c r="I63">
        <f>podroze[[#This Row],[D_powr]]-podroze[[#This Row],[D_wyj]]+1</f>
        <v>3</v>
      </c>
      <c r="J63" s="1" cm="1">
        <f t="array" ref="J63">SUM(IF(podroze[Nazwisko]=podroze[[#This Row],[Nazwisko]],podroze[dnie],0))</f>
        <v>41</v>
      </c>
      <c r="K63" s="1">
        <f>30+(podroze[[#This Row],[dnie]]-1)*24</f>
        <v>78</v>
      </c>
      <c r="AB63" s="1" t="s">
        <v>54</v>
      </c>
      <c r="AC63" s="1" t="s">
        <v>121</v>
      </c>
      <c r="AD63" s="1" t="s">
        <v>30</v>
      </c>
      <c r="AE63" s="2">
        <v>41701</v>
      </c>
      <c r="AF63" s="2">
        <v>41703</v>
      </c>
      <c r="AG63">
        <v>450.5</v>
      </c>
      <c r="AH63" t="str">
        <f>podroze7[[#This Row],[Imie]]&amp;podroze7[[#This Row],[Nazwisko]]</f>
        <v>PaulinaMaskor</v>
      </c>
      <c r="AI63">
        <f>COUNTIF(podroze7[id],podroze7[[#This Row],[id]])</f>
        <v>13</v>
      </c>
      <c r="AJ63">
        <f>podroze7[[#This Row],[D_powr]]-podroze7[[#This Row],[D_wyj]]+1</f>
        <v>3</v>
      </c>
      <c r="AK63" s="1" cm="1">
        <f t="array" ref="AK63">SUM(IF(podroze7[Nazwisko]=podroze7[[#This Row],[Nazwisko]],podroze7[dnie],0))</f>
        <v>41</v>
      </c>
      <c r="AL63" s="1">
        <f>30+(podroze7[[#This Row],[dnie]]-1)*24</f>
        <v>78</v>
      </c>
      <c r="AM63" s="1">
        <f>podroze7[[#This Row],[dieta]]+podroze7[[#This Row],[Koszt_wyj]]</f>
        <v>528.5</v>
      </c>
      <c r="AZ63" s="1" t="s">
        <v>54</v>
      </c>
      <c r="BA63" s="1" t="s">
        <v>121</v>
      </c>
      <c r="BB63" s="1" t="s">
        <v>30</v>
      </c>
      <c r="BC63" s="2">
        <v>41701</v>
      </c>
      <c r="BD63" s="2">
        <v>41703</v>
      </c>
      <c r="BE63">
        <v>450.5</v>
      </c>
      <c r="BF63" t="str">
        <f>podroze78[[#This Row],[Imie]]&amp;podroze78[[#This Row],[Nazwisko]]</f>
        <v>PaulinaMaskor</v>
      </c>
      <c r="BG63">
        <f>COUNTIF(podroze78[id],podroze78[[#This Row],[id]])</f>
        <v>13</v>
      </c>
      <c r="BH63">
        <f>podroze78[[#This Row],[D_powr]]-podroze78[[#This Row],[D_wyj]]+1</f>
        <v>3</v>
      </c>
      <c r="BI63" s="1" cm="1">
        <f t="array" ref="BI63">SUM(IF(podroze78[Nazwisko]=podroze78[[#This Row],[Nazwisko]],podroze78[dnie],0))</f>
        <v>41</v>
      </c>
      <c r="BJ63" s="1">
        <f>30+(podroze78[[#This Row],[dnie]]-1)*24</f>
        <v>78</v>
      </c>
      <c r="BK63" s="1">
        <f>podroze78[[#This Row],[dieta]]+podroze78[[#This Row],[Koszt_wyj]]</f>
        <v>528.5</v>
      </c>
      <c r="BL63" s="1">
        <f>MONTH(podroze78[[#This Row],[D_wyj]])</f>
        <v>3</v>
      </c>
      <c r="BT63" s="1" t="s">
        <v>54</v>
      </c>
      <c r="BU63" s="1" t="s">
        <v>121</v>
      </c>
      <c r="BV63" s="1" t="s">
        <v>30</v>
      </c>
      <c r="BW63" s="2">
        <v>41701</v>
      </c>
      <c r="BX63" s="2">
        <v>41703</v>
      </c>
      <c r="BY63">
        <v>450.5</v>
      </c>
      <c r="BZ63" t="str">
        <f>podroze789[[#This Row],[Imie]]&amp;podroze789[[#This Row],[Nazwisko]]</f>
        <v>PaulinaMaskor</v>
      </c>
      <c r="CA63">
        <f>COUNTIF(podroze789[id],podroze789[[#This Row],[id]])</f>
        <v>13</v>
      </c>
      <c r="CB63">
        <f>podroze789[[#This Row],[D_powr]]-podroze789[[#This Row],[D_wyj]]+1</f>
        <v>3</v>
      </c>
      <c r="CC63" s="1" cm="1">
        <f t="array" ref="CC63">SUM(IF(podroze789[Nazwisko]=podroze789[[#This Row],[Nazwisko]],podroze789[dnie],0))</f>
        <v>41</v>
      </c>
      <c r="CD63" s="1">
        <f>30+(podroze789[[#This Row],[dnie]]-1)*24</f>
        <v>78</v>
      </c>
      <c r="CE63" s="1">
        <f>podroze789[[#This Row],[dieta]]+podroze789[[#This Row],[Koszt_wyj]]</f>
        <v>528.5</v>
      </c>
      <c r="CF63" s="1">
        <f>MONTH(podroze789[[#This Row],[D_wyj]])</f>
        <v>3</v>
      </c>
      <c r="CG63" s="1">
        <f>podroze789[[#This Row],[dnie]]-1</f>
        <v>2</v>
      </c>
      <c r="CT63" s="23">
        <v>2</v>
      </c>
      <c r="CV63" s="23">
        <v>1</v>
      </c>
    </row>
    <row r="64" spans="1:100" x14ac:dyDescent="0.25">
      <c r="A64" s="1" t="s">
        <v>93</v>
      </c>
      <c r="B64" s="1" t="s">
        <v>124</v>
      </c>
      <c r="C64" s="1" t="s">
        <v>47</v>
      </c>
      <c r="D64" s="2">
        <v>41839</v>
      </c>
      <c r="E64" s="2">
        <v>41840</v>
      </c>
      <c r="F64">
        <v>526.79999999999995</v>
      </c>
      <c r="G64" t="str">
        <f>podroze[[#This Row],[Imie]]&amp;podroze[[#This Row],[Nazwisko]]</f>
        <v>ZofiaBudzianowska</v>
      </c>
      <c r="H64">
        <f>COUNTIF(podroze[id],podroze[[#This Row],[id]])</f>
        <v>16</v>
      </c>
      <c r="I64">
        <f>podroze[[#This Row],[D_powr]]-podroze[[#This Row],[D_wyj]]+1</f>
        <v>2</v>
      </c>
      <c r="J64" s="1" cm="1">
        <f t="array" ref="J64">SUM(IF(podroze[Nazwisko]=podroze[[#This Row],[Nazwisko]],podroze[dnie],0))</f>
        <v>41</v>
      </c>
      <c r="K64" s="1">
        <f>30+(podroze[[#This Row],[dnie]]-1)*24</f>
        <v>54</v>
      </c>
      <c r="AB64" s="1" t="s">
        <v>93</v>
      </c>
      <c r="AC64" s="1" t="s">
        <v>124</v>
      </c>
      <c r="AD64" s="1" t="s">
        <v>47</v>
      </c>
      <c r="AE64" s="2">
        <v>41839</v>
      </c>
      <c r="AF64" s="2">
        <v>41840</v>
      </c>
      <c r="AG64">
        <v>526.79999999999995</v>
      </c>
      <c r="AH64" t="str">
        <f>podroze7[[#This Row],[Imie]]&amp;podroze7[[#This Row],[Nazwisko]]</f>
        <v>ZofiaBudzianowska</v>
      </c>
      <c r="AI64">
        <f>COUNTIF(podroze7[id],podroze7[[#This Row],[id]])</f>
        <v>16</v>
      </c>
      <c r="AJ64">
        <f>podroze7[[#This Row],[D_powr]]-podroze7[[#This Row],[D_wyj]]+1</f>
        <v>2</v>
      </c>
      <c r="AK64" s="1" cm="1">
        <f t="array" ref="AK64">SUM(IF(podroze7[Nazwisko]=podroze7[[#This Row],[Nazwisko]],podroze7[dnie],0))</f>
        <v>41</v>
      </c>
      <c r="AL64" s="1">
        <f>30+(podroze7[[#This Row],[dnie]]-1)*24</f>
        <v>54</v>
      </c>
      <c r="AM64" s="1">
        <f>podroze7[[#This Row],[dieta]]+podroze7[[#This Row],[Koszt_wyj]]</f>
        <v>580.79999999999995</v>
      </c>
      <c r="AZ64" s="1" t="s">
        <v>93</v>
      </c>
      <c r="BA64" s="1" t="s">
        <v>124</v>
      </c>
      <c r="BB64" s="1" t="s">
        <v>47</v>
      </c>
      <c r="BC64" s="2">
        <v>41839</v>
      </c>
      <c r="BD64" s="2">
        <v>41840</v>
      </c>
      <c r="BE64">
        <v>526.79999999999995</v>
      </c>
      <c r="BF64" t="str">
        <f>podroze78[[#This Row],[Imie]]&amp;podroze78[[#This Row],[Nazwisko]]</f>
        <v>ZofiaBudzianowska</v>
      </c>
      <c r="BG64">
        <f>COUNTIF(podroze78[id],podroze78[[#This Row],[id]])</f>
        <v>16</v>
      </c>
      <c r="BH64">
        <f>podroze78[[#This Row],[D_powr]]-podroze78[[#This Row],[D_wyj]]+1</f>
        <v>2</v>
      </c>
      <c r="BI64" s="1" cm="1">
        <f t="array" ref="BI64">SUM(IF(podroze78[Nazwisko]=podroze78[[#This Row],[Nazwisko]],podroze78[dnie],0))</f>
        <v>41</v>
      </c>
      <c r="BJ64" s="1">
        <f>30+(podroze78[[#This Row],[dnie]]-1)*24</f>
        <v>54</v>
      </c>
      <c r="BK64" s="1">
        <f>podroze78[[#This Row],[dieta]]+podroze78[[#This Row],[Koszt_wyj]]</f>
        <v>580.79999999999995</v>
      </c>
      <c r="BL64" s="1">
        <f>MONTH(podroze78[[#This Row],[D_wyj]])</f>
        <v>7</v>
      </c>
      <c r="BT64" s="1" t="s">
        <v>93</v>
      </c>
      <c r="BU64" s="1" t="s">
        <v>124</v>
      </c>
      <c r="BV64" s="1" t="s">
        <v>47</v>
      </c>
      <c r="BW64" s="2">
        <v>41839</v>
      </c>
      <c r="BX64" s="2">
        <v>41840</v>
      </c>
      <c r="BY64">
        <v>526.79999999999995</v>
      </c>
      <c r="BZ64" t="str">
        <f>podroze789[[#This Row],[Imie]]&amp;podroze789[[#This Row],[Nazwisko]]</f>
        <v>ZofiaBudzianowska</v>
      </c>
      <c r="CA64">
        <f>COUNTIF(podroze789[id],podroze789[[#This Row],[id]])</f>
        <v>16</v>
      </c>
      <c r="CB64">
        <f>podroze789[[#This Row],[D_powr]]-podroze789[[#This Row],[D_wyj]]+1</f>
        <v>2</v>
      </c>
      <c r="CC64" s="1" cm="1">
        <f t="array" ref="CC64">SUM(IF(podroze789[Nazwisko]=podroze789[[#This Row],[Nazwisko]],podroze789[dnie],0))</f>
        <v>41</v>
      </c>
      <c r="CD64" s="1">
        <f>30+(podroze789[[#This Row],[dnie]]-1)*24</f>
        <v>54</v>
      </c>
      <c r="CE64" s="1">
        <f>podroze789[[#This Row],[dieta]]+podroze789[[#This Row],[Koszt_wyj]]</f>
        <v>580.79999999999995</v>
      </c>
      <c r="CF64" s="1">
        <f>MONTH(podroze789[[#This Row],[D_wyj]])</f>
        <v>7</v>
      </c>
      <c r="CG64" s="1">
        <f>podroze789[[#This Row],[dnie]]-1</f>
        <v>1</v>
      </c>
      <c r="CT64" s="24">
        <v>2</v>
      </c>
      <c r="CV64" s="24">
        <v>1</v>
      </c>
    </row>
    <row r="65" spans="1:100" x14ac:dyDescent="0.25">
      <c r="A65" s="1" t="s">
        <v>93</v>
      </c>
      <c r="B65" s="1" t="s">
        <v>124</v>
      </c>
      <c r="C65" s="1" t="s">
        <v>24</v>
      </c>
      <c r="D65" s="2">
        <v>41886</v>
      </c>
      <c r="E65" s="2">
        <v>41887</v>
      </c>
      <c r="F65">
        <v>439.7</v>
      </c>
      <c r="G65" t="str">
        <f>podroze[[#This Row],[Imie]]&amp;podroze[[#This Row],[Nazwisko]]</f>
        <v>ZofiaBudzianowska</v>
      </c>
      <c r="H65">
        <f>COUNTIF(podroze[id],podroze[[#This Row],[id]])</f>
        <v>16</v>
      </c>
      <c r="I65">
        <f>podroze[[#This Row],[D_powr]]-podroze[[#This Row],[D_wyj]]+1</f>
        <v>2</v>
      </c>
      <c r="J65" s="1" cm="1">
        <f t="array" ref="J65">SUM(IF(podroze[Nazwisko]=podroze[[#This Row],[Nazwisko]],podroze[dnie],0))</f>
        <v>41</v>
      </c>
      <c r="K65" s="1">
        <f>30+(podroze[[#This Row],[dnie]]-1)*24</f>
        <v>54</v>
      </c>
      <c r="AB65" s="1" t="s">
        <v>93</v>
      </c>
      <c r="AC65" s="1" t="s">
        <v>124</v>
      </c>
      <c r="AD65" s="1" t="s">
        <v>24</v>
      </c>
      <c r="AE65" s="2">
        <v>41886</v>
      </c>
      <c r="AF65" s="2">
        <v>41887</v>
      </c>
      <c r="AG65">
        <v>439.7</v>
      </c>
      <c r="AH65" t="str">
        <f>podroze7[[#This Row],[Imie]]&amp;podroze7[[#This Row],[Nazwisko]]</f>
        <v>ZofiaBudzianowska</v>
      </c>
      <c r="AI65">
        <f>COUNTIF(podroze7[id],podroze7[[#This Row],[id]])</f>
        <v>16</v>
      </c>
      <c r="AJ65">
        <f>podroze7[[#This Row],[D_powr]]-podroze7[[#This Row],[D_wyj]]+1</f>
        <v>2</v>
      </c>
      <c r="AK65" s="1" cm="1">
        <f t="array" ref="AK65">SUM(IF(podroze7[Nazwisko]=podroze7[[#This Row],[Nazwisko]],podroze7[dnie],0))</f>
        <v>41</v>
      </c>
      <c r="AL65" s="1">
        <f>30+(podroze7[[#This Row],[dnie]]-1)*24</f>
        <v>54</v>
      </c>
      <c r="AM65" s="1">
        <f>podroze7[[#This Row],[dieta]]+podroze7[[#This Row],[Koszt_wyj]]</f>
        <v>493.7</v>
      </c>
      <c r="AZ65" s="1" t="s">
        <v>93</v>
      </c>
      <c r="BA65" s="1" t="s">
        <v>124</v>
      </c>
      <c r="BB65" s="1" t="s">
        <v>24</v>
      </c>
      <c r="BC65" s="2">
        <v>41886</v>
      </c>
      <c r="BD65" s="2">
        <v>41887</v>
      </c>
      <c r="BE65">
        <v>439.7</v>
      </c>
      <c r="BF65" t="str">
        <f>podroze78[[#This Row],[Imie]]&amp;podroze78[[#This Row],[Nazwisko]]</f>
        <v>ZofiaBudzianowska</v>
      </c>
      <c r="BG65">
        <f>COUNTIF(podroze78[id],podroze78[[#This Row],[id]])</f>
        <v>16</v>
      </c>
      <c r="BH65">
        <f>podroze78[[#This Row],[D_powr]]-podroze78[[#This Row],[D_wyj]]+1</f>
        <v>2</v>
      </c>
      <c r="BI65" s="1" cm="1">
        <f t="array" ref="BI65">SUM(IF(podroze78[Nazwisko]=podroze78[[#This Row],[Nazwisko]],podroze78[dnie],0))</f>
        <v>41</v>
      </c>
      <c r="BJ65" s="1">
        <f>30+(podroze78[[#This Row],[dnie]]-1)*24</f>
        <v>54</v>
      </c>
      <c r="BK65" s="1">
        <f>podroze78[[#This Row],[dieta]]+podroze78[[#This Row],[Koszt_wyj]]</f>
        <v>493.7</v>
      </c>
      <c r="BL65" s="1">
        <f>MONTH(podroze78[[#This Row],[D_wyj]])</f>
        <v>9</v>
      </c>
      <c r="BT65" s="1" t="s">
        <v>93</v>
      </c>
      <c r="BU65" s="1" t="s">
        <v>124</v>
      </c>
      <c r="BV65" s="1" t="s">
        <v>24</v>
      </c>
      <c r="BW65" s="2">
        <v>41886</v>
      </c>
      <c r="BX65" s="2">
        <v>41887</v>
      </c>
      <c r="BY65">
        <v>439.7</v>
      </c>
      <c r="BZ65" t="str">
        <f>podroze789[[#This Row],[Imie]]&amp;podroze789[[#This Row],[Nazwisko]]</f>
        <v>ZofiaBudzianowska</v>
      </c>
      <c r="CA65">
        <f>COUNTIF(podroze789[id],podroze789[[#This Row],[id]])</f>
        <v>16</v>
      </c>
      <c r="CB65">
        <f>podroze789[[#This Row],[D_powr]]-podroze789[[#This Row],[D_wyj]]+1</f>
        <v>2</v>
      </c>
      <c r="CC65" s="1" cm="1">
        <f t="array" ref="CC65">SUM(IF(podroze789[Nazwisko]=podroze789[[#This Row],[Nazwisko]],podroze789[dnie],0))</f>
        <v>41</v>
      </c>
      <c r="CD65" s="1">
        <f>30+(podroze789[[#This Row],[dnie]]-1)*24</f>
        <v>54</v>
      </c>
      <c r="CE65" s="1">
        <f>podroze789[[#This Row],[dieta]]+podroze789[[#This Row],[Koszt_wyj]]</f>
        <v>493.7</v>
      </c>
      <c r="CF65" s="1">
        <f>MONTH(podroze789[[#This Row],[D_wyj]])</f>
        <v>9</v>
      </c>
      <c r="CG65" s="1">
        <f>podroze789[[#This Row],[dnie]]-1</f>
        <v>1</v>
      </c>
      <c r="CT65" s="23">
        <v>2</v>
      </c>
      <c r="CV65" s="23">
        <v>1</v>
      </c>
    </row>
    <row r="66" spans="1:100" x14ac:dyDescent="0.25">
      <c r="A66" s="1" t="s">
        <v>93</v>
      </c>
      <c r="B66" s="1" t="s">
        <v>124</v>
      </c>
      <c r="C66" s="1" t="s">
        <v>72</v>
      </c>
      <c r="D66" s="2">
        <v>41934</v>
      </c>
      <c r="E66" s="2">
        <v>41935</v>
      </c>
      <c r="F66">
        <v>693.7</v>
      </c>
      <c r="G66" t="str">
        <f>podroze[[#This Row],[Imie]]&amp;podroze[[#This Row],[Nazwisko]]</f>
        <v>ZofiaBudzianowska</v>
      </c>
      <c r="H66">
        <f>COUNTIF(podroze[id],podroze[[#This Row],[id]])</f>
        <v>16</v>
      </c>
      <c r="I66">
        <f>podroze[[#This Row],[D_powr]]-podroze[[#This Row],[D_wyj]]+1</f>
        <v>2</v>
      </c>
      <c r="J66" s="1" cm="1">
        <f t="array" ref="J66">SUM(IF(podroze[Nazwisko]=podroze[[#This Row],[Nazwisko]],podroze[dnie],0))</f>
        <v>41</v>
      </c>
      <c r="K66" s="1">
        <f>30+(podroze[[#This Row],[dnie]]-1)*24</f>
        <v>54</v>
      </c>
      <c r="AB66" s="1" t="s">
        <v>93</v>
      </c>
      <c r="AC66" s="1" t="s">
        <v>124</v>
      </c>
      <c r="AD66" s="1" t="s">
        <v>72</v>
      </c>
      <c r="AE66" s="2">
        <v>41934</v>
      </c>
      <c r="AF66" s="2">
        <v>41935</v>
      </c>
      <c r="AG66">
        <v>693.7</v>
      </c>
      <c r="AH66" t="str">
        <f>podroze7[[#This Row],[Imie]]&amp;podroze7[[#This Row],[Nazwisko]]</f>
        <v>ZofiaBudzianowska</v>
      </c>
      <c r="AI66">
        <f>COUNTIF(podroze7[id],podroze7[[#This Row],[id]])</f>
        <v>16</v>
      </c>
      <c r="AJ66">
        <f>podroze7[[#This Row],[D_powr]]-podroze7[[#This Row],[D_wyj]]+1</f>
        <v>2</v>
      </c>
      <c r="AK66" s="1" cm="1">
        <f t="array" ref="AK66">SUM(IF(podroze7[Nazwisko]=podroze7[[#This Row],[Nazwisko]],podroze7[dnie],0))</f>
        <v>41</v>
      </c>
      <c r="AL66" s="1">
        <f>30+(podroze7[[#This Row],[dnie]]-1)*24</f>
        <v>54</v>
      </c>
      <c r="AM66" s="1">
        <f>podroze7[[#This Row],[dieta]]+podroze7[[#This Row],[Koszt_wyj]]</f>
        <v>747.7</v>
      </c>
      <c r="AZ66" s="1" t="s">
        <v>93</v>
      </c>
      <c r="BA66" s="1" t="s">
        <v>124</v>
      </c>
      <c r="BB66" s="1" t="s">
        <v>72</v>
      </c>
      <c r="BC66" s="2">
        <v>41934</v>
      </c>
      <c r="BD66" s="2">
        <v>41935</v>
      </c>
      <c r="BE66">
        <v>693.7</v>
      </c>
      <c r="BF66" t="str">
        <f>podroze78[[#This Row],[Imie]]&amp;podroze78[[#This Row],[Nazwisko]]</f>
        <v>ZofiaBudzianowska</v>
      </c>
      <c r="BG66">
        <f>COUNTIF(podroze78[id],podroze78[[#This Row],[id]])</f>
        <v>16</v>
      </c>
      <c r="BH66">
        <f>podroze78[[#This Row],[D_powr]]-podroze78[[#This Row],[D_wyj]]+1</f>
        <v>2</v>
      </c>
      <c r="BI66" s="1" cm="1">
        <f t="array" ref="BI66">SUM(IF(podroze78[Nazwisko]=podroze78[[#This Row],[Nazwisko]],podroze78[dnie],0))</f>
        <v>41</v>
      </c>
      <c r="BJ66" s="1">
        <f>30+(podroze78[[#This Row],[dnie]]-1)*24</f>
        <v>54</v>
      </c>
      <c r="BK66" s="1">
        <f>podroze78[[#This Row],[dieta]]+podroze78[[#This Row],[Koszt_wyj]]</f>
        <v>747.7</v>
      </c>
      <c r="BL66" s="1">
        <f>MONTH(podroze78[[#This Row],[D_wyj]])</f>
        <v>10</v>
      </c>
      <c r="BT66" s="1" t="s">
        <v>93</v>
      </c>
      <c r="BU66" s="1" t="s">
        <v>124</v>
      </c>
      <c r="BV66" s="1" t="s">
        <v>72</v>
      </c>
      <c r="BW66" s="2">
        <v>41934</v>
      </c>
      <c r="BX66" s="2">
        <v>41935</v>
      </c>
      <c r="BY66">
        <v>693.7</v>
      </c>
      <c r="BZ66" t="str">
        <f>podroze789[[#This Row],[Imie]]&amp;podroze789[[#This Row],[Nazwisko]]</f>
        <v>ZofiaBudzianowska</v>
      </c>
      <c r="CA66">
        <f>COUNTIF(podroze789[id],podroze789[[#This Row],[id]])</f>
        <v>16</v>
      </c>
      <c r="CB66">
        <f>podroze789[[#This Row],[D_powr]]-podroze789[[#This Row],[D_wyj]]+1</f>
        <v>2</v>
      </c>
      <c r="CC66" s="1" cm="1">
        <f t="array" ref="CC66">SUM(IF(podroze789[Nazwisko]=podroze789[[#This Row],[Nazwisko]],podroze789[dnie],0))</f>
        <v>41</v>
      </c>
      <c r="CD66" s="1">
        <f>30+(podroze789[[#This Row],[dnie]]-1)*24</f>
        <v>54</v>
      </c>
      <c r="CE66" s="1">
        <f>podroze789[[#This Row],[dieta]]+podroze789[[#This Row],[Koszt_wyj]]</f>
        <v>747.7</v>
      </c>
      <c r="CF66" s="1">
        <f>MONTH(podroze789[[#This Row],[D_wyj]])</f>
        <v>10</v>
      </c>
      <c r="CG66" s="1">
        <f>podroze789[[#This Row],[dnie]]-1</f>
        <v>1</v>
      </c>
      <c r="CT66" s="24">
        <v>2</v>
      </c>
      <c r="CV66" s="24">
        <v>1</v>
      </c>
    </row>
    <row r="67" spans="1:100" x14ac:dyDescent="0.25">
      <c r="A67" s="1" t="s">
        <v>93</v>
      </c>
      <c r="B67" s="1" t="s">
        <v>124</v>
      </c>
      <c r="C67" s="1" t="s">
        <v>11</v>
      </c>
      <c r="D67" s="2">
        <v>41946</v>
      </c>
      <c r="E67" s="2">
        <v>41947</v>
      </c>
      <c r="F67">
        <v>295.39999999999998</v>
      </c>
      <c r="G67" t="str">
        <f>podroze[[#This Row],[Imie]]&amp;podroze[[#This Row],[Nazwisko]]</f>
        <v>ZofiaBudzianowska</v>
      </c>
      <c r="H67">
        <f>COUNTIF(podroze[id],podroze[[#This Row],[id]])</f>
        <v>16</v>
      </c>
      <c r="I67">
        <f>podroze[[#This Row],[D_powr]]-podroze[[#This Row],[D_wyj]]+1</f>
        <v>2</v>
      </c>
      <c r="J67" s="1" cm="1">
        <f t="array" ref="J67">SUM(IF(podroze[Nazwisko]=podroze[[#This Row],[Nazwisko]],podroze[dnie],0))</f>
        <v>41</v>
      </c>
      <c r="K67" s="1">
        <f>30+(podroze[[#This Row],[dnie]]-1)*24</f>
        <v>54</v>
      </c>
      <c r="AB67" s="1" t="s">
        <v>93</v>
      </c>
      <c r="AC67" s="1" t="s">
        <v>124</v>
      </c>
      <c r="AD67" s="1" t="s">
        <v>11</v>
      </c>
      <c r="AE67" s="2">
        <v>41946</v>
      </c>
      <c r="AF67" s="2">
        <v>41947</v>
      </c>
      <c r="AG67">
        <v>295.39999999999998</v>
      </c>
      <c r="AH67" t="str">
        <f>podroze7[[#This Row],[Imie]]&amp;podroze7[[#This Row],[Nazwisko]]</f>
        <v>ZofiaBudzianowska</v>
      </c>
      <c r="AI67">
        <f>COUNTIF(podroze7[id],podroze7[[#This Row],[id]])</f>
        <v>16</v>
      </c>
      <c r="AJ67">
        <f>podroze7[[#This Row],[D_powr]]-podroze7[[#This Row],[D_wyj]]+1</f>
        <v>2</v>
      </c>
      <c r="AK67" s="1" cm="1">
        <f t="array" ref="AK67">SUM(IF(podroze7[Nazwisko]=podroze7[[#This Row],[Nazwisko]],podroze7[dnie],0))</f>
        <v>41</v>
      </c>
      <c r="AL67" s="1">
        <f>30+(podroze7[[#This Row],[dnie]]-1)*24</f>
        <v>54</v>
      </c>
      <c r="AM67" s="1">
        <f>podroze7[[#This Row],[dieta]]+podroze7[[#This Row],[Koszt_wyj]]</f>
        <v>349.4</v>
      </c>
      <c r="AZ67" s="1" t="s">
        <v>93</v>
      </c>
      <c r="BA67" s="1" t="s">
        <v>124</v>
      </c>
      <c r="BB67" s="1" t="s">
        <v>11</v>
      </c>
      <c r="BC67" s="2">
        <v>41946</v>
      </c>
      <c r="BD67" s="2">
        <v>41947</v>
      </c>
      <c r="BE67">
        <v>295.39999999999998</v>
      </c>
      <c r="BF67" t="str">
        <f>podroze78[[#This Row],[Imie]]&amp;podroze78[[#This Row],[Nazwisko]]</f>
        <v>ZofiaBudzianowska</v>
      </c>
      <c r="BG67">
        <f>COUNTIF(podroze78[id],podroze78[[#This Row],[id]])</f>
        <v>16</v>
      </c>
      <c r="BH67">
        <f>podroze78[[#This Row],[D_powr]]-podroze78[[#This Row],[D_wyj]]+1</f>
        <v>2</v>
      </c>
      <c r="BI67" s="1" cm="1">
        <f t="array" ref="BI67">SUM(IF(podroze78[Nazwisko]=podroze78[[#This Row],[Nazwisko]],podroze78[dnie],0))</f>
        <v>41</v>
      </c>
      <c r="BJ67" s="1">
        <f>30+(podroze78[[#This Row],[dnie]]-1)*24</f>
        <v>54</v>
      </c>
      <c r="BK67" s="1">
        <f>podroze78[[#This Row],[dieta]]+podroze78[[#This Row],[Koszt_wyj]]</f>
        <v>349.4</v>
      </c>
      <c r="BL67" s="1">
        <f>MONTH(podroze78[[#This Row],[D_wyj]])</f>
        <v>11</v>
      </c>
      <c r="BT67" s="1" t="s">
        <v>93</v>
      </c>
      <c r="BU67" s="1" t="s">
        <v>124</v>
      </c>
      <c r="BV67" s="1" t="s">
        <v>11</v>
      </c>
      <c r="BW67" s="2">
        <v>41946</v>
      </c>
      <c r="BX67" s="2">
        <v>41947</v>
      </c>
      <c r="BY67">
        <v>295.39999999999998</v>
      </c>
      <c r="BZ67" t="str">
        <f>podroze789[[#This Row],[Imie]]&amp;podroze789[[#This Row],[Nazwisko]]</f>
        <v>ZofiaBudzianowska</v>
      </c>
      <c r="CA67">
        <f>COUNTIF(podroze789[id],podroze789[[#This Row],[id]])</f>
        <v>16</v>
      </c>
      <c r="CB67">
        <f>podroze789[[#This Row],[D_powr]]-podroze789[[#This Row],[D_wyj]]+1</f>
        <v>2</v>
      </c>
      <c r="CC67" s="1" cm="1">
        <f t="array" ref="CC67">SUM(IF(podroze789[Nazwisko]=podroze789[[#This Row],[Nazwisko]],podroze789[dnie],0))</f>
        <v>41</v>
      </c>
      <c r="CD67" s="1">
        <f>30+(podroze789[[#This Row],[dnie]]-1)*24</f>
        <v>54</v>
      </c>
      <c r="CE67" s="1">
        <f>podroze789[[#This Row],[dieta]]+podroze789[[#This Row],[Koszt_wyj]]</f>
        <v>349.4</v>
      </c>
      <c r="CF67" s="1">
        <f>MONTH(podroze789[[#This Row],[D_wyj]])</f>
        <v>11</v>
      </c>
      <c r="CG67" s="1">
        <f>podroze789[[#This Row],[dnie]]-1</f>
        <v>1</v>
      </c>
      <c r="CT67" s="23">
        <v>4</v>
      </c>
      <c r="CV67" s="23">
        <v>4</v>
      </c>
    </row>
    <row r="68" spans="1:100" x14ac:dyDescent="0.25">
      <c r="A68" s="1" t="s">
        <v>9</v>
      </c>
      <c r="B68" s="1" t="s">
        <v>103</v>
      </c>
      <c r="C68" s="1" t="s">
        <v>59</v>
      </c>
      <c r="D68" s="2">
        <v>41752</v>
      </c>
      <c r="E68" s="2">
        <v>41753</v>
      </c>
      <c r="F68">
        <v>601</v>
      </c>
      <c r="G68" t="str">
        <f>podroze[[#This Row],[Imie]]&amp;podroze[[#This Row],[Nazwisko]]</f>
        <v>JustynaLaska</v>
      </c>
      <c r="H68">
        <f>COUNTIF(podroze[id],podroze[[#This Row],[id]])</f>
        <v>15</v>
      </c>
      <c r="I68">
        <f>podroze[[#This Row],[D_powr]]-podroze[[#This Row],[D_wyj]]+1</f>
        <v>2</v>
      </c>
      <c r="J68" s="1" cm="1">
        <f t="array" ref="J68">SUM(IF(podroze[Nazwisko]=podroze[[#This Row],[Nazwisko]],podroze[dnie],0))</f>
        <v>41</v>
      </c>
      <c r="K68" s="1">
        <f>30+(podroze[[#This Row],[dnie]]-1)*24</f>
        <v>54</v>
      </c>
      <c r="AB68" s="1" t="s">
        <v>9</v>
      </c>
      <c r="AC68" s="1" t="s">
        <v>103</v>
      </c>
      <c r="AD68" s="1" t="s">
        <v>59</v>
      </c>
      <c r="AE68" s="2">
        <v>41752</v>
      </c>
      <c r="AF68" s="2">
        <v>41753</v>
      </c>
      <c r="AG68">
        <v>601</v>
      </c>
      <c r="AH68" t="str">
        <f>podroze7[[#This Row],[Imie]]&amp;podroze7[[#This Row],[Nazwisko]]</f>
        <v>JustynaLaska</v>
      </c>
      <c r="AI68">
        <f>COUNTIF(podroze7[id],podroze7[[#This Row],[id]])</f>
        <v>15</v>
      </c>
      <c r="AJ68">
        <f>podroze7[[#This Row],[D_powr]]-podroze7[[#This Row],[D_wyj]]+1</f>
        <v>2</v>
      </c>
      <c r="AK68" s="1" cm="1">
        <f t="array" ref="AK68">SUM(IF(podroze7[Nazwisko]=podroze7[[#This Row],[Nazwisko]],podroze7[dnie],0))</f>
        <v>41</v>
      </c>
      <c r="AL68" s="1">
        <f>30+(podroze7[[#This Row],[dnie]]-1)*24</f>
        <v>54</v>
      </c>
      <c r="AM68" s="1">
        <f>podroze7[[#This Row],[dieta]]+podroze7[[#This Row],[Koszt_wyj]]</f>
        <v>655</v>
      </c>
      <c r="AZ68" s="1" t="s">
        <v>9</v>
      </c>
      <c r="BA68" s="1" t="s">
        <v>103</v>
      </c>
      <c r="BB68" s="1" t="s">
        <v>59</v>
      </c>
      <c r="BC68" s="2">
        <v>41752</v>
      </c>
      <c r="BD68" s="2">
        <v>41753</v>
      </c>
      <c r="BE68">
        <v>601</v>
      </c>
      <c r="BF68" t="str">
        <f>podroze78[[#This Row],[Imie]]&amp;podroze78[[#This Row],[Nazwisko]]</f>
        <v>JustynaLaska</v>
      </c>
      <c r="BG68">
        <f>COUNTIF(podroze78[id],podroze78[[#This Row],[id]])</f>
        <v>15</v>
      </c>
      <c r="BH68">
        <f>podroze78[[#This Row],[D_powr]]-podroze78[[#This Row],[D_wyj]]+1</f>
        <v>2</v>
      </c>
      <c r="BI68" s="1" cm="1">
        <f t="array" ref="BI68">SUM(IF(podroze78[Nazwisko]=podroze78[[#This Row],[Nazwisko]],podroze78[dnie],0))</f>
        <v>41</v>
      </c>
      <c r="BJ68" s="1">
        <f>30+(podroze78[[#This Row],[dnie]]-1)*24</f>
        <v>54</v>
      </c>
      <c r="BK68" s="1">
        <f>podroze78[[#This Row],[dieta]]+podroze78[[#This Row],[Koszt_wyj]]</f>
        <v>655</v>
      </c>
      <c r="BL68" s="1">
        <f>MONTH(podroze78[[#This Row],[D_wyj]])</f>
        <v>4</v>
      </c>
      <c r="BT68" s="1" t="s">
        <v>9</v>
      </c>
      <c r="BU68" s="1" t="s">
        <v>103</v>
      </c>
      <c r="BV68" s="1" t="s">
        <v>59</v>
      </c>
      <c r="BW68" s="2">
        <v>41752</v>
      </c>
      <c r="BX68" s="2">
        <v>41753</v>
      </c>
      <c r="BY68">
        <v>601</v>
      </c>
      <c r="BZ68" t="str">
        <f>podroze789[[#This Row],[Imie]]&amp;podroze789[[#This Row],[Nazwisko]]</f>
        <v>JustynaLaska</v>
      </c>
      <c r="CA68">
        <f>COUNTIF(podroze789[id],podroze789[[#This Row],[id]])</f>
        <v>15</v>
      </c>
      <c r="CB68">
        <f>podroze789[[#This Row],[D_powr]]-podroze789[[#This Row],[D_wyj]]+1</f>
        <v>2</v>
      </c>
      <c r="CC68" s="1" cm="1">
        <f t="array" ref="CC68">SUM(IF(podroze789[Nazwisko]=podroze789[[#This Row],[Nazwisko]],podroze789[dnie],0))</f>
        <v>41</v>
      </c>
      <c r="CD68" s="1">
        <f>30+(podroze789[[#This Row],[dnie]]-1)*24</f>
        <v>54</v>
      </c>
      <c r="CE68" s="1">
        <f>podroze789[[#This Row],[dieta]]+podroze789[[#This Row],[Koszt_wyj]]</f>
        <v>655</v>
      </c>
      <c r="CF68" s="1">
        <f>MONTH(podroze789[[#This Row],[D_wyj]])</f>
        <v>4</v>
      </c>
      <c r="CG68" s="1">
        <f>podroze789[[#This Row],[dnie]]-1</f>
        <v>1</v>
      </c>
      <c r="CT68" s="24">
        <v>4</v>
      </c>
      <c r="CV68" s="24">
        <v>4</v>
      </c>
    </row>
    <row r="69" spans="1:100" x14ac:dyDescent="0.25">
      <c r="A69" s="1" t="s">
        <v>9</v>
      </c>
      <c r="B69" s="1" t="s">
        <v>103</v>
      </c>
      <c r="C69" s="1" t="s">
        <v>19</v>
      </c>
      <c r="D69" s="2">
        <v>41815</v>
      </c>
      <c r="E69" s="2">
        <v>41816</v>
      </c>
      <c r="F69">
        <v>654.4</v>
      </c>
      <c r="G69" t="str">
        <f>podroze[[#This Row],[Imie]]&amp;podroze[[#This Row],[Nazwisko]]</f>
        <v>JustynaLaska</v>
      </c>
      <c r="H69">
        <f>COUNTIF(podroze[id],podroze[[#This Row],[id]])</f>
        <v>15</v>
      </c>
      <c r="I69">
        <f>podroze[[#This Row],[D_powr]]-podroze[[#This Row],[D_wyj]]+1</f>
        <v>2</v>
      </c>
      <c r="J69" s="1" cm="1">
        <f t="array" ref="J69">SUM(IF(podroze[Nazwisko]=podroze[[#This Row],[Nazwisko]],podroze[dnie],0))</f>
        <v>41</v>
      </c>
      <c r="K69" s="1">
        <f>30+(podroze[[#This Row],[dnie]]-1)*24</f>
        <v>54</v>
      </c>
      <c r="AB69" s="1" t="s">
        <v>9</v>
      </c>
      <c r="AC69" s="1" t="s">
        <v>103</v>
      </c>
      <c r="AD69" s="1" t="s">
        <v>19</v>
      </c>
      <c r="AE69" s="2">
        <v>41815</v>
      </c>
      <c r="AF69" s="2">
        <v>41816</v>
      </c>
      <c r="AG69">
        <v>654.4</v>
      </c>
      <c r="AH69" t="str">
        <f>podroze7[[#This Row],[Imie]]&amp;podroze7[[#This Row],[Nazwisko]]</f>
        <v>JustynaLaska</v>
      </c>
      <c r="AI69">
        <f>COUNTIF(podroze7[id],podroze7[[#This Row],[id]])</f>
        <v>15</v>
      </c>
      <c r="AJ69">
        <f>podroze7[[#This Row],[D_powr]]-podroze7[[#This Row],[D_wyj]]+1</f>
        <v>2</v>
      </c>
      <c r="AK69" s="1" cm="1">
        <f t="array" ref="AK69">SUM(IF(podroze7[Nazwisko]=podroze7[[#This Row],[Nazwisko]],podroze7[dnie],0))</f>
        <v>41</v>
      </c>
      <c r="AL69" s="1">
        <f>30+(podroze7[[#This Row],[dnie]]-1)*24</f>
        <v>54</v>
      </c>
      <c r="AM69" s="1">
        <f>podroze7[[#This Row],[dieta]]+podroze7[[#This Row],[Koszt_wyj]]</f>
        <v>708.4</v>
      </c>
      <c r="AZ69" s="1" t="s">
        <v>9</v>
      </c>
      <c r="BA69" s="1" t="s">
        <v>103</v>
      </c>
      <c r="BB69" s="1" t="s">
        <v>19</v>
      </c>
      <c r="BC69" s="2">
        <v>41815</v>
      </c>
      <c r="BD69" s="2">
        <v>41816</v>
      </c>
      <c r="BE69">
        <v>654.4</v>
      </c>
      <c r="BF69" t="str">
        <f>podroze78[[#This Row],[Imie]]&amp;podroze78[[#This Row],[Nazwisko]]</f>
        <v>JustynaLaska</v>
      </c>
      <c r="BG69">
        <f>COUNTIF(podroze78[id],podroze78[[#This Row],[id]])</f>
        <v>15</v>
      </c>
      <c r="BH69">
        <f>podroze78[[#This Row],[D_powr]]-podroze78[[#This Row],[D_wyj]]+1</f>
        <v>2</v>
      </c>
      <c r="BI69" s="1" cm="1">
        <f t="array" ref="BI69">SUM(IF(podroze78[Nazwisko]=podroze78[[#This Row],[Nazwisko]],podroze78[dnie],0))</f>
        <v>41</v>
      </c>
      <c r="BJ69" s="1">
        <f>30+(podroze78[[#This Row],[dnie]]-1)*24</f>
        <v>54</v>
      </c>
      <c r="BK69" s="1">
        <f>podroze78[[#This Row],[dieta]]+podroze78[[#This Row],[Koszt_wyj]]</f>
        <v>708.4</v>
      </c>
      <c r="BL69" s="1">
        <f>MONTH(podroze78[[#This Row],[D_wyj]])</f>
        <v>6</v>
      </c>
      <c r="BT69" s="1" t="s">
        <v>9</v>
      </c>
      <c r="BU69" s="1" t="s">
        <v>103</v>
      </c>
      <c r="BV69" s="1" t="s">
        <v>19</v>
      </c>
      <c r="BW69" s="2">
        <v>41815</v>
      </c>
      <c r="BX69" s="2">
        <v>41816</v>
      </c>
      <c r="BY69">
        <v>654.4</v>
      </c>
      <c r="BZ69" t="str">
        <f>podroze789[[#This Row],[Imie]]&amp;podroze789[[#This Row],[Nazwisko]]</f>
        <v>JustynaLaska</v>
      </c>
      <c r="CA69">
        <f>COUNTIF(podroze789[id],podroze789[[#This Row],[id]])</f>
        <v>15</v>
      </c>
      <c r="CB69">
        <f>podroze789[[#This Row],[D_powr]]-podroze789[[#This Row],[D_wyj]]+1</f>
        <v>2</v>
      </c>
      <c r="CC69" s="1" cm="1">
        <f t="array" ref="CC69">SUM(IF(podroze789[Nazwisko]=podroze789[[#This Row],[Nazwisko]],podroze789[dnie],0))</f>
        <v>41</v>
      </c>
      <c r="CD69" s="1">
        <f>30+(podroze789[[#This Row],[dnie]]-1)*24</f>
        <v>54</v>
      </c>
      <c r="CE69" s="1">
        <f>podroze789[[#This Row],[dieta]]+podroze789[[#This Row],[Koszt_wyj]]</f>
        <v>708.4</v>
      </c>
      <c r="CF69" s="1">
        <f>MONTH(podroze789[[#This Row],[D_wyj]])</f>
        <v>6</v>
      </c>
      <c r="CG69" s="1">
        <f>podroze789[[#This Row],[dnie]]-1</f>
        <v>1</v>
      </c>
      <c r="CT69" s="23">
        <v>4</v>
      </c>
      <c r="CV69" s="23">
        <v>4</v>
      </c>
    </row>
    <row r="70" spans="1:100" x14ac:dyDescent="0.25">
      <c r="A70" s="1" t="s">
        <v>9</v>
      </c>
      <c r="B70" s="1" t="s">
        <v>103</v>
      </c>
      <c r="C70" s="1" t="s">
        <v>24</v>
      </c>
      <c r="D70" s="2">
        <v>41839</v>
      </c>
      <c r="E70" s="2">
        <v>41840</v>
      </c>
      <c r="F70">
        <v>439.7</v>
      </c>
      <c r="G70" t="str">
        <f>podroze[[#This Row],[Imie]]&amp;podroze[[#This Row],[Nazwisko]]</f>
        <v>JustynaLaska</v>
      </c>
      <c r="H70">
        <f>COUNTIF(podroze[id],podroze[[#This Row],[id]])</f>
        <v>15</v>
      </c>
      <c r="I70">
        <f>podroze[[#This Row],[D_powr]]-podroze[[#This Row],[D_wyj]]+1</f>
        <v>2</v>
      </c>
      <c r="J70" s="1" cm="1">
        <f t="array" ref="J70">SUM(IF(podroze[Nazwisko]=podroze[[#This Row],[Nazwisko]],podroze[dnie],0))</f>
        <v>41</v>
      </c>
      <c r="K70" s="1">
        <f>30+(podroze[[#This Row],[dnie]]-1)*24</f>
        <v>54</v>
      </c>
      <c r="AB70" s="1" t="s">
        <v>9</v>
      </c>
      <c r="AC70" s="1" t="s">
        <v>103</v>
      </c>
      <c r="AD70" s="1" t="s">
        <v>24</v>
      </c>
      <c r="AE70" s="2">
        <v>41839</v>
      </c>
      <c r="AF70" s="2">
        <v>41840</v>
      </c>
      <c r="AG70">
        <v>439.7</v>
      </c>
      <c r="AH70" t="str">
        <f>podroze7[[#This Row],[Imie]]&amp;podroze7[[#This Row],[Nazwisko]]</f>
        <v>JustynaLaska</v>
      </c>
      <c r="AI70">
        <f>COUNTIF(podroze7[id],podroze7[[#This Row],[id]])</f>
        <v>15</v>
      </c>
      <c r="AJ70">
        <f>podroze7[[#This Row],[D_powr]]-podroze7[[#This Row],[D_wyj]]+1</f>
        <v>2</v>
      </c>
      <c r="AK70" s="1" cm="1">
        <f t="array" ref="AK70">SUM(IF(podroze7[Nazwisko]=podroze7[[#This Row],[Nazwisko]],podroze7[dnie],0))</f>
        <v>41</v>
      </c>
      <c r="AL70" s="1">
        <f>30+(podroze7[[#This Row],[dnie]]-1)*24</f>
        <v>54</v>
      </c>
      <c r="AM70" s="1">
        <f>podroze7[[#This Row],[dieta]]+podroze7[[#This Row],[Koszt_wyj]]</f>
        <v>493.7</v>
      </c>
      <c r="AZ70" s="1" t="s">
        <v>9</v>
      </c>
      <c r="BA70" s="1" t="s">
        <v>103</v>
      </c>
      <c r="BB70" s="1" t="s">
        <v>24</v>
      </c>
      <c r="BC70" s="2">
        <v>41839</v>
      </c>
      <c r="BD70" s="2">
        <v>41840</v>
      </c>
      <c r="BE70">
        <v>439.7</v>
      </c>
      <c r="BF70" t="str">
        <f>podroze78[[#This Row],[Imie]]&amp;podroze78[[#This Row],[Nazwisko]]</f>
        <v>JustynaLaska</v>
      </c>
      <c r="BG70">
        <f>COUNTIF(podroze78[id],podroze78[[#This Row],[id]])</f>
        <v>15</v>
      </c>
      <c r="BH70">
        <f>podroze78[[#This Row],[D_powr]]-podroze78[[#This Row],[D_wyj]]+1</f>
        <v>2</v>
      </c>
      <c r="BI70" s="1" cm="1">
        <f t="array" ref="BI70">SUM(IF(podroze78[Nazwisko]=podroze78[[#This Row],[Nazwisko]],podroze78[dnie],0))</f>
        <v>41</v>
      </c>
      <c r="BJ70" s="1">
        <f>30+(podroze78[[#This Row],[dnie]]-1)*24</f>
        <v>54</v>
      </c>
      <c r="BK70" s="1">
        <f>podroze78[[#This Row],[dieta]]+podroze78[[#This Row],[Koszt_wyj]]</f>
        <v>493.7</v>
      </c>
      <c r="BL70" s="1">
        <f>MONTH(podroze78[[#This Row],[D_wyj]])</f>
        <v>7</v>
      </c>
      <c r="BT70" s="1" t="s">
        <v>9</v>
      </c>
      <c r="BU70" s="1" t="s">
        <v>103</v>
      </c>
      <c r="BV70" s="1" t="s">
        <v>24</v>
      </c>
      <c r="BW70" s="2">
        <v>41839</v>
      </c>
      <c r="BX70" s="2">
        <v>41840</v>
      </c>
      <c r="BY70">
        <v>439.7</v>
      </c>
      <c r="BZ70" t="str">
        <f>podroze789[[#This Row],[Imie]]&amp;podroze789[[#This Row],[Nazwisko]]</f>
        <v>JustynaLaska</v>
      </c>
      <c r="CA70">
        <f>COUNTIF(podroze789[id],podroze789[[#This Row],[id]])</f>
        <v>15</v>
      </c>
      <c r="CB70">
        <f>podroze789[[#This Row],[D_powr]]-podroze789[[#This Row],[D_wyj]]+1</f>
        <v>2</v>
      </c>
      <c r="CC70" s="1" cm="1">
        <f t="array" ref="CC70">SUM(IF(podroze789[Nazwisko]=podroze789[[#This Row],[Nazwisko]],podroze789[dnie],0))</f>
        <v>41</v>
      </c>
      <c r="CD70" s="1">
        <f>30+(podroze789[[#This Row],[dnie]]-1)*24</f>
        <v>54</v>
      </c>
      <c r="CE70" s="1">
        <f>podroze789[[#This Row],[dieta]]+podroze789[[#This Row],[Koszt_wyj]]</f>
        <v>493.7</v>
      </c>
      <c r="CF70" s="1">
        <f>MONTH(podroze789[[#This Row],[D_wyj]])</f>
        <v>7</v>
      </c>
      <c r="CG70" s="1">
        <f>podroze789[[#This Row],[dnie]]-1</f>
        <v>1</v>
      </c>
      <c r="CT70" s="24">
        <v>4</v>
      </c>
      <c r="CV70" s="24">
        <v>4</v>
      </c>
    </row>
    <row r="71" spans="1:100" x14ac:dyDescent="0.25">
      <c r="A71" s="1" t="s">
        <v>33</v>
      </c>
      <c r="B71" s="1" t="s">
        <v>41</v>
      </c>
      <c r="C71" s="1" t="s">
        <v>30</v>
      </c>
      <c r="D71" s="2">
        <v>41643</v>
      </c>
      <c r="E71" s="2">
        <v>41644</v>
      </c>
      <c r="F71">
        <v>331.5</v>
      </c>
      <c r="G71" t="str">
        <f>podroze[[#This Row],[Imie]]&amp;podroze[[#This Row],[Nazwisko]]</f>
        <v>AndrzejKolarski</v>
      </c>
      <c r="H71">
        <f>COUNTIF(podroze[id],podroze[[#This Row],[id]])</f>
        <v>14</v>
      </c>
      <c r="I71">
        <f>podroze[[#This Row],[D_powr]]-podroze[[#This Row],[D_wyj]]+1</f>
        <v>2</v>
      </c>
      <c r="J71" s="1" cm="1">
        <f t="array" ref="J71">SUM(IF(podroze[Nazwisko]=podroze[[#This Row],[Nazwisko]],podroze[dnie],0))</f>
        <v>41</v>
      </c>
      <c r="K71" s="1">
        <f>30+(podroze[[#This Row],[dnie]]-1)*24</f>
        <v>54</v>
      </c>
      <c r="AB71" s="1" t="s">
        <v>33</v>
      </c>
      <c r="AC71" s="1" t="s">
        <v>41</v>
      </c>
      <c r="AD71" s="1" t="s">
        <v>30</v>
      </c>
      <c r="AE71" s="2">
        <v>41643</v>
      </c>
      <c r="AF71" s="2">
        <v>41644</v>
      </c>
      <c r="AG71">
        <v>331.5</v>
      </c>
      <c r="AH71" t="str">
        <f>podroze7[[#This Row],[Imie]]&amp;podroze7[[#This Row],[Nazwisko]]</f>
        <v>AndrzejKolarski</v>
      </c>
      <c r="AI71">
        <f>COUNTIF(podroze7[id],podroze7[[#This Row],[id]])</f>
        <v>14</v>
      </c>
      <c r="AJ71">
        <f>podroze7[[#This Row],[D_powr]]-podroze7[[#This Row],[D_wyj]]+1</f>
        <v>2</v>
      </c>
      <c r="AK71" s="1" cm="1">
        <f t="array" ref="AK71">SUM(IF(podroze7[Nazwisko]=podroze7[[#This Row],[Nazwisko]],podroze7[dnie],0))</f>
        <v>41</v>
      </c>
      <c r="AL71" s="1">
        <f>30+(podroze7[[#This Row],[dnie]]-1)*24</f>
        <v>54</v>
      </c>
      <c r="AM71" s="1">
        <f>podroze7[[#This Row],[dieta]]+podroze7[[#This Row],[Koszt_wyj]]</f>
        <v>385.5</v>
      </c>
      <c r="AZ71" s="1" t="s">
        <v>33</v>
      </c>
      <c r="BA71" s="1" t="s">
        <v>41</v>
      </c>
      <c r="BB71" s="1" t="s">
        <v>30</v>
      </c>
      <c r="BC71" s="2">
        <v>41643</v>
      </c>
      <c r="BD71" s="2">
        <v>41644</v>
      </c>
      <c r="BE71">
        <v>331.5</v>
      </c>
      <c r="BF71" t="str">
        <f>podroze78[[#This Row],[Imie]]&amp;podroze78[[#This Row],[Nazwisko]]</f>
        <v>AndrzejKolarski</v>
      </c>
      <c r="BG71">
        <f>COUNTIF(podroze78[id],podroze78[[#This Row],[id]])</f>
        <v>14</v>
      </c>
      <c r="BH71">
        <f>podroze78[[#This Row],[D_powr]]-podroze78[[#This Row],[D_wyj]]+1</f>
        <v>2</v>
      </c>
      <c r="BI71" s="1" cm="1">
        <f t="array" ref="BI71">SUM(IF(podroze78[Nazwisko]=podroze78[[#This Row],[Nazwisko]],podroze78[dnie],0))</f>
        <v>41</v>
      </c>
      <c r="BJ71" s="1">
        <f>30+(podroze78[[#This Row],[dnie]]-1)*24</f>
        <v>54</v>
      </c>
      <c r="BK71" s="1">
        <f>podroze78[[#This Row],[dieta]]+podroze78[[#This Row],[Koszt_wyj]]</f>
        <v>385.5</v>
      </c>
      <c r="BL71" s="1">
        <f>MONTH(podroze78[[#This Row],[D_wyj]])</f>
        <v>1</v>
      </c>
      <c r="BT71" s="1" t="s">
        <v>33</v>
      </c>
      <c r="BU71" s="1" t="s">
        <v>41</v>
      </c>
      <c r="BV71" s="1" t="s">
        <v>30</v>
      </c>
      <c r="BW71" s="2">
        <v>41643</v>
      </c>
      <c r="BX71" s="2">
        <v>41644</v>
      </c>
      <c r="BY71">
        <v>331.5</v>
      </c>
      <c r="BZ71" t="str">
        <f>podroze789[[#This Row],[Imie]]&amp;podroze789[[#This Row],[Nazwisko]]</f>
        <v>AndrzejKolarski</v>
      </c>
      <c r="CA71">
        <f>COUNTIF(podroze789[id],podroze789[[#This Row],[id]])</f>
        <v>14</v>
      </c>
      <c r="CB71">
        <f>podroze789[[#This Row],[D_powr]]-podroze789[[#This Row],[D_wyj]]+1</f>
        <v>2</v>
      </c>
      <c r="CC71" s="1" cm="1">
        <f t="array" ref="CC71">SUM(IF(podroze789[Nazwisko]=podroze789[[#This Row],[Nazwisko]],podroze789[dnie],0))</f>
        <v>41</v>
      </c>
      <c r="CD71" s="1">
        <f>30+(podroze789[[#This Row],[dnie]]-1)*24</f>
        <v>54</v>
      </c>
      <c r="CE71" s="1">
        <f>podroze789[[#This Row],[dieta]]+podroze789[[#This Row],[Koszt_wyj]]</f>
        <v>385.5</v>
      </c>
      <c r="CF71" s="1">
        <f>MONTH(podroze789[[#This Row],[D_wyj]])</f>
        <v>1</v>
      </c>
      <c r="CG71" s="1">
        <f>podroze789[[#This Row],[dnie]]-1</f>
        <v>1</v>
      </c>
      <c r="CT71" s="23">
        <v>4</v>
      </c>
      <c r="CV71" s="23">
        <v>4</v>
      </c>
    </row>
    <row r="72" spans="1:100" x14ac:dyDescent="0.25">
      <c r="A72" s="1" t="s">
        <v>33</v>
      </c>
      <c r="B72" s="1" t="s">
        <v>41</v>
      </c>
      <c r="C72" s="1" t="s">
        <v>8</v>
      </c>
      <c r="D72" s="2">
        <v>41743</v>
      </c>
      <c r="E72" s="2">
        <v>41744</v>
      </c>
      <c r="F72">
        <v>891</v>
      </c>
      <c r="G72" t="str">
        <f>podroze[[#This Row],[Imie]]&amp;podroze[[#This Row],[Nazwisko]]</f>
        <v>AndrzejKolarski</v>
      </c>
      <c r="H72">
        <f>COUNTIF(podroze[id],podroze[[#This Row],[id]])</f>
        <v>14</v>
      </c>
      <c r="I72">
        <f>podroze[[#This Row],[D_powr]]-podroze[[#This Row],[D_wyj]]+1</f>
        <v>2</v>
      </c>
      <c r="J72" s="1" cm="1">
        <f t="array" ref="J72">SUM(IF(podroze[Nazwisko]=podroze[[#This Row],[Nazwisko]],podroze[dnie],0))</f>
        <v>41</v>
      </c>
      <c r="K72" s="1">
        <f>30+(podroze[[#This Row],[dnie]]-1)*24</f>
        <v>54</v>
      </c>
      <c r="AB72" s="1" t="s">
        <v>33</v>
      </c>
      <c r="AC72" s="1" t="s">
        <v>41</v>
      </c>
      <c r="AD72" s="1" t="s">
        <v>8</v>
      </c>
      <c r="AE72" s="2">
        <v>41743</v>
      </c>
      <c r="AF72" s="2">
        <v>41744</v>
      </c>
      <c r="AG72">
        <v>891</v>
      </c>
      <c r="AH72" t="str">
        <f>podroze7[[#This Row],[Imie]]&amp;podroze7[[#This Row],[Nazwisko]]</f>
        <v>AndrzejKolarski</v>
      </c>
      <c r="AI72">
        <f>COUNTIF(podroze7[id],podroze7[[#This Row],[id]])</f>
        <v>14</v>
      </c>
      <c r="AJ72">
        <f>podroze7[[#This Row],[D_powr]]-podroze7[[#This Row],[D_wyj]]+1</f>
        <v>2</v>
      </c>
      <c r="AK72" s="1" cm="1">
        <f t="array" ref="AK72">SUM(IF(podroze7[Nazwisko]=podroze7[[#This Row],[Nazwisko]],podroze7[dnie],0))</f>
        <v>41</v>
      </c>
      <c r="AL72" s="1">
        <f>30+(podroze7[[#This Row],[dnie]]-1)*24</f>
        <v>54</v>
      </c>
      <c r="AM72" s="1">
        <f>podroze7[[#This Row],[dieta]]+podroze7[[#This Row],[Koszt_wyj]]</f>
        <v>945</v>
      </c>
      <c r="AZ72" s="1" t="s">
        <v>33</v>
      </c>
      <c r="BA72" s="1" t="s">
        <v>41</v>
      </c>
      <c r="BB72" s="1" t="s">
        <v>8</v>
      </c>
      <c r="BC72" s="2">
        <v>41743</v>
      </c>
      <c r="BD72" s="2">
        <v>41744</v>
      </c>
      <c r="BE72">
        <v>891</v>
      </c>
      <c r="BF72" t="str">
        <f>podroze78[[#This Row],[Imie]]&amp;podroze78[[#This Row],[Nazwisko]]</f>
        <v>AndrzejKolarski</v>
      </c>
      <c r="BG72">
        <f>COUNTIF(podroze78[id],podroze78[[#This Row],[id]])</f>
        <v>14</v>
      </c>
      <c r="BH72">
        <f>podroze78[[#This Row],[D_powr]]-podroze78[[#This Row],[D_wyj]]+1</f>
        <v>2</v>
      </c>
      <c r="BI72" s="1" cm="1">
        <f t="array" ref="BI72">SUM(IF(podroze78[Nazwisko]=podroze78[[#This Row],[Nazwisko]],podroze78[dnie],0))</f>
        <v>41</v>
      </c>
      <c r="BJ72" s="1">
        <f>30+(podroze78[[#This Row],[dnie]]-1)*24</f>
        <v>54</v>
      </c>
      <c r="BK72" s="1">
        <f>podroze78[[#This Row],[dieta]]+podroze78[[#This Row],[Koszt_wyj]]</f>
        <v>945</v>
      </c>
      <c r="BL72" s="1">
        <f>MONTH(podroze78[[#This Row],[D_wyj]])</f>
        <v>4</v>
      </c>
      <c r="BT72" s="1" t="s">
        <v>33</v>
      </c>
      <c r="BU72" s="1" t="s">
        <v>41</v>
      </c>
      <c r="BV72" s="1" t="s">
        <v>8</v>
      </c>
      <c r="BW72" s="2">
        <v>41743</v>
      </c>
      <c r="BX72" s="2">
        <v>41744</v>
      </c>
      <c r="BY72">
        <v>891</v>
      </c>
      <c r="BZ72" t="str">
        <f>podroze789[[#This Row],[Imie]]&amp;podroze789[[#This Row],[Nazwisko]]</f>
        <v>AndrzejKolarski</v>
      </c>
      <c r="CA72">
        <f>COUNTIF(podroze789[id],podroze789[[#This Row],[id]])</f>
        <v>14</v>
      </c>
      <c r="CB72">
        <f>podroze789[[#This Row],[D_powr]]-podroze789[[#This Row],[D_wyj]]+1</f>
        <v>2</v>
      </c>
      <c r="CC72" s="1" cm="1">
        <f t="array" ref="CC72">SUM(IF(podroze789[Nazwisko]=podroze789[[#This Row],[Nazwisko]],podroze789[dnie],0))</f>
        <v>41</v>
      </c>
      <c r="CD72" s="1">
        <f>30+(podroze789[[#This Row],[dnie]]-1)*24</f>
        <v>54</v>
      </c>
      <c r="CE72" s="1">
        <f>podroze789[[#This Row],[dieta]]+podroze789[[#This Row],[Koszt_wyj]]</f>
        <v>945</v>
      </c>
      <c r="CF72" s="1">
        <f>MONTH(podroze789[[#This Row],[D_wyj]])</f>
        <v>4</v>
      </c>
      <c r="CG72" s="1">
        <f>podroze789[[#This Row],[dnie]]-1</f>
        <v>1</v>
      </c>
      <c r="CT72" s="24">
        <v>4</v>
      </c>
      <c r="CV72" s="24">
        <v>4</v>
      </c>
    </row>
    <row r="73" spans="1:100" x14ac:dyDescent="0.25">
      <c r="A73" s="1" t="s">
        <v>33</v>
      </c>
      <c r="B73" s="1" t="s">
        <v>41</v>
      </c>
      <c r="C73" s="1" t="s">
        <v>72</v>
      </c>
      <c r="D73" s="2">
        <v>41779</v>
      </c>
      <c r="E73" s="2">
        <v>41780</v>
      </c>
      <c r="F73">
        <v>693.7</v>
      </c>
      <c r="G73" t="str">
        <f>podroze[[#This Row],[Imie]]&amp;podroze[[#This Row],[Nazwisko]]</f>
        <v>AndrzejKolarski</v>
      </c>
      <c r="H73">
        <f>COUNTIF(podroze[id],podroze[[#This Row],[id]])</f>
        <v>14</v>
      </c>
      <c r="I73">
        <f>podroze[[#This Row],[D_powr]]-podroze[[#This Row],[D_wyj]]+1</f>
        <v>2</v>
      </c>
      <c r="J73" s="1" cm="1">
        <f t="array" ref="J73">SUM(IF(podroze[Nazwisko]=podroze[[#This Row],[Nazwisko]],podroze[dnie],0))</f>
        <v>41</v>
      </c>
      <c r="K73" s="1">
        <f>30+(podroze[[#This Row],[dnie]]-1)*24</f>
        <v>54</v>
      </c>
      <c r="AB73" s="1" t="s">
        <v>33</v>
      </c>
      <c r="AC73" s="1" t="s">
        <v>41</v>
      </c>
      <c r="AD73" s="1" t="s">
        <v>72</v>
      </c>
      <c r="AE73" s="2">
        <v>41779</v>
      </c>
      <c r="AF73" s="2">
        <v>41780</v>
      </c>
      <c r="AG73">
        <v>693.7</v>
      </c>
      <c r="AH73" t="str">
        <f>podroze7[[#This Row],[Imie]]&amp;podroze7[[#This Row],[Nazwisko]]</f>
        <v>AndrzejKolarski</v>
      </c>
      <c r="AI73">
        <f>COUNTIF(podroze7[id],podroze7[[#This Row],[id]])</f>
        <v>14</v>
      </c>
      <c r="AJ73">
        <f>podroze7[[#This Row],[D_powr]]-podroze7[[#This Row],[D_wyj]]+1</f>
        <v>2</v>
      </c>
      <c r="AK73" s="1" cm="1">
        <f t="array" ref="AK73">SUM(IF(podroze7[Nazwisko]=podroze7[[#This Row],[Nazwisko]],podroze7[dnie],0))</f>
        <v>41</v>
      </c>
      <c r="AL73" s="1">
        <f>30+(podroze7[[#This Row],[dnie]]-1)*24</f>
        <v>54</v>
      </c>
      <c r="AM73" s="1">
        <f>podroze7[[#This Row],[dieta]]+podroze7[[#This Row],[Koszt_wyj]]</f>
        <v>747.7</v>
      </c>
      <c r="AZ73" s="1" t="s">
        <v>33</v>
      </c>
      <c r="BA73" s="1" t="s">
        <v>41</v>
      </c>
      <c r="BB73" s="1" t="s">
        <v>72</v>
      </c>
      <c r="BC73" s="2">
        <v>41779</v>
      </c>
      <c r="BD73" s="2">
        <v>41780</v>
      </c>
      <c r="BE73">
        <v>693.7</v>
      </c>
      <c r="BF73" t="str">
        <f>podroze78[[#This Row],[Imie]]&amp;podroze78[[#This Row],[Nazwisko]]</f>
        <v>AndrzejKolarski</v>
      </c>
      <c r="BG73">
        <f>COUNTIF(podroze78[id],podroze78[[#This Row],[id]])</f>
        <v>14</v>
      </c>
      <c r="BH73">
        <f>podroze78[[#This Row],[D_powr]]-podroze78[[#This Row],[D_wyj]]+1</f>
        <v>2</v>
      </c>
      <c r="BI73" s="1" cm="1">
        <f t="array" ref="BI73">SUM(IF(podroze78[Nazwisko]=podroze78[[#This Row],[Nazwisko]],podroze78[dnie],0))</f>
        <v>41</v>
      </c>
      <c r="BJ73" s="1">
        <f>30+(podroze78[[#This Row],[dnie]]-1)*24</f>
        <v>54</v>
      </c>
      <c r="BK73" s="1">
        <f>podroze78[[#This Row],[dieta]]+podroze78[[#This Row],[Koszt_wyj]]</f>
        <v>747.7</v>
      </c>
      <c r="BL73" s="1">
        <f>MONTH(podroze78[[#This Row],[D_wyj]])</f>
        <v>5</v>
      </c>
      <c r="BT73" s="1" t="s">
        <v>33</v>
      </c>
      <c r="BU73" s="1" t="s">
        <v>41</v>
      </c>
      <c r="BV73" s="1" t="s">
        <v>72</v>
      </c>
      <c r="BW73" s="2">
        <v>41779</v>
      </c>
      <c r="BX73" s="2">
        <v>41780</v>
      </c>
      <c r="BY73">
        <v>693.7</v>
      </c>
      <c r="BZ73" t="str">
        <f>podroze789[[#This Row],[Imie]]&amp;podroze789[[#This Row],[Nazwisko]]</f>
        <v>AndrzejKolarski</v>
      </c>
      <c r="CA73">
        <f>COUNTIF(podroze789[id],podroze789[[#This Row],[id]])</f>
        <v>14</v>
      </c>
      <c r="CB73">
        <f>podroze789[[#This Row],[D_powr]]-podroze789[[#This Row],[D_wyj]]+1</f>
        <v>2</v>
      </c>
      <c r="CC73" s="1" cm="1">
        <f t="array" ref="CC73">SUM(IF(podroze789[Nazwisko]=podroze789[[#This Row],[Nazwisko]],podroze789[dnie],0))</f>
        <v>41</v>
      </c>
      <c r="CD73" s="1">
        <f>30+(podroze789[[#This Row],[dnie]]-1)*24</f>
        <v>54</v>
      </c>
      <c r="CE73" s="1">
        <f>podroze789[[#This Row],[dieta]]+podroze789[[#This Row],[Koszt_wyj]]</f>
        <v>747.7</v>
      </c>
      <c r="CF73" s="1">
        <f>MONTH(podroze789[[#This Row],[D_wyj]])</f>
        <v>5</v>
      </c>
      <c r="CG73" s="1">
        <f>podroze789[[#This Row],[dnie]]-1</f>
        <v>1</v>
      </c>
      <c r="CT73" s="23">
        <v>3</v>
      </c>
      <c r="CV73" s="23">
        <v>4</v>
      </c>
    </row>
    <row r="74" spans="1:100" hidden="1" x14ac:dyDescent="0.25">
      <c r="A74" s="1" t="s">
        <v>93</v>
      </c>
      <c r="B74" s="1" t="s">
        <v>124</v>
      </c>
      <c r="C74" s="1" t="s">
        <v>59</v>
      </c>
      <c r="D74" s="2">
        <v>41661</v>
      </c>
      <c r="E74" s="2">
        <v>41661</v>
      </c>
      <c r="F74">
        <v>442</v>
      </c>
      <c r="G74" t="str">
        <f>podroze[[#This Row],[Imie]]&amp;podroze[[#This Row],[Nazwisko]]</f>
        <v>ZofiaBudzianowska</v>
      </c>
      <c r="H74">
        <f>COUNTIF(podroze[id],podroze[[#This Row],[id]])</f>
        <v>16</v>
      </c>
      <c r="I74">
        <f>podroze[[#This Row],[D_powr]]-podroze[[#This Row],[D_wyj]]+1</f>
        <v>1</v>
      </c>
      <c r="J74" s="1" cm="1">
        <f t="array" ref="J74">SUM(IF(podroze[Nazwisko]=podroze[[#This Row],[Nazwisko]],podroze[dnie],0))</f>
        <v>41</v>
      </c>
      <c r="K74" s="1">
        <f>30+(podroze[[#This Row],[dnie]]-1)*24</f>
        <v>30</v>
      </c>
      <c r="AB74" s="1" t="s">
        <v>93</v>
      </c>
      <c r="AC74" s="1" t="s">
        <v>124</v>
      </c>
      <c r="AD74" s="1" t="s">
        <v>59</v>
      </c>
      <c r="AE74" s="2">
        <v>41661</v>
      </c>
      <c r="AF74" s="2">
        <v>41661</v>
      </c>
      <c r="AG74">
        <v>442</v>
      </c>
      <c r="AH74" t="str">
        <f>podroze7[[#This Row],[Imie]]&amp;podroze7[[#This Row],[Nazwisko]]</f>
        <v>ZofiaBudzianowska</v>
      </c>
      <c r="AI74">
        <f>COUNTIF(podroze7[id],podroze7[[#This Row],[id]])</f>
        <v>16</v>
      </c>
      <c r="AJ74">
        <f>podroze7[[#This Row],[D_powr]]-podroze7[[#This Row],[D_wyj]]+1</f>
        <v>1</v>
      </c>
      <c r="AK74" s="1" cm="1">
        <f t="array" ref="AK74">SUM(IF(podroze7[Nazwisko]=podroze7[[#This Row],[Nazwisko]],podroze7[dnie],0))</f>
        <v>41</v>
      </c>
      <c r="AL74" s="1">
        <f>30+(podroze7[[#This Row],[dnie]]-1)*24</f>
        <v>30</v>
      </c>
      <c r="AM74" s="1">
        <f>podroze7[[#This Row],[dieta]]+podroze7[[#This Row],[Koszt_wyj]]</f>
        <v>472</v>
      </c>
      <c r="AZ74" s="1" t="s">
        <v>93</v>
      </c>
      <c r="BA74" s="1" t="s">
        <v>124</v>
      </c>
      <c r="BB74" s="1" t="s">
        <v>59</v>
      </c>
      <c r="BC74" s="2">
        <v>41661</v>
      </c>
      <c r="BD74" s="2">
        <v>41661</v>
      </c>
      <c r="BE74">
        <v>442</v>
      </c>
      <c r="BF74" t="str">
        <f>podroze78[[#This Row],[Imie]]&amp;podroze78[[#This Row],[Nazwisko]]</f>
        <v>ZofiaBudzianowska</v>
      </c>
      <c r="BG74">
        <f>COUNTIF(podroze78[id],podroze78[[#This Row],[id]])</f>
        <v>16</v>
      </c>
      <c r="BH74">
        <f>podroze78[[#This Row],[D_powr]]-podroze78[[#This Row],[D_wyj]]+1</f>
        <v>1</v>
      </c>
      <c r="BI74" s="1" cm="1">
        <f t="array" ref="BI74">SUM(IF(podroze78[Nazwisko]=podroze78[[#This Row],[Nazwisko]],podroze78[dnie],0))</f>
        <v>41</v>
      </c>
      <c r="BJ74" s="1">
        <f>30+(podroze78[[#This Row],[dnie]]-1)*24</f>
        <v>30</v>
      </c>
      <c r="BK74" s="1">
        <f>podroze78[[#This Row],[dieta]]+podroze78[[#This Row],[Koszt_wyj]]</f>
        <v>472</v>
      </c>
      <c r="BL74" s="1">
        <f>MONTH(podroze78[[#This Row],[D_wyj]])</f>
        <v>1</v>
      </c>
      <c r="BT74" s="1" t="s">
        <v>93</v>
      </c>
      <c r="BU74" s="1" t="s">
        <v>124</v>
      </c>
      <c r="BV74" s="1" t="s">
        <v>59</v>
      </c>
      <c r="BW74" s="2">
        <v>41661</v>
      </c>
      <c r="BX74" s="2">
        <v>41661</v>
      </c>
      <c r="BY74">
        <v>442</v>
      </c>
      <c r="BZ74" t="str">
        <f>podroze789[[#This Row],[Imie]]&amp;podroze789[[#This Row],[Nazwisko]]</f>
        <v>ZofiaBudzianowska</v>
      </c>
      <c r="CA74">
        <f>COUNTIF(podroze789[id],podroze789[[#This Row],[id]])</f>
        <v>16</v>
      </c>
      <c r="CB74">
        <f>podroze789[[#This Row],[D_powr]]-podroze789[[#This Row],[D_wyj]]+1</f>
        <v>1</v>
      </c>
      <c r="CC74" s="1" cm="1">
        <f t="array" ref="CC74">SUM(IF(podroze789[Nazwisko]=podroze789[[#This Row],[Nazwisko]],podroze789[dnie],0))</f>
        <v>41</v>
      </c>
      <c r="CD74" s="1">
        <f>30+(podroze789[[#This Row],[dnie]]-1)*24</f>
        <v>30</v>
      </c>
      <c r="CE74" s="1">
        <f>podroze789[[#This Row],[dieta]]+podroze789[[#This Row],[Koszt_wyj]]</f>
        <v>472</v>
      </c>
      <c r="CF74" s="1">
        <f>MONTH(podroze789[[#This Row],[D_wyj]])</f>
        <v>1</v>
      </c>
      <c r="CG74" s="1">
        <f>podroze789[[#This Row],[dnie]]-1</f>
        <v>0</v>
      </c>
      <c r="CT74" s="24">
        <v>3</v>
      </c>
      <c r="CV74" s="24">
        <v>3</v>
      </c>
    </row>
    <row r="75" spans="1:100" hidden="1" x14ac:dyDescent="0.25">
      <c r="A75" s="1" t="s">
        <v>93</v>
      </c>
      <c r="B75" s="1" t="s">
        <v>124</v>
      </c>
      <c r="C75" s="1" t="s">
        <v>17</v>
      </c>
      <c r="D75" s="2">
        <v>41889</v>
      </c>
      <c r="E75" s="2">
        <v>41889</v>
      </c>
      <c r="F75">
        <v>501.5</v>
      </c>
      <c r="G75" t="str">
        <f>podroze[[#This Row],[Imie]]&amp;podroze[[#This Row],[Nazwisko]]</f>
        <v>ZofiaBudzianowska</v>
      </c>
      <c r="H75">
        <f>COUNTIF(podroze[id],podroze[[#This Row],[id]])</f>
        <v>16</v>
      </c>
      <c r="I75">
        <f>podroze[[#This Row],[D_powr]]-podroze[[#This Row],[D_wyj]]+1</f>
        <v>1</v>
      </c>
      <c r="J75" s="1" cm="1">
        <f t="array" ref="J75">SUM(IF(podroze[Nazwisko]=podroze[[#This Row],[Nazwisko]],podroze[dnie],0))</f>
        <v>41</v>
      </c>
      <c r="K75" s="1">
        <f>30+(podroze[[#This Row],[dnie]]-1)*24</f>
        <v>30</v>
      </c>
      <c r="AB75" s="1" t="s">
        <v>93</v>
      </c>
      <c r="AC75" s="1" t="s">
        <v>124</v>
      </c>
      <c r="AD75" s="1" t="s">
        <v>17</v>
      </c>
      <c r="AE75" s="2">
        <v>41889</v>
      </c>
      <c r="AF75" s="2">
        <v>41889</v>
      </c>
      <c r="AG75">
        <v>501.5</v>
      </c>
      <c r="AH75" t="str">
        <f>podroze7[[#This Row],[Imie]]&amp;podroze7[[#This Row],[Nazwisko]]</f>
        <v>ZofiaBudzianowska</v>
      </c>
      <c r="AI75">
        <f>COUNTIF(podroze7[id],podroze7[[#This Row],[id]])</f>
        <v>16</v>
      </c>
      <c r="AJ75">
        <f>podroze7[[#This Row],[D_powr]]-podroze7[[#This Row],[D_wyj]]+1</f>
        <v>1</v>
      </c>
      <c r="AK75" s="1" cm="1">
        <f t="array" ref="AK75">SUM(IF(podroze7[Nazwisko]=podroze7[[#This Row],[Nazwisko]],podroze7[dnie],0))</f>
        <v>41</v>
      </c>
      <c r="AL75" s="1">
        <f>30+(podroze7[[#This Row],[dnie]]-1)*24</f>
        <v>30</v>
      </c>
      <c r="AM75" s="1">
        <f>podroze7[[#This Row],[dieta]]+podroze7[[#This Row],[Koszt_wyj]]</f>
        <v>531.5</v>
      </c>
      <c r="AZ75" s="1" t="s">
        <v>93</v>
      </c>
      <c r="BA75" s="1" t="s">
        <v>124</v>
      </c>
      <c r="BB75" s="1" t="s">
        <v>17</v>
      </c>
      <c r="BC75" s="2">
        <v>41889</v>
      </c>
      <c r="BD75" s="2">
        <v>41889</v>
      </c>
      <c r="BE75">
        <v>501.5</v>
      </c>
      <c r="BF75" t="str">
        <f>podroze78[[#This Row],[Imie]]&amp;podroze78[[#This Row],[Nazwisko]]</f>
        <v>ZofiaBudzianowska</v>
      </c>
      <c r="BG75">
        <f>COUNTIF(podroze78[id],podroze78[[#This Row],[id]])</f>
        <v>16</v>
      </c>
      <c r="BH75">
        <f>podroze78[[#This Row],[D_powr]]-podroze78[[#This Row],[D_wyj]]+1</f>
        <v>1</v>
      </c>
      <c r="BI75" s="1" cm="1">
        <f t="array" ref="BI75">SUM(IF(podroze78[Nazwisko]=podroze78[[#This Row],[Nazwisko]],podroze78[dnie],0))</f>
        <v>41</v>
      </c>
      <c r="BJ75" s="1">
        <f>30+(podroze78[[#This Row],[dnie]]-1)*24</f>
        <v>30</v>
      </c>
      <c r="BK75" s="1">
        <f>podroze78[[#This Row],[dieta]]+podroze78[[#This Row],[Koszt_wyj]]</f>
        <v>531.5</v>
      </c>
      <c r="BL75" s="1">
        <f>MONTH(podroze78[[#This Row],[D_wyj]])</f>
        <v>9</v>
      </c>
      <c r="BT75" s="1" t="s">
        <v>93</v>
      </c>
      <c r="BU75" s="1" t="s">
        <v>124</v>
      </c>
      <c r="BV75" s="1" t="s">
        <v>17</v>
      </c>
      <c r="BW75" s="2">
        <v>41889</v>
      </c>
      <c r="BX75" s="2">
        <v>41889</v>
      </c>
      <c r="BY75">
        <v>501.5</v>
      </c>
      <c r="BZ75" t="str">
        <f>podroze789[[#This Row],[Imie]]&amp;podroze789[[#This Row],[Nazwisko]]</f>
        <v>ZofiaBudzianowska</v>
      </c>
      <c r="CA75">
        <f>COUNTIF(podroze789[id],podroze789[[#This Row],[id]])</f>
        <v>16</v>
      </c>
      <c r="CB75">
        <f>podroze789[[#This Row],[D_powr]]-podroze789[[#This Row],[D_wyj]]+1</f>
        <v>1</v>
      </c>
      <c r="CC75" s="1" cm="1">
        <f t="array" ref="CC75">SUM(IF(podroze789[Nazwisko]=podroze789[[#This Row],[Nazwisko]],podroze789[dnie],0))</f>
        <v>41</v>
      </c>
      <c r="CD75" s="1">
        <f>30+(podroze789[[#This Row],[dnie]]-1)*24</f>
        <v>30</v>
      </c>
      <c r="CE75" s="1">
        <f>podroze789[[#This Row],[dieta]]+podroze789[[#This Row],[Koszt_wyj]]</f>
        <v>531.5</v>
      </c>
      <c r="CF75" s="1">
        <f>MONTH(podroze789[[#This Row],[D_wyj]])</f>
        <v>9</v>
      </c>
      <c r="CG75" s="1">
        <f>podroze789[[#This Row],[dnie]]-1</f>
        <v>0</v>
      </c>
      <c r="CT75" s="23">
        <v>3</v>
      </c>
      <c r="CV75" s="23">
        <v>3</v>
      </c>
    </row>
    <row r="76" spans="1:100" hidden="1" x14ac:dyDescent="0.25">
      <c r="A76" s="1" t="s">
        <v>93</v>
      </c>
      <c r="B76" s="1" t="s">
        <v>124</v>
      </c>
      <c r="C76" s="1" t="s">
        <v>72</v>
      </c>
      <c r="D76" s="2">
        <v>41982</v>
      </c>
      <c r="E76" s="2">
        <v>41982</v>
      </c>
      <c r="F76">
        <v>494.7</v>
      </c>
      <c r="G76" t="str">
        <f>podroze[[#This Row],[Imie]]&amp;podroze[[#This Row],[Nazwisko]]</f>
        <v>ZofiaBudzianowska</v>
      </c>
      <c r="H76">
        <f>COUNTIF(podroze[id],podroze[[#This Row],[id]])</f>
        <v>16</v>
      </c>
      <c r="I76">
        <f>podroze[[#This Row],[D_powr]]-podroze[[#This Row],[D_wyj]]+1</f>
        <v>1</v>
      </c>
      <c r="J76" s="1" cm="1">
        <f t="array" ref="J76">SUM(IF(podroze[Nazwisko]=podroze[[#This Row],[Nazwisko]],podroze[dnie],0))</f>
        <v>41</v>
      </c>
      <c r="K76" s="1">
        <f>30+(podroze[[#This Row],[dnie]]-1)*24</f>
        <v>30</v>
      </c>
      <c r="AB76" s="1" t="s">
        <v>93</v>
      </c>
      <c r="AC76" s="1" t="s">
        <v>124</v>
      </c>
      <c r="AD76" s="1" t="s">
        <v>72</v>
      </c>
      <c r="AE76" s="2">
        <v>41982</v>
      </c>
      <c r="AF76" s="2">
        <v>41982</v>
      </c>
      <c r="AG76">
        <v>494.7</v>
      </c>
      <c r="AH76" t="str">
        <f>podroze7[[#This Row],[Imie]]&amp;podroze7[[#This Row],[Nazwisko]]</f>
        <v>ZofiaBudzianowska</v>
      </c>
      <c r="AI76">
        <f>COUNTIF(podroze7[id],podroze7[[#This Row],[id]])</f>
        <v>16</v>
      </c>
      <c r="AJ76">
        <f>podroze7[[#This Row],[D_powr]]-podroze7[[#This Row],[D_wyj]]+1</f>
        <v>1</v>
      </c>
      <c r="AK76" s="1" cm="1">
        <f t="array" ref="AK76">SUM(IF(podroze7[Nazwisko]=podroze7[[#This Row],[Nazwisko]],podroze7[dnie],0))</f>
        <v>41</v>
      </c>
      <c r="AL76" s="1">
        <f>30+(podroze7[[#This Row],[dnie]]-1)*24</f>
        <v>30</v>
      </c>
      <c r="AM76" s="1">
        <f>podroze7[[#This Row],[dieta]]+podroze7[[#This Row],[Koszt_wyj]]</f>
        <v>524.70000000000005</v>
      </c>
      <c r="AZ76" s="1" t="s">
        <v>93</v>
      </c>
      <c r="BA76" s="1" t="s">
        <v>124</v>
      </c>
      <c r="BB76" s="1" t="s">
        <v>72</v>
      </c>
      <c r="BC76" s="2">
        <v>41982</v>
      </c>
      <c r="BD76" s="2">
        <v>41982</v>
      </c>
      <c r="BE76">
        <v>494.7</v>
      </c>
      <c r="BF76" t="str">
        <f>podroze78[[#This Row],[Imie]]&amp;podroze78[[#This Row],[Nazwisko]]</f>
        <v>ZofiaBudzianowska</v>
      </c>
      <c r="BG76">
        <f>COUNTIF(podroze78[id],podroze78[[#This Row],[id]])</f>
        <v>16</v>
      </c>
      <c r="BH76">
        <f>podroze78[[#This Row],[D_powr]]-podroze78[[#This Row],[D_wyj]]+1</f>
        <v>1</v>
      </c>
      <c r="BI76" s="1" cm="1">
        <f t="array" ref="BI76">SUM(IF(podroze78[Nazwisko]=podroze78[[#This Row],[Nazwisko]],podroze78[dnie],0))</f>
        <v>41</v>
      </c>
      <c r="BJ76" s="1">
        <f>30+(podroze78[[#This Row],[dnie]]-1)*24</f>
        <v>30</v>
      </c>
      <c r="BK76" s="1">
        <f>podroze78[[#This Row],[dieta]]+podroze78[[#This Row],[Koszt_wyj]]</f>
        <v>524.70000000000005</v>
      </c>
      <c r="BL76" s="1">
        <f>MONTH(podroze78[[#This Row],[D_wyj]])</f>
        <v>12</v>
      </c>
      <c r="BT76" s="1" t="s">
        <v>93</v>
      </c>
      <c r="BU76" s="1" t="s">
        <v>124</v>
      </c>
      <c r="BV76" s="1" t="s">
        <v>72</v>
      </c>
      <c r="BW76" s="2">
        <v>41982</v>
      </c>
      <c r="BX76" s="2">
        <v>41982</v>
      </c>
      <c r="BY76">
        <v>494.7</v>
      </c>
      <c r="BZ76" t="str">
        <f>podroze789[[#This Row],[Imie]]&amp;podroze789[[#This Row],[Nazwisko]]</f>
        <v>ZofiaBudzianowska</v>
      </c>
      <c r="CA76">
        <f>COUNTIF(podroze789[id],podroze789[[#This Row],[id]])</f>
        <v>16</v>
      </c>
      <c r="CB76">
        <f>podroze789[[#This Row],[D_powr]]-podroze789[[#This Row],[D_wyj]]+1</f>
        <v>1</v>
      </c>
      <c r="CC76" s="1" cm="1">
        <f t="array" ref="CC76">SUM(IF(podroze789[Nazwisko]=podroze789[[#This Row],[Nazwisko]],podroze789[dnie],0))</f>
        <v>41</v>
      </c>
      <c r="CD76" s="1">
        <f>30+(podroze789[[#This Row],[dnie]]-1)*24</f>
        <v>30</v>
      </c>
      <c r="CE76" s="1">
        <f>podroze789[[#This Row],[dieta]]+podroze789[[#This Row],[Koszt_wyj]]</f>
        <v>524.70000000000005</v>
      </c>
      <c r="CF76" s="1">
        <f>MONTH(podroze789[[#This Row],[D_wyj]])</f>
        <v>12</v>
      </c>
      <c r="CG76" s="1">
        <f>podroze789[[#This Row],[dnie]]-1</f>
        <v>0</v>
      </c>
      <c r="CT76" s="24">
        <v>2</v>
      </c>
      <c r="CV76" s="24">
        <v>3</v>
      </c>
    </row>
    <row r="77" spans="1:100" hidden="1" x14ac:dyDescent="0.25">
      <c r="A77" s="1" t="s">
        <v>93</v>
      </c>
      <c r="B77" s="1" t="s">
        <v>124</v>
      </c>
      <c r="C77" s="1" t="s">
        <v>38</v>
      </c>
      <c r="D77" s="2">
        <v>41985</v>
      </c>
      <c r="E77" s="2">
        <v>41985</v>
      </c>
      <c r="F77">
        <v>278.8</v>
      </c>
      <c r="G77" t="str">
        <f>podroze[[#This Row],[Imie]]&amp;podroze[[#This Row],[Nazwisko]]</f>
        <v>ZofiaBudzianowska</v>
      </c>
      <c r="H77">
        <f>COUNTIF(podroze[id],podroze[[#This Row],[id]])</f>
        <v>16</v>
      </c>
      <c r="I77">
        <f>podroze[[#This Row],[D_powr]]-podroze[[#This Row],[D_wyj]]+1</f>
        <v>1</v>
      </c>
      <c r="J77" s="1" cm="1">
        <f t="array" ref="J77">SUM(IF(podroze[Nazwisko]=podroze[[#This Row],[Nazwisko]],podroze[dnie],0))</f>
        <v>41</v>
      </c>
      <c r="K77" s="1">
        <f>30+(podroze[[#This Row],[dnie]]-1)*24</f>
        <v>30</v>
      </c>
      <c r="AB77" s="1" t="s">
        <v>93</v>
      </c>
      <c r="AC77" s="1" t="s">
        <v>124</v>
      </c>
      <c r="AD77" s="1" t="s">
        <v>38</v>
      </c>
      <c r="AE77" s="2">
        <v>41985</v>
      </c>
      <c r="AF77" s="2">
        <v>41985</v>
      </c>
      <c r="AG77">
        <v>278.8</v>
      </c>
      <c r="AH77" t="str">
        <f>podroze7[[#This Row],[Imie]]&amp;podroze7[[#This Row],[Nazwisko]]</f>
        <v>ZofiaBudzianowska</v>
      </c>
      <c r="AI77">
        <f>COUNTIF(podroze7[id],podroze7[[#This Row],[id]])</f>
        <v>16</v>
      </c>
      <c r="AJ77">
        <f>podroze7[[#This Row],[D_powr]]-podroze7[[#This Row],[D_wyj]]+1</f>
        <v>1</v>
      </c>
      <c r="AK77" s="1" cm="1">
        <f t="array" ref="AK77">SUM(IF(podroze7[Nazwisko]=podroze7[[#This Row],[Nazwisko]],podroze7[dnie],0))</f>
        <v>41</v>
      </c>
      <c r="AL77" s="1">
        <f>30+(podroze7[[#This Row],[dnie]]-1)*24</f>
        <v>30</v>
      </c>
      <c r="AM77" s="1">
        <f>podroze7[[#This Row],[dieta]]+podroze7[[#This Row],[Koszt_wyj]]</f>
        <v>308.8</v>
      </c>
      <c r="AZ77" s="1" t="s">
        <v>93</v>
      </c>
      <c r="BA77" s="1" t="s">
        <v>124</v>
      </c>
      <c r="BB77" s="1" t="s">
        <v>38</v>
      </c>
      <c r="BC77" s="2">
        <v>41985</v>
      </c>
      <c r="BD77" s="2">
        <v>41985</v>
      </c>
      <c r="BE77">
        <v>278.8</v>
      </c>
      <c r="BF77" t="str">
        <f>podroze78[[#This Row],[Imie]]&amp;podroze78[[#This Row],[Nazwisko]]</f>
        <v>ZofiaBudzianowska</v>
      </c>
      <c r="BG77">
        <f>COUNTIF(podroze78[id],podroze78[[#This Row],[id]])</f>
        <v>16</v>
      </c>
      <c r="BH77">
        <f>podroze78[[#This Row],[D_powr]]-podroze78[[#This Row],[D_wyj]]+1</f>
        <v>1</v>
      </c>
      <c r="BI77" s="1" cm="1">
        <f t="array" ref="BI77">SUM(IF(podroze78[Nazwisko]=podroze78[[#This Row],[Nazwisko]],podroze78[dnie],0))</f>
        <v>41</v>
      </c>
      <c r="BJ77" s="1">
        <f>30+(podroze78[[#This Row],[dnie]]-1)*24</f>
        <v>30</v>
      </c>
      <c r="BK77" s="1">
        <f>podroze78[[#This Row],[dieta]]+podroze78[[#This Row],[Koszt_wyj]]</f>
        <v>308.8</v>
      </c>
      <c r="BL77" s="1">
        <f>MONTH(podroze78[[#This Row],[D_wyj]])</f>
        <v>12</v>
      </c>
      <c r="BT77" s="1" t="s">
        <v>93</v>
      </c>
      <c r="BU77" s="1" t="s">
        <v>124</v>
      </c>
      <c r="BV77" s="1" t="s">
        <v>38</v>
      </c>
      <c r="BW77" s="2">
        <v>41985</v>
      </c>
      <c r="BX77" s="2">
        <v>41985</v>
      </c>
      <c r="BY77">
        <v>278.8</v>
      </c>
      <c r="BZ77" t="str">
        <f>podroze789[[#This Row],[Imie]]&amp;podroze789[[#This Row],[Nazwisko]]</f>
        <v>ZofiaBudzianowska</v>
      </c>
      <c r="CA77">
        <f>COUNTIF(podroze789[id],podroze789[[#This Row],[id]])</f>
        <v>16</v>
      </c>
      <c r="CB77">
        <f>podroze789[[#This Row],[D_powr]]-podroze789[[#This Row],[D_wyj]]+1</f>
        <v>1</v>
      </c>
      <c r="CC77" s="1" cm="1">
        <f t="array" ref="CC77">SUM(IF(podroze789[Nazwisko]=podroze789[[#This Row],[Nazwisko]],podroze789[dnie],0))</f>
        <v>41</v>
      </c>
      <c r="CD77" s="1">
        <f>30+(podroze789[[#This Row],[dnie]]-1)*24</f>
        <v>30</v>
      </c>
      <c r="CE77" s="1">
        <f>podroze789[[#This Row],[dieta]]+podroze789[[#This Row],[Koszt_wyj]]</f>
        <v>308.8</v>
      </c>
      <c r="CF77" s="1">
        <f>MONTH(podroze789[[#This Row],[D_wyj]])</f>
        <v>12</v>
      </c>
      <c r="CG77" s="1">
        <f>podroze789[[#This Row],[dnie]]-1</f>
        <v>0</v>
      </c>
      <c r="CT77" s="23">
        <v>2</v>
      </c>
      <c r="CV77" s="23">
        <v>3</v>
      </c>
    </row>
    <row r="78" spans="1:100" hidden="1" x14ac:dyDescent="0.25">
      <c r="A78" s="1" t="s">
        <v>9</v>
      </c>
      <c r="B78" s="1" t="s">
        <v>103</v>
      </c>
      <c r="C78" s="1" t="s">
        <v>19</v>
      </c>
      <c r="D78" s="2">
        <v>41747</v>
      </c>
      <c r="E78" s="2">
        <v>41747</v>
      </c>
      <c r="F78">
        <v>513.4</v>
      </c>
      <c r="G78" t="str">
        <f>podroze[[#This Row],[Imie]]&amp;podroze[[#This Row],[Nazwisko]]</f>
        <v>JustynaLaska</v>
      </c>
      <c r="H78">
        <f>COUNTIF(podroze[id],podroze[[#This Row],[id]])</f>
        <v>15</v>
      </c>
      <c r="I78">
        <f>podroze[[#This Row],[D_powr]]-podroze[[#This Row],[D_wyj]]+1</f>
        <v>1</v>
      </c>
      <c r="J78" s="1" cm="1">
        <f t="array" ref="J78">SUM(IF(podroze[Nazwisko]=podroze[[#This Row],[Nazwisko]],podroze[dnie],0))</f>
        <v>41</v>
      </c>
      <c r="K78" s="1">
        <f>30+(podroze[[#This Row],[dnie]]-1)*24</f>
        <v>30</v>
      </c>
      <c r="AB78" s="1" t="s">
        <v>9</v>
      </c>
      <c r="AC78" s="1" t="s">
        <v>103</v>
      </c>
      <c r="AD78" s="1" t="s">
        <v>19</v>
      </c>
      <c r="AE78" s="2">
        <v>41747</v>
      </c>
      <c r="AF78" s="2">
        <v>41747</v>
      </c>
      <c r="AG78">
        <v>513.4</v>
      </c>
      <c r="AH78" t="str">
        <f>podroze7[[#This Row],[Imie]]&amp;podroze7[[#This Row],[Nazwisko]]</f>
        <v>JustynaLaska</v>
      </c>
      <c r="AI78">
        <f>COUNTIF(podroze7[id],podroze7[[#This Row],[id]])</f>
        <v>15</v>
      </c>
      <c r="AJ78">
        <f>podroze7[[#This Row],[D_powr]]-podroze7[[#This Row],[D_wyj]]+1</f>
        <v>1</v>
      </c>
      <c r="AK78" s="1" cm="1">
        <f t="array" ref="AK78">SUM(IF(podroze7[Nazwisko]=podroze7[[#This Row],[Nazwisko]],podroze7[dnie],0))</f>
        <v>41</v>
      </c>
      <c r="AL78" s="1">
        <f>30+(podroze7[[#This Row],[dnie]]-1)*24</f>
        <v>30</v>
      </c>
      <c r="AM78" s="1">
        <f>podroze7[[#This Row],[dieta]]+podroze7[[#This Row],[Koszt_wyj]]</f>
        <v>543.4</v>
      </c>
      <c r="AZ78" s="1" t="s">
        <v>9</v>
      </c>
      <c r="BA78" s="1" t="s">
        <v>103</v>
      </c>
      <c r="BB78" s="1" t="s">
        <v>19</v>
      </c>
      <c r="BC78" s="2">
        <v>41747</v>
      </c>
      <c r="BD78" s="2">
        <v>41747</v>
      </c>
      <c r="BE78">
        <v>513.4</v>
      </c>
      <c r="BF78" t="str">
        <f>podroze78[[#This Row],[Imie]]&amp;podroze78[[#This Row],[Nazwisko]]</f>
        <v>JustynaLaska</v>
      </c>
      <c r="BG78">
        <f>COUNTIF(podroze78[id],podroze78[[#This Row],[id]])</f>
        <v>15</v>
      </c>
      <c r="BH78">
        <f>podroze78[[#This Row],[D_powr]]-podroze78[[#This Row],[D_wyj]]+1</f>
        <v>1</v>
      </c>
      <c r="BI78" s="1" cm="1">
        <f t="array" ref="BI78">SUM(IF(podroze78[Nazwisko]=podroze78[[#This Row],[Nazwisko]],podroze78[dnie],0))</f>
        <v>41</v>
      </c>
      <c r="BJ78" s="1">
        <f>30+(podroze78[[#This Row],[dnie]]-1)*24</f>
        <v>30</v>
      </c>
      <c r="BK78" s="1">
        <f>podroze78[[#This Row],[dieta]]+podroze78[[#This Row],[Koszt_wyj]]</f>
        <v>543.4</v>
      </c>
      <c r="BL78" s="1">
        <f>MONTH(podroze78[[#This Row],[D_wyj]])</f>
        <v>4</v>
      </c>
      <c r="BT78" s="1" t="s">
        <v>9</v>
      </c>
      <c r="BU78" s="1" t="s">
        <v>103</v>
      </c>
      <c r="BV78" s="1" t="s">
        <v>19</v>
      </c>
      <c r="BW78" s="2">
        <v>41747</v>
      </c>
      <c r="BX78" s="2">
        <v>41747</v>
      </c>
      <c r="BY78">
        <v>513.4</v>
      </c>
      <c r="BZ78" t="str">
        <f>podroze789[[#This Row],[Imie]]&amp;podroze789[[#This Row],[Nazwisko]]</f>
        <v>JustynaLaska</v>
      </c>
      <c r="CA78">
        <f>COUNTIF(podroze789[id],podroze789[[#This Row],[id]])</f>
        <v>15</v>
      </c>
      <c r="CB78">
        <f>podroze789[[#This Row],[D_powr]]-podroze789[[#This Row],[D_wyj]]+1</f>
        <v>1</v>
      </c>
      <c r="CC78" s="1" cm="1">
        <f t="array" ref="CC78">SUM(IF(podroze789[Nazwisko]=podroze789[[#This Row],[Nazwisko]],podroze789[dnie],0))</f>
        <v>41</v>
      </c>
      <c r="CD78" s="1">
        <f>30+(podroze789[[#This Row],[dnie]]-1)*24</f>
        <v>30</v>
      </c>
      <c r="CE78" s="1">
        <f>podroze789[[#This Row],[dieta]]+podroze789[[#This Row],[Koszt_wyj]]</f>
        <v>543.4</v>
      </c>
      <c r="CF78" s="1">
        <f>MONTH(podroze789[[#This Row],[D_wyj]])</f>
        <v>4</v>
      </c>
      <c r="CG78" s="1">
        <f>podroze789[[#This Row],[dnie]]-1</f>
        <v>0</v>
      </c>
      <c r="CT78" s="24">
        <v>2</v>
      </c>
      <c r="CV78" s="24">
        <v>2</v>
      </c>
    </row>
    <row r="79" spans="1:100" hidden="1" x14ac:dyDescent="0.25">
      <c r="A79" s="1" t="s">
        <v>9</v>
      </c>
      <c r="B79" s="1" t="s">
        <v>103</v>
      </c>
      <c r="C79" s="1" t="s">
        <v>47</v>
      </c>
      <c r="D79" s="2">
        <v>41818</v>
      </c>
      <c r="E79" s="2">
        <v>41818</v>
      </c>
      <c r="F79">
        <v>363.8</v>
      </c>
      <c r="G79" t="str">
        <f>podroze[[#This Row],[Imie]]&amp;podroze[[#This Row],[Nazwisko]]</f>
        <v>JustynaLaska</v>
      </c>
      <c r="H79">
        <f>COUNTIF(podroze[id],podroze[[#This Row],[id]])</f>
        <v>15</v>
      </c>
      <c r="I79">
        <f>podroze[[#This Row],[D_powr]]-podroze[[#This Row],[D_wyj]]+1</f>
        <v>1</v>
      </c>
      <c r="J79" s="1" cm="1">
        <f t="array" ref="J79">SUM(IF(podroze[Nazwisko]=podroze[[#This Row],[Nazwisko]],podroze[dnie],0))</f>
        <v>41</v>
      </c>
      <c r="K79" s="1">
        <f>30+(podroze[[#This Row],[dnie]]-1)*24</f>
        <v>30</v>
      </c>
      <c r="AB79" s="1" t="s">
        <v>9</v>
      </c>
      <c r="AC79" s="1" t="s">
        <v>103</v>
      </c>
      <c r="AD79" s="1" t="s">
        <v>47</v>
      </c>
      <c r="AE79" s="2">
        <v>41818</v>
      </c>
      <c r="AF79" s="2">
        <v>41818</v>
      </c>
      <c r="AG79">
        <v>363.8</v>
      </c>
      <c r="AH79" t="str">
        <f>podroze7[[#This Row],[Imie]]&amp;podroze7[[#This Row],[Nazwisko]]</f>
        <v>JustynaLaska</v>
      </c>
      <c r="AI79">
        <f>COUNTIF(podroze7[id],podroze7[[#This Row],[id]])</f>
        <v>15</v>
      </c>
      <c r="AJ79">
        <f>podroze7[[#This Row],[D_powr]]-podroze7[[#This Row],[D_wyj]]+1</f>
        <v>1</v>
      </c>
      <c r="AK79" s="1" cm="1">
        <f t="array" ref="AK79">SUM(IF(podroze7[Nazwisko]=podroze7[[#This Row],[Nazwisko]],podroze7[dnie],0))</f>
        <v>41</v>
      </c>
      <c r="AL79" s="1">
        <f>30+(podroze7[[#This Row],[dnie]]-1)*24</f>
        <v>30</v>
      </c>
      <c r="AM79" s="1">
        <f>podroze7[[#This Row],[dieta]]+podroze7[[#This Row],[Koszt_wyj]]</f>
        <v>393.8</v>
      </c>
      <c r="AZ79" s="1" t="s">
        <v>9</v>
      </c>
      <c r="BA79" s="1" t="s">
        <v>103</v>
      </c>
      <c r="BB79" s="1" t="s">
        <v>47</v>
      </c>
      <c r="BC79" s="2">
        <v>41818</v>
      </c>
      <c r="BD79" s="2">
        <v>41818</v>
      </c>
      <c r="BE79">
        <v>363.8</v>
      </c>
      <c r="BF79" t="str">
        <f>podroze78[[#This Row],[Imie]]&amp;podroze78[[#This Row],[Nazwisko]]</f>
        <v>JustynaLaska</v>
      </c>
      <c r="BG79">
        <f>COUNTIF(podroze78[id],podroze78[[#This Row],[id]])</f>
        <v>15</v>
      </c>
      <c r="BH79">
        <f>podroze78[[#This Row],[D_powr]]-podroze78[[#This Row],[D_wyj]]+1</f>
        <v>1</v>
      </c>
      <c r="BI79" s="1" cm="1">
        <f t="array" ref="BI79">SUM(IF(podroze78[Nazwisko]=podroze78[[#This Row],[Nazwisko]],podroze78[dnie],0))</f>
        <v>41</v>
      </c>
      <c r="BJ79" s="1">
        <f>30+(podroze78[[#This Row],[dnie]]-1)*24</f>
        <v>30</v>
      </c>
      <c r="BK79" s="1">
        <f>podroze78[[#This Row],[dieta]]+podroze78[[#This Row],[Koszt_wyj]]</f>
        <v>393.8</v>
      </c>
      <c r="BL79" s="1">
        <f>MONTH(podroze78[[#This Row],[D_wyj]])</f>
        <v>6</v>
      </c>
      <c r="BT79" s="1" t="s">
        <v>9</v>
      </c>
      <c r="BU79" s="1" t="s">
        <v>103</v>
      </c>
      <c r="BV79" s="1" t="s">
        <v>47</v>
      </c>
      <c r="BW79" s="2">
        <v>41818</v>
      </c>
      <c r="BX79" s="2">
        <v>41818</v>
      </c>
      <c r="BY79">
        <v>363.8</v>
      </c>
      <c r="BZ79" t="str">
        <f>podroze789[[#This Row],[Imie]]&amp;podroze789[[#This Row],[Nazwisko]]</f>
        <v>JustynaLaska</v>
      </c>
      <c r="CA79">
        <f>COUNTIF(podroze789[id],podroze789[[#This Row],[id]])</f>
        <v>15</v>
      </c>
      <c r="CB79">
        <f>podroze789[[#This Row],[D_powr]]-podroze789[[#This Row],[D_wyj]]+1</f>
        <v>1</v>
      </c>
      <c r="CC79" s="1" cm="1">
        <f t="array" ref="CC79">SUM(IF(podroze789[Nazwisko]=podroze789[[#This Row],[Nazwisko]],podroze789[dnie],0))</f>
        <v>41</v>
      </c>
      <c r="CD79" s="1">
        <f>30+(podroze789[[#This Row],[dnie]]-1)*24</f>
        <v>30</v>
      </c>
      <c r="CE79" s="1">
        <f>podroze789[[#This Row],[dieta]]+podroze789[[#This Row],[Koszt_wyj]]</f>
        <v>393.8</v>
      </c>
      <c r="CF79" s="1">
        <f>MONTH(podroze789[[#This Row],[D_wyj]])</f>
        <v>6</v>
      </c>
      <c r="CG79" s="1">
        <f>podroze789[[#This Row],[dnie]]-1</f>
        <v>0</v>
      </c>
      <c r="CT79" s="23">
        <v>2</v>
      </c>
      <c r="CV79" s="23">
        <v>2</v>
      </c>
    </row>
    <row r="80" spans="1:100" hidden="1" x14ac:dyDescent="0.25">
      <c r="A80" s="1" t="s">
        <v>9</v>
      </c>
      <c r="B80" s="1" t="s">
        <v>103</v>
      </c>
      <c r="C80" s="1" t="s">
        <v>38</v>
      </c>
      <c r="D80" s="2">
        <v>41911</v>
      </c>
      <c r="E80" s="2">
        <v>41911</v>
      </c>
      <c r="F80">
        <v>278.8</v>
      </c>
      <c r="G80" t="str">
        <f>podroze[[#This Row],[Imie]]&amp;podroze[[#This Row],[Nazwisko]]</f>
        <v>JustynaLaska</v>
      </c>
      <c r="H80">
        <f>COUNTIF(podroze[id],podroze[[#This Row],[id]])</f>
        <v>15</v>
      </c>
      <c r="I80">
        <f>podroze[[#This Row],[D_powr]]-podroze[[#This Row],[D_wyj]]+1</f>
        <v>1</v>
      </c>
      <c r="J80" s="1" cm="1">
        <f t="array" ref="J80">SUM(IF(podroze[Nazwisko]=podroze[[#This Row],[Nazwisko]],podroze[dnie],0))</f>
        <v>41</v>
      </c>
      <c r="K80" s="1">
        <f>30+(podroze[[#This Row],[dnie]]-1)*24</f>
        <v>30</v>
      </c>
      <c r="AB80" s="1" t="s">
        <v>9</v>
      </c>
      <c r="AC80" s="1" t="s">
        <v>103</v>
      </c>
      <c r="AD80" s="1" t="s">
        <v>38</v>
      </c>
      <c r="AE80" s="2">
        <v>41911</v>
      </c>
      <c r="AF80" s="2">
        <v>41911</v>
      </c>
      <c r="AG80">
        <v>278.8</v>
      </c>
      <c r="AH80" t="str">
        <f>podroze7[[#This Row],[Imie]]&amp;podroze7[[#This Row],[Nazwisko]]</f>
        <v>JustynaLaska</v>
      </c>
      <c r="AI80">
        <f>COUNTIF(podroze7[id],podroze7[[#This Row],[id]])</f>
        <v>15</v>
      </c>
      <c r="AJ80">
        <f>podroze7[[#This Row],[D_powr]]-podroze7[[#This Row],[D_wyj]]+1</f>
        <v>1</v>
      </c>
      <c r="AK80" s="1" cm="1">
        <f t="array" ref="AK80">SUM(IF(podroze7[Nazwisko]=podroze7[[#This Row],[Nazwisko]],podroze7[dnie],0))</f>
        <v>41</v>
      </c>
      <c r="AL80" s="1">
        <f>30+(podroze7[[#This Row],[dnie]]-1)*24</f>
        <v>30</v>
      </c>
      <c r="AM80" s="1">
        <f>podroze7[[#This Row],[dieta]]+podroze7[[#This Row],[Koszt_wyj]]</f>
        <v>308.8</v>
      </c>
      <c r="AZ80" s="1" t="s">
        <v>9</v>
      </c>
      <c r="BA80" s="1" t="s">
        <v>103</v>
      </c>
      <c r="BB80" s="1" t="s">
        <v>38</v>
      </c>
      <c r="BC80" s="2">
        <v>41911</v>
      </c>
      <c r="BD80" s="2">
        <v>41911</v>
      </c>
      <c r="BE80">
        <v>278.8</v>
      </c>
      <c r="BF80" t="str">
        <f>podroze78[[#This Row],[Imie]]&amp;podroze78[[#This Row],[Nazwisko]]</f>
        <v>JustynaLaska</v>
      </c>
      <c r="BG80">
        <f>COUNTIF(podroze78[id],podroze78[[#This Row],[id]])</f>
        <v>15</v>
      </c>
      <c r="BH80">
        <f>podroze78[[#This Row],[D_powr]]-podroze78[[#This Row],[D_wyj]]+1</f>
        <v>1</v>
      </c>
      <c r="BI80" s="1" cm="1">
        <f t="array" ref="BI80">SUM(IF(podroze78[Nazwisko]=podroze78[[#This Row],[Nazwisko]],podroze78[dnie],0))</f>
        <v>41</v>
      </c>
      <c r="BJ80" s="1">
        <f>30+(podroze78[[#This Row],[dnie]]-1)*24</f>
        <v>30</v>
      </c>
      <c r="BK80" s="1">
        <f>podroze78[[#This Row],[dieta]]+podroze78[[#This Row],[Koszt_wyj]]</f>
        <v>308.8</v>
      </c>
      <c r="BL80" s="1">
        <f>MONTH(podroze78[[#This Row],[D_wyj]])</f>
        <v>9</v>
      </c>
      <c r="BT80" s="1" t="s">
        <v>9</v>
      </c>
      <c r="BU80" s="1" t="s">
        <v>103</v>
      </c>
      <c r="BV80" s="1" t="s">
        <v>38</v>
      </c>
      <c r="BW80" s="2">
        <v>41911</v>
      </c>
      <c r="BX80" s="2">
        <v>41911</v>
      </c>
      <c r="BY80">
        <v>278.8</v>
      </c>
      <c r="BZ80" t="str">
        <f>podroze789[[#This Row],[Imie]]&amp;podroze789[[#This Row],[Nazwisko]]</f>
        <v>JustynaLaska</v>
      </c>
      <c r="CA80">
        <f>COUNTIF(podroze789[id],podroze789[[#This Row],[id]])</f>
        <v>15</v>
      </c>
      <c r="CB80">
        <f>podroze789[[#This Row],[D_powr]]-podroze789[[#This Row],[D_wyj]]+1</f>
        <v>1</v>
      </c>
      <c r="CC80" s="1" cm="1">
        <f t="array" ref="CC80">SUM(IF(podroze789[Nazwisko]=podroze789[[#This Row],[Nazwisko]],podroze789[dnie],0))</f>
        <v>41</v>
      </c>
      <c r="CD80" s="1">
        <f>30+(podroze789[[#This Row],[dnie]]-1)*24</f>
        <v>30</v>
      </c>
      <c r="CE80" s="1">
        <f>podroze789[[#This Row],[dieta]]+podroze789[[#This Row],[Koszt_wyj]]</f>
        <v>308.8</v>
      </c>
      <c r="CF80" s="1">
        <f>MONTH(podroze789[[#This Row],[D_wyj]])</f>
        <v>9</v>
      </c>
      <c r="CG80" s="1">
        <f>podroze789[[#This Row],[dnie]]-1</f>
        <v>0</v>
      </c>
      <c r="CT80" s="24">
        <v>2</v>
      </c>
      <c r="CV80" s="24">
        <v>2</v>
      </c>
    </row>
    <row r="81" spans="1:100" hidden="1" x14ac:dyDescent="0.25">
      <c r="A81" s="1" t="s">
        <v>9</v>
      </c>
      <c r="B81" s="1" t="s">
        <v>103</v>
      </c>
      <c r="C81" s="1" t="s">
        <v>24</v>
      </c>
      <c r="D81" s="2">
        <v>41915</v>
      </c>
      <c r="E81" s="2">
        <v>41915</v>
      </c>
      <c r="F81">
        <v>290.7</v>
      </c>
      <c r="G81" t="str">
        <f>podroze[[#This Row],[Imie]]&amp;podroze[[#This Row],[Nazwisko]]</f>
        <v>JustynaLaska</v>
      </c>
      <c r="H81">
        <f>COUNTIF(podroze[id],podroze[[#This Row],[id]])</f>
        <v>15</v>
      </c>
      <c r="I81">
        <f>podroze[[#This Row],[D_powr]]-podroze[[#This Row],[D_wyj]]+1</f>
        <v>1</v>
      </c>
      <c r="J81" s="1" cm="1">
        <f t="array" ref="J81">SUM(IF(podroze[Nazwisko]=podroze[[#This Row],[Nazwisko]],podroze[dnie],0))</f>
        <v>41</v>
      </c>
      <c r="K81" s="1">
        <f>30+(podroze[[#This Row],[dnie]]-1)*24</f>
        <v>30</v>
      </c>
      <c r="AB81" s="1" t="s">
        <v>9</v>
      </c>
      <c r="AC81" s="1" t="s">
        <v>103</v>
      </c>
      <c r="AD81" s="1" t="s">
        <v>24</v>
      </c>
      <c r="AE81" s="2">
        <v>41915</v>
      </c>
      <c r="AF81" s="2">
        <v>41915</v>
      </c>
      <c r="AG81">
        <v>290.7</v>
      </c>
      <c r="AH81" t="str">
        <f>podroze7[[#This Row],[Imie]]&amp;podroze7[[#This Row],[Nazwisko]]</f>
        <v>JustynaLaska</v>
      </c>
      <c r="AI81">
        <f>COUNTIF(podroze7[id],podroze7[[#This Row],[id]])</f>
        <v>15</v>
      </c>
      <c r="AJ81">
        <f>podroze7[[#This Row],[D_powr]]-podroze7[[#This Row],[D_wyj]]+1</f>
        <v>1</v>
      </c>
      <c r="AK81" s="1" cm="1">
        <f t="array" ref="AK81">SUM(IF(podroze7[Nazwisko]=podroze7[[#This Row],[Nazwisko]],podroze7[dnie],0))</f>
        <v>41</v>
      </c>
      <c r="AL81" s="1">
        <f>30+(podroze7[[#This Row],[dnie]]-1)*24</f>
        <v>30</v>
      </c>
      <c r="AM81" s="1">
        <f>podroze7[[#This Row],[dieta]]+podroze7[[#This Row],[Koszt_wyj]]</f>
        <v>320.7</v>
      </c>
      <c r="AZ81" s="1" t="s">
        <v>9</v>
      </c>
      <c r="BA81" s="1" t="s">
        <v>103</v>
      </c>
      <c r="BB81" s="1" t="s">
        <v>24</v>
      </c>
      <c r="BC81" s="2">
        <v>41915</v>
      </c>
      <c r="BD81" s="2">
        <v>41915</v>
      </c>
      <c r="BE81">
        <v>290.7</v>
      </c>
      <c r="BF81" t="str">
        <f>podroze78[[#This Row],[Imie]]&amp;podroze78[[#This Row],[Nazwisko]]</f>
        <v>JustynaLaska</v>
      </c>
      <c r="BG81">
        <f>COUNTIF(podroze78[id],podroze78[[#This Row],[id]])</f>
        <v>15</v>
      </c>
      <c r="BH81">
        <f>podroze78[[#This Row],[D_powr]]-podroze78[[#This Row],[D_wyj]]+1</f>
        <v>1</v>
      </c>
      <c r="BI81" s="1" cm="1">
        <f t="array" ref="BI81">SUM(IF(podroze78[Nazwisko]=podroze78[[#This Row],[Nazwisko]],podroze78[dnie],0))</f>
        <v>41</v>
      </c>
      <c r="BJ81" s="1">
        <f>30+(podroze78[[#This Row],[dnie]]-1)*24</f>
        <v>30</v>
      </c>
      <c r="BK81" s="1">
        <f>podroze78[[#This Row],[dieta]]+podroze78[[#This Row],[Koszt_wyj]]</f>
        <v>320.7</v>
      </c>
      <c r="BL81" s="1">
        <f>MONTH(podroze78[[#This Row],[D_wyj]])</f>
        <v>10</v>
      </c>
      <c r="BT81" s="1" t="s">
        <v>9</v>
      </c>
      <c r="BU81" s="1" t="s">
        <v>103</v>
      </c>
      <c r="BV81" s="1" t="s">
        <v>24</v>
      </c>
      <c r="BW81" s="2">
        <v>41915</v>
      </c>
      <c r="BX81" s="2">
        <v>41915</v>
      </c>
      <c r="BY81">
        <v>290.7</v>
      </c>
      <c r="BZ81" t="str">
        <f>podroze789[[#This Row],[Imie]]&amp;podroze789[[#This Row],[Nazwisko]]</f>
        <v>JustynaLaska</v>
      </c>
      <c r="CA81">
        <f>COUNTIF(podroze789[id],podroze789[[#This Row],[id]])</f>
        <v>15</v>
      </c>
      <c r="CB81">
        <f>podroze789[[#This Row],[D_powr]]-podroze789[[#This Row],[D_wyj]]+1</f>
        <v>1</v>
      </c>
      <c r="CC81" s="1" cm="1">
        <f t="array" ref="CC81">SUM(IF(podroze789[Nazwisko]=podroze789[[#This Row],[Nazwisko]],podroze789[dnie],0))</f>
        <v>41</v>
      </c>
      <c r="CD81" s="1">
        <f>30+(podroze789[[#This Row],[dnie]]-1)*24</f>
        <v>30</v>
      </c>
      <c r="CE81" s="1">
        <f>podroze789[[#This Row],[dieta]]+podroze789[[#This Row],[Koszt_wyj]]</f>
        <v>320.7</v>
      </c>
      <c r="CF81" s="1">
        <f>MONTH(podroze789[[#This Row],[D_wyj]])</f>
        <v>10</v>
      </c>
      <c r="CG81" s="1">
        <f>podroze789[[#This Row],[dnie]]-1</f>
        <v>0</v>
      </c>
      <c r="CT81" s="23">
        <v>4</v>
      </c>
      <c r="CV81" s="23">
        <v>2</v>
      </c>
    </row>
    <row r="82" spans="1:100" hidden="1" x14ac:dyDescent="0.25">
      <c r="A82" s="1" t="s">
        <v>9</v>
      </c>
      <c r="B82" s="1" t="s">
        <v>103</v>
      </c>
      <c r="C82" s="1" t="s">
        <v>11</v>
      </c>
      <c r="D82" s="2">
        <v>41965</v>
      </c>
      <c r="E82" s="2">
        <v>41965</v>
      </c>
      <c r="F82">
        <v>156.4</v>
      </c>
      <c r="G82" t="str">
        <f>podroze[[#This Row],[Imie]]&amp;podroze[[#This Row],[Nazwisko]]</f>
        <v>JustynaLaska</v>
      </c>
      <c r="H82">
        <f>COUNTIF(podroze[id],podroze[[#This Row],[id]])</f>
        <v>15</v>
      </c>
      <c r="I82">
        <f>podroze[[#This Row],[D_powr]]-podroze[[#This Row],[D_wyj]]+1</f>
        <v>1</v>
      </c>
      <c r="J82" s="1" cm="1">
        <f t="array" ref="J82">SUM(IF(podroze[Nazwisko]=podroze[[#This Row],[Nazwisko]],podroze[dnie],0))</f>
        <v>41</v>
      </c>
      <c r="K82" s="1">
        <f>30+(podroze[[#This Row],[dnie]]-1)*24</f>
        <v>30</v>
      </c>
      <c r="AB82" s="1" t="s">
        <v>9</v>
      </c>
      <c r="AC82" s="1" t="s">
        <v>103</v>
      </c>
      <c r="AD82" s="1" t="s">
        <v>11</v>
      </c>
      <c r="AE82" s="2">
        <v>41965</v>
      </c>
      <c r="AF82" s="2">
        <v>41965</v>
      </c>
      <c r="AG82">
        <v>156.4</v>
      </c>
      <c r="AH82" t="str">
        <f>podroze7[[#This Row],[Imie]]&amp;podroze7[[#This Row],[Nazwisko]]</f>
        <v>JustynaLaska</v>
      </c>
      <c r="AI82">
        <f>COUNTIF(podroze7[id],podroze7[[#This Row],[id]])</f>
        <v>15</v>
      </c>
      <c r="AJ82">
        <f>podroze7[[#This Row],[D_powr]]-podroze7[[#This Row],[D_wyj]]+1</f>
        <v>1</v>
      </c>
      <c r="AK82" s="1" cm="1">
        <f t="array" ref="AK82">SUM(IF(podroze7[Nazwisko]=podroze7[[#This Row],[Nazwisko]],podroze7[dnie],0))</f>
        <v>41</v>
      </c>
      <c r="AL82" s="1">
        <f>30+(podroze7[[#This Row],[dnie]]-1)*24</f>
        <v>30</v>
      </c>
      <c r="AM82" s="1">
        <f>podroze7[[#This Row],[dieta]]+podroze7[[#This Row],[Koszt_wyj]]</f>
        <v>186.4</v>
      </c>
      <c r="AZ82" s="1" t="s">
        <v>9</v>
      </c>
      <c r="BA82" s="1" t="s">
        <v>103</v>
      </c>
      <c r="BB82" s="1" t="s">
        <v>11</v>
      </c>
      <c r="BC82" s="2">
        <v>41965</v>
      </c>
      <c r="BD82" s="2">
        <v>41965</v>
      </c>
      <c r="BE82">
        <v>156.4</v>
      </c>
      <c r="BF82" t="str">
        <f>podroze78[[#This Row],[Imie]]&amp;podroze78[[#This Row],[Nazwisko]]</f>
        <v>JustynaLaska</v>
      </c>
      <c r="BG82">
        <f>COUNTIF(podroze78[id],podroze78[[#This Row],[id]])</f>
        <v>15</v>
      </c>
      <c r="BH82">
        <f>podroze78[[#This Row],[D_powr]]-podroze78[[#This Row],[D_wyj]]+1</f>
        <v>1</v>
      </c>
      <c r="BI82" s="1" cm="1">
        <f t="array" ref="BI82">SUM(IF(podroze78[Nazwisko]=podroze78[[#This Row],[Nazwisko]],podroze78[dnie],0))</f>
        <v>41</v>
      </c>
      <c r="BJ82" s="1">
        <f>30+(podroze78[[#This Row],[dnie]]-1)*24</f>
        <v>30</v>
      </c>
      <c r="BK82" s="1">
        <f>podroze78[[#This Row],[dieta]]+podroze78[[#This Row],[Koszt_wyj]]</f>
        <v>186.4</v>
      </c>
      <c r="BL82" s="1">
        <f>MONTH(podroze78[[#This Row],[D_wyj]])</f>
        <v>11</v>
      </c>
      <c r="BT82" s="1" t="s">
        <v>9</v>
      </c>
      <c r="BU82" s="1" t="s">
        <v>103</v>
      </c>
      <c r="BV82" s="1" t="s">
        <v>11</v>
      </c>
      <c r="BW82" s="2">
        <v>41965</v>
      </c>
      <c r="BX82" s="2">
        <v>41965</v>
      </c>
      <c r="BY82">
        <v>156.4</v>
      </c>
      <c r="BZ82" t="str">
        <f>podroze789[[#This Row],[Imie]]&amp;podroze789[[#This Row],[Nazwisko]]</f>
        <v>JustynaLaska</v>
      </c>
      <c r="CA82">
        <f>COUNTIF(podroze789[id],podroze789[[#This Row],[id]])</f>
        <v>15</v>
      </c>
      <c r="CB82">
        <f>podroze789[[#This Row],[D_powr]]-podroze789[[#This Row],[D_wyj]]+1</f>
        <v>1</v>
      </c>
      <c r="CC82" s="1" cm="1">
        <f t="array" ref="CC82">SUM(IF(podroze789[Nazwisko]=podroze789[[#This Row],[Nazwisko]],podroze789[dnie],0))</f>
        <v>41</v>
      </c>
      <c r="CD82" s="1">
        <f>30+(podroze789[[#This Row],[dnie]]-1)*24</f>
        <v>30</v>
      </c>
      <c r="CE82" s="1">
        <f>podroze789[[#This Row],[dieta]]+podroze789[[#This Row],[Koszt_wyj]]</f>
        <v>186.4</v>
      </c>
      <c r="CF82" s="1">
        <f>MONTH(podroze789[[#This Row],[D_wyj]])</f>
        <v>11</v>
      </c>
      <c r="CG82" s="1">
        <f>podroze789[[#This Row],[dnie]]-1</f>
        <v>0</v>
      </c>
      <c r="CT82" s="24">
        <v>4</v>
      </c>
      <c r="CV82" s="24">
        <v>2</v>
      </c>
    </row>
    <row r="83" spans="1:100" hidden="1" x14ac:dyDescent="0.25">
      <c r="A83" s="1" t="s">
        <v>33</v>
      </c>
      <c r="B83" s="1" t="s">
        <v>41</v>
      </c>
      <c r="C83" s="1" t="s">
        <v>14</v>
      </c>
      <c r="D83" s="2">
        <v>41646</v>
      </c>
      <c r="E83" s="2">
        <v>41646</v>
      </c>
      <c r="F83">
        <v>178.5</v>
      </c>
      <c r="G83" t="str">
        <f>podroze[[#This Row],[Imie]]&amp;podroze[[#This Row],[Nazwisko]]</f>
        <v>AndrzejKolarski</v>
      </c>
      <c r="H83">
        <f>COUNTIF(podroze[id],podroze[[#This Row],[id]])</f>
        <v>14</v>
      </c>
      <c r="I83">
        <f>podroze[[#This Row],[D_powr]]-podroze[[#This Row],[D_wyj]]+1</f>
        <v>1</v>
      </c>
      <c r="J83" s="1" cm="1">
        <f t="array" ref="J83">SUM(IF(podroze[Nazwisko]=podroze[[#This Row],[Nazwisko]],podroze[dnie],0))</f>
        <v>41</v>
      </c>
      <c r="K83" s="1">
        <f>30+(podroze[[#This Row],[dnie]]-1)*24</f>
        <v>30</v>
      </c>
      <c r="AB83" s="1" t="s">
        <v>33</v>
      </c>
      <c r="AC83" s="1" t="s">
        <v>41</v>
      </c>
      <c r="AD83" s="1" t="s">
        <v>14</v>
      </c>
      <c r="AE83" s="2">
        <v>41646</v>
      </c>
      <c r="AF83" s="2">
        <v>41646</v>
      </c>
      <c r="AG83">
        <v>178.5</v>
      </c>
      <c r="AH83" t="str">
        <f>podroze7[[#This Row],[Imie]]&amp;podroze7[[#This Row],[Nazwisko]]</f>
        <v>AndrzejKolarski</v>
      </c>
      <c r="AI83">
        <f>COUNTIF(podroze7[id],podroze7[[#This Row],[id]])</f>
        <v>14</v>
      </c>
      <c r="AJ83">
        <f>podroze7[[#This Row],[D_powr]]-podroze7[[#This Row],[D_wyj]]+1</f>
        <v>1</v>
      </c>
      <c r="AK83" s="1" cm="1">
        <f t="array" ref="AK83">SUM(IF(podroze7[Nazwisko]=podroze7[[#This Row],[Nazwisko]],podroze7[dnie],0))</f>
        <v>41</v>
      </c>
      <c r="AL83" s="1">
        <f>30+(podroze7[[#This Row],[dnie]]-1)*24</f>
        <v>30</v>
      </c>
      <c r="AM83" s="1">
        <f>podroze7[[#This Row],[dieta]]+podroze7[[#This Row],[Koszt_wyj]]</f>
        <v>208.5</v>
      </c>
      <c r="AZ83" s="1" t="s">
        <v>33</v>
      </c>
      <c r="BA83" s="1" t="s">
        <v>41</v>
      </c>
      <c r="BB83" s="1" t="s">
        <v>14</v>
      </c>
      <c r="BC83" s="2">
        <v>41646</v>
      </c>
      <c r="BD83" s="2">
        <v>41646</v>
      </c>
      <c r="BE83">
        <v>178.5</v>
      </c>
      <c r="BF83" t="str">
        <f>podroze78[[#This Row],[Imie]]&amp;podroze78[[#This Row],[Nazwisko]]</f>
        <v>AndrzejKolarski</v>
      </c>
      <c r="BG83">
        <f>COUNTIF(podroze78[id],podroze78[[#This Row],[id]])</f>
        <v>14</v>
      </c>
      <c r="BH83">
        <f>podroze78[[#This Row],[D_powr]]-podroze78[[#This Row],[D_wyj]]+1</f>
        <v>1</v>
      </c>
      <c r="BI83" s="1" cm="1">
        <f t="array" ref="BI83">SUM(IF(podroze78[Nazwisko]=podroze78[[#This Row],[Nazwisko]],podroze78[dnie],0))</f>
        <v>41</v>
      </c>
      <c r="BJ83" s="1">
        <f>30+(podroze78[[#This Row],[dnie]]-1)*24</f>
        <v>30</v>
      </c>
      <c r="BK83" s="1">
        <f>podroze78[[#This Row],[dieta]]+podroze78[[#This Row],[Koszt_wyj]]</f>
        <v>208.5</v>
      </c>
      <c r="BL83" s="1">
        <f>MONTH(podroze78[[#This Row],[D_wyj]])</f>
        <v>1</v>
      </c>
      <c r="BT83" s="1" t="s">
        <v>33</v>
      </c>
      <c r="BU83" s="1" t="s">
        <v>41</v>
      </c>
      <c r="BV83" s="1" t="s">
        <v>14</v>
      </c>
      <c r="BW83" s="2">
        <v>41646</v>
      </c>
      <c r="BX83" s="2">
        <v>41646</v>
      </c>
      <c r="BY83">
        <v>178.5</v>
      </c>
      <c r="BZ83" t="str">
        <f>podroze789[[#This Row],[Imie]]&amp;podroze789[[#This Row],[Nazwisko]]</f>
        <v>AndrzejKolarski</v>
      </c>
      <c r="CA83">
        <f>COUNTIF(podroze789[id],podroze789[[#This Row],[id]])</f>
        <v>14</v>
      </c>
      <c r="CB83">
        <f>podroze789[[#This Row],[D_powr]]-podroze789[[#This Row],[D_wyj]]+1</f>
        <v>1</v>
      </c>
      <c r="CC83" s="1" cm="1">
        <f t="array" ref="CC83">SUM(IF(podroze789[Nazwisko]=podroze789[[#This Row],[Nazwisko]],podroze789[dnie],0))</f>
        <v>41</v>
      </c>
      <c r="CD83" s="1">
        <f>30+(podroze789[[#This Row],[dnie]]-1)*24</f>
        <v>30</v>
      </c>
      <c r="CE83" s="1">
        <f>podroze789[[#This Row],[dieta]]+podroze789[[#This Row],[Koszt_wyj]]</f>
        <v>208.5</v>
      </c>
      <c r="CF83" s="1">
        <f>MONTH(podroze789[[#This Row],[D_wyj]])</f>
        <v>1</v>
      </c>
      <c r="CG83" s="1">
        <f>podroze789[[#This Row],[dnie]]-1</f>
        <v>0</v>
      </c>
      <c r="CT83" s="23">
        <v>4</v>
      </c>
      <c r="CV83" s="23">
        <v>2</v>
      </c>
    </row>
    <row r="84" spans="1:100" hidden="1" x14ac:dyDescent="0.25">
      <c r="A84" s="1" t="s">
        <v>33</v>
      </c>
      <c r="B84" s="1" t="s">
        <v>41</v>
      </c>
      <c r="C84" s="1" t="s">
        <v>19</v>
      </c>
      <c r="D84" s="2">
        <v>41680</v>
      </c>
      <c r="E84" s="2">
        <v>41680</v>
      </c>
      <c r="F84">
        <v>513.4</v>
      </c>
      <c r="G84" t="str">
        <f>podroze[[#This Row],[Imie]]&amp;podroze[[#This Row],[Nazwisko]]</f>
        <v>AndrzejKolarski</v>
      </c>
      <c r="H84">
        <f>COUNTIF(podroze[id],podroze[[#This Row],[id]])</f>
        <v>14</v>
      </c>
      <c r="I84">
        <f>podroze[[#This Row],[D_powr]]-podroze[[#This Row],[D_wyj]]+1</f>
        <v>1</v>
      </c>
      <c r="J84" s="1" cm="1">
        <f t="array" ref="J84">SUM(IF(podroze[Nazwisko]=podroze[[#This Row],[Nazwisko]],podroze[dnie],0))</f>
        <v>41</v>
      </c>
      <c r="K84" s="1">
        <f>30+(podroze[[#This Row],[dnie]]-1)*24</f>
        <v>30</v>
      </c>
      <c r="AB84" s="1" t="s">
        <v>33</v>
      </c>
      <c r="AC84" s="1" t="s">
        <v>41</v>
      </c>
      <c r="AD84" s="1" t="s">
        <v>19</v>
      </c>
      <c r="AE84" s="2">
        <v>41680</v>
      </c>
      <c r="AF84" s="2">
        <v>41680</v>
      </c>
      <c r="AG84">
        <v>513.4</v>
      </c>
      <c r="AH84" t="str">
        <f>podroze7[[#This Row],[Imie]]&amp;podroze7[[#This Row],[Nazwisko]]</f>
        <v>AndrzejKolarski</v>
      </c>
      <c r="AI84">
        <f>COUNTIF(podroze7[id],podroze7[[#This Row],[id]])</f>
        <v>14</v>
      </c>
      <c r="AJ84">
        <f>podroze7[[#This Row],[D_powr]]-podroze7[[#This Row],[D_wyj]]+1</f>
        <v>1</v>
      </c>
      <c r="AK84" s="1" cm="1">
        <f t="array" ref="AK84">SUM(IF(podroze7[Nazwisko]=podroze7[[#This Row],[Nazwisko]],podroze7[dnie],0))</f>
        <v>41</v>
      </c>
      <c r="AL84" s="1">
        <f>30+(podroze7[[#This Row],[dnie]]-1)*24</f>
        <v>30</v>
      </c>
      <c r="AM84" s="1">
        <f>podroze7[[#This Row],[dieta]]+podroze7[[#This Row],[Koszt_wyj]]</f>
        <v>543.4</v>
      </c>
      <c r="AZ84" s="1" t="s">
        <v>33</v>
      </c>
      <c r="BA84" s="1" t="s">
        <v>41</v>
      </c>
      <c r="BB84" s="1" t="s">
        <v>19</v>
      </c>
      <c r="BC84" s="2">
        <v>41680</v>
      </c>
      <c r="BD84" s="2">
        <v>41680</v>
      </c>
      <c r="BE84">
        <v>513.4</v>
      </c>
      <c r="BF84" t="str">
        <f>podroze78[[#This Row],[Imie]]&amp;podroze78[[#This Row],[Nazwisko]]</f>
        <v>AndrzejKolarski</v>
      </c>
      <c r="BG84">
        <f>COUNTIF(podroze78[id],podroze78[[#This Row],[id]])</f>
        <v>14</v>
      </c>
      <c r="BH84">
        <f>podroze78[[#This Row],[D_powr]]-podroze78[[#This Row],[D_wyj]]+1</f>
        <v>1</v>
      </c>
      <c r="BI84" s="1" cm="1">
        <f t="array" ref="BI84">SUM(IF(podroze78[Nazwisko]=podroze78[[#This Row],[Nazwisko]],podroze78[dnie],0))</f>
        <v>41</v>
      </c>
      <c r="BJ84" s="1">
        <f>30+(podroze78[[#This Row],[dnie]]-1)*24</f>
        <v>30</v>
      </c>
      <c r="BK84" s="1">
        <f>podroze78[[#This Row],[dieta]]+podroze78[[#This Row],[Koszt_wyj]]</f>
        <v>543.4</v>
      </c>
      <c r="BL84" s="1">
        <f>MONTH(podroze78[[#This Row],[D_wyj]])</f>
        <v>2</v>
      </c>
      <c r="BT84" s="1" t="s">
        <v>33</v>
      </c>
      <c r="BU84" s="1" t="s">
        <v>41</v>
      </c>
      <c r="BV84" s="1" t="s">
        <v>19</v>
      </c>
      <c r="BW84" s="2">
        <v>41680</v>
      </c>
      <c r="BX84" s="2">
        <v>41680</v>
      </c>
      <c r="BY84">
        <v>513.4</v>
      </c>
      <c r="BZ84" t="str">
        <f>podroze789[[#This Row],[Imie]]&amp;podroze789[[#This Row],[Nazwisko]]</f>
        <v>AndrzejKolarski</v>
      </c>
      <c r="CA84">
        <f>COUNTIF(podroze789[id],podroze789[[#This Row],[id]])</f>
        <v>14</v>
      </c>
      <c r="CB84">
        <f>podroze789[[#This Row],[D_powr]]-podroze789[[#This Row],[D_wyj]]+1</f>
        <v>1</v>
      </c>
      <c r="CC84" s="1" cm="1">
        <f t="array" ref="CC84">SUM(IF(podroze789[Nazwisko]=podroze789[[#This Row],[Nazwisko]],podroze789[dnie],0))</f>
        <v>41</v>
      </c>
      <c r="CD84" s="1">
        <f>30+(podroze789[[#This Row],[dnie]]-1)*24</f>
        <v>30</v>
      </c>
      <c r="CE84" s="1">
        <f>podroze789[[#This Row],[dieta]]+podroze789[[#This Row],[Koszt_wyj]]</f>
        <v>543.4</v>
      </c>
      <c r="CF84" s="1">
        <f>MONTH(podroze789[[#This Row],[D_wyj]])</f>
        <v>2</v>
      </c>
      <c r="CG84" s="1">
        <f>podroze789[[#This Row],[dnie]]-1</f>
        <v>0</v>
      </c>
      <c r="CT84" s="24">
        <v>3</v>
      </c>
      <c r="CV84" s="24">
        <v>1</v>
      </c>
    </row>
    <row r="85" spans="1:100" hidden="1" x14ac:dyDescent="0.25">
      <c r="A85" s="1" t="s">
        <v>33</v>
      </c>
      <c r="B85" s="1" t="s">
        <v>41</v>
      </c>
      <c r="C85" s="1" t="s">
        <v>17</v>
      </c>
      <c r="D85" s="2">
        <v>41898</v>
      </c>
      <c r="E85" s="2">
        <v>41898</v>
      </c>
      <c r="F85">
        <v>501.5</v>
      </c>
      <c r="G85" t="str">
        <f>podroze[[#This Row],[Imie]]&amp;podroze[[#This Row],[Nazwisko]]</f>
        <v>AndrzejKolarski</v>
      </c>
      <c r="H85">
        <f>COUNTIF(podroze[id],podroze[[#This Row],[id]])</f>
        <v>14</v>
      </c>
      <c r="I85">
        <f>podroze[[#This Row],[D_powr]]-podroze[[#This Row],[D_wyj]]+1</f>
        <v>1</v>
      </c>
      <c r="J85" s="1" cm="1">
        <f t="array" ref="J85">SUM(IF(podroze[Nazwisko]=podroze[[#This Row],[Nazwisko]],podroze[dnie],0))</f>
        <v>41</v>
      </c>
      <c r="K85" s="1">
        <f>30+(podroze[[#This Row],[dnie]]-1)*24</f>
        <v>30</v>
      </c>
      <c r="AB85" s="1" t="s">
        <v>33</v>
      </c>
      <c r="AC85" s="1" t="s">
        <v>41</v>
      </c>
      <c r="AD85" s="1" t="s">
        <v>17</v>
      </c>
      <c r="AE85" s="2">
        <v>41898</v>
      </c>
      <c r="AF85" s="2">
        <v>41898</v>
      </c>
      <c r="AG85">
        <v>501.5</v>
      </c>
      <c r="AH85" t="str">
        <f>podroze7[[#This Row],[Imie]]&amp;podroze7[[#This Row],[Nazwisko]]</f>
        <v>AndrzejKolarski</v>
      </c>
      <c r="AI85">
        <f>COUNTIF(podroze7[id],podroze7[[#This Row],[id]])</f>
        <v>14</v>
      </c>
      <c r="AJ85">
        <f>podroze7[[#This Row],[D_powr]]-podroze7[[#This Row],[D_wyj]]+1</f>
        <v>1</v>
      </c>
      <c r="AK85" s="1" cm="1">
        <f t="array" ref="AK85">SUM(IF(podroze7[Nazwisko]=podroze7[[#This Row],[Nazwisko]],podroze7[dnie],0))</f>
        <v>41</v>
      </c>
      <c r="AL85" s="1">
        <f>30+(podroze7[[#This Row],[dnie]]-1)*24</f>
        <v>30</v>
      </c>
      <c r="AM85" s="1">
        <f>podroze7[[#This Row],[dieta]]+podroze7[[#This Row],[Koszt_wyj]]</f>
        <v>531.5</v>
      </c>
      <c r="AZ85" s="1" t="s">
        <v>33</v>
      </c>
      <c r="BA85" s="1" t="s">
        <v>41</v>
      </c>
      <c r="BB85" s="1" t="s">
        <v>17</v>
      </c>
      <c r="BC85" s="2">
        <v>41898</v>
      </c>
      <c r="BD85" s="2">
        <v>41898</v>
      </c>
      <c r="BE85">
        <v>501.5</v>
      </c>
      <c r="BF85" t="str">
        <f>podroze78[[#This Row],[Imie]]&amp;podroze78[[#This Row],[Nazwisko]]</f>
        <v>AndrzejKolarski</v>
      </c>
      <c r="BG85">
        <f>COUNTIF(podroze78[id],podroze78[[#This Row],[id]])</f>
        <v>14</v>
      </c>
      <c r="BH85">
        <f>podroze78[[#This Row],[D_powr]]-podroze78[[#This Row],[D_wyj]]+1</f>
        <v>1</v>
      </c>
      <c r="BI85" s="1" cm="1">
        <f t="array" ref="BI85">SUM(IF(podroze78[Nazwisko]=podroze78[[#This Row],[Nazwisko]],podroze78[dnie],0))</f>
        <v>41</v>
      </c>
      <c r="BJ85" s="1">
        <f>30+(podroze78[[#This Row],[dnie]]-1)*24</f>
        <v>30</v>
      </c>
      <c r="BK85" s="1">
        <f>podroze78[[#This Row],[dieta]]+podroze78[[#This Row],[Koszt_wyj]]</f>
        <v>531.5</v>
      </c>
      <c r="BL85" s="1">
        <f>MONTH(podroze78[[#This Row],[D_wyj]])</f>
        <v>9</v>
      </c>
      <c r="BT85" s="1" t="s">
        <v>33</v>
      </c>
      <c r="BU85" s="1" t="s">
        <v>41</v>
      </c>
      <c r="BV85" s="1" t="s">
        <v>17</v>
      </c>
      <c r="BW85" s="2">
        <v>41898</v>
      </c>
      <c r="BX85" s="2">
        <v>41898</v>
      </c>
      <c r="BY85">
        <v>501.5</v>
      </c>
      <c r="BZ85" t="str">
        <f>podroze789[[#This Row],[Imie]]&amp;podroze789[[#This Row],[Nazwisko]]</f>
        <v>AndrzejKolarski</v>
      </c>
      <c r="CA85">
        <f>COUNTIF(podroze789[id],podroze789[[#This Row],[id]])</f>
        <v>14</v>
      </c>
      <c r="CB85">
        <f>podroze789[[#This Row],[D_powr]]-podroze789[[#This Row],[D_wyj]]+1</f>
        <v>1</v>
      </c>
      <c r="CC85" s="1" cm="1">
        <f t="array" ref="CC85">SUM(IF(podroze789[Nazwisko]=podroze789[[#This Row],[Nazwisko]],podroze789[dnie],0))</f>
        <v>41</v>
      </c>
      <c r="CD85" s="1">
        <f>30+(podroze789[[#This Row],[dnie]]-1)*24</f>
        <v>30</v>
      </c>
      <c r="CE85" s="1">
        <f>podroze789[[#This Row],[dieta]]+podroze789[[#This Row],[Koszt_wyj]]</f>
        <v>531.5</v>
      </c>
      <c r="CF85" s="1">
        <f>MONTH(podroze789[[#This Row],[D_wyj]])</f>
        <v>9</v>
      </c>
      <c r="CG85" s="1">
        <f>podroze789[[#This Row],[dnie]]-1</f>
        <v>0</v>
      </c>
      <c r="CT85" s="23">
        <v>3</v>
      </c>
      <c r="CV85" s="23">
        <v>1</v>
      </c>
    </row>
    <row r="86" spans="1:100" hidden="1" x14ac:dyDescent="0.25">
      <c r="A86" s="1" t="s">
        <v>54</v>
      </c>
      <c r="B86" s="1" t="s">
        <v>121</v>
      </c>
      <c r="C86" s="1" t="s">
        <v>47</v>
      </c>
      <c r="D86" s="2">
        <v>41709</v>
      </c>
      <c r="E86" s="2">
        <v>41709</v>
      </c>
      <c r="F86">
        <v>363.8</v>
      </c>
      <c r="G86" t="str">
        <f>podroze[[#This Row],[Imie]]&amp;podroze[[#This Row],[Nazwisko]]</f>
        <v>PaulinaMaskor</v>
      </c>
      <c r="H86">
        <f>COUNTIF(podroze[id],podroze[[#This Row],[id]])</f>
        <v>13</v>
      </c>
      <c r="I86">
        <f>podroze[[#This Row],[D_powr]]-podroze[[#This Row],[D_wyj]]+1</f>
        <v>1</v>
      </c>
      <c r="J86" s="1" cm="1">
        <f t="array" ref="J86">SUM(IF(podroze[Nazwisko]=podroze[[#This Row],[Nazwisko]],podroze[dnie],0))</f>
        <v>41</v>
      </c>
      <c r="K86" s="1">
        <f>30+(podroze[[#This Row],[dnie]]-1)*24</f>
        <v>30</v>
      </c>
      <c r="AB86" s="1" t="s">
        <v>54</v>
      </c>
      <c r="AC86" s="1" t="s">
        <v>121</v>
      </c>
      <c r="AD86" s="1" t="s">
        <v>47</v>
      </c>
      <c r="AE86" s="2">
        <v>41709</v>
      </c>
      <c r="AF86" s="2">
        <v>41709</v>
      </c>
      <c r="AG86">
        <v>363.8</v>
      </c>
      <c r="AH86" t="str">
        <f>podroze7[[#This Row],[Imie]]&amp;podroze7[[#This Row],[Nazwisko]]</f>
        <v>PaulinaMaskor</v>
      </c>
      <c r="AI86">
        <f>COUNTIF(podroze7[id],podroze7[[#This Row],[id]])</f>
        <v>13</v>
      </c>
      <c r="AJ86">
        <f>podroze7[[#This Row],[D_powr]]-podroze7[[#This Row],[D_wyj]]+1</f>
        <v>1</v>
      </c>
      <c r="AK86" s="1" cm="1">
        <f t="array" ref="AK86">SUM(IF(podroze7[Nazwisko]=podroze7[[#This Row],[Nazwisko]],podroze7[dnie],0))</f>
        <v>41</v>
      </c>
      <c r="AL86" s="1">
        <f>30+(podroze7[[#This Row],[dnie]]-1)*24</f>
        <v>30</v>
      </c>
      <c r="AM86" s="1">
        <f>podroze7[[#This Row],[dieta]]+podroze7[[#This Row],[Koszt_wyj]]</f>
        <v>393.8</v>
      </c>
      <c r="AZ86" s="1" t="s">
        <v>54</v>
      </c>
      <c r="BA86" s="1" t="s">
        <v>121</v>
      </c>
      <c r="BB86" s="1" t="s">
        <v>47</v>
      </c>
      <c r="BC86" s="2">
        <v>41709</v>
      </c>
      <c r="BD86" s="2">
        <v>41709</v>
      </c>
      <c r="BE86">
        <v>363.8</v>
      </c>
      <c r="BF86" t="str">
        <f>podroze78[[#This Row],[Imie]]&amp;podroze78[[#This Row],[Nazwisko]]</f>
        <v>PaulinaMaskor</v>
      </c>
      <c r="BG86">
        <f>COUNTIF(podroze78[id],podroze78[[#This Row],[id]])</f>
        <v>13</v>
      </c>
      <c r="BH86">
        <f>podroze78[[#This Row],[D_powr]]-podroze78[[#This Row],[D_wyj]]+1</f>
        <v>1</v>
      </c>
      <c r="BI86" s="1" cm="1">
        <f t="array" ref="BI86">SUM(IF(podroze78[Nazwisko]=podroze78[[#This Row],[Nazwisko]],podroze78[dnie],0))</f>
        <v>41</v>
      </c>
      <c r="BJ86" s="1">
        <f>30+(podroze78[[#This Row],[dnie]]-1)*24</f>
        <v>30</v>
      </c>
      <c r="BK86" s="1">
        <f>podroze78[[#This Row],[dieta]]+podroze78[[#This Row],[Koszt_wyj]]</f>
        <v>393.8</v>
      </c>
      <c r="BL86" s="1">
        <f>MONTH(podroze78[[#This Row],[D_wyj]])</f>
        <v>3</v>
      </c>
      <c r="BT86" s="1" t="s">
        <v>54</v>
      </c>
      <c r="BU86" s="1" t="s">
        <v>121</v>
      </c>
      <c r="BV86" s="1" t="s">
        <v>47</v>
      </c>
      <c r="BW86" s="2">
        <v>41709</v>
      </c>
      <c r="BX86" s="2">
        <v>41709</v>
      </c>
      <c r="BY86">
        <v>363.8</v>
      </c>
      <c r="BZ86" t="str">
        <f>podroze789[[#This Row],[Imie]]&amp;podroze789[[#This Row],[Nazwisko]]</f>
        <v>PaulinaMaskor</v>
      </c>
      <c r="CA86">
        <f>COUNTIF(podroze789[id],podroze789[[#This Row],[id]])</f>
        <v>13</v>
      </c>
      <c r="CB86">
        <f>podroze789[[#This Row],[D_powr]]-podroze789[[#This Row],[D_wyj]]+1</f>
        <v>1</v>
      </c>
      <c r="CC86" s="1" cm="1">
        <f t="array" ref="CC86">SUM(IF(podroze789[Nazwisko]=podroze789[[#This Row],[Nazwisko]],podroze789[dnie],0))</f>
        <v>41</v>
      </c>
      <c r="CD86" s="1">
        <f>30+(podroze789[[#This Row],[dnie]]-1)*24</f>
        <v>30</v>
      </c>
      <c r="CE86" s="1">
        <f>podroze789[[#This Row],[dieta]]+podroze789[[#This Row],[Koszt_wyj]]</f>
        <v>393.8</v>
      </c>
      <c r="CF86" s="1">
        <f>MONTH(podroze789[[#This Row],[D_wyj]])</f>
        <v>3</v>
      </c>
      <c r="CG86" s="1">
        <f>podroze789[[#This Row],[dnie]]-1</f>
        <v>0</v>
      </c>
      <c r="CT86" s="24">
        <v>2</v>
      </c>
      <c r="CV86" s="24">
        <v>1</v>
      </c>
    </row>
    <row r="87" spans="1:100" hidden="1" x14ac:dyDescent="0.25">
      <c r="A87" s="1" t="s">
        <v>54</v>
      </c>
      <c r="B87" s="1" t="s">
        <v>121</v>
      </c>
      <c r="C87" s="1" t="s">
        <v>38</v>
      </c>
      <c r="D87" s="2">
        <v>41934</v>
      </c>
      <c r="E87" s="2">
        <v>41934</v>
      </c>
      <c r="F87">
        <v>278.8</v>
      </c>
      <c r="G87" t="str">
        <f>podroze[[#This Row],[Imie]]&amp;podroze[[#This Row],[Nazwisko]]</f>
        <v>PaulinaMaskor</v>
      </c>
      <c r="H87">
        <f>COUNTIF(podroze[id],podroze[[#This Row],[id]])</f>
        <v>13</v>
      </c>
      <c r="I87">
        <f>podroze[[#This Row],[D_powr]]-podroze[[#This Row],[D_wyj]]+1</f>
        <v>1</v>
      </c>
      <c r="J87" s="1" cm="1">
        <f t="array" ref="J87">SUM(IF(podroze[Nazwisko]=podroze[[#This Row],[Nazwisko]],podroze[dnie],0))</f>
        <v>41</v>
      </c>
      <c r="K87" s="1">
        <f>30+(podroze[[#This Row],[dnie]]-1)*24</f>
        <v>30</v>
      </c>
      <c r="AB87" s="1" t="s">
        <v>54</v>
      </c>
      <c r="AC87" s="1" t="s">
        <v>121</v>
      </c>
      <c r="AD87" s="1" t="s">
        <v>38</v>
      </c>
      <c r="AE87" s="2">
        <v>41934</v>
      </c>
      <c r="AF87" s="2">
        <v>41934</v>
      </c>
      <c r="AG87">
        <v>278.8</v>
      </c>
      <c r="AH87" t="str">
        <f>podroze7[[#This Row],[Imie]]&amp;podroze7[[#This Row],[Nazwisko]]</f>
        <v>PaulinaMaskor</v>
      </c>
      <c r="AI87">
        <f>COUNTIF(podroze7[id],podroze7[[#This Row],[id]])</f>
        <v>13</v>
      </c>
      <c r="AJ87">
        <f>podroze7[[#This Row],[D_powr]]-podroze7[[#This Row],[D_wyj]]+1</f>
        <v>1</v>
      </c>
      <c r="AK87" s="1" cm="1">
        <f t="array" ref="AK87">SUM(IF(podroze7[Nazwisko]=podroze7[[#This Row],[Nazwisko]],podroze7[dnie],0))</f>
        <v>41</v>
      </c>
      <c r="AL87" s="1">
        <f>30+(podroze7[[#This Row],[dnie]]-1)*24</f>
        <v>30</v>
      </c>
      <c r="AM87" s="1">
        <f>podroze7[[#This Row],[dieta]]+podroze7[[#This Row],[Koszt_wyj]]</f>
        <v>308.8</v>
      </c>
      <c r="AZ87" s="1" t="s">
        <v>54</v>
      </c>
      <c r="BA87" s="1" t="s">
        <v>121</v>
      </c>
      <c r="BB87" s="1" t="s">
        <v>38</v>
      </c>
      <c r="BC87" s="2">
        <v>41934</v>
      </c>
      <c r="BD87" s="2">
        <v>41934</v>
      </c>
      <c r="BE87">
        <v>278.8</v>
      </c>
      <c r="BF87" t="str">
        <f>podroze78[[#This Row],[Imie]]&amp;podroze78[[#This Row],[Nazwisko]]</f>
        <v>PaulinaMaskor</v>
      </c>
      <c r="BG87">
        <f>COUNTIF(podroze78[id],podroze78[[#This Row],[id]])</f>
        <v>13</v>
      </c>
      <c r="BH87">
        <f>podroze78[[#This Row],[D_powr]]-podroze78[[#This Row],[D_wyj]]+1</f>
        <v>1</v>
      </c>
      <c r="BI87" s="1" cm="1">
        <f t="array" ref="BI87">SUM(IF(podroze78[Nazwisko]=podroze78[[#This Row],[Nazwisko]],podroze78[dnie],0))</f>
        <v>41</v>
      </c>
      <c r="BJ87" s="1">
        <f>30+(podroze78[[#This Row],[dnie]]-1)*24</f>
        <v>30</v>
      </c>
      <c r="BK87" s="1">
        <f>podroze78[[#This Row],[dieta]]+podroze78[[#This Row],[Koszt_wyj]]</f>
        <v>308.8</v>
      </c>
      <c r="BL87" s="1">
        <f>MONTH(podroze78[[#This Row],[D_wyj]])</f>
        <v>10</v>
      </c>
      <c r="BT87" s="1" t="s">
        <v>54</v>
      </c>
      <c r="BU87" s="1" t="s">
        <v>121</v>
      </c>
      <c r="BV87" s="1" t="s">
        <v>38</v>
      </c>
      <c r="BW87" s="2">
        <v>41934</v>
      </c>
      <c r="BX87" s="2">
        <v>41934</v>
      </c>
      <c r="BY87">
        <v>278.8</v>
      </c>
      <c r="BZ87" t="str">
        <f>podroze789[[#This Row],[Imie]]&amp;podroze789[[#This Row],[Nazwisko]]</f>
        <v>PaulinaMaskor</v>
      </c>
      <c r="CA87">
        <f>COUNTIF(podroze789[id],podroze789[[#This Row],[id]])</f>
        <v>13</v>
      </c>
      <c r="CB87">
        <f>podroze789[[#This Row],[D_powr]]-podroze789[[#This Row],[D_wyj]]+1</f>
        <v>1</v>
      </c>
      <c r="CC87" s="1" cm="1">
        <f t="array" ref="CC87">SUM(IF(podroze789[Nazwisko]=podroze789[[#This Row],[Nazwisko]],podroze789[dnie],0))</f>
        <v>41</v>
      </c>
      <c r="CD87" s="1">
        <f>30+(podroze789[[#This Row],[dnie]]-1)*24</f>
        <v>30</v>
      </c>
      <c r="CE87" s="1">
        <f>podroze789[[#This Row],[dieta]]+podroze789[[#This Row],[Koszt_wyj]]</f>
        <v>308.8</v>
      </c>
      <c r="CF87" s="1">
        <f>MONTH(podroze789[[#This Row],[D_wyj]])</f>
        <v>10</v>
      </c>
      <c r="CG87" s="1">
        <f>podroze789[[#This Row],[dnie]]-1</f>
        <v>0</v>
      </c>
      <c r="CT87" s="23">
        <v>2</v>
      </c>
      <c r="CV87" s="23">
        <v>1</v>
      </c>
    </row>
    <row r="88" spans="1:100" hidden="1" x14ac:dyDescent="0.25">
      <c r="A88" s="1" t="s">
        <v>54</v>
      </c>
      <c r="B88" s="1" t="s">
        <v>121</v>
      </c>
      <c r="C88" s="1" t="s">
        <v>38</v>
      </c>
      <c r="D88" s="2">
        <v>41937</v>
      </c>
      <c r="E88" s="2">
        <v>41937</v>
      </c>
      <c r="F88">
        <v>278.8</v>
      </c>
      <c r="G88" t="str">
        <f>podroze[[#This Row],[Imie]]&amp;podroze[[#This Row],[Nazwisko]]</f>
        <v>PaulinaMaskor</v>
      </c>
      <c r="H88">
        <f>COUNTIF(podroze[id],podroze[[#This Row],[id]])</f>
        <v>13</v>
      </c>
      <c r="I88">
        <f>podroze[[#This Row],[D_powr]]-podroze[[#This Row],[D_wyj]]+1</f>
        <v>1</v>
      </c>
      <c r="J88" s="1" cm="1">
        <f t="array" ref="J88">SUM(IF(podroze[Nazwisko]=podroze[[#This Row],[Nazwisko]],podroze[dnie],0))</f>
        <v>41</v>
      </c>
      <c r="K88" s="1">
        <f>30+(podroze[[#This Row],[dnie]]-1)*24</f>
        <v>30</v>
      </c>
      <c r="AB88" s="1" t="s">
        <v>54</v>
      </c>
      <c r="AC88" s="1" t="s">
        <v>121</v>
      </c>
      <c r="AD88" s="1" t="s">
        <v>38</v>
      </c>
      <c r="AE88" s="2">
        <v>41937</v>
      </c>
      <c r="AF88" s="2">
        <v>41937</v>
      </c>
      <c r="AG88">
        <v>278.8</v>
      </c>
      <c r="AH88" t="str">
        <f>podroze7[[#This Row],[Imie]]&amp;podroze7[[#This Row],[Nazwisko]]</f>
        <v>PaulinaMaskor</v>
      </c>
      <c r="AI88">
        <f>COUNTIF(podroze7[id],podroze7[[#This Row],[id]])</f>
        <v>13</v>
      </c>
      <c r="AJ88">
        <f>podroze7[[#This Row],[D_powr]]-podroze7[[#This Row],[D_wyj]]+1</f>
        <v>1</v>
      </c>
      <c r="AK88" s="1" cm="1">
        <f t="array" ref="AK88">SUM(IF(podroze7[Nazwisko]=podroze7[[#This Row],[Nazwisko]],podroze7[dnie],0))</f>
        <v>41</v>
      </c>
      <c r="AL88" s="1">
        <f>30+(podroze7[[#This Row],[dnie]]-1)*24</f>
        <v>30</v>
      </c>
      <c r="AM88" s="1">
        <f>podroze7[[#This Row],[dieta]]+podroze7[[#This Row],[Koszt_wyj]]</f>
        <v>308.8</v>
      </c>
      <c r="AZ88" s="1" t="s">
        <v>54</v>
      </c>
      <c r="BA88" s="1" t="s">
        <v>121</v>
      </c>
      <c r="BB88" s="1" t="s">
        <v>38</v>
      </c>
      <c r="BC88" s="2">
        <v>41937</v>
      </c>
      <c r="BD88" s="2">
        <v>41937</v>
      </c>
      <c r="BE88">
        <v>278.8</v>
      </c>
      <c r="BF88" t="str">
        <f>podroze78[[#This Row],[Imie]]&amp;podroze78[[#This Row],[Nazwisko]]</f>
        <v>PaulinaMaskor</v>
      </c>
      <c r="BG88">
        <f>COUNTIF(podroze78[id],podroze78[[#This Row],[id]])</f>
        <v>13</v>
      </c>
      <c r="BH88">
        <f>podroze78[[#This Row],[D_powr]]-podroze78[[#This Row],[D_wyj]]+1</f>
        <v>1</v>
      </c>
      <c r="BI88" s="1" cm="1">
        <f t="array" ref="BI88">SUM(IF(podroze78[Nazwisko]=podroze78[[#This Row],[Nazwisko]],podroze78[dnie],0))</f>
        <v>41</v>
      </c>
      <c r="BJ88" s="1">
        <f>30+(podroze78[[#This Row],[dnie]]-1)*24</f>
        <v>30</v>
      </c>
      <c r="BK88" s="1">
        <f>podroze78[[#This Row],[dieta]]+podroze78[[#This Row],[Koszt_wyj]]</f>
        <v>308.8</v>
      </c>
      <c r="BL88" s="1">
        <f>MONTH(podroze78[[#This Row],[D_wyj]])</f>
        <v>10</v>
      </c>
      <c r="BT88" s="1" t="s">
        <v>54</v>
      </c>
      <c r="BU88" s="1" t="s">
        <v>121</v>
      </c>
      <c r="BV88" s="1" t="s">
        <v>38</v>
      </c>
      <c r="BW88" s="2">
        <v>41937</v>
      </c>
      <c r="BX88" s="2">
        <v>41937</v>
      </c>
      <c r="BY88">
        <v>278.8</v>
      </c>
      <c r="BZ88" t="str">
        <f>podroze789[[#This Row],[Imie]]&amp;podroze789[[#This Row],[Nazwisko]]</f>
        <v>PaulinaMaskor</v>
      </c>
      <c r="CA88">
        <f>COUNTIF(podroze789[id],podroze789[[#This Row],[id]])</f>
        <v>13</v>
      </c>
      <c r="CB88">
        <f>podroze789[[#This Row],[D_powr]]-podroze789[[#This Row],[D_wyj]]+1</f>
        <v>1</v>
      </c>
      <c r="CC88" s="1" cm="1">
        <f t="array" ref="CC88">SUM(IF(podroze789[Nazwisko]=podroze789[[#This Row],[Nazwisko]],podroze789[dnie],0))</f>
        <v>41</v>
      </c>
      <c r="CD88" s="1">
        <f>30+(podroze789[[#This Row],[dnie]]-1)*24</f>
        <v>30</v>
      </c>
      <c r="CE88" s="1">
        <f>podroze789[[#This Row],[dieta]]+podroze789[[#This Row],[Koszt_wyj]]</f>
        <v>308.8</v>
      </c>
      <c r="CF88" s="1">
        <f>MONTH(podroze789[[#This Row],[D_wyj]])</f>
        <v>10</v>
      </c>
      <c r="CG88" s="1">
        <f>podroze789[[#This Row],[dnie]]-1</f>
        <v>0</v>
      </c>
      <c r="CT88" s="24">
        <v>4</v>
      </c>
      <c r="CV88" s="24">
        <v>4</v>
      </c>
    </row>
    <row r="89" spans="1:100" hidden="1" x14ac:dyDescent="0.25">
      <c r="A89" s="1" t="s">
        <v>54</v>
      </c>
      <c r="B89" s="1" t="s">
        <v>121</v>
      </c>
      <c r="C89" s="1" t="s">
        <v>17</v>
      </c>
      <c r="D89" s="2">
        <v>41990</v>
      </c>
      <c r="E89" s="2">
        <v>41990</v>
      </c>
      <c r="F89">
        <v>501.5</v>
      </c>
      <c r="G89" t="str">
        <f>podroze[[#This Row],[Imie]]&amp;podroze[[#This Row],[Nazwisko]]</f>
        <v>PaulinaMaskor</v>
      </c>
      <c r="H89">
        <f>COUNTIF(podroze[id],podroze[[#This Row],[id]])</f>
        <v>13</v>
      </c>
      <c r="I89">
        <f>podroze[[#This Row],[D_powr]]-podroze[[#This Row],[D_wyj]]+1</f>
        <v>1</v>
      </c>
      <c r="J89" s="1" cm="1">
        <f t="array" ref="J89">SUM(IF(podroze[Nazwisko]=podroze[[#This Row],[Nazwisko]],podroze[dnie],0))</f>
        <v>41</v>
      </c>
      <c r="K89" s="1">
        <f>30+(podroze[[#This Row],[dnie]]-1)*24</f>
        <v>30</v>
      </c>
      <c r="AB89" s="1" t="s">
        <v>54</v>
      </c>
      <c r="AC89" s="1" t="s">
        <v>121</v>
      </c>
      <c r="AD89" s="1" t="s">
        <v>17</v>
      </c>
      <c r="AE89" s="2">
        <v>41990</v>
      </c>
      <c r="AF89" s="2">
        <v>41990</v>
      </c>
      <c r="AG89">
        <v>501.5</v>
      </c>
      <c r="AH89" t="str">
        <f>podroze7[[#This Row],[Imie]]&amp;podroze7[[#This Row],[Nazwisko]]</f>
        <v>PaulinaMaskor</v>
      </c>
      <c r="AI89">
        <f>COUNTIF(podroze7[id],podroze7[[#This Row],[id]])</f>
        <v>13</v>
      </c>
      <c r="AJ89">
        <f>podroze7[[#This Row],[D_powr]]-podroze7[[#This Row],[D_wyj]]+1</f>
        <v>1</v>
      </c>
      <c r="AK89" s="1" cm="1">
        <f t="array" ref="AK89">SUM(IF(podroze7[Nazwisko]=podroze7[[#This Row],[Nazwisko]],podroze7[dnie],0))</f>
        <v>41</v>
      </c>
      <c r="AL89" s="1">
        <f>30+(podroze7[[#This Row],[dnie]]-1)*24</f>
        <v>30</v>
      </c>
      <c r="AM89" s="1">
        <f>podroze7[[#This Row],[dieta]]+podroze7[[#This Row],[Koszt_wyj]]</f>
        <v>531.5</v>
      </c>
      <c r="AZ89" s="1" t="s">
        <v>54</v>
      </c>
      <c r="BA89" s="1" t="s">
        <v>121</v>
      </c>
      <c r="BB89" s="1" t="s">
        <v>17</v>
      </c>
      <c r="BC89" s="2">
        <v>41990</v>
      </c>
      <c r="BD89" s="2">
        <v>41990</v>
      </c>
      <c r="BE89">
        <v>501.5</v>
      </c>
      <c r="BF89" t="str">
        <f>podroze78[[#This Row],[Imie]]&amp;podroze78[[#This Row],[Nazwisko]]</f>
        <v>PaulinaMaskor</v>
      </c>
      <c r="BG89">
        <f>COUNTIF(podroze78[id],podroze78[[#This Row],[id]])</f>
        <v>13</v>
      </c>
      <c r="BH89">
        <f>podroze78[[#This Row],[D_powr]]-podroze78[[#This Row],[D_wyj]]+1</f>
        <v>1</v>
      </c>
      <c r="BI89" s="1" cm="1">
        <f t="array" ref="BI89">SUM(IF(podroze78[Nazwisko]=podroze78[[#This Row],[Nazwisko]],podroze78[dnie],0))</f>
        <v>41</v>
      </c>
      <c r="BJ89" s="1">
        <f>30+(podroze78[[#This Row],[dnie]]-1)*24</f>
        <v>30</v>
      </c>
      <c r="BK89" s="1">
        <f>podroze78[[#This Row],[dieta]]+podroze78[[#This Row],[Koszt_wyj]]</f>
        <v>531.5</v>
      </c>
      <c r="BL89" s="1">
        <f>MONTH(podroze78[[#This Row],[D_wyj]])</f>
        <v>12</v>
      </c>
      <c r="BT89" s="1" t="s">
        <v>54</v>
      </c>
      <c r="BU89" s="1" t="s">
        <v>121</v>
      </c>
      <c r="BV89" s="1" t="s">
        <v>17</v>
      </c>
      <c r="BW89" s="2">
        <v>41990</v>
      </c>
      <c r="BX89" s="2">
        <v>41990</v>
      </c>
      <c r="BY89">
        <v>501.5</v>
      </c>
      <c r="BZ89" t="str">
        <f>podroze789[[#This Row],[Imie]]&amp;podroze789[[#This Row],[Nazwisko]]</f>
        <v>PaulinaMaskor</v>
      </c>
      <c r="CA89">
        <f>COUNTIF(podroze789[id],podroze789[[#This Row],[id]])</f>
        <v>13</v>
      </c>
      <c r="CB89">
        <f>podroze789[[#This Row],[D_powr]]-podroze789[[#This Row],[D_wyj]]+1</f>
        <v>1</v>
      </c>
      <c r="CC89" s="1" cm="1">
        <f t="array" ref="CC89">SUM(IF(podroze789[Nazwisko]=podroze789[[#This Row],[Nazwisko]],podroze789[dnie],0))</f>
        <v>41</v>
      </c>
      <c r="CD89" s="1">
        <f>30+(podroze789[[#This Row],[dnie]]-1)*24</f>
        <v>30</v>
      </c>
      <c r="CE89" s="1">
        <f>podroze789[[#This Row],[dieta]]+podroze789[[#This Row],[Koszt_wyj]]</f>
        <v>531.5</v>
      </c>
      <c r="CF89" s="1">
        <f>MONTH(podroze789[[#This Row],[D_wyj]])</f>
        <v>12</v>
      </c>
      <c r="CG89" s="1">
        <f>podroze789[[#This Row],[dnie]]-1</f>
        <v>0</v>
      </c>
      <c r="CT89" s="23">
        <v>4</v>
      </c>
      <c r="CV89" s="23">
        <v>4</v>
      </c>
    </row>
    <row r="90" spans="1:100" x14ac:dyDescent="0.25">
      <c r="A90" s="1" t="s">
        <v>22</v>
      </c>
      <c r="B90" s="1" t="s">
        <v>23</v>
      </c>
      <c r="C90" s="1" t="s">
        <v>72</v>
      </c>
      <c r="D90" s="2">
        <v>41689</v>
      </c>
      <c r="E90" s="2">
        <v>41693</v>
      </c>
      <c r="F90">
        <v>1290.7</v>
      </c>
      <c r="G90" t="str">
        <f>podroze[[#This Row],[Imie]]&amp;podroze[[#This Row],[Nazwisko]]</f>
        <v>PatrycjaAndrycz</v>
      </c>
      <c r="H90">
        <f>COUNTIF(podroze[id],podroze[[#This Row],[id]])</f>
        <v>12</v>
      </c>
      <c r="I90">
        <f>podroze[[#This Row],[D_powr]]-podroze[[#This Row],[D_wyj]]+1</f>
        <v>5</v>
      </c>
      <c r="J90" s="1" cm="1">
        <f t="array" ref="J90">SUM(IF(podroze[Nazwisko]=podroze[[#This Row],[Nazwisko]],podroze[dnie],0))</f>
        <v>40</v>
      </c>
      <c r="K90" s="1">
        <f>30+(podroze[[#This Row],[dnie]]-1)*24</f>
        <v>126</v>
      </c>
      <c r="AB90" s="1" t="s">
        <v>22</v>
      </c>
      <c r="AC90" s="1" t="s">
        <v>23</v>
      </c>
      <c r="AD90" s="1" t="s">
        <v>72</v>
      </c>
      <c r="AE90" s="2">
        <v>41689</v>
      </c>
      <c r="AF90" s="2">
        <v>41693</v>
      </c>
      <c r="AG90">
        <v>1290.7</v>
      </c>
      <c r="AH90" t="str">
        <f>podroze7[[#This Row],[Imie]]&amp;podroze7[[#This Row],[Nazwisko]]</f>
        <v>PatrycjaAndrycz</v>
      </c>
      <c r="AI90">
        <f>COUNTIF(podroze7[id],podroze7[[#This Row],[id]])</f>
        <v>12</v>
      </c>
      <c r="AJ90">
        <f>podroze7[[#This Row],[D_powr]]-podroze7[[#This Row],[D_wyj]]+1</f>
        <v>5</v>
      </c>
      <c r="AK90" s="1" cm="1">
        <f t="array" ref="AK90">SUM(IF(podroze7[Nazwisko]=podroze7[[#This Row],[Nazwisko]],podroze7[dnie],0))</f>
        <v>40</v>
      </c>
      <c r="AL90" s="1">
        <f>30+(podroze7[[#This Row],[dnie]]-1)*24</f>
        <v>126</v>
      </c>
      <c r="AM90" s="1">
        <f>podroze7[[#This Row],[dieta]]+podroze7[[#This Row],[Koszt_wyj]]</f>
        <v>1416.7</v>
      </c>
      <c r="AZ90" s="1" t="s">
        <v>22</v>
      </c>
      <c r="BA90" s="1" t="s">
        <v>23</v>
      </c>
      <c r="BB90" s="1" t="s">
        <v>72</v>
      </c>
      <c r="BC90" s="2">
        <v>41689</v>
      </c>
      <c r="BD90" s="2">
        <v>41693</v>
      </c>
      <c r="BE90">
        <v>1290.7</v>
      </c>
      <c r="BF90" t="str">
        <f>podroze78[[#This Row],[Imie]]&amp;podroze78[[#This Row],[Nazwisko]]</f>
        <v>PatrycjaAndrycz</v>
      </c>
      <c r="BG90">
        <f>COUNTIF(podroze78[id],podroze78[[#This Row],[id]])</f>
        <v>12</v>
      </c>
      <c r="BH90">
        <f>podroze78[[#This Row],[D_powr]]-podroze78[[#This Row],[D_wyj]]+1</f>
        <v>5</v>
      </c>
      <c r="BI90" s="1" cm="1">
        <f t="array" ref="BI90">SUM(IF(podroze78[Nazwisko]=podroze78[[#This Row],[Nazwisko]],podroze78[dnie],0))</f>
        <v>40</v>
      </c>
      <c r="BJ90" s="1">
        <f>30+(podroze78[[#This Row],[dnie]]-1)*24</f>
        <v>126</v>
      </c>
      <c r="BK90" s="1">
        <f>podroze78[[#This Row],[dieta]]+podroze78[[#This Row],[Koszt_wyj]]</f>
        <v>1416.7</v>
      </c>
      <c r="BL90" s="1">
        <f>MONTH(podroze78[[#This Row],[D_wyj]])</f>
        <v>2</v>
      </c>
      <c r="BT90" s="1" t="s">
        <v>22</v>
      </c>
      <c r="BU90" s="1" t="s">
        <v>23</v>
      </c>
      <c r="BV90" s="1" t="s">
        <v>72</v>
      </c>
      <c r="BW90" s="2">
        <v>41689</v>
      </c>
      <c r="BX90" s="2">
        <v>41693</v>
      </c>
      <c r="BY90">
        <v>1290.7</v>
      </c>
      <c r="BZ90" t="str">
        <f>podroze789[[#This Row],[Imie]]&amp;podroze789[[#This Row],[Nazwisko]]</f>
        <v>PatrycjaAndrycz</v>
      </c>
      <c r="CA90">
        <f>COUNTIF(podroze789[id],podroze789[[#This Row],[id]])</f>
        <v>12</v>
      </c>
      <c r="CB90">
        <f>podroze789[[#This Row],[D_powr]]-podroze789[[#This Row],[D_wyj]]+1</f>
        <v>5</v>
      </c>
      <c r="CC90" s="1" cm="1">
        <f t="array" ref="CC90">SUM(IF(podroze789[Nazwisko]=podroze789[[#This Row],[Nazwisko]],podroze789[dnie],0))</f>
        <v>40</v>
      </c>
      <c r="CD90" s="1">
        <f>30+(podroze789[[#This Row],[dnie]]-1)*24</f>
        <v>126</v>
      </c>
      <c r="CE90" s="1">
        <f>podroze789[[#This Row],[dieta]]+podroze789[[#This Row],[Koszt_wyj]]</f>
        <v>1416.7</v>
      </c>
      <c r="CF90" s="1">
        <f>MONTH(podroze789[[#This Row],[D_wyj]])</f>
        <v>2</v>
      </c>
      <c r="CG90" s="1">
        <f>podroze789[[#This Row],[dnie]]-1</f>
        <v>4</v>
      </c>
      <c r="CT90" s="24">
        <v>4</v>
      </c>
      <c r="CV90" s="24">
        <v>4</v>
      </c>
    </row>
    <row r="91" spans="1:100" x14ac:dyDescent="0.25">
      <c r="A91" s="1" t="s">
        <v>22</v>
      </c>
      <c r="B91" s="1" t="s">
        <v>23</v>
      </c>
      <c r="C91" s="1" t="s">
        <v>8</v>
      </c>
      <c r="D91" s="2">
        <v>41863</v>
      </c>
      <c r="E91" s="2">
        <v>41867</v>
      </c>
      <c r="F91">
        <v>1524</v>
      </c>
      <c r="G91" t="str">
        <f>podroze[[#This Row],[Imie]]&amp;podroze[[#This Row],[Nazwisko]]</f>
        <v>PatrycjaAndrycz</v>
      </c>
      <c r="H91">
        <f>COUNTIF(podroze[id],podroze[[#This Row],[id]])</f>
        <v>12</v>
      </c>
      <c r="I91">
        <f>podroze[[#This Row],[D_powr]]-podroze[[#This Row],[D_wyj]]+1</f>
        <v>5</v>
      </c>
      <c r="J91" s="1" cm="1">
        <f t="array" ref="J91">SUM(IF(podroze[Nazwisko]=podroze[[#This Row],[Nazwisko]],podroze[dnie],0))</f>
        <v>40</v>
      </c>
      <c r="K91" s="1">
        <f>30+(podroze[[#This Row],[dnie]]-1)*24</f>
        <v>126</v>
      </c>
      <c r="AB91" s="1" t="s">
        <v>22</v>
      </c>
      <c r="AC91" s="1" t="s">
        <v>23</v>
      </c>
      <c r="AD91" s="1" t="s">
        <v>8</v>
      </c>
      <c r="AE91" s="2">
        <v>41863</v>
      </c>
      <c r="AF91" s="2">
        <v>41867</v>
      </c>
      <c r="AG91">
        <v>1524</v>
      </c>
      <c r="AH91" t="str">
        <f>podroze7[[#This Row],[Imie]]&amp;podroze7[[#This Row],[Nazwisko]]</f>
        <v>PatrycjaAndrycz</v>
      </c>
      <c r="AI91">
        <f>COUNTIF(podroze7[id],podroze7[[#This Row],[id]])</f>
        <v>12</v>
      </c>
      <c r="AJ91">
        <f>podroze7[[#This Row],[D_powr]]-podroze7[[#This Row],[D_wyj]]+1</f>
        <v>5</v>
      </c>
      <c r="AK91" s="1" cm="1">
        <f t="array" ref="AK91">SUM(IF(podroze7[Nazwisko]=podroze7[[#This Row],[Nazwisko]],podroze7[dnie],0))</f>
        <v>40</v>
      </c>
      <c r="AL91" s="1">
        <f>30+(podroze7[[#This Row],[dnie]]-1)*24</f>
        <v>126</v>
      </c>
      <c r="AM91" s="1">
        <f>podroze7[[#This Row],[dieta]]+podroze7[[#This Row],[Koszt_wyj]]</f>
        <v>1650</v>
      </c>
      <c r="AZ91" s="1" t="s">
        <v>22</v>
      </c>
      <c r="BA91" s="1" t="s">
        <v>23</v>
      </c>
      <c r="BB91" s="1" t="s">
        <v>8</v>
      </c>
      <c r="BC91" s="2">
        <v>41863</v>
      </c>
      <c r="BD91" s="2">
        <v>41867</v>
      </c>
      <c r="BE91">
        <v>1524</v>
      </c>
      <c r="BF91" t="str">
        <f>podroze78[[#This Row],[Imie]]&amp;podroze78[[#This Row],[Nazwisko]]</f>
        <v>PatrycjaAndrycz</v>
      </c>
      <c r="BG91">
        <f>COUNTIF(podroze78[id],podroze78[[#This Row],[id]])</f>
        <v>12</v>
      </c>
      <c r="BH91">
        <f>podroze78[[#This Row],[D_powr]]-podroze78[[#This Row],[D_wyj]]+1</f>
        <v>5</v>
      </c>
      <c r="BI91" s="1" cm="1">
        <f t="array" ref="BI91">SUM(IF(podroze78[Nazwisko]=podroze78[[#This Row],[Nazwisko]],podroze78[dnie],0))</f>
        <v>40</v>
      </c>
      <c r="BJ91" s="1">
        <f>30+(podroze78[[#This Row],[dnie]]-1)*24</f>
        <v>126</v>
      </c>
      <c r="BK91" s="1">
        <f>podroze78[[#This Row],[dieta]]+podroze78[[#This Row],[Koszt_wyj]]</f>
        <v>1650</v>
      </c>
      <c r="BL91" s="1">
        <f>MONTH(podroze78[[#This Row],[D_wyj]])</f>
        <v>8</v>
      </c>
      <c r="BT91" s="1" t="s">
        <v>22</v>
      </c>
      <c r="BU91" s="1" t="s">
        <v>23</v>
      </c>
      <c r="BV91" s="1" t="s">
        <v>8</v>
      </c>
      <c r="BW91" s="2">
        <v>41863</v>
      </c>
      <c r="BX91" s="2">
        <v>41867</v>
      </c>
      <c r="BY91">
        <v>1524</v>
      </c>
      <c r="BZ91" t="str">
        <f>podroze789[[#This Row],[Imie]]&amp;podroze789[[#This Row],[Nazwisko]]</f>
        <v>PatrycjaAndrycz</v>
      </c>
      <c r="CA91">
        <f>COUNTIF(podroze789[id],podroze789[[#This Row],[id]])</f>
        <v>12</v>
      </c>
      <c r="CB91">
        <f>podroze789[[#This Row],[D_powr]]-podroze789[[#This Row],[D_wyj]]+1</f>
        <v>5</v>
      </c>
      <c r="CC91" s="1" cm="1">
        <f t="array" ref="CC91">SUM(IF(podroze789[Nazwisko]=podroze789[[#This Row],[Nazwisko]],podroze789[dnie],0))</f>
        <v>40</v>
      </c>
      <c r="CD91" s="1">
        <f>30+(podroze789[[#This Row],[dnie]]-1)*24</f>
        <v>126</v>
      </c>
      <c r="CE91" s="1">
        <f>podroze789[[#This Row],[dieta]]+podroze789[[#This Row],[Koszt_wyj]]</f>
        <v>1650</v>
      </c>
      <c r="CF91" s="1">
        <f>MONTH(podroze789[[#This Row],[D_wyj]])</f>
        <v>8</v>
      </c>
      <c r="CG91" s="1">
        <f>podroze789[[#This Row],[dnie]]-1</f>
        <v>4</v>
      </c>
      <c r="CT91" s="23">
        <v>4</v>
      </c>
      <c r="CV91" s="23">
        <v>4</v>
      </c>
    </row>
    <row r="92" spans="1:100" x14ac:dyDescent="0.25">
      <c r="A92" s="1" t="s">
        <v>22</v>
      </c>
      <c r="B92" s="1" t="s">
        <v>23</v>
      </c>
      <c r="C92" s="1" t="s">
        <v>59</v>
      </c>
      <c r="D92" s="2">
        <v>41905</v>
      </c>
      <c r="E92" s="2">
        <v>41909</v>
      </c>
      <c r="F92">
        <v>1078</v>
      </c>
      <c r="G92" t="str">
        <f>podroze[[#This Row],[Imie]]&amp;podroze[[#This Row],[Nazwisko]]</f>
        <v>PatrycjaAndrycz</v>
      </c>
      <c r="H92">
        <f>COUNTIF(podroze[id],podroze[[#This Row],[id]])</f>
        <v>12</v>
      </c>
      <c r="I92">
        <f>podroze[[#This Row],[D_powr]]-podroze[[#This Row],[D_wyj]]+1</f>
        <v>5</v>
      </c>
      <c r="J92" s="1" cm="1">
        <f t="array" ref="J92">SUM(IF(podroze[Nazwisko]=podroze[[#This Row],[Nazwisko]],podroze[dnie],0))</f>
        <v>40</v>
      </c>
      <c r="K92" s="1">
        <f>30+(podroze[[#This Row],[dnie]]-1)*24</f>
        <v>126</v>
      </c>
      <c r="AB92" s="1" t="s">
        <v>22</v>
      </c>
      <c r="AC92" s="1" t="s">
        <v>23</v>
      </c>
      <c r="AD92" s="1" t="s">
        <v>59</v>
      </c>
      <c r="AE92" s="2">
        <v>41905</v>
      </c>
      <c r="AF92" s="2">
        <v>41909</v>
      </c>
      <c r="AG92">
        <v>1078</v>
      </c>
      <c r="AH92" t="str">
        <f>podroze7[[#This Row],[Imie]]&amp;podroze7[[#This Row],[Nazwisko]]</f>
        <v>PatrycjaAndrycz</v>
      </c>
      <c r="AI92">
        <f>COUNTIF(podroze7[id],podroze7[[#This Row],[id]])</f>
        <v>12</v>
      </c>
      <c r="AJ92">
        <f>podroze7[[#This Row],[D_powr]]-podroze7[[#This Row],[D_wyj]]+1</f>
        <v>5</v>
      </c>
      <c r="AK92" s="1" cm="1">
        <f t="array" ref="AK92">SUM(IF(podroze7[Nazwisko]=podroze7[[#This Row],[Nazwisko]],podroze7[dnie],0))</f>
        <v>40</v>
      </c>
      <c r="AL92" s="1">
        <f>30+(podroze7[[#This Row],[dnie]]-1)*24</f>
        <v>126</v>
      </c>
      <c r="AM92" s="1">
        <f>podroze7[[#This Row],[dieta]]+podroze7[[#This Row],[Koszt_wyj]]</f>
        <v>1204</v>
      </c>
      <c r="AZ92" s="1" t="s">
        <v>22</v>
      </c>
      <c r="BA92" s="1" t="s">
        <v>23</v>
      </c>
      <c r="BB92" s="1" t="s">
        <v>59</v>
      </c>
      <c r="BC92" s="2">
        <v>41905</v>
      </c>
      <c r="BD92" s="2">
        <v>41909</v>
      </c>
      <c r="BE92">
        <v>1078</v>
      </c>
      <c r="BF92" t="str">
        <f>podroze78[[#This Row],[Imie]]&amp;podroze78[[#This Row],[Nazwisko]]</f>
        <v>PatrycjaAndrycz</v>
      </c>
      <c r="BG92">
        <f>COUNTIF(podroze78[id],podroze78[[#This Row],[id]])</f>
        <v>12</v>
      </c>
      <c r="BH92">
        <f>podroze78[[#This Row],[D_powr]]-podroze78[[#This Row],[D_wyj]]+1</f>
        <v>5</v>
      </c>
      <c r="BI92" s="1" cm="1">
        <f t="array" ref="BI92">SUM(IF(podroze78[Nazwisko]=podroze78[[#This Row],[Nazwisko]],podroze78[dnie],0))</f>
        <v>40</v>
      </c>
      <c r="BJ92" s="1">
        <f>30+(podroze78[[#This Row],[dnie]]-1)*24</f>
        <v>126</v>
      </c>
      <c r="BK92" s="1">
        <f>podroze78[[#This Row],[dieta]]+podroze78[[#This Row],[Koszt_wyj]]</f>
        <v>1204</v>
      </c>
      <c r="BL92" s="1">
        <f>MONTH(podroze78[[#This Row],[D_wyj]])</f>
        <v>9</v>
      </c>
      <c r="BT92" s="1" t="s">
        <v>22</v>
      </c>
      <c r="BU92" s="1" t="s">
        <v>23</v>
      </c>
      <c r="BV92" s="1" t="s">
        <v>59</v>
      </c>
      <c r="BW92" s="2">
        <v>41905</v>
      </c>
      <c r="BX92" s="2">
        <v>41909</v>
      </c>
      <c r="BY92">
        <v>1078</v>
      </c>
      <c r="BZ92" t="str">
        <f>podroze789[[#This Row],[Imie]]&amp;podroze789[[#This Row],[Nazwisko]]</f>
        <v>PatrycjaAndrycz</v>
      </c>
      <c r="CA92">
        <f>COUNTIF(podroze789[id],podroze789[[#This Row],[id]])</f>
        <v>12</v>
      </c>
      <c r="CB92">
        <f>podroze789[[#This Row],[D_powr]]-podroze789[[#This Row],[D_wyj]]+1</f>
        <v>5</v>
      </c>
      <c r="CC92" s="1" cm="1">
        <f t="array" ref="CC92">SUM(IF(podroze789[Nazwisko]=podroze789[[#This Row],[Nazwisko]],podroze789[dnie],0))</f>
        <v>40</v>
      </c>
      <c r="CD92" s="1">
        <f>30+(podroze789[[#This Row],[dnie]]-1)*24</f>
        <v>126</v>
      </c>
      <c r="CE92" s="1">
        <f>podroze789[[#This Row],[dieta]]+podroze789[[#This Row],[Koszt_wyj]]</f>
        <v>1204</v>
      </c>
      <c r="CF92" s="1">
        <f>MONTH(podroze789[[#This Row],[D_wyj]])</f>
        <v>9</v>
      </c>
      <c r="CG92" s="1">
        <f>podroze789[[#This Row],[dnie]]-1</f>
        <v>4</v>
      </c>
      <c r="CT92" s="24">
        <v>4</v>
      </c>
      <c r="CV92" s="24">
        <v>4</v>
      </c>
    </row>
    <row r="93" spans="1:100" x14ac:dyDescent="0.25">
      <c r="A93" s="1" t="s">
        <v>22</v>
      </c>
      <c r="B93" s="1" t="s">
        <v>23</v>
      </c>
      <c r="C93" s="1" t="s">
        <v>24</v>
      </c>
      <c r="D93" s="2">
        <v>41911</v>
      </c>
      <c r="E93" s="2">
        <v>41915</v>
      </c>
      <c r="F93">
        <v>886.7</v>
      </c>
      <c r="G93" t="str">
        <f>podroze[[#This Row],[Imie]]&amp;podroze[[#This Row],[Nazwisko]]</f>
        <v>PatrycjaAndrycz</v>
      </c>
      <c r="H93">
        <f>COUNTIF(podroze[id],podroze[[#This Row],[id]])</f>
        <v>12</v>
      </c>
      <c r="I93">
        <f>podroze[[#This Row],[D_powr]]-podroze[[#This Row],[D_wyj]]+1</f>
        <v>5</v>
      </c>
      <c r="J93" s="1" cm="1">
        <f t="array" ref="J93">SUM(IF(podroze[Nazwisko]=podroze[[#This Row],[Nazwisko]],podroze[dnie],0))</f>
        <v>40</v>
      </c>
      <c r="K93" s="1">
        <f>30+(podroze[[#This Row],[dnie]]-1)*24</f>
        <v>126</v>
      </c>
      <c r="AB93" s="1" t="s">
        <v>22</v>
      </c>
      <c r="AC93" s="1" t="s">
        <v>23</v>
      </c>
      <c r="AD93" s="1" t="s">
        <v>24</v>
      </c>
      <c r="AE93" s="2">
        <v>41911</v>
      </c>
      <c r="AF93" s="2">
        <v>41915</v>
      </c>
      <c r="AG93">
        <v>886.7</v>
      </c>
      <c r="AH93" t="str">
        <f>podroze7[[#This Row],[Imie]]&amp;podroze7[[#This Row],[Nazwisko]]</f>
        <v>PatrycjaAndrycz</v>
      </c>
      <c r="AI93">
        <f>COUNTIF(podroze7[id],podroze7[[#This Row],[id]])</f>
        <v>12</v>
      </c>
      <c r="AJ93">
        <f>podroze7[[#This Row],[D_powr]]-podroze7[[#This Row],[D_wyj]]+1</f>
        <v>5</v>
      </c>
      <c r="AK93" s="1" cm="1">
        <f t="array" ref="AK93">SUM(IF(podroze7[Nazwisko]=podroze7[[#This Row],[Nazwisko]],podroze7[dnie],0))</f>
        <v>40</v>
      </c>
      <c r="AL93" s="1">
        <f>30+(podroze7[[#This Row],[dnie]]-1)*24</f>
        <v>126</v>
      </c>
      <c r="AM93" s="1">
        <f>podroze7[[#This Row],[dieta]]+podroze7[[#This Row],[Koszt_wyj]]</f>
        <v>1012.7</v>
      </c>
      <c r="AZ93" s="1" t="s">
        <v>22</v>
      </c>
      <c r="BA93" s="1" t="s">
        <v>23</v>
      </c>
      <c r="BB93" s="1" t="s">
        <v>24</v>
      </c>
      <c r="BC93" s="2">
        <v>41911</v>
      </c>
      <c r="BD93" s="2">
        <v>41915</v>
      </c>
      <c r="BE93">
        <v>886.7</v>
      </c>
      <c r="BF93" t="str">
        <f>podroze78[[#This Row],[Imie]]&amp;podroze78[[#This Row],[Nazwisko]]</f>
        <v>PatrycjaAndrycz</v>
      </c>
      <c r="BG93">
        <f>COUNTIF(podroze78[id],podroze78[[#This Row],[id]])</f>
        <v>12</v>
      </c>
      <c r="BH93">
        <f>podroze78[[#This Row],[D_powr]]-podroze78[[#This Row],[D_wyj]]+1</f>
        <v>5</v>
      </c>
      <c r="BI93" s="1" cm="1">
        <f t="array" ref="BI93">SUM(IF(podroze78[Nazwisko]=podroze78[[#This Row],[Nazwisko]],podroze78[dnie],0))</f>
        <v>40</v>
      </c>
      <c r="BJ93" s="1">
        <f>30+(podroze78[[#This Row],[dnie]]-1)*24</f>
        <v>126</v>
      </c>
      <c r="BK93" s="1">
        <f>podroze78[[#This Row],[dieta]]+podroze78[[#This Row],[Koszt_wyj]]</f>
        <v>1012.7</v>
      </c>
      <c r="BL93" s="1">
        <f>MONTH(podroze78[[#This Row],[D_wyj]])</f>
        <v>9</v>
      </c>
      <c r="BT93" s="1" t="s">
        <v>22</v>
      </c>
      <c r="BU93" s="1" t="s">
        <v>23</v>
      </c>
      <c r="BV93" s="1" t="s">
        <v>24</v>
      </c>
      <c r="BW93" s="2">
        <v>41911</v>
      </c>
      <c r="BX93" s="2">
        <v>41915</v>
      </c>
      <c r="BY93">
        <v>886.7</v>
      </c>
      <c r="BZ93" t="str">
        <f>podroze789[[#This Row],[Imie]]&amp;podroze789[[#This Row],[Nazwisko]]</f>
        <v>PatrycjaAndrycz</v>
      </c>
      <c r="CA93">
        <f>COUNTIF(podroze789[id],podroze789[[#This Row],[id]])</f>
        <v>12</v>
      </c>
      <c r="CB93">
        <f>podroze789[[#This Row],[D_powr]]-podroze789[[#This Row],[D_wyj]]+1</f>
        <v>5</v>
      </c>
      <c r="CC93" s="1" cm="1">
        <f t="array" ref="CC93">SUM(IF(podroze789[Nazwisko]=podroze789[[#This Row],[Nazwisko]],podroze789[dnie],0))</f>
        <v>40</v>
      </c>
      <c r="CD93" s="1">
        <f>30+(podroze789[[#This Row],[dnie]]-1)*24</f>
        <v>126</v>
      </c>
      <c r="CE93" s="1">
        <f>podroze789[[#This Row],[dieta]]+podroze789[[#This Row],[Koszt_wyj]]</f>
        <v>1012.7</v>
      </c>
      <c r="CF93" s="1">
        <f>MONTH(podroze789[[#This Row],[D_wyj]])</f>
        <v>9</v>
      </c>
      <c r="CG93" s="1">
        <f>podroze789[[#This Row],[dnie]]-1</f>
        <v>4</v>
      </c>
      <c r="CT93" s="23">
        <v>3</v>
      </c>
      <c r="CV93" s="23">
        <v>4</v>
      </c>
    </row>
    <row r="94" spans="1:100" x14ac:dyDescent="0.25">
      <c r="A94" s="1" t="s">
        <v>84</v>
      </c>
      <c r="B94" s="1" t="s">
        <v>85</v>
      </c>
      <c r="C94" s="1" t="s">
        <v>38</v>
      </c>
      <c r="D94" s="2">
        <v>41803</v>
      </c>
      <c r="E94" s="2">
        <v>41807</v>
      </c>
      <c r="F94">
        <v>794.8</v>
      </c>
      <c r="G94" t="str">
        <f>podroze[[#This Row],[Imie]]&amp;podroze[[#This Row],[Nazwisko]]</f>
        <v>EdwinaElawa</v>
      </c>
      <c r="H94">
        <f>COUNTIF(podroze[id],podroze[[#This Row],[id]])</f>
        <v>12</v>
      </c>
      <c r="I94">
        <f>podroze[[#This Row],[D_powr]]-podroze[[#This Row],[D_wyj]]+1</f>
        <v>5</v>
      </c>
      <c r="J94" s="1" cm="1">
        <f t="array" ref="J94">SUM(IF(podroze[Nazwisko]=podroze[[#This Row],[Nazwisko]],podroze[dnie],0))</f>
        <v>40</v>
      </c>
      <c r="K94" s="1">
        <f>30+(podroze[[#This Row],[dnie]]-1)*24</f>
        <v>126</v>
      </c>
      <c r="AB94" s="1" t="s">
        <v>84</v>
      </c>
      <c r="AC94" s="1" t="s">
        <v>85</v>
      </c>
      <c r="AD94" s="1" t="s">
        <v>38</v>
      </c>
      <c r="AE94" s="2">
        <v>41803</v>
      </c>
      <c r="AF94" s="2">
        <v>41807</v>
      </c>
      <c r="AG94">
        <v>794.8</v>
      </c>
      <c r="AH94" t="str">
        <f>podroze7[[#This Row],[Imie]]&amp;podroze7[[#This Row],[Nazwisko]]</f>
        <v>EdwinaElawa</v>
      </c>
      <c r="AI94">
        <f>COUNTIF(podroze7[id],podroze7[[#This Row],[id]])</f>
        <v>12</v>
      </c>
      <c r="AJ94">
        <f>podroze7[[#This Row],[D_powr]]-podroze7[[#This Row],[D_wyj]]+1</f>
        <v>5</v>
      </c>
      <c r="AK94" s="1" cm="1">
        <f t="array" ref="AK94">SUM(IF(podroze7[Nazwisko]=podroze7[[#This Row],[Nazwisko]],podroze7[dnie],0))</f>
        <v>40</v>
      </c>
      <c r="AL94" s="1">
        <f>30+(podroze7[[#This Row],[dnie]]-1)*24</f>
        <v>126</v>
      </c>
      <c r="AM94" s="1">
        <f>podroze7[[#This Row],[dieta]]+podroze7[[#This Row],[Koszt_wyj]]</f>
        <v>920.8</v>
      </c>
      <c r="AZ94" s="1" t="s">
        <v>84</v>
      </c>
      <c r="BA94" s="1" t="s">
        <v>85</v>
      </c>
      <c r="BB94" s="1" t="s">
        <v>38</v>
      </c>
      <c r="BC94" s="2">
        <v>41803</v>
      </c>
      <c r="BD94" s="2">
        <v>41807</v>
      </c>
      <c r="BE94">
        <v>794.8</v>
      </c>
      <c r="BF94" t="str">
        <f>podroze78[[#This Row],[Imie]]&amp;podroze78[[#This Row],[Nazwisko]]</f>
        <v>EdwinaElawa</v>
      </c>
      <c r="BG94">
        <f>COUNTIF(podroze78[id],podroze78[[#This Row],[id]])</f>
        <v>12</v>
      </c>
      <c r="BH94">
        <f>podroze78[[#This Row],[D_powr]]-podroze78[[#This Row],[D_wyj]]+1</f>
        <v>5</v>
      </c>
      <c r="BI94" s="1" cm="1">
        <f t="array" ref="BI94">SUM(IF(podroze78[Nazwisko]=podroze78[[#This Row],[Nazwisko]],podroze78[dnie],0))</f>
        <v>40</v>
      </c>
      <c r="BJ94" s="1">
        <f>30+(podroze78[[#This Row],[dnie]]-1)*24</f>
        <v>126</v>
      </c>
      <c r="BK94" s="1">
        <f>podroze78[[#This Row],[dieta]]+podroze78[[#This Row],[Koszt_wyj]]</f>
        <v>920.8</v>
      </c>
      <c r="BL94" s="1">
        <f>MONTH(podroze78[[#This Row],[D_wyj]])</f>
        <v>6</v>
      </c>
      <c r="BT94" s="1" t="s">
        <v>84</v>
      </c>
      <c r="BU94" s="1" t="s">
        <v>85</v>
      </c>
      <c r="BV94" s="1" t="s">
        <v>38</v>
      </c>
      <c r="BW94" s="2">
        <v>41803</v>
      </c>
      <c r="BX94" s="2">
        <v>41807</v>
      </c>
      <c r="BY94">
        <v>794.8</v>
      </c>
      <c r="BZ94" t="str">
        <f>podroze789[[#This Row],[Imie]]&amp;podroze789[[#This Row],[Nazwisko]]</f>
        <v>EdwinaElawa</v>
      </c>
      <c r="CA94">
        <f>COUNTIF(podroze789[id],podroze789[[#This Row],[id]])</f>
        <v>12</v>
      </c>
      <c r="CB94">
        <f>podroze789[[#This Row],[D_powr]]-podroze789[[#This Row],[D_wyj]]+1</f>
        <v>5</v>
      </c>
      <c r="CC94" s="1" cm="1">
        <f t="array" ref="CC94">SUM(IF(podroze789[Nazwisko]=podroze789[[#This Row],[Nazwisko]],podroze789[dnie],0))</f>
        <v>40</v>
      </c>
      <c r="CD94" s="1">
        <f>30+(podroze789[[#This Row],[dnie]]-1)*24</f>
        <v>126</v>
      </c>
      <c r="CE94" s="1">
        <f>podroze789[[#This Row],[dieta]]+podroze789[[#This Row],[Koszt_wyj]]</f>
        <v>920.8</v>
      </c>
      <c r="CF94" s="1">
        <f>MONTH(podroze789[[#This Row],[D_wyj]])</f>
        <v>6</v>
      </c>
      <c r="CG94" s="1">
        <f>podroze789[[#This Row],[dnie]]-1</f>
        <v>4</v>
      </c>
      <c r="CT94" s="24">
        <v>3</v>
      </c>
      <c r="CV94" s="24">
        <v>3</v>
      </c>
    </row>
    <row r="95" spans="1:100" x14ac:dyDescent="0.25">
      <c r="A95" s="1" t="s">
        <v>84</v>
      </c>
      <c r="B95" s="1" t="s">
        <v>85</v>
      </c>
      <c r="C95" s="1" t="s">
        <v>19</v>
      </c>
      <c r="D95" s="2">
        <v>41886</v>
      </c>
      <c r="E95" s="2">
        <v>41890</v>
      </c>
      <c r="F95">
        <v>1077.4000000000001</v>
      </c>
      <c r="G95" t="str">
        <f>podroze[[#This Row],[Imie]]&amp;podroze[[#This Row],[Nazwisko]]</f>
        <v>EdwinaElawa</v>
      </c>
      <c r="H95">
        <f>COUNTIF(podroze[id],podroze[[#This Row],[id]])</f>
        <v>12</v>
      </c>
      <c r="I95">
        <f>podroze[[#This Row],[D_powr]]-podroze[[#This Row],[D_wyj]]+1</f>
        <v>5</v>
      </c>
      <c r="J95" s="1" cm="1">
        <f t="array" ref="J95">SUM(IF(podroze[Nazwisko]=podroze[[#This Row],[Nazwisko]],podroze[dnie],0))</f>
        <v>40</v>
      </c>
      <c r="K95" s="1">
        <f>30+(podroze[[#This Row],[dnie]]-1)*24</f>
        <v>126</v>
      </c>
      <c r="AB95" s="1" t="s">
        <v>84</v>
      </c>
      <c r="AC95" s="1" t="s">
        <v>85</v>
      </c>
      <c r="AD95" s="1" t="s">
        <v>19</v>
      </c>
      <c r="AE95" s="2">
        <v>41886</v>
      </c>
      <c r="AF95" s="2">
        <v>41890</v>
      </c>
      <c r="AG95">
        <v>1077.4000000000001</v>
      </c>
      <c r="AH95" t="str">
        <f>podroze7[[#This Row],[Imie]]&amp;podroze7[[#This Row],[Nazwisko]]</f>
        <v>EdwinaElawa</v>
      </c>
      <c r="AI95">
        <f>COUNTIF(podroze7[id],podroze7[[#This Row],[id]])</f>
        <v>12</v>
      </c>
      <c r="AJ95">
        <f>podroze7[[#This Row],[D_powr]]-podroze7[[#This Row],[D_wyj]]+1</f>
        <v>5</v>
      </c>
      <c r="AK95" s="1" cm="1">
        <f t="array" ref="AK95">SUM(IF(podroze7[Nazwisko]=podroze7[[#This Row],[Nazwisko]],podroze7[dnie],0))</f>
        <v>40</v>
      </c>
      <c r="AL95" s="1">
        <f>30+(podroze7[[#This Row],[dnie]]-1)*24</f>
        <v>126</v>
      </c>
      <c r="AM95" s="1">
        <f>podroze7[[#This Row],[dieta]]+podroze7[[#This Row],[Koszt_wyj]]</f>
        <v>1203.4000000000001</v>
      </c>
      <c r="AZ95" s="1" t="s">
        <v>84</v>
      </c>
      <c r="BA95" s="1" t="s">
        <v>85</v>
      </c>
      <c r="BB95" s="1" t="s">
        <v>19</v>
      </c>
      <c r="BC95" s="2">
        <v>41886</v>
      </c>
      <c r="BD95" s="2">
        <v>41890</v>
      </c>
      <c r="BE95">
        <v>1077.4000000000001</v>
      </c>
      <c r="BF95" t="str">
        <f>podroze78[[#This Row],[Imie]]&amp;podroze78[[#This Row],[Nazwisko]]</f>
        <v>EdwinaElawa</v>
      </c>
      <c r="BG95">
        <f>COUNTIF(podroze78[id],podroze78[[#This Row],[id]])</f>
        <v>12</v>
      </c>
      <c r="BH95">
        <f>podroze78[[#This Row],[D_powr]]-podroze78[[#This Row],[D_wyj]]+1</f>
        <v>5</v>
      </c>
      <c r="BI95" s="1" cm="1">
        <f t="array" ref="BI95">SUM(IF(podroze78[Nazwisko]=podroze78[[#This Row],[Nazwisko]],podroze78[dnie],0))</f>
        <v>40</v>
      </c>
      <c r="BJ95" s="1">
        <f>30+(podroze78[[#This Row],[dnie]]-1)*24</f>
        <v>126</v>
      </c>
      <c r="BK95" s="1">
        <f>podroze78[[#This Row],[dieta]]+podroze78[[#This Row],[Koszt_wyj]]</f>
        <v>1203.4000000000001</v>
      </c>
      <c r="BL95" s="1">
        <f>MONTH(podroze78[[#This Row],[D_wyj]])</f>
        <v>9</v>
      </c>
      <c r="BT95" s="1" t="s">
        <v>84</v>
      </c>
      <c r="BU95" s="1" t="s">
        <v>85</v>
      </c>
      <c r="BV95" s="1" t="s">
        <v>19</v>
      </c>
      <c r="BW95" s="2">
        <v>41886</v>
      </c>
      <c r="BX95" s="2">
        <v>41890</v>
      </c>
      <c r="BY95">
        <v>1077.4000000000001</v>
      </c>
      <c r="BZ95" t="str">
        <f>podroze789[[#This Row],[Imie]]&amp;podroze789[[#This Row],[Nazwisko]]</f>
        <v>EdwinaElawa</v>
      </c>
      <c r="CA95">
        <f>COUNTIF(podroze789[id],podroze789[[#This Row],[id]])</f>
        <v>12</v>
      </c>
      <c r="CB95">
        <f>podroze789[[#This Row],[D_powr]]-podroze789[[#This Row],[D_wyj]]+1</f>
        <v>5</v>
      </c>
      <c r="CC95" s="1" cm="1">
        <f t="array" ref="CC95">SUM(IF(podroze789[Nazwisko]=podroze789[[#This Row],[Nazwisko]],podroze789[dnie],0))</f>
        <v>40</v>
      </c>
      <c r="CD95" s="1">
        <f>30+(podroze789[[#This Row],[dnie]]-1)*24</f>
        <v>126</v>
      </c>
      <c r="CE95" s="1">
        <f>podroze789[[#This Row],[dieta]]+podroze789[[#This Row],[Koszt_wyj]]</f>
        <v>1203.4000000000001</v>
      </c>
      <c r="CF95" s="1">
        <f>MONTH(podroze789[[#This Row],[D_wyj]])</f>
        <v>9</v>
      </c>
      <c r="CG95" s="1">
        <f>podroze789[[#This Row],[dnie]]-1</f>
        <v>4</v>
      </c>
      <c r="CT95" s="23">
        <v>3</v>
      </c>
      <c r="CV95" s="23">
        <v>3</v>
      </c>
    </row>
    <row r="96" spans="1:100" x14ac:dyDescent="0.25">
      <c r="A96" s="1" t="s">
        <v>84</v>
      </c>
      <c r="B96" s="1" t="s">
        <v>85</v>
      </c>
      <c r="C96" s="1" t="s">
        <v>8</v>
      </c>
      <c r="D96" s="2">
        <v>41958</v>
      </c>
      <c r="E96" s="2">
        <v>41962</v>
      </c>
      <c r="F96">
        <v>1524</v>
      </c>
      <c r="G96" t="str">
        <f>podroze[[#This Row],[Imie]]&amp;podroze[[#This Row],[Nazwisko]]</f>
        <v>EdwinaElawa</v>
      </c>
      <c r="H96">
        <f>COUNTIF(podroze[id],podroze[[#This Row],[id]])</f>
        <v>12</v>
      </c>
      <c r="I96">
        <f>podroze[[#This Row],[D_powr]]-podroze[[#This Row],[D_wyj]]+1</f>
        <v>5</v>
      </c>
      <c r="J96" s="1" cm="1">
        <f t="array" ref="J96">SUM(IF(podroze[Nazwisko]=podroze[[#This Row],[Nazwisko]],podroze[dnie],0))</f>
        <v>40</v>
      </c>
      <c r="K96" s="1">
        <f>30+(podroze[[#This Row],[dnie]]-1)*24</f>
        <v>126</v>
      </c>
      <c r="AB96" s="1" t="s">
        <v>84</v>
      </c>
      <c r="AC96" s="1" t="s">
        <v>85</v>
      </c>
      <c r="AD96" s="1" t="s">
        <v>8</v>
      </c>
      <c r="AE96" s="2">
        <v>41958</v>
      </c>
      <c r="AF96" s="2">
        <v>41962</v>
      </c>
      <c r="AG96">
        <v>1524</v>
      </c>
      <c r="AH96" t="str">
        <f>podroze7[[#This Row],[Imie]]&amp;podroze7[[#This Row],[Nazwisko]]</f>
        <v>EdwinaElawa</v>
      </c>
      <c r="AI96">
        <f>COUNTIF(podroze7[id],podroze7[[#This Row],[id]])</f>
        <v>12</v>
      </c>
      <c r="AJ96">
        <f>podroze7[[#This Row],[D_powr]]-podroze7[[#This Row],[D_wyj]]+1</f>
        <v>5</v>
      </c>
      <c r="AK96" s="1" cm="1">
        <f t="array" ref="AK96">SUM(IF(podroze7[Nazwisko]=podroze7[[#This Row],[Nazwisko]],podroze7[dnie],0))</f>
        <v>40</v>
      </c>
      <c r="AL96" s="1">
        <f>30+(podroze7[[#This Row],[dnie]]-1)*24</f>
        <v>126</v>
      </c>
      <c r="AM96" s="1">
        <f>podroze7[[#This Row],[dieta]]+podroze7[[#This Row],[Koszt_wyj]]</f>
        <v>1650</v>
      </c>
      <c r="AZ96" s="1" t="s">
        <v>84</v>
      </c>
      <c r="BA96" s="1" t="s">
        <v>85</v>
      </c>
      <c r="BB96" s="1" t="s">
        <v>8</v>
      </c>
      <c r="BC96" s="2">
        <v>41958</v>
      </c>
      <c r="BD96" s="2">
        <v>41962</v>
      </c>
      <c r="BE96">
        <v>1524</v>
      </c>
      <c r="BF96" t="str">
        <f>podroze78[[#This Row],[Imie]]&amp;podroze78[[#This Row],[Nazwisko]]</f>
        <v>EdwinaElawa</v>
      </c>
      <c r="BG96">
        <f>COUNTIF(podroze78[id],podroze78[[#This Row],[id]])</f>
        <v>12</v>
      </c>
      <c r="BH96">
        <f>podroze78[[#This Row],[D_powr]]-podroze78[[#This Row],[D_wyj]]+1</f>
        <v>5</v>
      </c>
      <c r="BI96" s="1" cm="1">
        <f t="array" ref="BI96">SUM(IF(podroze78[Nazwisko]=podroze78[[#This Row],[Nazwisko]],podroze78[dnie],0))</f>
        <v>40</v>
      </c>
      <c r="BJ96" s="1">
        <f>30+(podroze78[[#This Row],[dnie]]-1)*24</f>
        <v>126</v>
      </c>
      <c r="BK96" s="1">
        <f>podroze78[[#This Row],[dieta]]+podroze78[[#This Row],[Koszt_wyj]]</f>
        <v>1650</v>
      </c>
      <c r="BL96" s="1">
        <f>MONTH(podroze78[[#This Row],[D_wyj]])</f>
        <v>11</v>
      </c>
      <c r="BT96" s="1" t="s">
        <v>84</v>
      </c>
      <c r="BU96" s="1" t="s">
        <v>85</v>
      </c>
      <c r="BV96" s="1" t="s">
        <v>8</v>
      </c>
      <c r="BW96" s="2">
        <v>41958</v>
      </c>
      <c r="BX96" s="2">
        <v>41962</v>
      </c>
      <c r="BY96">
        <v>1524</v>
      </c>
      <c r="BZ96" t="str">
        <f>podroze789[[#This Row],[Imie]]&amp;podroze789[[#This Row],[Nazwisko]]</f>
        <v>EdwinaElawa</v>
      </c>
      <c r="CA96">
        <f>COUNTIF(podroze789[id],podroze789[[#This Row],[id]])</f>
        <v>12</v>
      </c>
      <c r="CB96">
        <f>podroze789[[#This Row],[D_powr]]-podroze789[[#This Row],[D_wyj]]+1</f>
        <v>5</v>
      </c>
      <c r="CC96" s="1" cm="1">
        <f t="array" ref="CC96">SUM(IF(podroze789[Nazwisko]=podroze789[[#This Row],[Nazwisko]],podroze789[dnie],0))</f>
        <v>40</v>
      </c>
      <c r="CD96" s="1">
        <f>30+(podroze789[[#This Row],[dnie]]-1)*24</f>
        <v>126</v>
      </c>
      <c r="CE96" s="1">
        <f>podroze789[[#This Row],[dieta]]+podroze789[[#This Row],[Koszt_wyj]]</f>
        <v>1650</v>
      </c>
      <c r="CF96" s="1">
        <f>MONTH(podroze789[[#This Row],[D_wyj]])</f>
        <v>11</v>
      </c>
      <c r="CG96" s="1">
        <f>podroze789[[#This Row],[dnie]]-1</f>
        <v>4</v>
      </c>
      <c r="CT96" s="24">
        <v>3</v>
      </c>
      <c r="CV96" s="24">
        <v>3</v>
      </c>
    </row>
    <row r="97" spans="1:100" x14ac:dyDescent="0.25">
      <c r="A97" s="1" t="s">
        <v>22</v>
      </c>
      <c r="B97" s="1" t="s">
        <v>23</v>
      </c>
      <c r="C97" s="1" t="s">
        <v>38</v>
      </c>
      <c r="D97" s="2">
        <v>41653</v>
      </c>
      <c r="E97" s="2">
        <v>41656</v>
      </c>
      <c r="F97">
        <v>665.8</v>
      </c>
      <c r="G97" t="str">
        <f>podroze[[#This Row],[Imie]]&amp;podroze[[#This Row],[Nazwisko]]</f>
        <v>PatrycjaAndrycz</v>
      </c>
      <c r="H97">
        <f>COUNTIF(podroze[id],podroze[[#This Row],[id]])</f>
        <v>12</v>
      </c>
      <c r="I97">
        <f>podroze[[#This Row],[D_powr]]-podroze[[#This Row],[D_wyj]]+1</f>
        <v>4</v>
      </c>
      <c r="J97" s="1" cm="1">
        <f t="array" ref="J97">SUM(IF(podroze[Nazwisko]=podroze[[#This Row],[Nazwisko]],podroze[dnie],0))</f>
        <v>40</v>
      </c>
      <c r="K97" s="1">
        <f>30+(podroze[[#This Row],[dnie]]-1)*24</f>
        <v>102</v>
      </c>
      <c r="AB97" s="1" t="s">
        <v>22</v>
      </c>
      <c r="AC97" s="1" t="s">
        <v>23</v>
      </c>
      <c r="AD97" s="1" t="s">
        <v>38</v>
      </c>
      <c r="AE97" s="2">
        <v>41653</v>
      </c>
      <c r="AF97" s="2">
        <v>41656</v>
      </c>
      <c r="AG97">
        <v>665.8</v>
      </c>
      <c r="AH97" t="str">
        <f>podroze7[[#This Row],[Imie]]&amp;podroze7[[#This Row],[Nazwisko]]</f>
        <v>PatrycjaAndrycz</v>
      </c>
      <c r="AI97">
        <f>COUNTIF(podroze7[id],podroze7[[#This Row],[id]])</f>
        <v>12</v>
      </c>
      <c r="AJ97">
        <f>podroze7[[#This Row],[D_powr]]-podroze7[[#This Row],[D_wyj]]+1</f>
        <v>4</v>
      </c>
      <c r="AK97" s="1" cm="1">
        <f t="array" ref="AK97">SUM(IF(podroze7[Nazwisko]=podroze7[[#This Row],[Nazwisko]],podroze7[dnie],0))</f>
        <v>40</v>
      </c>
      <c r="AL97" s="1">
        <f>30+(podroze7[[#This Row],[dnie]]-1)*24</f>
        <v>102</v>
      </c>
      <c r="AM97" s="1">
        <f>podroze7[[#This Row],[dieta]]+podroze7[[#This Row],[Koszt_wyj]]</f>
        <v>767.8</v>
      </c>
      <c r="AZ97" s="1" t="s">
        <v>22</v>
      </c>
      <c r="BA97" s="1" t="s">
        <v>23</v>
      </c>
      <c r="BB97" s="1" t="s">
        <v>38</v>
      </c>
      <c r="BC97" s="2">
        <v>41653</v>
      </c>
      <c r="BD97" s="2">
        <v>41656</v>
      </c>
      <c r="BE97">
        <v>665.8</v>
      </c>
      <c r="BF97" t="str">
        <f>podroze78[[#This Row],[Imie]]&amp;podroze78[[#This Row],[Nazwisko]]</f>
        <v>PatrycjaAndrycz</v>
      </c>
      <c r="BG97">
        <f>COUNTIF(podroze78[id],podroze78[[#This Row],[id]])</f>
        <v>12</v>
      </c>
      <c r="BH97">
        <f>podroze78[[#This Row],[D_powr]]-podroze78[[#This Row],[D_wyj]]+1</f>
        <v>4</v>
      </c>
      <c r="BI97" s="1" cm="1">
        <f t="array" ref="BI97">SUM(IF(podroze78[Nazwisko]=podroze78[[#This Row],[Nazwisko]],podroze78[dnie],0))</f>
        <v>40</v>
      </c>
      <c r="BJ97" s="1">
        <f>30+(podroze78[[#This Row],[dnie]]-1)*24</f>
        <v>102</v>
      </c>
      <c r="BK97" s="1">
        <f>podroze78[[#This Row],[dieta]]+podroze78[[#This Row],[Koszt_wyj]]</f>
        <v>767.8</v>
      </c>
      <c r="BL97" s="1">
        <f>MONTH(podroze78[[#This Row],[D_wyj]])</f>
        <v>1</v>
      </c>
      <c r="BT97" s="1" t="s">
        <v>22</v>
      </c>
      <c r="BU97" s="1" t="s">
        <v>23</v>
      </c>
      <c r="BV97" s="1" t="s">
        <v>38</v>
      </c>
      <c r="BW97" s="2">
        <v>41653</v>
      </c>
      <c r="BX97" s="2">
        <v>41656</v>
      </c>
      <c r="BY97">
        <v>665.8</v>
      </c>
      <c r="BZ97" t="str">
        <f>podroze789[[#This Row],[Imie]]&amp;podroze789[[#This Row],[Nazwisko]]</f>
        <v>PatrycjaAndrycz</v>
      </c>
      <c r="CA97">
        <f>COUNTIF(podroze789[id],podroze789[[#This Row],[id]])</f>
        <v>12</v>
      </c>
      <c r="CB97">
        <f>podroze789[[#This Row],[D_powr]]-podroze789[[#This Row],[D_wyj]]+1</f>
        <v>4</v>
      </c>
      <c r="CC97" s="1" cm="1">
        <f t="array" ref="CC97">SUM(IF(podroze789[Nazwisko]=podroze789[[#This Row],[Nazwisko]],podroze789[dnie],0))</f>
        <v>40</v>
      </c>
      <c r="CD97" s="1">
        <f>30+(podroze789[[#This Row],[dnie]]-1)*24</f>
        <v>102</v>
      </c>
      <c r="CE97" s="1">
        <f>podroze789[[#This Row],[dieta]]+podroze789[[#This Row],[Koszt_wyj]]</f>
        <v>767.8</v>
      </c>
      <c r="CF97" s="1">
        <f>MONTH(podroze789[[#This Row],[D_wyj]])</f>
        <v>1</v>
      </c>
      <c r="CG97" s="1">
        <f>podroze789[[#This Row],[dnie]]-1</f>
        <v>3</v>
      </c>
      <c r="CT97" s="23">
        <v>3</v>
      </c>
      <c r="CV97" s="23">
        <v>2</v>
      </c>
    </row>
    <row r="98" spans="1:100" x14ac:dyDescent="0.25">
      <c r="A98" s="1" t="s">
        <v>22</v>
      </c>
      <c r="B98" s="1" t="s">
        <v>23</v>
      </c>
      <c r="C98" s="1" t="s">
        <v>24</v>
      </c>
      <c r="D98" s="2">
        <v>41898</v>
      </c>
      <c r="E98" s="2">
        <v>41901</v>
      </c>
      <c r="F98">
        <v>737.7</v>
      </c>
      <c r="G98" t="str">
        <f>podroze[[#This Row],[Imie]]&amp;podroze[[#This Row],[Nazwisko]]</f>
        <v>PatrycjaAndrycz</v>
      </c>
      <c r="H98">
        <f>COUNTIF(podroze[id],podroze[[#This Row],[id]])</f>
        <v>12</v>
      </c>
      <c r="I98">
        <f>podroze[[#This Row],[D_powr]]-podroze[[#This Row],[D_wyj]]+1</f>
        <v>4</v>
      </c>
      <c r="J98" s="1" cm="1">
        <f t="array" ref="J98">SUM(IF(podroze[Nazwisko]=podroze[[#This Row],[Nazwisko]],podroze[dnie],0))</f>
        <v>40</v>
      </c>
      <c r="K98" s="1">
        <f>30+(podroze[[#This Row],[dnie]]-1)*24</f>
        <v>102</v>
      </c>
      <c r="AB98" s="1" t="s">
        <v>22</v>
      </c>
      <c r="AC98" s="1" t="s">
        <v>23</v>
      </c>
      <c r="AD98" s="1" t="s">
        <v>24</v>
      </c>
      <c r="AE98" s="2">
        <v>41898</v>
      </c>
      <c r="AF98" s="2">
        <v>41901</v>
      </c>
      <c r="AG98">
        <v>737.7</v>
      </c>
      <c r="AH98" t="str">
        <f>podroze7[[#This Row],[Imie]]&amp;podroze7[[#This Row],[Nazwisko]]</f>
        <v>PatrycjaAndrycz</v>
      </c>
      <c r="AI98">
        <f>COUNTIF(podroze7[id],podroze7[[#This Row],[id]])</f>
        <v>12</v>
      </c>
      <c r="AJ98">
        <f>podroze7[[#This Row],[D_powr]]-podroze7[[#This Row],[D_wyj]]+1</f>
        <v>4</v>
      </c>
      <c r="AK98" s="1" cm="1">
        <f t="array" ref="AK98">SUM(IF(podroze7[Nazwisko]=podroze7[[#This Row],[Nazwisko]],podroze7[dnie],0))</f>
        <v>40</v>
      </c>
      <c r="AL98" s="1">
        <f>30+(podroze7[[#This Row],[dnie]]-1)*24</f>
        <v>102</v>
      </c>
      <c r="AM98" s="1">
        <f>podroze7[[#This Row],[dieta]]+podroze7[[#This Row],[Koszt_wyj]]</f>
        <v>839.7</v>
      </c>
      <c r="AZ98" s="1" t="s">
        <v>22</v>
      </c>
      <c r="BA98" s="1" t="s">
        <v>23</v>
      </c>
      <c r="BB98" s="1" t="s">
        <v>24</v>
      </c>
      <c r="BC98" s="2">
        <v>41898</v>
      </c>
      <c r="BD98" s="2">
        <v>41901</v>
      </c>
      <c r="BE98">
        <v>737.7</v>
      </c>
      <c r="BF98" t="str">
        <f>podroze78[[#This Row],[Imie]]&amp;podroze78[[#This Row],[Nazwisko]]</f>
        <v>PatrycjaAndrycz</v>
      </c>
      <c r="BG98">
        <f>COUNTIF(podroze78[id],podroze78[[#This Row],[id]])</f>
        <v>12</v>
      </c>
      <c r="BH98">
        <f>podroze78[[#This Row],[D_powr]]-podroze78[[#This Row],[D_wyj]]+1</f>
        <v>4</v>
      </c>
      <c r="BI98" s="1" cm="1">
        <f t="array" ref="BI98">SUM(IF(podroze78[Nazwisko]=podroze78[[#This Row],[Nazwisko]],podroze78[dnie],0))</f>
        <v>40</v>
      </c>
      <c r="BJ98" s="1">
        <f>30+(podroze78[[#This Row],[dnie]]-1)*24</f>
        <v>102</v>
      </c>
      <c r="BK98" s="1">
        <f>podroze78[[#This Row],[dieta]]+podroze78[[#This Row],[Koszt_wyj]]</f>
        <v>839.7</v>
      </c>
      <c r="BL98" s="1">
        <f>MONTH(podroze78[[#This Row],[D_wyj]])</f>
        <v>9</v>
      </c>
      <c r="BT98" s="1" t="s">
        <v>22</v>
      </c>
      <c r="BU98" s="1" t="s">
        <v>23</v>
      </c>
      <c r="BV98" s="1" t="s">
        <v>24</v>
      </c>
      <c r="BW98" s="2">
        <v>41898</v>
      </c>
      <c r="BX98" s="2">
        <v>41901</v>
      </c>
      <c r="BY98">
        <v>737.7</v>
      </c>
      <c r="BZ98" t="str">
        <f>podroze789[[#This Row],[Imie]]&amp;podroze789[[#This Row],[Nazwisko]]</f>
        <v>PatrycjaAndrycz</v>
      </c>
      <c r="CA98">
        <f>COUNTIF(podroze789[id],podroze789[[#This Row],[id]])</f>
        <v>12</v>
      </c>
      <c r="CB98">
        <f>podroze789[[#This Row],[D_powr]]-podroze789[[#This Row],[D_wyj]]+1</f>
        <v>4</v>
      </c>
      <c r="CC98" s="1" cm="1">
        <f t="array" ref="CC98">SUM(IF(podroze789[Nazwisko]=podroze789[[#This Row],[Nazwisko]],podroze789[dnie],0))</f>
        <v>40</v>
      </c>
      <c r="CD98" s="1">
        <f>30+(podroze789[[#This Row],[dnie]]-1)*24</f>
        <v>102</v>
      </c>
      <c r="CE98" s="1">
        <f>podroze789[[#This Row],[dieta]]+podroze789[[#This Row],[Koszt_wyj]]</f>
        <v>839.7</v>
      </c>
      <c r="CF98" s="1">
        <f>MONTH(podroze789[[#This Row],[D_wyj]])</f>
        <v>9</v>
      </c>
      <c r="CG98" s="1">
        <f>podroze789[[#This Row],[dnie]]-1</f>
        <v>3</v>
      </c>
      <c r="CT98" s="24">
        <v>3</v>
      </c>
      <c r="CV98" s="24">
        <v>2</v>
      </c>
    </row>
    <row r="99" spans="1:100" x14ac:dyDescent="0.25">
      <c r="A99" s="1" t="s">
        <v>84</v>
      </c>
      <c r="B99" s="1" t="s">
        <v>85</v>
      </c>
      <c r="C99" s="1" t="s">
        <v>19</v>
      </c>
      <c r="D99" s="2">
        <v>41791</v>
      </c>
      <c r="E99" s="2">
        <v>41794</v>
      </c>
      <c r="F99">
        <v>936.4</v>
      </c>
      <c r="G99" t="str">
        <f>podroze[[#This Row],[Imie]]&amp;podroze[[#This Row],[Nazwisko]]</f>
        <v>EdwinaElawa</v>
      </c>
      <c r="H99">
        <f>COUNTIF(podroze[id],podroze[[#This Row],[id]])</f>
        <v>12</v>
      </c>
      <c r="I99">
        <f>podroze[[#This Row],[D_powr]]-podroze[[#This Row],[D_wyj]]+1</f>
        <v>4</v>
      </c>
      <c r="J99" s="1" cm="1">
        <f t="array" ref="J99">SUM(IF(podroze[Nazwisko]=podroze[[#This Row],[Nazwisko]],podroze[dnie],0))</f>
        <v>40</v>
      </c>
      <c r="K99" s="1">
        <f>30+(podroze[[#This Row],[dnie]]-1)*24</f>
        <v>102</v>
      </c>
      <c r="AB99" s="1" t="s">
        <v>84</v>
      </c>
      <c r="AC99" s="1" t="s">
        <v>85</v>
      </c>
      <c r="AD99" s="1" t="s">
        <v>19</v>
      </c>
      <c r="AE99" s="2">
        <v>41791</v>
      </c>
      <c r="AF99" s="2">
        <v>41794</v>
      </c>
      <c r="AG99">
        <v>936.4</v>
      </c>
      <c r="AH99" t="str">
        <f>podroze7[[#This Row],[Imie]]&amp;podroze7[[#This Row],[Nazwisko]]</f>
        <v>EdwinaElawa</v>
      </c>
      <c r="AI99">
        <f>COUNTIF(podroze7[id],podroze7[[#This Row],[id]])</f>
        <v>12</v>
      </c>
      <c r="AJ99">
        <f>podroze7[[#This Row],[D_powr]]-podroze7[[#This Row],[D_wyj]]+1</f>
        <v>4</v>
      </c>
      <c r="AK99" s="1" cm="1">
        <f t="array" ref="AK99">SUM(IF(podroze7[Nazwisko]=podroze7[[#This Row],[Nazwisko]],podroze7[dnie],0))</f>
        <v>40</v>
      </c>
      <c r="AL99" s="1">
        <f>30+(podroze7[[#This Row],[dnie]]-1)*24</f>
        <v>102</v>
      </c>
      <c r="AM99" s="1">
        <f>podroze7[[#This Row],[dieta]]+podroze7[[#This Row],[Koszt_wyj]]</f>
        <v>1038.4000000000001</v>
      </c>
      <c r="AZ99" s="1" t="s">
        <v>84</v>
      </c>
      <c r="BA99" s="1" t="s">
        <v>85</v>
      </c>
      <c r="BB99" s="1" t="s">
        <v>19</v>
      </c>
      <c r="BC99" s="2">
        <v>41791</v>
      </c>
      <c r="BD99" s="2">
        <v>41794</v>
      </c>
      <c r="BE99">
        <v>936.4</v>
      </c>
      <c r="BF99" t="str">
        <f>podroze78[[#This Row],[Imie]]&amp;podroze78[[#This Row],[Nazwisko]]</f>
        <v>EdwinaElawa</v>
      </c>
      <c r="BG99">
        <f>COUNTIF(podroze78[id],podroze78[[#This Row],[id]])</f>
        <v>12</v>
      </c>
      <c r="BH99">
        <f>podroze78[[#This Row],[D_powr]]-podroze78[[#This Row],[D_wyj]]+1</f>
        <v>4</v>
      </c>
      <c r="BI99" s="1" cm="1">
        <f t="array" ref="BI99">SUM(IF(podroze78[Nazwisko]=podroze78[[#This Row],[Nazwisko]],podroze78[dnie],0))</f>
        <v>40</v>
      </c>
      <c r="BJ99" s="1">
        <f>30+(podroze78[[#This Row],[dnie]]-1)*24</f>
        <v>102</v>
      </c>
      <c r="BK99" s="1">
        <f>podroze78[[#This Row],[dieta]]+podroze78[[#This Row],[Koszt_wyj]]</f>
        <v>1038.4000000000001</v>
      </c>
      <c r="BL99" s="1">
        <f>MONTH(podroze78[[#This Row],[D_wyj]])</f>
        <v>6</v>
      </c>
      <c r="BT99" s="1" t="s">
        <v>84</v>
      </c>
      <c r="BU99" s="1" t="s">
        <v>85</v>
      </c>
      <c r="BV99" s="1" t="s">
        <v>19</v>
      </c>
      <c r="BW99" s="2">
        <v>41791</v>
      </c>
      <c r="BX99" s="2">
        <v>41794</v>
      </c>
      <c r="BY99">
        <v>936.4</v>
      </c>
      <c r="BZ99" t="str">
        <f>podroze789[[#This Row],[Imie]]&amp;podroze789[[#This Row],[Nazwisko]]</f>
        <v>EdwinaElawa</v>
      </c>
      <c r="CA99">
        <f>COUNTIF(podroze789[id],podroze789[[#This Row],[id]])</f>
        <v>12</v>
      </c>
      <c r="CB99">
        <f>podroze789[[#This Row],[D_powr]]-podroze789[[#This Row],[D_wyj]]+1</f>
        <v>4</v>
      </c>
      <c r="CC99" s="1" cm="1">
        <f t="array" ref="CC99">SUM(IF(podroze789[Nazwisko]=podroze789[[#This Row],[Nazwisko]],podroze789[dnie],0))</f>
        <v>40</v>
      </c>
      <c r="CD99" s="1">
        <f>30+(podroze789[[#This Row],[dnie]]-1)*24</f>
        <v>102</v>
      </c>
      <c r="CE99" s="1">
        <f>podroze789[[#This Row],[dieta]]+podroze789[[#This Row],[Koszt_wyj]]</f>
        <v>1038.4000000000001</v>
      </c>
      <c r="CF99" s="1">
        <f>MONTH(podroze789[[#This Row],[D_wyj]])</f>
        <v>6</v>
      </c>
      <c r="CG99" s="1">
        <f>podroze789[[#This Row],[dnie]]-1</f>
        <v>3</v>
      </c>
      <c r="CT99" s="23">
        <v>3</v>
      </c>
      <c r="CV99" s="23">
        <v>2</v>
      </c>
    </row>
    <row r="100" spans="1:100" x14ac:dyDescent="0.25">
      <c r="A100" s="1" t="s">
        <v>84</v>
      </c>
      <c r="B100" s="1" t="s">
        <v>85</v>
      </c>
      <c r="C100" s="1" t="s">
        <v>24</v>
      </c>
      <c r="D100" s="2">
        <v>41922</v>
      </c>
      <c r="E100" s="2">
        <v>41925</v>
      </c>
      <c r="F100">
        <v>737.7</v>
      </c>
      <c r="G100" t="str">
        <f>podroze[[#This Row],[Imie]]&amp;podroze[[#This Row],[Nazwisko]]</f>
        <v>EdwinaElawa</v>
      </c>
      <c r="H100">
        <f>COUNTIF(podroze[id],podroze[[#This Row],[id]])</f>
        <v>12</v>
      </c>
      <c r="I100">
        <f>podroze[[#This Row],[D_powr]]-podroze[[#This Row],[D_wyj]]+1</f>
        <v>4</v>
      </c>
      <c r="J100" s="1" cm="1">
        <f t="array" ref="J100">SUM(IF(podroze[Nazwisko]=podroze[[#This Row],[Nazwisko]],podroze[dnie],0))</f>
        <v>40</v>
      </c>
      <c r="K100" s="1">
        <f>30+(podroze[[#This Row],[dnie]]-1)*24</f>
        <v>102</v>
      </c>
      <c r="AB100" s="1" t="s">
        <v>84</v>
      </c>
      <c r="AC100" s="1" t="s">
        <v>85</v>
      </c>
      <c r="AD100" s="1" t="s">
        <v>24</v>
      </c>
      <c r="AE100" s="2">
        <v>41922</v>
      </c>
      <c r="AF100" s="2">
        <v>41925</v>
      </c>
      <c r="AG100">
        <v>737.7</v>
      </c>
      <c r="AH100" t="str">
        <f>podroze7[[#This Row],[Imie]]&amp;podroze7[[#This Row],[Nazwisko]]</f>
        <v>EdwinaElawa</v>
      </c>
      <c r="AI100">
        <f>COUNTIF(podroze7[id],podroze7[[#This Row],[id]])</f>
        <v>12</v>
      </c>
      <c r="AJ100">
        <f>podroze7[[#This Row],[D_powr]]-podroze7[[#This Row],[D_wyj]]+1</f>
        <v>4</v>
      </c>
      <c r="AK100" s="1" cm="1">
        <f t="array" ref="AK100">SUM(IF(podroze7[Nazwisko]=podroze7[[#This Row],[Nazwisko]],podroze7[dnie],0))</f>
        <v>40</v>
      </c>
      <c r="AL100" s="1">
        <f>30+(podroze7[[#This Row],[dnie]]-1)*24</f>
        <v>102</v>
      </c>
      <c r="AM100" s="1">
        <f>podroze7[[#This Row],[dieta]]+podroze7[[#This Row],[Koszt_wyj]]</f>
        <v>839.7</v>
      </c>
      <c r="AZ100" s="1" t="s">
        <v>84</v>
      </c>
      <c r="BA100" s="1" t="s">
        <v>85</v>
      </c>
      <c r="BB100" s="1" t="s">
        <v>24</v>
      </c>
      <c r="BC100" s="2">
        <v>41922</v>
      </c>
      <c r="BD100" s="2">
        <v>41925</v>
      </c>
      <c r="BE100">
        <v>737.7</v>
      </c>
      <c r="BF100" t="str">
        <f>podroze78[[#This Row],[Imie]]&amp;podroze78[[#This Row],[Nazwisko]]</f>
        <v>EdwinaElawa</v>
      </c>
      <c r="BG100">
        <f>COUNTIF(podroze78[id],podroze78[[#This Row],[id]])</f>
        <v>12</v>
      </c>
      <c r="BH100">
        <f>podroze78[[#This Row],[D_powr]]-podroze78[[#This Row],[D_wyj]]+1</f>
        <v>4</v>
      </c>
      <c r="BI100" s="1" cm="1">
        <f t="array" ref="BI100">SUM(IF(podroze78[Nazwisko]=podroze78[[#This Row],[Nazwisko]],podroze78[dnie],0))</f>
        <v>40</v>
      </c>
      <c r="BJ100" s="1">
        <f>30+(podroze78[[#This Row],[dnie]]-1)*24</f>
        <v>102</v>
      </c>
      <c r="BK100" s="1">
        <f>podroze78[[#This Row],[dieta]]+podroze78[[#This Row],[Koszt_wyj]]</f>
        <v>839.7</v>
      </c>
      <c r="BL100" s="1">
        <f>MONTH(podroze78[[#This Row],[D_wyj]])</f>
        <v>10</v>
      </c>
      <c r="BT100" s="1" t="s">
        <v>84</v>
      </c>
      <c r="BU100" s="1" t="s">
        <v>85</v>
      </c>
      <c r="BV100" s="1" t="s">
        <v>24</v>
      </c>
      <c r="BW100" s="2">
        <v>41922</v>
      </c>
      <c r="BX100" s="2">
        <v>41925</v>
      </c>
      <c r="BY100">
        <v>737.7</v>
      </c>
      <c r="BZ100" t="str">
        <f>podroze789[[#This Row],[Imie]]&amp;podroze789[[#This Row],[Nazwisko]]</f>
        <v>EdwinaElawa</v>
      </c>
      <c r="CA100">
        <f>COUNTIF(podroze789[id],podroze789[[#This Row],[id]])</f>
        <v>12</v>
      </c>
      <c r="CB100">
        <f>podroze789[[#This Row],[D_powr]]-podroze789[[#This Row],[D_wyj]]+1</f>
        <v>4</v>
      </c>
      <c r="CC100" s="1" cm="1">
        <f t="array" ref="CC100">SUM(IF(podroze789[Nazwisko]=podroze789[[#This Row],[Nazwisko]],podroze789[dnie],0))</f>
        <v>40</v>
      </c>
      <c r="CD100" s="1">
        <f>30+(podroze789[[#This Row],[dnie]]-1)*24</f>
        <v>102</v>
      </c>
      <c r="CE100" s="1">
        <f>podroze789[[#This Row],[dieta]]+podroze789[[#This Row],[Koszt_wyj]]</f>
        <v>839.7</v>
      </c>
      <c r="CF100" s="1">
        <f>MONTH(podroze789[[#This Row],[D_wyj]])</f>
        <v>10</v>
      </c>
      <c r="CG100" s="1">
        <f>podroze789[[#This Row],[dnie]]-1</f>
        <v>3</v>
      </c>
      <c r="CT100" s="24">
        <v>4</v>
      </c>
      <c r="CV100" s="24">
        <v>2</v>
      </c>
    </row>
    <row r="101" spans="1:100" x14ac:dyDescent="0.25">
      <c r="A101" s="1" t="s">
        <v>22</v>
      </c>
      <c r="B101" s="1" t="s">
        <v>23</v>
      </c>
      <c r="C101" s="1" t="s">
        <v>27</v>
      </c>
      <c r="D101" s="2">
        <v>41898</v>
      </c>
      <c r="E101" s="2">
        <v>41900</v>
      </c>
      <c r="F101">
        <v>698</v>
      </c>
      <c r="G101" t="str">
        <f>podroze[[#This Row],[Imie]]&amp;podroze[[#This Row],[Nazwisko]]</f>
        <v>PatrycjaAndrycz</v>
      </c>
      <c r="H101">
        <f>COUNTIF(podroze[id],podroze[[#This Row],[id]])</f>
        <v>12</v>
      </c>
      <c r="I101">
        <f>podroze[[#This Row],[D_powr]]-podroze[[#This Row],[D_wyj]]+1</f>
        <v>3</v>
      </c>
      <c r="J101" s="1" cm="1">
        <f t="array" ref="J101">SUM(IF(podroze[Nazwisko]=podroze[[#This Row],[Nazwisko]],podroze[dnie],0))</f>
        <v>40</v>
      </c>
      <c r="K101" s="1">
        <f>30+(podroze[[#This Row],[dnie]]-1)*24</f>
        <v>78</v>
      </c>
      <c r="AB101" s="1" t="s">
        <v>22</v>
      </c>
      <c r="AC101" s="1" t="s">
        <v>23</v>
      </c>
      <c r="AD101" s="1" t="s">
        <v>27</v>
      </c>
      <c r="AE101" s="2">
        <v>41898</v>
      </c>
      <c r="AF101" s="2">
        <v>41900</v>
      </c>
      <c r="AG101">
        <v>698</v>
      </c>
      <c r="AH101" t="str">
        <f>podroze7[[#This Row],[Imie]]&amp;podroze7[[#This Row],[Nazwisko]]</f>
        <v>PatrycjaAndrycz</v>
      </c>
      <c r="AI101">
        <f>COUNTIF(podroze7[id],podroze7[[#This Row],[id]])</f>
        <v>12</v>
      </c>
      <c r="AJ101">
        <f>podroze7[[#This Row],[D_powr]]-podroze7[[#This Row],[D_wyj]]+1</f>
        <v>3</v>
      </c>
      <c r="AK101" s="1" cm="1">
        <f t="array" ref="AK101">SUM(IF(podroze7[Nazwisko]=podroze7[[#This Row],[Nazwisko]],podroze7[dnie],0))</f>
        <v>40</v>
      </c>
      <c r="AL101" s="1">
        <f>30+(podroze7[[#This Row],[dnie]]-1)*24</f>
        <v>78</v>
      </c>
      <c r="AM101" s="1">
        <f>podroze7[[#This Row],[dieta]]+podroze7[[#This Row],[Koszt_wyj]]</f>
        <v>776</v>
      </c>
      <c r="AZ101" s="1" t="s">
        <v>22</v>
      </c>
      <c r="BA101" s="1" t="s">
        <v>23</v>
      </c>
      <c r="BB101" s="1" t="s">
        <v>27</v>
      </c>
      <c r="BC101" s="2">
        <v>41898</v>
      </c>
      <c r="BD101" s="2">
        <v>41900</v>
      </c>
      <c r="BE101">
        <v>698</v>
      </c>
      <c r="BF101" t="str">
        <f>podroze78[[#This Row],[Imie]]&amp;podroze78[[#This Row],[Nazwisko]]</f>
        <v>PatrycjaAndrycz</v>
      </c>
      <c r="BG101">
        <f>COUNTIF(podroze78[id],podroze78[[#This Row],[id]])</f>
        <v>12</v>
      </c>
      <c r="BH101">
        <f>podroze78[[#This Row],[D_powr]]-podroze78[[#This Row],[D_wyj]]+1</f>
        <v>3</v>
      </c>
      <c r="BI101" s="1" cm="1">
        <f t="array" ref="BI101">SUM(IF(podroze78[Nazwisko]=podroze78[[#This Row],[Nazwisko]],podroze78[dnie],0))</f>
        <v>40</v>
      </c>
      <c r="BJ101" s="1">
        <f>30+(podroze78[[#This Row],[dnie]]-1)*24</f>
        <v>78</v>
      </c>
      <c r="BK101" s="1">
        <f>podroze78[[#This Row],[dieta]]+podroze78[[#This Row],[Koszt_wyj]]</f>
        <v>776</v>
      </c>
      <c r="BL101" s="1">
        <f>MONTH(podroze78[[#This Row],[D_wyj]])</f>
        <v>9</v>
      </c>
      <c r="BT101" s="1" t="s">
        <v>22</v>
      </c>
      <c r="BU101" s="1" t="s">
        <v>23</v>
      </c>
      <c r="BV101" s="1" t="s">
        <v>27</v>
      </c>
      <c r="BW101" s="2">
        <v>41898</v>
      </c>
      <c r="BX101" s="2">
        <v>41900</v>
      </c>
      <c r="BY101">
        <v>698</v>
      </c>
      <c r="BZ101" t="str">
        <f>podroze789[[#This Row],[Imie]]&amp;podroze789[[#This Row],[Nazwisko]]</f>
        <v>PatrycjaAndrycz</v>
      </c>
      <c r="CA101">
        <f>COUNTIF(podroze789[id],podroze789[[#This Row],[id]])</f>
        <v>12</v>
      </c>
      <c r="CB101">
        <f>podroze789[[#This Row],[D_powr]]-podroze789[[#This Row],[D_wyj]]+1</f>
        <v>3</v>
      </c>
      <c r="CC101" s="1" cm="1">
        <f t="array" ref="CC101">SUM(IF(podroze789[Nazwisko]=podroze789[[#This Row],[Nazwisko]],podroze789[dnie],0))</f>
        <v>40</v>
      </c>
      <c r="CD101" s="1">
        <f>30+(podroze789[[#This Row],[dnie]]-1)*24</f>
        <v>78</v>
      </c>
      <c r="CE101" s="1">
        <f>podroze789[[#This Row],[dieta]]+podroze789[[#This Row],[Koszt_wyj]]</f>
        <v>776</v>
      </c>
      <c r="CF101" s="1">
        <f>MONTH(podroze789[[#This Row],[D_wyj]])</f>
        <v>9</v>
      </c>
      <c r="CG101" s="1">
        <f>podroze789[[#This Row],[dnie]]-1</f>
        <v>2</v>
      </c>
      <c r="CT101" s="23">
        <v>4</v>
      </c>
      <c r="CV101" s="23">
        <v>2</v>
      </c>
    </row>
    <row r="102" spans="1:100" x14ac:dyDescent="0.25">
      <c r="A102" s="1" t="s">
        <v>22</v>
      </c>
      <c r="B102" s="1" t="s">
        <v>23</v>
      </c>
      <c r="C102" s="1" t="s">
        <v>72</v>
      </c>
      <c r="D102" s="2">
        <v>41935</v>
      </c>
      <c r="E102" s="2">
        <v>41937</v>
      </c>
      <c r="F102">
        <v>892.7</v>
      </c>
      <c r="G102" t="str">
        <f>podroze[[#This Row],[Imie]]&amp;podroze[[#This Row],[Nazwisko]]</f>
        <v>PatrycjaAndrycz</v>
      </c>
      <c r="H102">
        <f>COUNTIF(podroze[id],podroze[[#This Row],[id]])</f>
        <v>12</v>
      </c>
      <c r="I102">
        <f>podroze[[#This Row],[D_powr]]-podroze[[#This Row],[D_wyj]]+1</f>
        <v>3</v>
      </c>
      <c r="J102" s="1" cm="1">
        <f t="array" ref="J102">SUM(IF(podroze[Nazwisko]=podroze[[#This Row],[Nazwisko]],podroze[dnie],0))</f>
        <v>40</v>
      </c>
      <c r="K102" s="1">
        <f>30+(podroze[[#This Row],[dnie]]-1)*24</f>
        <v>78</v>
      </c>
      <c r="AB102" s="1" t="s">
        <v>22</v>
      </c>
      <c r="AC102" s="1" t="s">
        <v>23</v>
      </c>
      <c r="AD102" s="1" t="s">
        <v>72</v>
      </c>
      <c r="AE102" s="2">
        <v>41935</v>
      </c>
      <c r="AF102" s="2">
        <v>41937</v>
      </c>
      <c r="AG102">
        <v>892.7</v>
      </c>
      <c r="AH102" t="str">
        <f>podroze7[[#This Row],[Imie]]&amp;podroze7[[#This Row],[Nazwisko]]</f>
        <v>PatrycjaAndrycz</v>
      </c>
      <c r="AI102">
        <f>COUNTIF(podroze7[id],podroze7[[#This Row],[id]])</f>
        <v>12</v>
      </c>
      <c r="AJ102">
        <f>podroze7[[#This Row],[D_powr]]-podroze7[[#This Row],[D_wyj]]+1</f>
        <v>3</v>
      </c>
      <c r="AK102" s="1" cm="1">
        <f t="array" ref="AK102">SUM(IF(podroze7[Nazwisko]=podroze7[[#This Row],[Nazwisko]],podroze7[dnie],0))</f>
        <v>40</v>
      </c>
      <c r="AL102" s="1">
        <f>30+(podroze7[[#This Row],[dnie]]-1)*24</f>
        <v>78</v>
      </c>
      <c r="AM102" s="1">
        <f>podroze7[[#This Row],[dieta]]+podroze7[[#This Row],[Koszt_wyj]]</f>
        <v>970.7</v>
      </c>
      <c r="AZ102" s="1" t="s">
        <v>22</v>
      </c>
      <c r="BA102" s="1" t="s">
        <v>23</v>
      </c>
      <c r="BB102" s="1" t="s">
        <v>72</v>
      </c>
      <c r="BC102" s="2">
        <v>41935</v>
      </c>
      <c r="BD102" s="2">
        <v>41937</v>
      </c>
      <c r="BE102">
        <v>892.7</v>
      </c>
      <c r="BF102" t="str">
        <f>podroze78[[#This Row],[Imie]]&amp;podroze78[[#This Row],[Nazwisko]]</f>
        <v>PatrycjaAndrycz</v>
      </c>
      <c r="BG102">
        <f>COUNTIF(podroze78[id],podroze78[[#This Row],[id]])</f>
        <v>12</v>
      </c>
      <c r="BH102">
        <f>podroze78[[#This Row],[D_powr]]-podroze78[[#This Row],[D_wyj]]+1</f>
        <v>3</v>
      </c>
      <c r="BI102" s="1" cm="1">
        <f t="array" ref="BI102">SUM(IF(podroze78[Nazwisko]=podroze78[[#This Row],[Nazwisko]],podroze78[dnie],0))</f>
        <v>40</v>
      </c>
      <c r="BJ102" s="1">
        <f>30+(podroze78[[#This Row],[dnie]]-1)*24</f>
        <v>78</v>
      </c>
      <c r="BK102" s="1">
        <f>podroze78[[#This Row],[dieta]]+podroze78[[#This Row],[Koszt_wyj]]</f>
        <v>970.7</v>
      </c>
      <c r="BL102" s="1">
        <f>MONTH(podroze78[[#This Row],[D_wyj]])</f>
        <v>10</v>
      </c>
      <c r="BT102" s="1" t="s">
        <v>22</v>
      </c>
      <c r="BU102" s="1" t="s">
        <v>23</v>
      </c>
      <c r="BV102" s="1" t="s">
        <v>72</v>
      </c>
      <c r="BW102" s="2">
        <v>41935</v>
      </c>
      <c r="BX102" s="2">
        <v>41937</v>
      </c>
      <c r="BY102">
        <v>892.7</v>
      </c>
      <c r="BZ102" t="str">
        <f>podroze789[[#This Row],[Imie]]&amp;podroze789[[#This Row],[Nazwisko]]</f>
        <v>PatrycjaAndrycz</v>
      </c>
      <c r="CA102">
        <f>COUNTIF(podroze789[id],podroze789[[#This Row],[id]])</f>
        <v>12</v>
      </c>
      <c r="CB102">
        <f>podroze789[[#This Row],[D_powr]]-podroze789[[#This Row],[D_wyj]]+1</f>
        <v>3</v>
      </c>
      <c r="CC102" s="1" cm="1">
        <f t="array" ref="CC102">SUM(IF(podroze789[Nazwisko]=podroze789[[#This Row],[Nazwisko]],podroze789[dnie],0))</f>
        <v>40</v>
      </c>
      <c r="CD102" s="1">
        <f>30+(podroze789[[#This Row],[dnie]]-1)*24</f>
        <v>78</v>
      </c>
      <c r="CE102" s="1">
        <f>podroze789[[#This Row],[dieta]]+podroze789[[#This Row],[Koszt_wyj]]</f>
        <v>970.7</v>
      </c>
      <c r="CF102" s="1">
        <f>MONTH(podroze789[[#This Row],[D_wyj]])</f>
        <v>10</v>
      </c>
      <c r="CG102" s="1">
        <f>podroze789[[#This Row],[dnie]]-1</f>
        <v>2</v>
      </c>
      <c r="CT102" s="24">
        <v>4</v>
      </c>
      <c r="CV102" s="24">
        <v>1</v>
      </c>
    </row>
    <row r="103" spans="1:100" x14ac:dyDescent="0.25">
      <c r="A103" s="1" t="s">
        <v>84</v>
      </c>
      <c r="B103" s="1" t="s">
        <v>85</v>
      </c>
      <c r="C103" s="1" t="s">
        <v>24</v>
      </c>
      <c r="D103" s="2">
        <v>41653</v>
      </c>
      <c r="E103" s="2">
        <v>41655</v>
      </c>
      <c r="F103">
        <v>588.70000000000005</v>
      </c>
      <c r="G103" t="str">
        <f>podroze[[#This Row],[Imie]]&amp;podroze[[#This Row],[Nazwisko]]</f>
        <v>EdwinaElawa</v>
      </c>
      <c r="H103">
        <f>COUNTIF(podroze[id],podroze[[#This Row],[id]])</f>
        <v>12</v>
      </c>
      <c r="I103">
        <f>podroze[[#This Row],[D_powr]]-podroze[[#This Row],[D_wyj]]+1</f>
        <v>3</v>
      </c>
      <c r="J103" s="1" cm="1">
        <f t="array" ref="J103">SUM(IF(podroze[Nazwisko]=podroze[[#This Row],[Nazwisko]],podroze[dnie],0))</f>
        <v>40</v>
      </c>
      <c r="K103" s="1">
        <f>30+(podroze[[#This Row],[dnie]]-1)*24</f>
        <v>78</v>
      </c>
      <c r="AB103" s="1" t="s">
        <v>84</v>
      </c>
      <c r="AC103" s="1" t="s">
        <v>85</v>
      </c>
      <c r="AD103" s="1" t="s">
        <v>24</v>
      </c>
      <c r="AE103" s="2">
        <v>41653</v>
      </c>
      <c r="AF103" s="2">
        <v>41655</v>
      </c>
      <c r="AG103">
        <v>588.70000000000005</v>
      </c>
      <c r="AH103" t="str">
        <f>podroze7[[#This Row],[Imie]]&amp;podroze7[[#This Row],[Nazwisko]]</f>
        <v>EdwinaElawa</v>
      </c>
      <c r="AI103">
        <f>COUNTIF(podroze7[id],podroze7[[#This Row],[id]])</f>
        <v>12</v>
      </c>
      <c r="AJ103">
        <f>podroze7[[#This Row],[D_powr]]-podroze7[[#This Row],[D_wyj]]+1</f>
        <v>3</v>
      </c>
      <c r="AK103" s="1" cm="1">
        <f t="array" ref="AK103">SUM(IF(podroze7[Nazwisko]=podroze7[[#This Row],[Nazwisko]],podroze7[dnie],0))</f>
        <v>40</v>
      </c>
      <c r="AL103" s="1">
        <f>30+(podroze7[[#This Row],[dnie]]-1)*24</f>
        <v>78</v>
      </c>
      <c r="AM103" s="1">
        <f>podroze7[[#This Row],[dieta]]+podroze7[[#This Row],[Koszt_wyj]]</f>
        <v>666.7</v>
      </c>
      <c r="AZ103" s="1" t="s">
        <v>84</v>
      </c>
      <c r="BA103" s="1" t="s">
        <v>85</v>
      </c>
      <c r="BB103" s="1" t="s">
        <v>24</v>
      </c>
      <c r="BC103" s="2">
        <v>41653</v>
      </c>
      <c r="BD103" s="2">
        <v>41655</v>
      </c>
      <c r="BE103">
        <v>588.70000000000005</v>
      </c>
      <c r="BF103" t="str">
        <f>podroze78[[#This Row],[Imie]]&amp;podroze78[[#This Row],[Nazwisko]]</f>
        <v>EdwinaElawa</v>
      </c>
      <c r="BG103">
        <f>COUNTIF(podroze78[id],podroze78[[#This Row],[id]])</f>
        <v>12</v>
      </c>
      <c r="BH103">
        <f>podroze78[[#This Row],[D_powr]]-podroze78[[#This Row],[D_wyj]]+1</f>
        <v>3</v>
      </c>
      <c r="BI103" s="1" cm="1">
        <f t="array" ref="BI103">SUM(IF(podroze78[Nazwisko]=podroze78[[#This Row],[Nazwisko]],podroze78[dnie],0))</f>
        <v>40</v>
      </c>
      <c r="BJ103" s="1">
        <f>30+(podroze78[[#This Row],[dnie]]-1)*24</f>
        <v>78</v>
      </c>
      <c r="BK103" s="1">
        <f>podroze78[[#This Row],[dieta]]+podroze78[[#This Row],[Koszt_wyj]]</f>
        <v>666.7</v>
      </c>
      <c r="BL103" s="1">
        <f>MONTH(podroze78[[#This Row],[D_wyj]])</f>
        <v>1</v>
      </c>
      <c r="BT103" s="1" t="s">
        <v>84</v>
      </c>
      <c r="BU103" s="1" t="s">
        <v>85</v>
      </c>
      <c r="BV103" s="1" t="s">
        <v>24</v>
      </c>
      <c r="BW103" s="2">
        <v>41653</v>
      </c>
      <c r="BX103" s="2">
        <v>41655</v>
      </c>
      <c r="BY103">
        <v>588.70000000000005</v>
      </c>
      <c r="BZ103" t="str">
        <f>podroze789[[#This Row],[Imie]]&amp;podroze789[[#This Row],[Nazwisko]]</f>
        <v>EdwinaElawa</v>
      </c>
      <c r="CA103">
        <f>COUNTIF(podroze789[id],podroze789[[#This Row],[id]])</f>
        <v>12</v>
      </c>
      <c r="CB103">
        <f>podroze789[[#This Row],[D_powr]]-podroze789[[#This Row],[D_wyj]]+1</f>
        <v>3</v>
      </c>
      <c r="CC103" s="1" cm="1">
        <f t="array" ref="CC103">SUM(IF(podroze789[Nazwisko]=podroze789[[#This Row],[Nazwisko]],podroze789[dnie],0))</f>
        <v>40</v>
      </c>
      <c r="CD103" s="1">
        <f>30+(podroze789[[#This Row],[dnie]]-1)*24</f>
        <v>78</v>
      </c>
      <c r="CE103" s="1">
        <f>podroze789[[#This Row],[dieta]]+podroze789[[#This Row],[Koszt_wyj]]</f>
        <v>666.7</v>
      </c>
      <c r="CF103" s="1">
        <f>MONTH(podroze789[[#This Row],[D_wyj]])</f>
        <v>1</v>
      </c>
      <c r="CG103" s="1">
        <f>podroze789[[#This Row],[dnie]]-1</f>
        <v>2</v>
      </c>
      <c r="CT103" s="23">
        <v>3</v>
      </c>
      <c r="CV103" s="23">
        <v>1</v>
      </c>
    </row>
    <row r="104" spans="1:100" x14ac:dyDescent="0.25">
      <c r="A104" s="1" t="s">
        <v>84</v>
      </c>
      <c r="B104" s="1" t="s">
        <v>85</v>
      </c>
      <c r="C104" s="1" t="s">
        <v>8</v>
      </c>
      <c r="D104" s="2">
        <v>41767</v>
      </c>
      <c r="E104" s="2">
        <v>41769</v>
      </c>
      <c r="F104">
        <v>1102</v>
      </c>
      <c r="G104" t="str">
        <f>podroze[[#This Row],[Imie]]&amp;podroze[[#This Row],[Nazwisko]]</f>
        <v>EdwinaElawa</v>
      </c>
      <c r="H104">
        <f>COUNTIF(podroze[id],podroze[[#This Row],[id]])</f>
        <v>12</v>
      </c>
      <c r="I104">
        <f>podroze[[#This Row],[D_powr]]-podroze[[#This Row],[D_wyj]]+1</f>
        <v>3</v>
      </c>
      <c r="J104" s="1" cm="1">
        <f t="array" ref="J104">SUM(IF(podroze[Nazwisko]=podroze[[#This Row],[Nazwisko]],podroze[dnie],0))</f>
        <v>40</v>
      </c>
      <c r="K104" s="1">
        <f>30+(podroze[[#This Row],[dnie]]-1)*24</f>
        <v>78</v>
      </c>
      <c r="AB104" s="1" t="s">
        <v>84</v>
      </c>
      <c r="AC104" s="1" t="s">
        <v>85</v>
      </c>
      <c r="AD104" s="1" t="s">
        <v>8</v>
      </c>
      <c r="AE104" s="2">
        <v>41767</v>
      </c>
      <c r="AF104" s="2">
        <v>41769</v>
      </c>
      <c r="AG104">
        <v>1102</v>
      </c>
      <c r="AH104" t="str">
        <f>podroze7[[#This Row],[Imie]]&amp;podroze7[[#This Row],[Nazwisko]]</f>
        <v>EdwinaElawa</v>
      </c>
      <c r="AI104">
        <f>COUNTIF(podroze7[id],podroze7[[#This Row],[id]])</f>
        <v>12</v>
      </c>
      <c r="AJ104">
        <f>podroze7[[#This Row],[D_powr]]-podroze7[[#This Row],[D_wyj]]+1</f>
        <v>3</v>
      </c>
      <c r="AK104" s="1" cm="1">
        <f t="array" ref="AK104">SUM(IF(podroze7[Nazwisko]=podroze7[[#This Row],[Nazwisko]],podroze7[dnie],0))</f>
        <v>40</v>
      </c>
      <c r="AL104" s="1">
        <f>30+(podroze7[[#This Row],[dnie]]-1)*24</f>
        <v>78</v>
      </c>
      <c r="AM104" s="1">
        <f>podroze7[[#This Row],[dieta]]+podroze7[[#This Row],[Koszt_wyj]]</f>
        <v>1180</v>
      </c>
      <c r="AZ104" s="1" t="s">
        <v>84</v>
      </c>
      <c r="BA104" s="1" t="s">
        <v>85</v>
      </c>
      <c r="BB104" s="1" t="s">
        <v>8</v>
      </c>
      <c r="BC104" s="2">
        <v>41767</v>
      </c>
      <c r="BD104" s="2">
        <v>41769</v>
      </c>
      <c r="BE104">
        <v>1102</v>
      </c>
      <c r="BF104" t="str">
        <f>podroze78[[#This Row],[Imie]]&amp;podroze78[[#This Row],[Nazwisko]]</f>
        <v>EdwinaElawa</v>
      </c>
      <c r="BG104">
        <f>COUNTIF(podroze78[id],podroze78[[#This Row],[id]])</f>
        <v>12</v>
      </c>
      <c r="BH104">
        <f>podroze78[[#This Row],[D_powr]]-podroze78[[#This Row],[D_wyj]]+1</f>
        <v>3</v>
      </c>
      <c r="BI104" s="1" cm="1">
        <f t="array" ref="BI104">SUM(IF(podroze78[Nazwisko]=podroze78[[#This Row],[Nazwisko]],podroze78[dnie],0))</f>
        <v>40</v>
      </c>
      <c r="BJ104" s="1">
        <f>30+(podroze78[[#This Row],[dnie]]-1)*24</f>
        <v>78</v>
      </c>
      <c r="BK104" s="1">
        <f>podroze78[[#This Row],[dieta]]+podroze78[[#This Row],[Koszt_wyj]]</f>
        <v>1180</v>
      </c>
      <c r="BL104" s="1">
        <f>MONTH(podroze78[[#This Row],[D_wyj]])</f>
        <v>5</v>
      </c>
      <c r="BT104" s="1" t="s">
        <v>84</v>
      </c>
      <c r="BU104" s="1" t="s">
        <v>85</v>
      </c>
      <c r="BV104" s="1" t="s">
        <v>8</v>
      </c>
      <c r="BW104" s="2">
        <v>41767</v>
      </c>
      <c r="BX104" s="2">
        <v>41769</v>
      </c>
      <c r="BY104">
        <v>1102</v>
      </c>
      <c r="BZ104" t="str">
        <f>podroze789[[#This Row],[Imie]]&amp;podroze789[[#This Row],[Nazwisko]]</f>
        <v>EdwinaElawa</v>
      </c>
      <c r="CA104">
        <f>COUNTIF(podroze789[id],podroze789[[#This Row],[id]])</f>
        <v>12</v>
      </c>
      <c r="CB104">
        <f>podroze789[[#This Row],[D_powr]]-podroze789[[#This Row],[D_wyj]]+1</f>
        <v>3</v>
      </c>
      <c r="CC104" s="1" cm="1">
        <f t="array" ref="CC104">SUM(IF(podroze789[Nazwisko]=podroze789[[#This Row],[Nazwisko]],podroze789[dnie],0))</f>
        <v>40</v>
      </c>
      <c r="CD104" s="1">
        <f>30+(podroze789[[#This Row],[dnie]]-1)*24</f>
        <v>78</v>
      </c>
      <c r="CE104" s="1">
        <f>podroze789[[#This Row],[dieta]]+podroze789[[#This Row],[Koszt_wyj]]</f>
        <v>1180</v>
      </c>
      <c r="CF104" s="1">
        <f>MONTH(podroze789[[#This Row],[D_wyj]])</f>
        <v>5</v>
      </c>
      <c r="CG104" s="1">
        <f>podroze789[[#This Row],[dnie]]-1</f>
        <v>2</v>
      </c>
      <c r="CT104" s="24">
        <v>2</v>
      </c>
      <c r="CV104" s="24">
        <v>1</v>
      </c>
    </row>
    <row r="105" spans="1:100" x14ac:dyDescent="0.25">
      <c r="A105" s="1" t="s">
        <v>84</v>
      </c>
      <c r="B105" s="1" t="s">
        <v>85</v>
      </c>
      <c r="C105" s="1" t="s">
        <v>66</v>
      </c>
      <c r="D105" s="2">
        <v>41863</v>
      </c>
      <c r="E105" s="2">
        <v>41865</v>
      </c>
      <c r="F105">
        <v>663.7</v>
      </c>
      <c r="G105" t="str">
        <f>podroze[[#This Row],[Imie]]&amp;podroze[[#This Row],[Nazwisko]]</f>
        <v>EdwinaElawa</v>
      </c>
      <c r="H105">
        <f>COUNTIF(podroze[id],podroze[[#This Row],[id]])</f>
        <v>12</v>
      </c>
      <c r="I105">
        <f>podroze[[#This Row],[D_powr]]-podroze[[#This Row],[D_wyj]]+1</f>
        <v>3</v>
      </c>
      <c r="J105" s="1" cm="1">
        <f t="array" ref="J105">SUM(IF(podroze[Nazwisko]=podroze[[#This Row],[Nazwisko]],podroze[dnie],0))</f>
        <v>40</v>
      </c>
      <c r="K105" s="1">
        <f>30+(podroze[[#This Row],[dnie]]-1)*24</f>
        <v>78</v>
      </c>
      <c r="AB105" s="1" t="s">
        <v>84</v>
      </c>
      <c r="AC105" s="1" t="s">
        <v>85</v>
      </c>
      <c r="AD105" s="1" t="s">
        <v>66</v>
      </c>
      <c r="AE105" s="2">
        <v>41863</v>
      </c>
      <c r="AF105" s="2">
        <v>41865</v>
      </c>
      <c r="AG105">
        <v>663.7</v>
      </c>
      <c r="AH105" t="str">
        <f>podroze7[[#This Row],[Imie]]&amp;podroze7[[#This Row],[Nazwisko]]</f>
        <v>EdwinaElawa</v>
      </c>
      <c r="AI105">
        <f>COUNTIF(podroze7[id],podroze7[[#This Row],[id]])</f>
        <v>12</v>
      </c>
      <c r="AJ105">
        <f>podroze7[[#This Row],[D_powr]]-podroze7[[#This Row],[D_wyj]]+1</f>
        <v>3</v>
      </c>
      <c r="AK105" s="1" cm="1">
        <f t="array" ref="AK105">SUM(IF(podroze7[Nazwisko]=podroze7[[#This Row],[Nazwisko]],podroze7[dnie],0))</f>
        <v>40</v>
      </c>
      <c r="AL105" s="1">
        <f>30+(podroze7[[#This Row],[dnie]]-1)*24</f>
        <v>78</v>
      </c>
      <c r="AM105" s="1">
        <f>podroze7[[#This Row],[dieta]]+podroze7[[#This Row],[Koszt_wyj]]</f>
        <v>741.7</v>
      </c>
      <c r="AZ105" s="1" t="s">
        <v>84</v>
      </c>
      <c r="BA105" s="1" t="s">
        <v>85</v>
      </c>
      <c r="BB105" s="1" t="s">
        <v>66</v>
      </c>
      <c r="BC105" s="2">
        <v>41863</v>
      </c>
      <c r="BD105" s="2">
        <v>41865</v>
      </c>
      <c r="BE105">
        <v>663.7</v>
      </c>
      <c r="BF105" t="str">
        <f>podroze78[[#This Row],[Imie]]&amp;podroze78[[#This Row],[Nazwisko]]</f>
        <v>EdwinaElawa</v>
      </c>
      <c r="BG105">
        <f>COUNTIF(podroze78[id],podroze78[[#This Row],[id]])</f>
        <v>12</v>
      </c>
      <c r="BH105">
        <f>podroze78[[#This Row],[D_powr]]-podroze78[[#This Row],[D_wyj]]+1</f>
        <v>3</v>
      </c>
      <c r="BI105" s="1" cm="1">
        <f t="array" ref="BI105">SUM(IF(podroze78[Nazwisko]=podroze78[[#This Row],[Nazwisko]],podroze78[dnie],0))</f>
        <v>40</v>
      </c>
      <c r="BJ105" s="1">
        <f>30+(podroze78[[#This Row],[dnie]]-1)*24</f>
        <v>78</v>
      </c>
      <c r="BK105" s="1">
        <f>podroze78[[#This Row],[dieta]]+podroze78[[#This Row],[Koszt_wyj]]</f>
        <v>741.7</v>
      </c>
      <c r="BL105" s="1">
        <f>MONTH(podroze78[[#This Row],[D_wyj]])</f>
        <v>8</v>
      </c>
      <c r="BT105" s="1" t="s">
        <v>84</v>
      </c>
      <c r="BU105" s="1" t="s">
        <v>85</v>
      </c>
      <c r="BV105" s="1" t="s">
        <v>66</v>
      </c>
      <c r="BW105" s="2">
        <v>41863</v>
      </c>
      <c r="BX105" s="2">
        <v>41865</v>
      </c>
      <c r="BY105">
        <v>663.7</v>
      </c>
      <c r="BZ105" t="str">
        <f>podroze789[[#This Row],[Imie]]&amp;podroze789[[#This Row],[Nazwisko]]</f>
        <v>EdwinaElawa</v>
      </c>
      <c r="CA105">
        <f>COUNTIF(podroze789[id],podroze789[[#This Row],[id]])</f>
        <v>12</v>
      </c>
      <c r="CB105">
        <f>podroze789[[#This Row],[D_powr]]-podroze789[[#This Row],[D_wyj]]+1</f>
        <v>3</v>
      </c>
      <c r="CC105" s="1" cm="1">
        <f t="array" ref="CC105">SUM(IF(podroze789[Nazwisko]=podroze789[[#This Row],[Nazwisko]],podroze789[dnie],0))</f>
        <v>40</v>
      </c>
      <c r="CD105" s="1">
        <f>30+(podroze789[[#This Row],[dnie]]-1)*24</f>
        <v>78</v>
      </c>
      <c r="CE105" s="1">
        <f>podroze789[[#This Row],[dieta]]+podroze789[[#This Row],[Koszt_wyj]]</f>
        <v>741.7</v>
      </c>
      <c r="CF105" s="1">
        <f>MONTH(podroze789[[#This Row],[D_wyj]])</f>
        <v>8</v>
      </c>
      <c r="CG105" s="1">
        <f>podroze789[[#This Row],[dnie]]-1</f>
        <v>2</v>
      </c>
      <c r="CT105" s="23">
        <v>2</v>
      </c>
      <c r="CV105" s="23">
        <v>1</v>
      </c>
    </row>
    <row r="106" spans="1:100" x14ac:dyDescent="0.25">
      <c r="A106" s="1" t="s">
        <v>84</v>
      </c>
      <c r="B106" s="1" t="s">
        <v>85</v>
      </c>
      <c r="C106" s="1" t="s">
        <v>27</v>
      </c>
      <c r="D106" s="2">
        <v>41971</v>
      </c>
      <c r="E106" s="2">
        <v>41973</v>
      </c>
      <c r="F106">
        <v>698</v>
      </c>
      <c r="G106" t="str">
        <f>podroze[[#This Row],[Imie]]&amp;podroze[[#This Row],[Nazwisko]]</f>
        <v>EdwinaElawa</v>
      </c>
      <c r="H106">
        <f>COUNTIF(podroze[id],podroze[[#This Row],[id]])</f>
        <v>12</v>
      </c>
      <c r="I106">
        <f>podroze[[#This Row],[D_powr]]-podroze[[#This Row],[D_wyj]]+1</f>
        <v>3</v>
      </c>
      <c r="J106" s="1" cm="1">
        <f t="array" ref="J106">SUM(IF(podroze[Nazwisko]=podroze[[#This Row],[Nazwisko]],podroze[dnie],0))</f>
        <v>40</v>
      </c>
      <c r="K106" s="1">
        <f>30+(podroze[[#This Row],[dnie]]-1)*24</f>
        <v>78</v>
      </c>
      <c r="AB106" s="1" t="s">
        <v>84</v>
      </c>
      <c r="AC106" s="1" t="s">
        <v>85</v>
      </c>
      <c r="AD106" s="1" t="s">
        <v>27</v>
      </c>
      <c r="AE106" s="2">
        <v>41971</v>
      </c>
      <c r="AF106" s="2">
        <v>41973</v>
      </c>
      <c r="AG106">
        <v>698</v>
      </c>
      <c r="AH106" t="str">
        <f>podroze7[[#This Row],[Imie]]&amp;podroze7[[#This Row],[Nazwisko]]</f>
        <v>EdwinaElawa</v>
      </c>
      <c r="AI106">
        <f>COUNTIF(podroze7[id],podroze7[[#This Row],[id]])</f>
        <v>12</v>
      </c>
      <c r="AJ106">
        <f>podroze7[[#This Row],[D_powr]]-podroze7[[#This Row],[D_wyj]]+1</f>
        <v>3</v>
      </c>
      <c r="AK106" s="1" cm="1">
        <f t="array" ref="AK106">SUM(IF(podroze7[Nazwisko]=podroze7[[#This Row],[Nazwisko]],podroze7[dnie],0))</f>
        <v>40</v>
      </c>
      <c r="AL106" s="1">
        <f>30+(podroze7[[#This Row],[dnie]]-1)*24</f>
        <v>78</v>
      </c>
      <c r="AM106" s="1">
        <f>podroze7[[#This Row],[dieta]]+podroze7[[#This Row],[Koszt_wyj]]</f>
        <v>776</v>
      </c>
      <c r="AZ106" s="1" t="s">
        <v>84</v>
      </c>
      <c r="BA106" s="1" t="s">
        <v>85</v>
      </c>
      <c r="BB106" s="1" t="s">
        <v>27</v>
      </c>
      <c r="BC106" s="2">
        <v>41971</v>
      </c>
      <c r="BD106" s="2">
        <v>41973</v>
      </c>
      <c r="BE106">
        <v>698</v>
      </c>
      <c r="BF106" t="str">
        <f>podroze78[[#This Row],[Imie]]&amp;podroze78[[#This Row],[Nazwisko]]</f>
        <v>EdwinaElawa</v>
      </c>
      <c r="BG106">
        <f>COUNTIF(podroze78[id],podroze78[[#This Row],[id]])</f>
        <v>12</v>
      </c>
      <c r="BH106">
        <f>podroze78[[#This Row],[D_powr]]-podroze78[[#This Row],[D_wyj]]+1</f>
        <v>3</v>
      </c>
      <c r="BI106" s="1" cm="1">
        <f t="array" ref="BI106">SUM(IF(podroze78[Nazwisko]=podroze78[[#This Row],[Nazwisko]],podroze78[dnie],0))</f>
        <v>40</v>
      </c>
      <c r="BJ106" s="1">
        <f>30+(podroze78[[#This Row],[dnie]]-1)*24</f>
        <v>78</v>
      </c>
      <c r="BK106" s="1">
        <f>podroze78[[#This Row],[dieta]]+podroze78[[#This Row],[Koszt_wyj]]</f>
        <v>776</v>
      </c>
      <c r="BL106" s="1">
        <f>MONTH(podroze78[[#This Row],[D_wyj]])</f>
        <v>11</v>
      </c>
      <c r="BT106" s="1" t="s">
        <v>84</v>
      </c>
      <c r="BU106" s="1" t="s">
        <v>85</v>
      </c>
      <c r="BV106" s="1" t="s">
        <v>27</v>
      </c>
      <c r="BW106" s="2">
        <v>41971</v>
      </c>
      <c r="BX106" s="2">
        <v>41973</v>
      </c>
      <c r="BY106">
        <v>698</v>
      </c>
      <c r="BZ106" t="str">
        <f>podroze789[[#This Row],[Imie]]&amp;podroze789[[#This Row],[Nazwisko]]</f>
        <v>EdwinaElawa</v>
      </c>
      <c r="CA106">
        <f>COUNTIF(podroze789[id],podroze789[[#This Row],[id]])</f>
        <v>12</v>
      </c>
      <c r="CB106">
        <f>podroze789[[#This Row],[D_powr]]-podroze789[[#This Row],[D_wyj]]+1</f>
        <v>3</v>
      </c>
      <c r="CC106" s="1" cm="1">
        <f t="array" ref="CC106">SUM(IF(podroze789[Nazwisko]=podroze789[[#This Row],[Nazwisko]],podroze789[dnie],0))</f>
        <v>40</v>
      </c>
      <c r="CD106" s="1">
        <f>30+(podroze789[[#This Row],[dnie]]-1)*24</f>
        <v>78</v>
      </c>
      <c r="CE106" s="1">
        <f>podroze789[[#This Row],[dieta]]+podroze789[[#This Row],[Koszt_wyj]]</f>
        <v>776</v>
      </c>
      <c r="CF106" s="1">
        <f>MONTH(podroze789[[#This Row],[D_wyj]])</f>
        <v>11</v>
      </c>
      <c r="CG106" s="1">
        <f>podroze789[[#This Row],[dnie]]-1</f>
        <v>2</v>
      </c>
      <c r="CT106" s="24">
        <v>2</v>
      </c>
      <c r="CV106" s="24">
        <v>1</v>
      </c>
    </row>
    <row r="107" spans="1:100" x14ac:dyDescent="0.25">
      <c r="A107" s="1" t="s">
        <v>22</v>
      </c>
      <c r="B107" s="1" t="s">
        <v>23</v>
      </c>
      <c r="C107" s="1" t="s">
        <v>24</v>
      </c>
      <c r="D107" s="2">
        <v>41642</v>
      </c>
      <c r="E107" s="2">
        <v>41643</v>
      </c>
      <c r="F107">
        <v>439.7</v>
      </c>
      <c r="G107" t="str">
        <f>podroze[[#This Row],[Imie]]&amp;podroze[[#This Row],[Nazwisko]]</f>
        <v>PatrycjaAndrycz</v>
      </c>
      <c r="H107">
        <f>COUNTIF(podroze[id],podroze[[#This Row],[id]])</f>
        <v>12</v>
      </c>
      <c r="I107">
        <f>podroze[[#This Row],[D_powr]]-podroze[[#This Row],[D_wyj]]+1</f>
        <v>2</v>
      </c>
      <c r="J107" s="1" cm="1">
        <f t="array" ref="J107">SUM(IF(podroze[Nazwisko]=podroze[[#This Row],[Nazwisko]],podroze[dnie],0))</f>
        <v>40</v>
      </c>
      <c r="K107" s="1">
        <f>30+(podroze[[#This Row],[dnie]]-1)*24</f>
        <v>54</v>
      </c>
      <c r="AB107" s="1" t="s">
        <v>22</v>
      </c>
      <c r="AC107" s="1" t="s">
        <v>23</v>
      </c>
      <c r="AD107" s="1" t="s">
        <v>24</v>
      </c>
      <c r="AE107" s="2">
        <v>41642</v>
      </c>
      <c r="AF107" s="2">
        <v>41643</v>
      </c>
      <c r="AG107">
        <v>439.7</v>
      </c>
      <c r="AH107" t="str">
        <f>podroze7[[#This Row],[Imie]]&amp;podroze7[[#This Row],[Nazwisko]]</f>
        <v>PatrycjaAndrycz</v>
      </c>
      <c r="AI107">
        <f>COUNTIF(podroze7[id],podroze7[[#This Row],[id]])</f>
        <v>12</v>
      </c>
      <c r="AJ107">
        <f>podroze7[[#This Row],[D_powr]]-podroze7[[#This Row],[D_wyj]]+1</f>
        <v>2</v>
      </c>
      <c r="AK107" s="1" cm="1">
        <f t="array" ref="AK107">SUM(IF(podroze7[Nazwisko]=podroze7[[#This Row],[Nazwisko]],podroze7[dnie],0))</f>
        <v>40</v>
      </c>
      <c r="AL107" s="1">
        <f>30+(podroze7[[#This Row],[dnie]]-1)*24</f>
        <v>54</v>
      </c>
      <c r="AM107" s="1">
        <f>podroze7[[#This Row],[dieta]]+podroze7[[#This Row],[Koszt_wyj]]</f>
        <v>493.7</v>
      </c>
      <c r="AZ107" s="1" t="s">
        <v>22</v>
      </c>
      <c r="BA107" s="1" t="s">
        <v>23</v>
      </c>
      <c r="BB107" s="1" t="s">
        <v>24</v>
      </c>
      <c r="BC107" s="2">
        <v>41642</v>
      </c>
      <c r="BD107" s="2">
        <v>41643</v>
      </c>
      <c r="BE107">
        <v>439.7</v>
      </c>
      <c r="BF107" t="str">
        <f>podroze78[[#This Row],[Imie]]&amp;podroze78[[#This Row],[Nazwisko]]</f>
        <v>PatrycjaAndrycz</v>
      </c>
      <c r="BG107">
        <f>COUNTIF(podroze78[id],podroze78[[#This Row],[id]])</f>
        <v>12</v>
      </c>
      <c r="BH107">
        <f>podroze78[[#This Row],[D_powr]]-podroze78[[#This Row],[D_wyj]]+1</f>
        <v>2</v>
      </c>
      <c r="BI107" s="1" cm="1">
        <f t="array" ref="BI107">SUM(IF(podroze78[Nazwisko]=podroze78[[#This Row],[Nazwisko]],podroze78[dnie],0))</f>
        <v>40</v>
      </c>
      <c r="BJ107" s="1">
        <f>30+(podroze78[[#This Row],[dnie]]-1)*24</f>
        <v>54</v>
      </c>
      <c r="BK107" s="1">
        <f>podroze78[[#This Row],[dieta]]+podroze78[[#This Row],[Koszt_wyj]]</f>
        <v>493.7</v>
      </c>
      <c r="BL107" s="1">
        <f>MONTH(podroze78[[#This Row],[D_wyj]])</f>
        <v>1</v>
      </c>
      <c r="BT107" s="1" t="s">
        <v>22</v>
      </c>
      <c r="BU107" s="1" t="s">
        <v>23</v>
      </c>
      <c r="BV107" s="1" t="s">
        <v>24</v>
      </c>
      <c r="BW107" s="2">
        <v>41642</v>
      </c>
      <c r="BX107" s="2">
        <v>41643</v>
      </c>
      <c r="BY107">
        <v>439.7</v>
      </c>
      <c r="BZ107" t="str">
        <f>podroze789[[#This Row],[Imie]]&amp;podroze789[[#This Row],[Nazwisko]]</f>
        <v>PatrycjaAndrycz</v>
      </c>
      <c r="CA107">
        <f>COUNTIF(podroze789[id],podroze789[[#This Row],[id]])</f>
        <v>12</v>
      </c>
      <c r="CB107">
        <f>podroze789[[#This Row],[D_powr]]-podroze789[[#This Row],[D_wyj]]+1</f>
        <v>2</v>
      </c>
      <c r="CC107" s="1" cm="1">
        <f t="array" ref="CC107">SUM(IF(podroze789[Nazwisko]=podroze789[[#This Row],[Nazwisko]],podroze789[dnie],0))</f>
        <v>40</v>
      </c>
      <c r="CD107" s="1">
        <f>30+(podroze789[[#This Row],[dnie]]-1)*24</f>
        <v>54</v>
      </c>
      <c r="CE107" s="1">
        <f>podroze789[[#This Row],[dieta]]+podroze789[[#This Row],[Koszt_wyj]]</f>
        <v>493.7</v>
      </c>
      <c r="CF107" s="1">
        <f>MONTH(podroze789[[#This Row],[D_wyj]])</f>
        <v>1</v>
      </c>
      <c r="CG107" s="1">
        <f>podroze789[[#This Row],[dnie]]-1</f>
        <v>1</v>
      </c>
      <c r="CT107" s="23">
        <v>2</v>
      </c>
      <c r="CV107" s="23">
        <v>1</v>
      </c>
    </row>
    <row r="108" spans="1:100" x14ac:dyDescent="0.25">
      <c r="A108" s="1" t="s">
        <v>22</v>
      </c>
      <c r="B108" s="1" t="s">
        <v>23</v>
      </c>
      <c r="C108" s="1" t="s">
        <v>19</v>
      </c>
      <c r="D108" s="2">
        <v>41764</v>
      </c>
      <c r="E108" s="2">
        <v>41765</v>
      </c>
      <c r="F108">
        <v>654.4</v>
      </c>
      <c r="G108" t="str">
        <f>podroze[[#This Row],[Imie]]&amp;podroze[[#This Row],[Nazwisko]]</f>
        <v>PatrycjaAndrycz</v>
      </c>
      <c r="H108">
        <f>COUNTIF(podroze[id],podroze[[#This Row],[id]])</f>
        <v>12</v>
      </c>
      <c r="I108">
        <f>podroze[[#This Row],[D_powr]]-podroze[[#This Row],[D_wyj]]+1</f>
        <v>2</v>
      </c>
      <c r="J108" s="1" cm="1">
        <f t="array" ref="J108">SUM(IF(podroze[Nazwisko]=podroze[[#This Row],[Nazwisko]],podroze[dnie],0))</f>
        <v>40</v>
      </c>
      <c r="K108" s="1">
        <f>30+(podroze[[#This Row],[dnie]]-1)*24</f>
        <v>54</v>
      </c>
      <c r="AB108" s="1" t="s">
        <v>22</v>
      </c>
      <c r="AC108" s="1" t="s">
        <v>23</v>
      </c>
      <c r="AD108" s="1" t="s">
        <v>19</v>
      </c>
      <c r="AE108" s="2">
        <v>41764</v>
      </c>
      <c r="AF108" s="2">
        <v>41765</v>
      </c>
      <c r="AG108">
        <v>654.4</v>
      </c>
      <c r="AH108" t="str">
        <f>podroze7[[#This Row],[Imie]]&amp;podroze7[[#This Row],[Nazwisko]]</f>
        <v>PatrycjaAndrycz</v>
      </c>
      <c r="AI108">
        <f>COUNTIF(podroze7[id],podroze7[[#This Row],[id]])</f>
        <v>12</v>
      </c>
      <c r="AJ108">
        <f>podroze7[[#This Row],[D_powr]]-podroze7[[#This Row],[D_wyj]]+1</f>
        <v>2</v>
      </c>
      <c r="AK108" s="1" cm="1">
        <f t="array" ref="AK108">SUM(IF(podroze7[Nazwisko]=podroze7[[#This Row],[Nazwisko]],podroze7[dnie],0))</f>
        <v>40</v>
      </c>
      <c r="AL108" s="1">
        <f>30+(podroze7[[#This Row],[dnie]]-1)*24</f>
        <v>54</v>
      </c>
      <c r="AM108" s="1">
        <f>podroze7[[#This Row],[dieta]]+podroze7[[#This Row],[Koszt_wyj]]</f>
        <v>708.4</v>
      </c>
      <c r="AZ108" s="1" t="s">
        <v>22</v>
      </c>
      <c r="BA108" s="1" t="s">
        <v>23</v>
      </c>
      <c r="BB108" s="1" t="s">
        <v>19</v>
      </c>
      <c r="BC108" s="2">
        <v>41764</v>
      </c>
      <c r="BD108" s="2">
        <v>41765</v>
      </c>
      <c r="BE108">
        <v>654.4</v>
      </c>
      <c r="BF108" t="str">
        <f>podroze78[[#This Row],[Imie]]&amp;podroze78[[#This Row],[Nazwisko]]</f>
        <v>PatrycjaAndrycz</v>
      </c>
      <c r="BG108">
        <f>COUNTIF(podroze78[id],podroze78[[#This Row],[id]])</f>
        <v>12</v>
      </c>
      <c r="BH108">
        <f>podroze78[[#This Row],[D_powr]]-podroze78[[#This Row],[D_wyj]]+1</f>
        <v>2</v>
      </c>
      <c r="BI108" s="1" cm="1">
        <f t="array" ref="BI108">SUM(IF(podroze78[Nazwisko]=podroze78[[#This Row],[Nazwisko]],podroze78[dnie],0))</f>
        <v>40</v>
      </c>
      <c r="BJ108" s="1">
        <f>30+(podroze78[[#This Row],[dnie]]-1)*24</f>
        <v>54</v>
      </c>
      <c r="BK108" s="1">
        <f>podroze78[[#This Row],[dieta]]+podroze78[[#This Row],[Koszt_wyj]]</f>
        <v>708.4</v>
      </c>
      <c r="BL108" s="1">
        <f>MONTH(podroze78[[#This Row],[D_wyj]])</f>
        <v>5</v>
      </c>
      <c r="BT108" s="1" t="s">
        <v>22</v>
      </c>
      <c r="BU108" s="1" t="s">
        <v>23</v>
      </c>
      <c r="BV108" s="1" t="s">
        <v>19</v>
      </c>
      <c r="BW108" s="2">
        <v>41764</v>
      </c>
      <c r="BX108" s="2">
        <v>41765</v>
      </c>
      <c r="BY108">
        <v>654.4</v>
      </c>
      <c r="BZ108" t="str">
        <f>podroze789[[#This Row],[Imie]]&amp;podroze789[[#This Row],[Nazwisko]]</f>
        <v>PatrycjaAndrycz</v>
      </c>
      <c r="CA108">
        <f>COUNTIF(podroze789[id],podroze789[[#This Row],[id]])</f>
        <v>12</v>
      </c>
      <c r="CB108">
        <f>podroze789[[#This Row],[D_powr]]-podroze789[[#This Row],[D_wyj]]+1</f>
        <v>2</v>
      </c>
      <c r="CC108" s="1" cm="1">
        <f t="array" ref="CC108">SUM(IF(podroze789[Nazwisko]=podroze789[[#This Row],[Nazwisko]],podroze789[dnie],0))</f>
        <v>40</v>
      </c>
      <c r="CD108" s="1">
        <f>30+(podroze789[[#This Row],[dnie]]-1)*24</f>
        <v>54</v>
      </c>
      <c r="CE108" s="1">
        <f>podroze789[[#This Row],[dieta]]+podroze789[[#This Row],[Koszt_wyj]]</f>
        <v>708.4</v>
      </c>
      <c r="CF108" s="1">
        <f>MONTH(podroze789[[#This Row],[D_wyj]])</f>
        <v>5</v>
      </c>
      <c r="CG108" s="1">
        <f>podroze789[[#This Row],[dnie]]-1</f>
        <v>1</v>
      </c>
      <c r="CT108" s="24">
        <v>3</v>
      </c>
      <c r="CV108" s="24">
        <v>1</v>
      </c>
    </row>
    <row r="109" spans="1:100" x14ac:dyDescent="0.25">
      <c r="A109" s="1" t="s">
        <v>84</v>
      </c>
      <c r="B109" s="1" t="s">
        <v>85</v>
      </c>
      <c r="C109" s="1" t="s">
        <v>11</v>
      </c>
      <c r="D109" s="2">
        <v>41839</v>
      </c>
      <c r="E109" s="2">
        <v>41840</v>
      </c>
      <c r="F109">
        <v>295.39999999999998</v>
      </c>
      <c r="G109" t="str">
        <f>podroze[[#This Row],[Imie]]&amp;podroze[[#This Row],[Nazwisko]]</f>
        <v>EdwinaElawa</v>
      </c>
      <c r="H109">
        <f>COUNTIF(podroze[id],podroze[[#This Row],[id]])</f>
        <v>12</v>
      </c>
      <c r="I109">
        <f>podroze[[#This Row],[D_powr]]-podroze[[#This Row],[D_wyj]]+1</f>
        <v>2</v>
      </c>
      <c r="J109" s="1" cm="1">
        <f t="array" ref="J109">SUM(IF(podroze[Nazwisko]=podroze[[#This Row],[Nazwisko]],podroze[dnie],0))</f>
        <v>40</v>
      </c>
      <c r="K109" s="1">
        <f>30+(podroze[[#This Row],[dnie]]-1)*24</f>
        <v>54</v>
      </c>
      <c r="AB109" s="1" t="s">
        <v>84</v>
      </c>
      <c r="AC109" s="1" t="s">
        <v>85</v>
      </c>
      <c r="AD109" s="1" t="s">
        <v>11</v>
      </c>
      <c r="AE109" s="2">
        <v>41839</v>
      </c>
      <c r="AF109" s="2">
        <v>41840</v>
      </c>
      <c r="AG109">
        <v>295.39999999999998</v>
      </c>
      <c r="AH109" t="str">
        <f>podroze7[[#This Row],[Imie]]&amp;podroze7[[#This Row],[Nazwisko]]</f>
        <v>EdwinaElawa</v>
      </c>
      <c r="AI109">
        <f>COUNTIF(podroze7[id],podroze7[[#This Row],[id]])</f>
        <v>12</v>
      </c>
      <c r="AJ109">
        <f>podroze7[[#This Row],[D_powr]]-podroze7[[#This Row],[D_wyj]]+1</f>
        <v>2</v>
      </c>
      <c r="AK109" s="1" cm="1">
        <f t="array" ref="AK109">SUM(IF(podroze7[Nazwisko]=podroze7[[#This Row],[Nazwisko]],podroze7[dnie],0))</f>
        <v>40</v>
      </c>
      <c r="AL109" s="1">
        <f>30+(podroze7[[#This Row],[dnie]]-1)*24</f>
        <v>54</v>
      </c>
      <c r="AM109" s="1">
        <f>podroze7[[#This Row],[dieta]]+podroze7[[#This Row],[Koszt_wyj]]</f>
        <v>349.4</v>
      </c>
      <c r="AZ109" s="1" t="s">
        <v>84</v>
      </c>
      <c r="BA109" s="1" t="s">
        <v>85</v>
      </c>
      <c r="BB109" s="1" t="s">
        <v>11</v>
      </c>
      <c r="BC109" s="2">
        <v>41839</v>
      </c>
      <c r="BD109" s="2">
        <v>41840</v>
      </c>
      <c r="BE109">
        <v>295.39999999999998</v>
      </c>
      <c r="BF109" t="str">
        <f>podroze78[[#This Row],[Imie]]&amp;podroze78[[#This Row],[Nazwisko]]</f>
        <v>EdwinaElawa</v>
      </c>
      <c r="BG109">
        <f>COUNTIF(podroze78[id],podroze78[[#This Row],[id]])</f>
        <v>12</v>
      </c>
      <c r="BH109">
        <f>podroze78[[#This Row],[D_powr]]-podroze78[[#This Row],[D_wyj]]+1</f>
        <v>2</v>
      </c>
      <c r="BI109" s="1" cm="1">
        <f t="array" ref="BI109">SUM(IF(podroze78[Nazwisko]=podroze78[[#This Row],[Nazwisko]],podroze78[dnie],0))</f>
        <v>40</v>
      </c>
      <c r="BJ109" s="1">
        <f>30+(podroze78[[#This Row],[dnie]]-1)*24</f>
        <v>54</v>
      </c>
      <c r="BK109" s="1">
        <f>podroze78[[#This Row],[dieta]]+podroze78[[#This Row],[Koszt_wyj]]</f>
        <v>349.4</v>
      </c>
      <c r="BL109" s="1">
        <f>MONTH(podroze78[[#This Row],[D_wyj]])</f>
        <v>7</v>
      </c>
      <c r="BT109" s="1" t="s">
        <v>84</v>
      </c>
      <c r="BU109" s="1" t="s">
        <v>85</v>
      </c>
      <c r="BV109" s="1" t="s">
        <v>11</v>
      </c>
      <c r="BW109" s="2">
        <v>41839</v>
      </c>
      <c r="BX109" s="2">
        <v>41840</v>
      </c>
      <c r="BY109">
        <v>295.39999999999998</v>
      </c>
      <c r="BZ109" t="str">
        <f>podroze789[[#This Row],[Imie]]&amp;podroze789[[#This Row],[Nazwisko]]</f>
        <v>EdwinaElawa</v>
      </c>
      <c r="CA109">
        <f>COUNTIF(podroze789[id],podroze789[[#This Row],[id]])</f>
        <v>12</v>
      </c>
      <c r="CB109">
        <f>podroze789[[#This Row],[D_powr]]-podroze789[[#This Row],[D_wyj]]+1</f>
        <v>2</v>
      </c>
      <c r="CC109" s="1" cm="1">
        <f t="array" ref="CC109">SUM(IF(podroze789[Nazwisko]=podroze789[[#This Row],[Nazwisko]],podroze789[dnie],0))</f>
        <v>40</v>
      </c>
      <c r="CD109" s="1">
        <f>30+(podroze789[[#This Row],[dnie]]-1)*24</f>
        <v>54</v>
      </c>
      <c r="CE109" s="1">
        <f>podroze789[[#This Row],[dieta]]+podroze789[[#This Row],[Koszt_wyj]]</f>
        <v>349.4</v>
      </c>
      <c r="CF109" s="1">
        <f>MONTH(podroze789[[#This Row],[D_wyj]])</f>
        <v>7</v>
      </c>
      <c r="CG109" s="1">
        <f>podroze789[[#This Row],[dnie]]-1</f>
        <v>1</v>
      </c>
      <c r="CT109" s="23">
        <v>3</v>
      </c>
      <c r="CV109" s="23">
        <v>4</v>
      </c>
    </row>
    <row r="110" spans="1:100" x14ac:dyDescent="0.25">
      <c r="A110" s="1" t="s">
        <v>84</v>
      </c>
      <c r="B110" s="1" t="s">
        <v>85</v>
      </c>
      <c r="C110" s="1" t="s">
        <v>30</v>
      </c>
      <c r="D110" s="2">
        <v>41910</v>
      </c>
      <c r="E110" s="2">
        <v>41911</v>
      </c>
      <c r="F110">
        <v>331.5</v>
      </c>
      <c r="G110" t="str">
        <f>podroze[[#This Row],[Imie]]&amp;podroze[[#This Row],[Nazwisko]]</f>
        <v>EdwinaElawa</v>
      </c>
      <c r="H110">
        <f>COUNTIF(podroze[id],podroze[[#This Row],[id]])</f>
        <v>12</v>
      </c>
      <c r="I110">
        <f>podroze[[#This Row],[D_powr]]-podroze[[#This Row],[D_wyj]]+1</f>
        <v>2</v>
      </c>
      <c r="J110" s="1" cm="1">
        <f t="array" ref="J110">SUM(IF(podroze[Nazwisko]=podroze[[#This Row],[Nazwisko]],podroze[dnie],0))</f>
        <v>40</v>
      </c>
      <c r="K110" s="1">
        <f>30+(podroze[[#This Row],[dnie]]-1)*24</f>
        <v>54</v>
      </c>
      <c r="AB110" s="1" t="s">
        <v>84</v>
      </c>
      <c r="AC110" s="1" t="s">
        <v>85</v>
      </c>
      <c r="AD110" s="1" t="s">
        <v>30</v>
      </c>
      <c r="AE110" s="2">
        <v>41910</v>
      </c>
      <c r="AF110" s="2">
        <v>41911</v>
      </c>
      <c r="AG110">
        <v>331.5</v>
      </c>
      <c r="AH110" t="str">
        <f>podroze7[[#This Row],[Imie]]&amp;podroze7[[#This Row],[Nazwisko]]</f>
        <v>EdwinaElawa</v>
      </c>
      <c r="AI110">
        <f>COUNTIF(podroze7[id],podroze7[[#This Row],[id]])</f>
        <v>12</v>
      </c>
      <c r="AJ110">
        <f>podroze7[[#This Row],[D_powr]]-podroze7[[#This Row],[D_wyj]]+1</f>
        <v>2</v>
      </c>
      <c r="AK110" s="1" cm="1">
        <f t="array" ref="AK110">SUM(IF(podroze7[Nazwisko]=podroze7[[#This Row],[Nazwisko]],podroze7[dnie],0))</f>
        <v>40</v>
      </c>
      <c r="AL110" s="1">
        <f>30+(podroze7[[#This Row],[dnie]]-1)*24</f>
        <v>54</v>
      </c>
      <c r="AM110" s="1">
        <f>podroze7[[#This Row],[dieta]]+podroze7[[#This Row],[Koszt_wyj]]</f>
        <v>385.5</v>
      </c>
      <c r="AZ110" s="1" t="s">
        <v>84</v>
      </c>
      <c r="BA110" s="1" t="s">
        <v>85</v>
      </c>
      <c r="BB110" s="1" t="s">
        <v>30</v>
      </c>
      <c r="BC110" s="2">
        <v>41910</v>
      </c>
      <c r="BD110" s="2">
        <v>41911</v>
      </c>
      <c r="BE110">
        <v>331.5</v>
      </c>
      <c r="BF110" t="str">
        <f>podroze78[[#This Row],[Imie]]&amp;podroze78[[#This Row],[Nazwisko]]</f>
        <v>EdwinaElawa</v>
      </c>
      <c r="BG110">
        <f>COUNTIF(podroze78[id],podroze78[[#This Row],[id]])</f>
        <v>12</v>
      </c>
      <c r="BH110">
        <f>podroze78[[#This Row],[D_powr]]-podroze78[[#This Row],[D_wyj]]+1</f>
        <v>2</v>
      </c>
      <c r="BI110" s="1" cm="1">
        <f t="array" ref="BI110">SUM(IF(podroze78[Nazwisko]=podroze78[[#This Row],[Nazwisko]],podroze78[dnie],0))</f>
        <v>40</v>
      </c>
      <c r="BJ110" s="1">
        <f>30+(podroze78[[#This Row],[dnie]]-1)*24</f>
        <v>54</v>
      </c>
      <c r="BK110" s="1">
        <f>podroze78[[#This Row],[dieta]]+podroze78[[#This Row],[Koszt_wyj]]</f>
        <v>385.5</v>
      </c>
      <c r="BL110" s="1">
        <f>MONTH(podroze78[[#This Row],[D_wyj]])</f>
        <v>9</v>
      </c>
      <c r="BT110" s="1" t="s">
        <v>84</v>
      </c>
      <c r="BU110" s="1" t="s">
        <v>85</v>
      </c>
      <c r="BV110" s="1" t="s">
        <v>30</v>
      </c>
      <c r="BW110" s="2">
        <v>41910</v>
      </c>
      <c r="BX110" s="2">
        <v>41911</v>
      </c>
      <c r="BY110">
        <v>331.5</v>
      </c>
      <c r="BZ110" t="str">
        <f>podroze789[[#This Row],[Imie]]&amp;podroze789[[#This Row],[Nazwisko]]</f>
        <v>EdwinaElawa</v>
      </c>
      <c r="CA110">
        <f>COUNTIF(podroze789[id],podroze789[[#This Row],[id]])</f>
        <v>12</v>
      </c>
      <c r="CB110">
        <f>podroze789[[#This Row],[D_powr]]-podroze789[[#This Row],[D_wyj]]+1</f>
        <v>2</v>
      </c>
      <c r="CC110" s="1" cm="1">
        <f t="array" ref="CC110">SUM(IF(podroze789[Nazwisko]=podroze789[[#This Row],[Nazwisko]],podroze789[dnie],0))</f>
        <v>40</v>
      </c>
      <c r="CD110" s="1">
        <f>30+(podroze789[[#This Row],[dnie]]-1)*24</f>
        <v>54</v>
      </c>
      <c r="CE110" s="1">
        <f>podroze789[[#This Row],[dieta]]+podroze789[[#This Row],[Koszt_wyj]]</f>
        <v>385.5</v>
      </c>
      <c r="CF110" s="1">
        <f>MONTH(podroze789[[#This Row],[D_wyj]])</f>
        <v>9</v>
      </c>
      <c r="CG110" s="1">
        <f>podroze789[[#This Row],[dnie]]-1</f>
        <v>1</v>
      </c>
      <c r="CT110" s="24">
        <v>3</v>
      </c>
      <c r="CV110" s="24">
        <v>4</v>
      </c>
    </row>
    <row r="111" spans="1:100" hidden="1" x14ac:dyDescent="0.25">
      <c r="A111" s="1" t="s">
        <v>22</v>
      </c>
      <c r="B111" s="1" t="s">
        <v>23</v>
      </c>
      <c r="C111" s="1" t="s">
        <v>59</v>
      </c>
      <c r="D111" s="2">
        <v>41651</v>
      </c>
      <c r="E111" s="2">
        <v>41651</v>
      </c>
      <c r="F111">
        <v>442</v>
      </c>
      <c r="G111" t="str">
        <f>podroze[[#This Row],[Imie]]&amp;podroze[[#This Row],[Nazwisko]]</f>
        <v>PatrycjaAndrycz</v>
      </c>
      <c r="H111">
        <f>COUNTIF(podroze[id],podroze[[#This Row],[id]])</f>
        <v>12</v>
      </c>
      <c r="I111">
        <f>podroze[[#This Row],[D_powr]]-podroze[[#This Row],[D_wyj]]+1</f>
        <v>1</v>
      </c>
      <c r="J111" s="1" cm="1">
        <f t="array" ref="J111">SUM(IF(podroze[Nazwisko]=podroze[[#This Row],[Nazwisko]],podroze[dnie],0))</f>
        <v>40</v>
      </c>
      <c r="K111" s="1">
        <f>30+(podroze[[#This Row],[dnie]]-1)*24</f>
        <v>30</v>
      </c>
      <c r="AB111" s="1" t="s">
        <v>22</v>
      </c>
      <c r="AC111" s="1" t="s">
        <v>23</v>
      </c>
      <c r="AD111" s="1" t="s">
        <v>59</v>
      </c>
      <c r="AE111" s="2">
        <v>41651</v>
      </c>
      <c r="AF111" s="2">
        <v>41651</v>
      </c>
      <c r="AG111">
        <v>442</v>
      </c>
      <c r="AH111" t="str">
        <f>podroze7[[#This Row],[Imie]]&amp;podroze7[[#This Row],[Nazwisko]]</f>
        <v>PatrycjaAndrycz</v>
      </c>
      <c r="AI111">
        <f>COUNTIF(podroze7[id],podroze7[[#This Row],[id]])</f>
        <v>12</v>
      </c>
      <c r="AJ111">
        <f>podroze7[[#This Row],[D_powr]]-podroze7[[#This Row],[D_wyj]]+1</f>
        <v>1</v>
      </c>
      <c r="AK111" s="1" cm="1">
        <f t="array" ref="AK111">SUM(IF(podroze7[Nazwisko]=podroze7[[#This Row],[Nazwisko]],podroze7[dnie],0))</f>
        <v>40</v>
      </c>
      <c r="AL111" s="1">
        <f>30+(podroze7[[#This Row],[dnie]]-1)*24</f>
        <v>30</v>
      </c>
      <c r="AM111" s="1">
        <f>podroze7[[#This Row],[dieta]]+podroze7[[#This Row],[Koszt_wyj]]</f>
        <v>472</v>
      </c>
      <c r="AZ111" s="1" t="s">
        <v>22</v>
      </c>
      <c r="BA111" s="1" t="s">
        <v>23</v>
      </c>
      <c r="BB111" s="1" t="s">
        <v>59</v>
      </c>
      <c r="BC111" s="2">
        <v>41651</v>
      </c>
      <c r="BD111" s="2">
        <v>41651</v>
      </c>
      <c r="BE111">
        <v>442</v>
      </c>
      <c r="BF111" t="str">
        <f>podroze78[[#This Row],[Imie]]&amp;podroze78[[#This Row],[Nazwisko]]</f>
        <v>PatrycjaAndrycz</v>
      </c>
      <c r="BG111">
        <f>COUNTIF(podroze78[id],podroze78[[#This Row],[id]])</f>
        <v>12</v>
      </c>
      <c r="BH111">
        <f>podroze78[[#This Row],[D_powr]]-podroze78[[#This Row],[D_wyj]]+1</f>
        <v>1</v>
      </c>
      <c r="BI111" s="1" cm="1">
        <f t="array" ref="BI111">SUM(IF(podroze78[Nazwisko]=podroze78[[#This Row],[Nazwisko]],podroze78[dnie],0))</f>
        <v>40</v>
      </c>
      <c r="BJ111" s="1">
        <f>30+(podroze78[[#This Row],[dnie]]-1)*24</f>
        <v>30</v>
      </c>
      <c r="BK111" s="1">
        <f>podroze78[[#This Row],[dieta]]+podroze78[[#This Row],[Koszt_wyj]]</f>
        <v>472</v>
      </c>
      <c r="BL111" s="1">
        <f>MONTH(podroze78[[#This Row],[D_wyj]])</f>
        <v>1</v>
      </c>
      <c r="BT111" s="1" t="s">
        <v>22</v>
      </c>
      <c r="BU111" s="1" t="s">
        <v>23</v>
      </c>
      <c r="BV111" s="1" t="s">
        <v>59</v>
      </c>
      <c r="BW111" s="2">
        <v>41651</v>
      </c>
      <c r="BX111" s="2">
        <v>41651</v>
      </c>
      <c r="BY111">
        <v>442</v>
      </c>
      <c r="BZ111" t="str">
        <f>podroze789[[#This Row],[Imie]]&amp;podroze789[[#This Row],[Nazwisko]]</f>
        <v>PatrycjaAndrycz</v>
      </c>
      <c r="CA111">
        <f>COUNTIF(podroze789[id],podroze789[[#This Row],[id]])</f>
        <v>12</v>
      </c>
      <c r="CB111">
        <f>podroze789[[#This Row],[D_powr]]-podroze789[[#This Row],[D_wyj]]+1</f>
        <v>1</v>
      </c>
      <c r="CC111" s="1" cm="1">
        <f t="array" ref="CC111">SUM(IF(podroze789[Nazwisko]=podroze789[[#This Row],[Nazwisko]],podroze789[dnie],0))</f>
        <v>40</v>
      </c>
      <c r="CD111" s="1">
        <f>30+(podroze789[[#This Row],[dnie]]-1)*24</f>
        <v>30</v>
      </c>
      <c r="CE111" s="1">
        <f>podroze789[[#This Row],[dieta]]+podroze789[[#This Row],[Koszt_wyj]]</f>
        <v>472</v>
      </c>
      <c r="CF111" s="1">
        <f>MONTH(podroze789[[#This Row],[D_wyj]])</f>
        <v>1</v>
      </c>
      <c r="CG111" s="1">
        <f>podroze789[[#This Row],[dnie]]-1</f>
        <v>0</v>
      </c>
      <c r="CT111" s="23">
        <v>2</v>
      </c>
      <c r="CV111" s="23">
        <v>4</v>
      </c>
    </row>
    <row r="112" spans="1:100" hidden="1" x14ac:dyDescent="0.25">
      <c r="A112" s="1" t="s">
        <v>22</v>
      </c>
      <c r="B112" s="1" t="s">
        <v>23</v>
      </c>
      <c r="C112" s="1" t="s">
        <v>11</v>
      </c>
      <c r="D112" s="2">
        <v>41797</v>
      </c>
      <c r="E112" s="2">
        <v>41797</v>
      </c>
      <c r="F112">
        <v>156.4</v>
      </c>
      <c r="G112" t="str">
        <f>podroze[[#This Row],[Imie]]&amp;podroze[[#This Row],[Nazwisko]]</f>
        <v>PatrycjaAndrycz</v>
      </c>
      <c r="H112">
        <f>COUNTIF(podroze[id],podroze[[#This Row],[id]])</f>
        <v>12</v>
      </c>
      <c r="I112">
        <f>podroze[[#This Row],[D_powr]]-podroze[[#This Row],[D_wyj]]+1</f>
        <v>1</v>
      </c>
      <c r="J112" s="1" cm="1">
        <f t="array" ref="J112">SUM(IF(podroze[Nazwisko]=podroze[[#This Row],[Nazwisko]],podroze[dnie],0))</f>
        <v>40</v>
      </c>
      <c r="K112" s="1">
        <f>30+(podroze[[#This Row],[dnie]]-1)*24</f>
        <v>30</v>
      </c>
      <c r="AB112" s="1" t="s">
        <v>22</v>
      </c>
      <c r="AC112" s="1" t="s">
        <v>23</v>
      </c>
      <c r="AD112" s="1" t="s">
        <v>11</v>
      </c>
      <c r="AE112" s="2">
        <v>41797</v>
      </c>
      <c r="AF112" s="2">
        <v>41797</v>
      </c>
      <c r="AG112">
        <v>156.4</v>
      </c>
      <c r="AH112" t="str">
        <f>podroze7[[#This Row],[Imie]]&amp;podroze7[[#This Row],[Nazwisko]]</f>
        <v>PatrycjaAndrycz</v>
      </c>
      <c r="AI112">
        <f>COUNTIF(podroze7[id],podroze7[[#This Row],[id]])</f>
        <v>12</v>
      </c>
      <c r="AJ112">
        <f>podroze7[[#This Row],[D_powr]]-podroze7[[#This Row],[D_wyj]]+1</f>
        <v>1</v>
      </c>
      <c r="AK112" s="1" cm="1">
        <f t="array" ref="AK112">SUM(IF(podroze7[Nazwisko]=podroze7[[#This Row],[Nazwisko]],podroze7[dnie],0))</f>
        <v>40</v>
      </c>
      <c r="AL112" s="1">
        <f>30+(podroze7[[#This Row],[dnie]]-1)*24</f>
        <v>30</v>
      </c>
      <c r="AM112" s="1">
        <f>podroze7[[#This Row],[dieta]]+podroze7[[#This Row],[Koszt_wyj]]</f>
        <v>186.4</v>
      </c>
      <c r="AZ112" s="1" t="s">
        <v>22</v>
      </c>
      <c r="BA112" s="1" t="s">
        <v>23</v>
      </c>
      <c r="BB112" s="1" t="s">
        <v>11</v>
      </c>
      <c r="BC112" s="2">
        <v>41797</v>
      </c>
      <c r="BD112" s="2">
        <v>41797</v>
      </c>
      <c r="BE112">
        <v>156.4</v>
      </c>
      <c r="BF112" t="str">
        <f>podroze78[[#This Row],[Imie]]&amp;podroze78[[#This Row],[Nazwisko]]</f>
        <v>PatrycjaAndrycz</v>
      </c>
      <c r="BG112">
        <f>COUNTIF(podroze78[id],podroze78[[#This Row],[id]])</f>
        <v>12</v>
      </c>
      <c r="BH112">
        <f>podroze78[[#This Row],[D_powr]]-podroze78[[#This Row],[D_wyj]]+1</f>
        <v>1</v>
      </c>
      <c r="BI112" s="1" cm="1">
        <f t="array" ref="BI112">SUM(IF(podroze78[Nazwisko]=podroze78[[#This Row],[Nazwisko]],podroze78[dnie],0))</f>
        <v>40</v>
      </c>
      <c r="BJ112" s="1">
        <f>30+(podroze78[[#This Row],[dnie]]-1)*24</f>
        <v>30</v>
      </c>
      <c r="BK112" s="1">
        <f>podroze78[[#This Row],[dieta]]+podroze78[[#This Row],[Koszt_wyj]]</f>
        <v>186.4</v>
      </c>
      <c r="BL112" s="1">
        <f>MONTH(podroze78[[#This Row],[D_wyj]])</f>
        <v>6</v>
      </c>
      <c r="BT112" s="1" t="s">
        <v>22</v>
      </c>
      <c r="BU112" s="1" t="s">
        <v>23</v>
      </c>
      <c r="BV112" s="1" t="s">
        <v>11</v>
      </c>
      <c r="BW112" s="2">
        <v>41797</v>
      </c>
      <c r="BX112" s="2">
        <v>41797</v>
      </c>
      <c r="BY112">
        <v>156.4</v>
      </c>
      <c r="BZ112" t="str">
        <f>podroze789[[#This Row],[Imie]]&amp;podroze789[[#This Row],[Nazwisko]]</f>
        <v>PatrycjaAndrycz</v>
      </c>
      <c r="CA112">
        <f>COUNTIF(podroze789[id],podroze789[[#This Row],[id]])</f>
        <v>12</v>
      </c>
      <c r="CB112">
        <f>podroze789[[#This Row],[D_powr]]-podroze789[[#This Row],[D_wyj]]+1</f>
        <v>1</v>
      </c>
      <c r="CC112" s="1" cm="1">
        <f t="array" ref="CC112">SUM(IF(podroze789[Nazwisko]=podroze789[[#This Row],[Nazwisko]],podroze789[dnie],0))</f>
        <v>40</v>
      </c>
      <c r="CD112" s="1">
        <f>30+(podroze789[[#This Row],[dnie]]-1)*24</f>
        <v>30</v>
      </c>
      <c r="CE112" s="1">
        <f>podroze789[[#This Row],[dieta]]+podroze789[[#This Row],[Koszt_wyj]]</f>
        <v>186.4</v>
      </c>
      <c r="CF112" s="1">
        <f>MONTH(podroze789[[#This Row],[D_wyj]])</f>
        <v>6</v>
      </c>
      <c r="CG112" s="1">
        <f>podroze789[[#This Row],[dnie]]-1</f>
        <v>0</v>
      </c>
      <c r="CT112" s="24">
        <v>2</v>
      </c>
      <c r="CV112" s="24">
        <v>3</v>
      </c>
    </row>
    <row r="113" spans="1:100" hidden="1" x14ac:dyDescent="0.25">
      <c r="A113" s="1" t="s">
        <v>84</v>
      </c>
      <c r="B113" s="1" t="s">
        <v>85</v>
      </c>
      <c r="C113" s="1" t="s">
        <v>59</v>
      </c>
      <c r="D113" s="2">
        <v>41913</v>
      </c>
      <c r="E113" s="2">
        <v>41913</v>
      </c>
      <c r="F113">
        <v>442</v>
      </c>
      <c r="G113" t="str">
        <f>podroze[[#This Row],[Imie]]&amp;podroze[[#This Row],[Nazwisko]]</f>
        <v>EdwinaElawa</v>
      </c>
      <c r="H113">
        <f>COUNTIF(podroze[id],podroze[[#This Row],[id]])</f>
        <v>12</v>
      </c>
      <c r="I113">
        <f>podroze[[#This Row],[D_powr]]-podroze[[#This Row],[D_wyj]]+1</f>
        <v>1</v>
      </c>
      <c r="J113" s="1" cm="1">
        <f t="array" ref="J113">SUM(IF(podroze[Nazwisko]=podroze[[#This Row],[Nazwisko]],podroze[dnie],0))</f>
        <v>40</v>
      </c>
      <c r="K113" s="1">
        <f>30+(podroze[[#This Row],[dnie]]-1)*24</f>
        <v>30</v>
      </c>
      <c r="AB113" s="1" t="s">
        <v>84</v>
      </c>
      <c r="AC113" s="1" t="s">
        <v>85</v>
      </c>
      <c r="AD113" s="1" t="s">
        <v>59</v>
      </c>
      <c r="AE113" s="2">
        <v>41913</v>
      </c>
      <c r="AF113" s="2">
        <v>41913</v>
      </c>
      <c r="AG113">
        <v>442</v>
      </c>
      <c r="AH113" t="str">
        <f>podroze7[[#This Row],[Imie]]&amp;podroze7[[#This Row],[Nazwisko]]</f>
        <v>EdwinaElawa</v>
      </c>
      <c r="AI113">
        <f>COUNTIF(podroze7[id],podroze7[[#This Row],[id]])</f>
        <v>12</v>
      </c>
      <c r="AJ113">
        <f>podroze7[[#This Row],[D_powr]]-podroze7[[#This Row],[D_wyj]]+1</f>
        <v>1</v>
      </c>
      <c r="AK113" s="1" cm="1">
        <f t="array" ref="AK113">SUM(IF(podroze7[Nazwisko]=podroze7[[#This Row],[Nazwisko]],podroze7[dnie],0))</f>
        <v>40</v>
      </c>
      <c r="AL113" s="1">
        <f>30+(podroze7[[#This Row],[dnie]]-1)*24</f>
        <v>30</v>
      </c>
      <c r="AM113" s="1">
        <f>podroze7[[#This Row],[dieta]]+podroze7[[#This Row],[Koszt_wyj]]</f>
        <v>472</v>
      </c>
      <c r="AZ113" s="1" t="s">
        <v>84</v>
      </c>
      <c r="BA113" s="1" t="s">
        <v>85</v>
      </c>
      <c r="BB113" s="1" t="s">
        <v>59</v>
      </c>
      <c r="BC113" s="2">
        <v>41913</v>
      </c>
      <c r="BD113" s="2">
        <v>41913</v>
      </c>
      <c r="BE113">
        <v>442</v>
      </c>
      <c r="BF113" t="str">
        <f>podroze78[[#This Row],[Imie]]&amp;podroze78[[#This Row],[Nazwisko]]</f>
        <v>EdwinaElawa</v>
      </c>
      <c r="BG113">
        <f>COUNTIF(podroze78[id],podroze78[[#This Row],[id]])</f>
        <v>12</v>
      </c>
      <c r="BH113">
        <f>podroze78[[#This Row],[D_powr]]-podroze78[[#This Row],[D_wyj]]+1</f>
        <v>1</v>
      </c>
      <c r="BI113" s="1" cm="1">
        <f t="array" ref="BI113">SUM(IF(podroze78[Nazwisko]=podroze78[[#This Row],[Nazwisko]],podroze78[dnie],0))</f>
        <v>40</v>
      </c>
      <c r="BJ113" s="1">
        <f>30+(podroze78[[#This Row],[dnie]]-1)*24</f>
        <v>30</v>
      </c>
      <c r="BK113" s="1">
        <f>podroze78[[#This Row],[dieta]]+podroze78[[#This Row],[Koszt_wyj]]</f>
        <v>472</v>
      </c>
      <c r="BL113" s="1">
        <f>MONTH(podroze78[[#This Row],[D_wyj]])</f>
        <v>10</v>
      </c>
      <c r="BT113" s="1" t="s">
        <v>84</v>
      </c>
      <c r="BU113" s="1" t="s">
        <v>85</v>
      </c>
      <c r="BV113" s="1" t="s">
        <v>59</v>
      </c>
      <c r="BW113" s="2">
        <v>41913</v>
      </c>
      <c r="BX113" s="2">
        <v>41913</v>
      </c>
      <c r="BY113">
        <v>442</v>
      </c>
      <c r="BZ113" t="str">
        <f>podroze789[[#This Row],[Imie]]&amp;podroze789[[#This Row],[Nazwisko]]</f>
        <v>EdwinaElawa</v>
      </c>
      <c r="CA113">
        <f>COUNTIF(podroze789[id],podroze789[[#This Row],[id]])</f>
        <v>12</v>
      </c>
      <c r="CB113">
        <f>podroze789[[#This Row],[D_powr]]-podroze789[[#This Row],[D_wyj]]+1</f>
        <v>1</v>
      </c>
      <c r="CC113" s="1" cm="1">
        <f t="array" ref="CC113">SUM(IF(podroze789[Nazwisko]=podroze789[[#This Row],[Nazwisko]],podroze789[dnie],0))</f>
        <v>40</v>
      </c>
      <c r="CD113" s="1">
        <f>30+(podroze789[[#This Row],[dnie]]-1)*24</f>
        <v>30</v>
      </c>
      <c r="CE113" s="1">
        <f>podroze789[[#This Row],[dieta]]+podroze789[[#This Row],[Koszt_wyj]]</f>
        <v>472</v>
      </c>
      <c r="CF113" s="1">
        <f>MONTH(podroze789[[#This Row],[D_wyj]])</f>
        <v>10</v>
      </c>
      <c r="CG113" s="1">
        <f>podroze789[[#This Row],[dnie]]-1</f>
        <v>0</v>
      </c>
      <c r="CT113" s="23">
        <v>2</v>
      </c>
      <c r="CV113" s="23">
        <v>3</v>
      </c>
    </row>
    <row r="114" spans="1:100" x14ac:dyDescent="0.25">
      <c r="A114" s="1" t="s">
        <v>22</v>
      </c>
      <c r="B114" s="1" t="s">
        <v>172</v>
      </c>
      <c r="C114" s="1" t="s">
        <v>30</v>
      </c>
      <c r="D114" s="2">
        <v>41839</v>
      </c>
      <c r="E114" s="2">
        <v>41843</v>
      </c>
      <c r="F114">
        <v>688.5</v>
      </c>
      <c r="G114" t="str">
        <f>podroze[[#This Row],[Imie]]&amp;podroze[[#This Row],[Nazwisko]]</f>
        <v>PatrycjaCzarnoleska</v>
      </c>
      <c r="H114">
        <f>COUNTIF(podroze[id],podroze[[#This Row],[id]])</f>
        <v>15</v>
      </c>
      <c r="I114">
        <f>podroze[[#This Row],[D_powr]]-podroze[[#This Row],[D_wyj]]+1</f>
        <v>5</v>
      </c>
      <c r="J114" s="1" cm="1">
        <f t="array" ref="J114">SUM(IF(podroze[Nazwisko]=podroze[[#This Row],[Nazwisko]],podroze[dnie],0))</f>
        <v>39</v>
      </c>
      <c r="K114" s="1">
        <f>30+(podroze[[#This Row],[dnie]]-1)*24</f>
        <v>126</v>
      </c>
      <c r="AB114" s="1" t="s">
        <v>22</v>
      </c>
      <c r="AC114" s="1" t="s">
        <v>172</v>
      </c>
      <c r="AD114" s="1" t="s">
        <v>30</v>
      </c>
      <c r="AE114" s="2">
        <v>41839</v>
      </c>
      <c r="AF114" s="2">
        <v>41843</v>
      </c>
      <c r="AG114">
        <v>688.5</v>
      </c>
      <c r="AH114" t="str">
        <f>podroze7[[#This Row],[Imie]]&amp;podroze7[[#This Row],[Nazwisko]]</f>
        <v>PatrycjaCzarnoleska</v>
      </c>
      <c r="AI114">
        <f>COUNTIF(podroze7[id],podroze7[[#This Row],[id]])</f>
        <v>15</v>
      </c>
      <c r="AJ114">
        <f>podroze7[[#This Row],[D_powr]]-podroze7[[#This Row],[D_wyj]]+1</f>
        <v>5</v>
      </c>
      <c r="AK114" s="1" cm="1">
        <f t="array" ref="AK114">SUM(IF(podroze7[Nazwisko]=podroze7[[#This Row],[Nazwisko]],podroze7[dnie],0))</f>
        <v>39</v>
      </c>
      <c r="AL114" s="1">
        <f>30+(podroze7[[#This Row],[dnie]]-1)*24</f>
        <v>126</v>
      </c>
      <c r="AM114" s="1">
        <f>podroze7[[#This Row],[dieta]]+podroze7[[#This Row],[Koszt_wyj]]</f>
        <v>814.5</v>
      </c>
      <c r="AZ114" s="1" t="s">
        <v>22</v>
      </c>
      <c r="BA114" s="1" t="s">
        <v>172</v>
      </c>
      <c r="BB114" s="1" t="s">
        <v>30</v>
      </c>
      <c r="BC114" s="2">
        <v>41839</v>
      </c>
      <c r="BD114" s="2">
        <v>41843</v>
      </c>
      <c r="BE114">
        <v>688.5</v>
      </c>
      <c r="BF114" t="str">
        <f>podroze78[[#This Row],[Imie]]&amp;podroze78[[#This Row],[Nazwisko]]</f>
        <v>PatrycjaCzarnoleska</v>
      </c>
      <c r="BG114">
        <f>COUNTIF(podroze78[id],podroze78[[#This Row],[id]])</f>
        <v>15</v>
      </c>
      <c r="BH114">
        <f>podroze78[[#This Row],[D_powr]]-podroze78[[#This Row],[D_wyj]]+1</f>
        <v>5</v>
      </c>
      <c r="BI114" s="1" cm="1">
        <f t="array" ref="BI114">SUM(IF(podroze78[Nazwisko]=podroze78[[#This Row],[Nazwisko]],podroze78[dnie],0))</f>
        <v>39</v>
      </c>
      <c r="BJ114" s="1">
        <f>30+(podroze78[[#This Row],[dnie]]-1)*24</f>
        <v>126</v>
      </c>
      <c r="BK114" s="1">
        <f>podroze78[[#This Row],[dieta]]+podroze78[[#This Row],[Koszt_wyj]]</f>
        <v>814.5</v>
      </c>
      <c r="BL114" s="1">
        <f>MONTH(podroze78[[#This Row],[D_wyj]])</f>
        <v>7</v>
      </c>
      <c r="BT114" s="1" t="s">
        <v>22</v>
      </c>
      <c r="BU114" s="1" t="s">
        <v>172</v>
      </c>
      <c r="BV114" s="1" t="s">
        <v>30</v>
      </c>
      <c r="BW114" s="2">
        <v>41839</v>
      </c>
      <c r="BX114" s="2">
        <v>41843</v>
      </c>
      <c r="BY114">
        <v>688.5</v>
      </c>
      <c r="BZ114" t="str">
        <f>podroze789[[#This Row],[Imie]]&amp;podroze789[[#This Row],[Nazwisko]]</f>
        <v>PatrycjaCzarnoleska</v>
      </c>
      <c r="CA114">
        <f>COUNTIF(podroze789[id],podroze789[[#This Row],[id]])</f>
        <v>15</v>
      </c>
      <c r="CB114">
        <f>podroze789[[#This Row],[D_powr]]-podroze789[[#This Row],[D_wyj]]+1</f>
        <v>5</v>
      </c>
      <c r="CC114" s="1" cm="1">
        <f t="array" ref="CC114">SUM(IF(podroze789[Nazwisko]=podroze789[[#This Row],[Nazwisko]],podroze789[dnie],0))</f>
        <v>39</v>
      </c>
      <c r="CD114" s="1">
        <f>30+(podroze789[[#This Row],[dnie]]-1)*24</f>
        <v>126</v>
      </c>
      <c r="CE114" s="1">
        <f>podroze789[[#This Row],[dieta]]+podroze789[[#This Row],[Koszt_wyj]]</f>
        <v>814.5</v>
      </c>
      <c r="CF114" s="1">
        <f>MONTH(podroze789[[#This Row],[D_wyj]])</f>
        <v>7</v>
      </c>
      <c r="CG114" s="1">
        <f>podroze789[[#This Row],[dnie]]-1</f>
        <v>4</v>
      </c>
      <c r="CT114" s="24">
        <v>2</v>
      </c>
      <c r="CV114" s="24">
        <v>2</v>
      </c>
    </row>
    <row r="115" spans="1:100" x14ac:dyDescent="0.25">
      <c r="A115" s="1" t="s">
        <v>22</v>
      </c>
      <c r="B115" s="1" t="s">
        <v>172</v>
      </c>
      <c r="C115" s="1" t="s">
        <v>11</v>
      </c>
      <c r="D115" s="2">
        <v>41911</v>
      </c>
      <c r="E115" s="2">
        <v>41915</v>
      </c>
      <c r="F115">
        <v>712.4</v>
      </c>
      <c r="G115" t="str">
        <f>podroze[[#This Row],[Imie]]&amp;podroze[[#This Row],[Nazwisko]]</f>
        <v>PatrycjaCzarnoleska</v>
      </c>
      <c r="H115">
        <f>COUNTIF(podroze[id],podroze[[#This Row],[id]])</f>
        <v>15</v>
      </c>
      <c r="I115">
        <f>podroze[[#This Row],[D_powr]]-podroze[[#This Row],[D_wyj]]+1</f>
        <v>5</v>
      </c>
      <c r="J115" s="1" cm="1">
        <f t="array" ref="J115">SUM(IF(podroze[Nazwisko]=podroze[[#This Row],[Nazwisko]],podroze[dnie],0))</f>
        <v>39</v>
      </c>
      <c r="K115" s="1">
        <f>30+(podroze[[#This Row],[dnie]]-1)*24</f>
        <v>126</v>
      </c>
      <c r="AB115" s="1" t="s">
        <v>22</v>
      </c>
      <c r="AC115" s="1" t="s">
        <v>172</v>
      </c>
      <c r="AD115" s="1" t="s">
        <v>11</v>
      </c>
      <c r="AE115" s="2">
        <v>41911</v>
      </c>
      <c r="AF115" s="2">
        <v>41915</v>
      </c>
      <c r="AG115">
        <v>712.4</v>
      </c>
      <c r="AH115" t="str">
        <f>podroze7[[#This Row],[Imie]]&amp;podroze7[[#This Row],[Nazwisko]]</f>
        <v>PatrycjaCzarnoleska</v>
      </c>
      <c r="AI115">
        <f>COUNTIF(podroze7[id],podroze7[[#This Row],[id]])</f>
        <v>15</v>
      </c>
      <c r="AJ115">
        <f>podroze7[[#This Row],[D_powr]]-podroze7[[#This Row],[D_wyj]]+1</f>
        <v>5</v>
      </c>
      <c r="AK115" s="1" cm="1">
        <f t="array" ref="AK115">SUM(IF(podroze7[Nazwisko]=podroze7[[#This Row],[Nazwisko]],podroze7[dnie],0))</f>
        <v>39</v>
      </c>
      <c r="AL115" s="1">
        <f>30+(podroze7[[#This Row],[dnie]]-1)*24</f>
        <v>126</v>
      </c>
      <c r="AM115" s="1">
        <f>podroze7[[#This Row],[dieta]]+podroze7[[#This Row],[Koszt_wyj]]</f>
        <v>838.4</v>
      </c>
      <c r="AZ115" s="1" t="s">
        <v>22</v>
      </c>
      <c r="BA115" s="1" t="s">
        <v>172</v>
      </c>
      <c r="BB115" s="1" t="s">
        <v>11</v>
      </c>
      <c r="BC115" s="2">
        <v>41911</v>
      </c>
      <c r="BD115" s="2">
        <v>41915</v>
      </c>
      <c r="BE115">
        <v>712.4</v>
      </c>
      <c r="BF115" t="str">
        <f>podroze78[[#This Row],[Imie]]&amp;podroze78[[#This Row],[Nazwisko]]</f>
        <v>PatrycjaCzarnoleska</v>
      </c>
      <c r="BG115">
        <f>COUNTIF(podroze78[id],podroze78[[#This Row],[id]])</f>
        <v>15</v>
      </c>
      <c r="BH115">
        <f>podroze78[[#This Row],[D_powr]]-podroze78[[#This Row],[D_wyj]]+1</f>
        <v>5</v>
      </c>
      <c r="BI115" s="1" cm="1">
        <f t="array" ref="BI115">SUM(IF(podroze78[Nazwisko]=podroze78[[#This Row],[Nazwisko]],podroze78[dnie],0))</f>
        <v>39</v>
      </c>
      <c r="BJ115" s="1">
        <f>30+(podroze78[[#This Row],[dnie]]-1)*24</f>
        <v>126</v>
      </c>
      <c r="BK115" s="1">
        <f>podroze78[[#This Row],[dieta]]+podroze78[[#This Row],[Koszt_wyj]]</f>
        <v>838.4</v>
      </c>
      <c r="BL115" s="1">
        <f>MONTH(podroze78[[#This Row],[D_wyj]])</f>
        <v>9</v>
      </c>
      <c r="BT115" s="1" t="s">
        <v>22</v>
      </c>
      <c r="BU115" s="1" t="s">
        <v>172</v>
      </c>
      <c r="BV115" s="1" t="s">
        <v>11</v>
      </c>
      <c r="BW115" s="2">
        <v>41911</v>
      </c>
      <c r="BX115" s="2">
        <v>41915</v>
      </c>
      <c r="BY115">
        <v>712.4</v>
      </c>
      <c r="BZ115" t="str">
        <f>podroze789[[#This Row],[Imie]]&amp;podroze789[[#This Row],[Nazwisko]]</f>
        <v>PatrycjaCzarnoleska</v>
      </c>
      <c r="CA115">
        <f>COUNTIF(podroze789[id],podroze789[[#This Row],[id]])</f>
        <v>15</v>
      </c>
      <c r="CB115">
        <f>podroze789[[#This Row],[D_powr]]-podroze789[[#This Row],[D_wyj]]+1</f>
        <v>5</v>
      </c>
      <c r="CC115" s="1" cm="1">
        <f t="array" ref="CC115">SUM(IF(podroze789[Nazwisko]=podroze789[[#This Row],[Nazwisko]],podroze789[dnie],0))</f>
        <v>39</v>
      </c>
      <c r="CD115" s="1">
        <f>30+(podroze789[[#This Row],[dnie]]-1)*24</f>
        <v>126</v>
      </c>
      <c r="CE115" s="1">
        <f>podroze789[[#This Row],[dieta]]+podroze789[[#This Row],[Koszt_wyj]]</f>
        <v>838.4</v>
      </c>
      <c r="CF115" s="1">
        <f>MONTH(podroze789[[#This Row],[D_wyj]])</f>
        <v>9</v>
      </c>
      <c r="CG115" s="1">
        <f>podroze789[[#This Row],[dnie]]-1</f>
        <v>4</v>
      </c>
      <c r="CT115" s="23">
        <v>2</v>
      </c>
      <c r="CV115" s="23">
        <v>2</v>
      </c>
    </row>
    <row r="116" spans="1:100" x14ac:dyDescent="0.25">
      <c r="A116" s="1" t="s">
        <v>22</v>
      </c>
      <c r="B116" s="1" t="s">
        <v>172</v>
      </c>
      <c r="C116" s="1" t="s">
        <v>72</v>
      </c>
      <c r="D116" s="2">
        <v>41959</v>
      </c>
      <c r="E116" s="2">
        <v>41963</v>
      </c>
      <c r="F116">
        <v>1290.7</v>
      </c>
      <c r="G116" t="str">
        <f>podroze[[#This Row],[Imie]]&amp;podroze[[#This Row],[Nazwisko]]</f>
        <v>PatrycjaCzarnoleska</v>
      </c>
      <c r="H116">
        <f>COUNTIF(podroze[id],podroze[[#This Row],[id]])</f>
        <v>15</v>
      </c>
      <c r="I116">
        <f>podroze[[#This Row],[D_powr]]-podroze[[#This Row],[D_wyj]]+1</f>
        <v>5</v>
      </c>
      <c r="J116" s="1" cm="1">
        <f t="array" ref="J116">SUM(IF(podroze[Nazwisko]=podroze[[#This Row],[Nazwisko]],podroze[dnie],0))</f>
        <v>39</v>
      </c>
      <c r="K116" s="1">
        <f>30+(podroze[[#This Row],[dnie]]-1)*24</f>
        <v>126</v>
      </c>
      <c r="AB116" s="1" t="s">
        <v>22</v>
      </c>
      <c r="AC116" s="1" t="s">
        <v>172</v>
      </c>
      <c r="AD116" s="1" t="s">
        <v>72</v>
      </c>
      <c r="AE116" s="2">
        <v>41959</v>
      </c>
      <c r="AF116" s="2">
        <v>41963</v>
      </c>
      <c r="AG116">
        <v>1290.7</v>
      </c>
      <c r="AH116" t="str">
        <f>podroze7[[#This Row],[Imie]]&amp;podroze7[[#This Row],[Nazwisko]]</f>
        <v>PatrycjaCzarnoleska</v>
      </c>
      <c r="AI116">
        <f>COUNTIF(podroze7[id],podroze7[[#This Row],[id]])</f>
        <v>15</v>
      </c>
      <c r="AJ116">
        <f>podroze7[[#This Row],[D_powr]]-podroze7[[#This Row],[D_wyj]]+1</f>
        <v>5</v>
      </c>
      <c r="AK116" s="1" cm="1">
        <f t="array" ref="AK116">SUM(IF(podroze7[Nazwisko]=podroze7[[#This Row],[Nazwisko]],podroze7[dnie],0))</f>
        <v>39</v>
      </c>
      <c r="AL116" s="1">
        <f>30+(podroze7[[#This Row],[dnie]]-1)*24</f>
        <v>126</v>
      </c>
      <c r="AM116" s="1">
        <f>podroze7[[#This Row],[dieta]]+podroze7[[#This Row],[Koszt_wyj]]</f>
        <v>1416.7</v>
      </c>
      <c r="AZ116" s="1" t="s">
        <v>22</v>
      </c>
      <c r="BA116" s="1" t="s">
        <v>172</v>
      </c>
      <c r="BB116" s="1" t="s">
        <v>72</v>
      </c>
      <c r="BC116" s="2">
        <v>41959</v>
      </c>
      <c r="BD116" s="2">
        <v>41963</v>
      </c>
      <c r="BE116">
        <v>1290.7</v>
      </c>
      <c r="BF116" t="str">
        <f>podroze78[[#This Row],[Imie]]&amp;podroze78[[#This Row],[Nazwisko]]</f>
        <v>PatrycjaCzarnoleska</v>
      </c>
      <c r="BG116">
        <f>COUNTIF(podroze78[id],podroze78[[#This Row],[id]])</f>
        <v>15</v>
      </c>
      <c r="BH116">
        <f>podroze78[[#This Row],[D_powr]]-podroze78[[#This Row],[D_wyj]]+1</f>
        <v>5</v>
      </c>
      <c r="BI116" s="1" cm="1">
        <f t="array" ref="BI116">SUM(IF(podroze78[Nazwisko]=podroze78[[#This Row],[Nazwisko]],podroze78[dnie],0))</f>
        <v>39</v>
      </c>
      <c r="BJ116" s="1">
        <f>30+(podroze78[[#This Row],[dnie]]-1)*24</f>
        <v>126</v>
      </c>
      <c r="BK116" s="1">
        <f>podroze78[[#This Row],[dieta]]+podroze78[[#This Row],[Koszt_wyj]]</f>
        <v>1416.7</v>
      </c>
      <c r="BL116" s="1">
        <f>MONTH(podroze78[[#This Row],[D_wyj]])</f>
        <v>11</v>
      </c>
      <c r="BT116" s="1" t="s">
        <v>22</v>
      </c>
      <c r="BU116" s="1" t="s">
        <v>172</v>
      </c>
      <c r="BV116" s="1" t="s">
        <v>72</v>
      </c>
      <c r="BW116" s="2">
        <v>41959</v>
      </c>
      <c r="BX116" s="2">
        <v>41963</v>
      </c>
      <c r="BY116">
        <v>1290.7</v>
      </c>
      <c r="BZ116" t="str">
        <f>podroze789[[#This Row],[Imie]]&amp;podroze789[[#This Row],[Nazwisko]]</f>
        <v>PatrycjaCzarnoleska</v>
      </c>
      <c r="CA116">
        <f>COUNTIF(podroze789[id],podroze789[[#This Row],[id]])</f>
        <v>15</v>
      </c>
      <c r="CB116">
        <f>podroze789[[#This Row],[D_powr]]-podroze789[[#This Row],[D_wyj]]+1</f>
        <v>5</v>
      </c>
      <c r="CC116" s="1" cm="1">
        <f t="array" ref="CC116">SUM(IF(podroze789[Nazwisko]=podroze789[[#This Row],[Nazwisko]],podroze789[dnie],0))</f>
        <v>39</v>
      </c>
      <c r="CD116" s="1">
        <f>30+(podroze789[[#This Row],[dnie]]-1)*24</f>
        <v>126</v>
      </c>
      <c r="CE116" s="1">
        <f>podroze789[[#This Row],[dieta]]+podroze789[[#This Row],[Koszt_wyj]]</f>
        <v>1416.7</v>
      </c>
      <c r="CF116" s="1">
        <f>MONTH(podroze789[[#This Row],[D_wyj]])</f>
        <v>11</v>
      </c>
      <c r="CG116" s="1">
        <f>podroze789[[#This Row],[dnie]]-1</f>
        <v>4</v>
      </c>
      <c r="CT116" s="24">
        <v>2</v>
      </c>
      <c r="CV116" s="24">
        <v>1</v>
      </c>
    </row>
    <row r="117" spans="1:100" x14ac:dyDescent="0.25">
      <c r="A117" s="1" t="s">
        <v>15</v>
      </c>
      <c r="B117" s="1" t="s">
        <v>16</v>
      </c>
      <c r="C117" s="1" t="s">
        <v>24</v>
      </c>
      <c r="D117" s="2">
        <v>41898</v>
      </c>
      <c r="E117" s="2">
        <v>41902</v>
      </c>
      <c r="F117">
        <v>886.7</v>
      </c>
      <c r="G117" t="str">
        <f>podroze[[#This Row],[Imie]]&amp;podroze[[#This Row],[Nazwisko]]</f>
        <v>PiotrRoman</v>
      </c>
      <c r="H117">
        <f>COUNTIF(podroze[id],podroze[[#This Row],[id]])</f>
        <v>13</v>
      </c>
      <c r="I117">
        <f>podroze[[#This Row],[D_powr]]-podroze[[#This Row],[D_wyj]]+1</f>
        <v>5</v>
      </c>
      <c r="J117" s="1" cm="1">
        <f t="array" ref="J117">SUM(IF(podroze[Nazwisko]=podroze[[#This Row],[Nazwisko]],podroze[dnie],0))</f>
        <v>39</v>
      </c>
      <c r="K117" s="1">
        <f>30+(podroze[[#This Row],[dnie]]-1)*24</f>
        <v>126</v>
      </c>
      <c r="AB117" s="1" t="s">
        <v>15</v>
      </c>
      <c r="AC117" s="1" t="s">
        <v>16</v>
      </c>
      <c r="AD117" s="1" t="s">
        <v>24</v>
      </c>
      <c r="AE117" s="2">
        <v>41898</v>
      </c>
      <c r="AF117" s="2">
        <v>41902</v>
      </c>
      <c r="AG117">
        <v>886.7</v>
      </c>
      <c r="AH117" t="str">
        <f>podroze7[[#This Row],[Imie]]&amp;podroze7[[#This Row],[Nazwisko]]</f>
        <v>PiotrRoman</v>
      </c>
      <c r="AI117">
        <f>COUNTIF(podroze7[id],podroze7[[#This Row],[id]])</f>
        <v>13</v>
      </c>
      <c r="AJ117">
        <f>podroze7[[#This Row],[D_powr]]-podroze7[[#This Row],[D_wyj]]+1</f>
        <v>5</v>
      </c>
      <c r="AK117" s="1" cm="1">
        <f t="array" ref="AK117">SUM(IF(podroze7[Nazwisko]=podroze7[[#This Row],[Nazwisko]],podroze7[dnie],0))</f>
        <v>39</v>
      </c>
      <c r="AL117" s="1">
        <f>30+(podroze7[[#This Row],[dnie]]-1)*24</f>
        <v>126</v>
      </c>
      <c r="AM117" s="1">
        <f>podroze7[[#This Row],[dieta]]+podroze7[[#This Row],[Koszt_wyj]]</f>
        <v>1012.7</v>
      </c>
      <c r="AZ117" s="1" t="s">
        <v>15</v>
      </c>
      <c r="BA117" s="1" t="s">
        <v>16</v>
      </c>
      <c r="BB117" s="1" t="s">
        <v>24</v>
      </c>
      <c r="BC117" s="2">
        <v>41898</v>
      </c>
      <c r="BD117" s="2">
        <v>41902</v>
      </c>
      <c r="BE117">
        <v>886.7</v>
      </c>
      <c r="BF117" t="str">
        <f>podroze78[[#This Row],[Imie]]&amp;podroze78[[#This Row],[Nazwisko]]</f>
        <v>PiotrRoman</v>
      </c>
      <c r="BG117">
        <f>COUNTIF(podroze78[id],podroze78[[#This Row],[id]])</f>
        <v>13</v>
      </c>
      <c r="BH117">
        <f>podroze78[[#This Row],[D_powr]]-podroze78[[#This Row],[D_wyj]]+1</f>
        <v>5</v>
      </c>
      <c r="BI117" s="1" cm="1">
        <f t="array" ref="BI117">SUM(IF(podroze78[Nazwisko]=podroze78[[#This Row],[Nazwisko]],podroze78[dnie],0))</f>
        <v>39</v>
      </c>
      <c r="BJ117" s="1">
        <f>30+(podroze78[[#This Row],[dnie]]-1)*24</f>
        <v>126</v>
      </c>
      <c r="BK117" s="1">
        <f>podroze78[[#This Row],[dieta]]+podroze78[[#This Row],[Koszt_wyj]]</f>
        <v>1012.7</v>
      </c>
      <c r="BL117" s="1">
        <f>MONTH(podroze78[[#This Row],[D_wyj]])</f>
        <v>9</v>
      </c>
      <c r="BT117" s="1" t="s">
        <v>15</v>
      </c>
      <c r="BU117" s="1" t="s">
        <v>16</v>
      </c>
      <c r="BV117" s="1" t="s">
        <v>24</v>
      </c>
      <c r="BW117" s="2">
        <v>41898</v>
      </c>
      <c r="BX117" s="2">
        <v>41902</v>
      </c>
      <c r="BY117">
        <v>886.7</v>
      </c>
      <c r="BZ117" t="str">
        <f>podroze789[[#This Row],[Imie]]&amp;podroze789[[#This Row],[Nazwisko]]</f>
        <v>PiotrRoman</v>
      </c>
      <c r="CA117">
        <f>COUNTIF(podroze789[id],podroze789[[#This Row],[id]])</f>
        <v>13</v>
      </c>
      <c r="CB117">
        <f>podroze789[[#This Row],[D_powr]]-podroze789[[#This Row],[D_wyj]]+1</f>
        <v>5</v>
      </c>
      <c r="CC117" s="1" cm="1">
        <f t="array" ref="CC117">SUM(IF(podroze789[Nazwisko]=podroze789[[#This Row],[Nazwisko]],podroze789[dnie],0))</f>
        <v>39</v>
      </c>
      <c r="CD117" s="1">
        <f>30+(podroze789[[#This Row],[dnie]]-1)*24</f>
        <v>126</v>
      </c>
      <c r="CE117" s="1">
        <f>podroze789[[#This Row],[dieta]]+podroze789[[#This Row],[Koszt_wyj]]</f>
        <v>1012.7</v>
      </c>
      <c r="CF117" s="1">
        <f>MONTH(podroze789[[#This Row],[D_wyj]])</f>
        <v>9</v>
      </c>
      <c r="CG117" s="1">
        <f>podroze789[[#This Row],[dnie]]-1</f>
        <v>4</v>
      </c>
      <c r="CT117" s="23">
        <v>4</v>
      </c>
      <c r="CV117" s="23">
        <v>1</v>
      </c>
    </row>
    <row r="118" spans="1:100" x14ac:dyDescent="0.25">
      <c r="A118" s="1" t="s">
        <v>15</v>
      </c>
      <c r="B118" s="1" t="s">
        <v>16</v>
      </c>
      <c r="C118" s="1" t="s">
        <v>38</v>
      </c>
      <c r="D118" s="2">
        <v>41922</v>
      </c>
      <c r="E118" s="2">
        <v>41926</v>
      </c>
      <c r="F118">
        <v>794.8</v>
      </c>
      <c r="G118" t="str">
        <f>podroze[[#This Row],[Imie]]&amp;podroze[[#This Row],[Nazwisko]]</f>
        <v>PiotrRoman</v>
      </c>
      <c r="H118">
        <f>COUNTIF(podroze[id],podroze[[#This Row],[id]])</f>
        <v>13</v>
      </c>
      <c r="I118">
        <f>podroze[[#This Row],[D_powr]]-podroze[[#This Row],[D_wyj]]+1</f>
        <v>5</v>
      </c>
      <c r="J118" s="1" cm="1">
        <f t="array" ref="J118">SUM(IF(podroze[Nazwisko]=podroze[[#This Row],[Nazwisko]],podroze[dnie],0))</f>
        <v>39</v>
      </c>
      <c r="K118" s="1">
        <f>30+(podroze[[#This Row],[dnie]]-1)*24</f>
        <v>126</v>
      </c>
      <c r="AB118" s="1" t="s">
        <v>15</v>
      </c>
      <c r="AC118" s="1" t="s">
        <v>16</v>
      </c>
      <c r="AD118" s="1" t="s">
        <v>38</v>
      </c>
      <c r="AE118" s="2">
        <v>41922</v>
      </c>
      <c r="AF118" s="2">
        <v>41926</v>
      </c>
      <c r="AG118">
        <v>794.8</v>
      </c>
      <c r="AH118" t="str">
        <f>podroze7[[#This Row],[Imie]]&amp;podroze7[[#This Row],[Nazwisko]]</f>
        <v>PiotrRoman</v>
      </c>
      <c r="AI118">
        <f>COUNTIF(podroze7[id],podroze7[[#This Row],[id]])</f>
        <v>13</v>
      </c>
      <c r="AJ118">
        <f>podroze7[[#This Row],[D_powr]]-podroze7[[#This Row],[D_wyj]]+1</f>
        <v>5</v>
      </c>
      <c r="AK118" s="1" cm="1">
        <f t="array" ref="AK118">SUM(IF(podroze7[Nazwisko]=podroze7[[#This Row],[Nazwisko]],podroze7[dnie],0))</f>
        <v>39</v>
      </c>
      <c r="AL118" s="1">
        <f>30+(podroze7[[#This Row],[dnie]]-1)*24</f>
        <v>126</v>
      </c>
      <c r="AM118" s="1">
        <f>podroze7[[#This Row],[dieta]]+podroze7[[#This Row],[Koszt_wyj]]</f>
        <v>920.8</v>
      </c>
      <c r="AZ118" s="1" t="s">
        <v>15</v>
      </c>
      <c r="BA118" s="1" t="s">
        <v>16</v>
      </c>
      <c r="BB118" s="1" t="s">
        <v>38</v>
      </c>
      <c r="BC118" s="2">
        <v>41922</v>
      </c>
      <c r="BD118" s="2">
        <v>41926</v>
      </c>
      <c r="BE118">
        <v>794.8</v>
      </c>
      <c r="BF118" t="str">
        <f>podroze78[[#This Row],[Imie]]&amp;podroze78[[#This Row],[Nazwisko]]</f>
        <v>PiotrRoman</v>
      </c>
      <c r="BG118">
        <f>COUNTIF(podroze78[id],podroze78[[#This Row],[id]])</f>
        <v>13</v>
      </c>
      <c r="BH118">
        <f>podroze78[[#This Row],[D_powr]]-podroze78[[#This Row],[D_wyj]]+1</f>
        <v>5</v>
      </c>
      <c r="BI118" s="1" cm="1">
        <f t="array" ref="BI118">SUM(IF(podroze78[Nazwisko]=podroze78[[#This Row],[Nazwisko]],podroze78[dnie],0))</f>
        <v>39</v>
      </c>
      <c r="BJ118" s="1">
        <f>30+(podroze78[[#This Row],[dnie]]-1)*24</f>
        <v>126</v>
      </c>
      <c r="BK118" s="1">
        <f>podroze78[[#This Row],[dieta]]+podroze78[[#This Row],[Koszt_wyj]]</f>
        <v>920.8</v>
      </c>
      <c r="BL118" s="1">
        <f>MONTH(podroze78[[#This Row],[D_wyj]])</f>
        <v>10</v>
      </c>
      <c r="BT118" s="1" t="s">
        <v>15</v>
      </c>
      <c r="BU118" s="1" t="s">
        <v>16</v>
      </c>
      <c r="BV118" s="1" t="s">
        <v>38</v>
      </c>
      <c r="BW118" s="2">
        <v>41922</v>
      </c>
      <c r="BX118" s="2">
        <v>41926</v>
      </c>
      <c r="BY118">
        <v>794.8</v>
      </c>
      <c r="BZ118" t="str">
        <f>podroze789[[#This Row],[Imie]]&amp;podroze789[[#This Row],[Nazwisko]]</f>
        <v>PiotrRoman</v>
      </c>
      <c r="CA118">
        <f>COUNTIF(podroze789[id],podroze789[[#This Row],[id]])</f>
        <v>13</v>
      </c>
      <c r="CB118">
        <f>podroze789[[#This Row],[D_powr]]-podroze789[[#This Row],[D_wyj]]+1</f>
        <v>5</v>
      </c>
      <c r="CC118" s="1" cm="1">
        <f t="array" ref="CC118">SUM(IF(podroze789[Nazwisko]=podroze789[[#This Row],[Nazwisko]],podroze789[dnie],0))</f>
        <v>39</v>
      </c>
      <c r="CD118" s="1">
        <f>30+(podroze789[[#This Row],[dnie]]-1)*24</f>
        <v>126</v>
      </c>
      <c r="CE118" s="1">
        <f>podroze789[[#This Row],[dieta]]+podroze789[[#This Row],[Koszt_wyj]]</f>
        <v>920.8</v>
      </c>
      <c r="CF118" s="1">
        <f>MONTH(podroze789[[#This Row],[D_wyj]])</f>
        <v>10</v>
      </c>
      <c r="CG118" s="1">
        <f>podroze789[[#This Row],[dnie]]-1</f>
        <v>4</v>
      </c>
      <c r="CT118" s="24">
        <v>4</v>
      </c>
      <c r="CV118" s="24">
        <v>1</v>
      </c>
    </row>
    <row r="119" spans="1:100" x14ac:dyDescent="0.25">
      <c r="A119" s="1" t="s">
        <v>15</v>
      </c>
      <c r="B119" s="1" t="s">
        <v>16</v>
      </c>
      <c r="C119" s="1" t="s">
        <v>8</v>
      </c>
      <c r="D119" s="2">
        <v>41983</v>
      </c>
      <c r="E119" s="2">
        <v>41987</v>
      </c>
      <c r="F119">
        <v>1524</v>
      </c>
      <c r="G119" t="str">
        <f>podroze[[#This Row],[Imie]]&amp;podroze[[#This Row],[Nazwisko]]</f>
        <v>PiotrRoman</v>
      </c>
      <c r="H119">
        <f>COUNTIF(podroze[id],podroze[[#This Row],[id]])</f>
        <v>13</v>
      </c>
      <c r="I119">
        <f>podroze[[#This Row],[D_powr]]-podroze[[#This Row],[D_wyj]]+1</f>
        <v>5</v>
      </c>
      <c r="J119" s="1" cm="1">
        <f t="array" ref="J119">SUM(IF(podroze[Nazwisko]=podroze[[#This Row],[Nazwisko]],podroze[dnie],0))</f>
        <v>39</v>
      </c>
      <c r="K119" s="1">
        <f>30+(podroze[[#This Row],[dnie]]-1)*24</f>
        <v>126</v>
      </c>
      <c r="AB119" s="1" t="s">
        <v>15</v>
      </c>
      <c r="AC119" s="1" t="s">
        <v>16</v>
      </c>
      <c r="AD119" s="1" t="s">
        <v>8</v>
      </c>
      <c r="AE119" s="2">
        <v>41983</v>
      </c>
      <c r="AF119" s="2">
        <v>41987</v>
      </c>
      <c r="AG119">
        <v>1524</v>
      </c>
      <c r="AH119" t="str">
        <f>podroze7[[#This Row],[Imie]]&amp;podroze7[[#This Row],[Nazwisko]]</f>
        <v>PiotrRoman</v>
      </c>
      <c r="AI119">
        <f>COUNTIF(podroze7[id],podroze7[[#This Row],[id]])</f>
        <v>13</v>
      </c>
      <c r="AJ119">
        <f>podroze7[[#This Row],[D_powr]]-podroze7[[#This Row],[D_wyj]]+1</f>
        <v>5</v>
      </c>
      <c r="AK119" s="1" cm="1">
        <f t="array" ref="AK119">SUM(IF(podroze7[Nazwisko]=podroze7[[#This Row],[Nazwisko]],podroze7[dnie],0))</f>
        <v>39</v>
      </c>
      <c r="AL119" s="1">
        <f>30+(podroze7[[#This Row],[dnie]]-1)*24</f>
        <v>126</v>
      </c>
      <c r="AM119" s="1">
        <f>podroze7[[#This Row],[dieta]]+podroze7[[#This Row],[Koszt_wyj]]</f>
        <v>1650</v>
      </c>
      <c r="AZ119" s="1" t="s">
        <v>15</v>
      </c>
      <c r="BA119" s="1" t="s">
        <v>16</v>
      </c>
      <c r="BB119" s="1" t="s">
        <v>8</v>
      </c>
      <c r="BC119" s="2">
        <v>41983</v>
      </c>
      <c r="BD119" s="2">
        <v>41987</v>
      </c>
      <c r="BE119">
        <v>1524</v>
      </c>
      <c r="BF119" t="str">
        <f>podroze78[[#This Row],[Imie]]&amp;podroze78[[#This Row],[Nazwisko]]</f>
        <v>PiotrRoman</v>
      </c>
      <c r="BG119">
        <f>COUNTIF(podroze78[id],podroze78[[#This Row],[id]])</f>
        <v>13</v>
      </c>
      <c r="BH119">
        <f>podroze78[[#This Row],[D_powr]]-podroze78[[#This Row],[D_wyj]]+1</f>
        <v>5</v>
      </c>
      <c r="BI119" s="1" cm="1">
        <f t="array" ref="BI119">SUM(IF(podroze78[Nazwisko]=podroze78[[#This Row],[Nazwisko]],podroze78[dnie],0))</f>
        <v>39</v>
      </c>
      <c r="BJ119" s="1">
        <f>30+(podroze78[[#This Row],[dnie]]-1)*24</f>
        <v>126</v>
      </c>
      <c r="BK119" s="1">
        <f>podroze78[[#This Row],[dieta]]+podroze78[[#This Row],[Koszt_wyj]]</f>
        <v>1650</v>
      </c>
      <c r="BL119" s="1">
        <f>MONTH(podroze78[[#This Row],[D_wyj]])</f>
        <v>12</v>
      </c>
      <c r="BT119" s="1" t="s">
        <v>15</v>
      </c>
      <c r="BU119" s="1" t="s">
        <v>16</v>
      </c>
      <c r="BV119" s="1" t="s">
        <v>8</v>
      </c>
      <c r="BW119" s="2">
        <v>41983</v>
      </c>
      <c r="BX119" s="2">
        <v>41987</v>
      </c>
      <c r="BY119">
        <v>1524</v>
      </c>
      <c r="BZ119" t="str">
        <f>podroze789[[#This Row],[Imie]]&amp;podroze789[[#This Row],[Nazwisko]]</f>
        <v>PiotrRoman</v>
      </c>
      <c r="CA119">
        <f>COUNTIF(podroze789[id],podroze789[[#This Row],[id]])</f>
        <v>13</v>
      </c>
      <c r="CB119">
        <f>podroze789[[#This Row],[D_powr]]-podroze789[[#This Row],[D_wyj]]+1</f>
        <v>5</v>
      </c>
      <c r="CC119" s="1" cm="1">
        <f t="array" ref="CC119">SUM(IF(podroze789[Nazwisko]=podroze789[[#This Row],[Nazwisko]],podroze789[dnie],0))</f>
        <v>39</v>
      </c>
      <c r="CD119" s="1">
        <f>30+(podroze789[[#This Row],[dnie]]-1)*24</f>
        <v>126</v>
      </c>
      <c r="CE119" s="1">
        <f>podroze789[[#This Row],[dieta]]+podroze789[[#This Row],[Koszt_wyj]]</f>
        <v>1650</v>
      </c>
      <c r="CF119" s="1">
        <f>MONTH(podroze789[[#This Row],[D_wyj]])</f>
        <v>12</v>
      </c>
      <c r="CG119" s="1">
        <f>podroze789[[#This Row],[dnie]]-1</f>
        <v>4</v>
      </c>
      <c r="CT119" s="23">
        <v>4</v>
      </c>
      <c r="CV119" s="23">
        <v>4</v>
      </c>
    </row>
    <row r="120" spans="1:100" x14ac:dyDescent="0.25">
      <c r="A120" s="1" t="s">
        <v>22</v>
      </c>
      <c r="B120" s="1" t="s">
        <v>172</v>
      </c>
      <c r="C120" s="1" t="s">
        <v>47</v>
      </c>
      <c r="D120" s="2">
        <v>41989</v>
      </c>
      <c r="E120" s="2">
        <v>41992</v>
      </c>
      <c r="F120">
        <v>852.8</v>
      </c>
      <c r="G120" t="str">
        <f>podroze[[#This Row],[Imie]]&amp;podroze[[#This Row],[Nazwisko]]</f>
        <v>PatrycjaCzarnoleska</v>
      </c>
      <c r="H120">
        <f>COUNTIF(podroze[id],podroze[[#This Row],[id]])</f>
        <v>15</v>
      </c>
      <c r="I120">
        <f>podroze[[#This Row],[D_powr]]-podroze[[#This Row],[D_wyj]]+1</f>
        <v>4</v>
      </c>
      <c r="J120" s="1" cm="1">
        <f t="array" ref="J120">SUM(IF(podroze[Nazwisko]=podroze[[#This Row],[Nazwisko]],podroze[dnie],0))</f>
        <v>39</v>
      </c>
      <c r="K120" s="1">
        <f>30+(podroze[[#This Row],[dnie]]-1)*24</f>
        <v>102</v>
      </c>
      <c r="AB120" s="1" t="s">
        <v>22</v>
      </c>
      <c r="AC120" s="1" t="s">
        <v>172</v>
      </c>
      <c r="AD120" s="1" t="s">
        <v>47</v>
      </c>
      <c r="AE120" s="2">
        <v>41989</v>
      </c>
      <c r="AF120" s="2">
        <v>41992</v>
      </c>
      <c r="AG120">
        <v>852.8</v>
      </c>
      <c r="AH120" t="str">
        <f>podroze7[[#This Row],[Imie]]&amp;podroze7[[#This Row],[Nazwisko]]</f>
        <v>PatrycjaCzarnoleska</v>
      </c>
      <c r="AI120">
        <f>COUNTIF(podroze7[id],podroze7[[#This Row],[id]])</f>
        <v>15</v>
      </c>
      <c r="AJ120">
        <f>podroze7[[#This Row],[D_powr]]-podroze7[[#This Row],[D_wyj]]+1</f>
        <v>4</v>
      </c>
      <c r="AK120" s="1" cm="1">
        <f t="array" ref="AK120">SUM(IF(podroze7[Nazwisko]=podroze7[[#This Row],[Nazwisko]],podroze7[dnie],0))</f>
        <v>39</v>
      </c>
      <c r="AL120" s="1">
        <f>30+(podroze7[[#This Row],[dnie]]-1)*24</f>
        <v>102</v>
      </c>
      <c r="AM120" s="1">
        <f>podroze7[[#This Row],[dieta]]+podroze7[[#This Row],[Koszt_wyj]]</f>
        <v>954.8</v>
      </c>
      <c r="AZ120" s="1" t="s">
        <v>22</v>
      </c>
      <c r="BA120" s="1" t="s">
        <v>172</v>
      </c>
      <c r="BB120" s="1" t="s">
        <v>47</v>
      </c>
      <c r="BC120" s="2">
        <v>41989</v>
      </c>
      <c r="BD120" s="2">
        <v>41992</v>
      </c>
      <c r="BE120">
        <v>852.8</v>
      </c>
      <c r="BF120" t="str">
        <f>podroze78[[#This Row],[Imie]]&amp;podroze78[[#This Row],[Nazwisko]]</f>
        <v>PatrycjaCzarnoleska</v>
      </c>
      <c r="BG120">
        <f>COUNTIF(podroze78[id],podroze78[[#This Row],[id]])</f>
        <v>15</v>
      </c>
      <c r="BH120">
        <f>podroze78[[#This Row],[D_powr]]-podroze78[[#This Row],[D_wyj]]+1</f>
        <v>4</v>
      </c>
      <c r="BI120" s="1" cm="1">
        <f t="array" ref="BI120">SUM(IF(podroze78[Nazwisko]=podroze78[[#This Row],[Nazwisko]],podroze78[dnie],0))</f>
        <v>39</v>
      </c>
      <c r="BJ120" s="1">
        <f>30+(podroze78[[#This Row],[dnie]]-1)*24</f>
        <v>102</v>
      </c>
      <c r="BK120" s="1">
        <f>podroze78[[#This Row],[dieta]]+podroze78[[#This Row],[Koszt_wyj]]</f>
        <v>954.8</v>
      </c>
      <c r="BL120" s="1">
        <f>MONTH(podroze78[[#This Row],[D_wyj]])</f>
        <v>12</v>
      </c>
      <c r="BT120" s="1" t="s">
        <v>22</v>
      </c>
      <c r="BU120" s="1" t="s">
        <v>172</v>
      </c>
      <c r="BV120" s="1" t="s">
        <v>47</v>
      </c>
      <c r="BW120" s="2">
        <v>41989</v>
      </c>
      <c r="BX120" s="2">
        <v>41992</v>
      </c>
      <c r="BY120">
        <v>852.8</v>
      </c>
      <c r="BZ120" t="str">
        <f>podroze789[[#This Row],[Imie]]&amp;podroze789[[#This Row],[Nazwisko]]</f>
        <v>PatrycjaCzarnoleska</v>
      </c>
      <c r="CA120">
        <f>COUNTIF(podroze789[id],podroze789[[#This Row],[id]])</f>
        <v>15</v>
      </c>
      <c r="CB120">
        <f>podroze789[[#This Row],[D_powr]]-podroze789[[#This Row],[D_wyj]]+1</f>
        <v>4</v>
      </c>
      <c r="CC120" s="1" cm="1">
        <f t="array" ref="CC120">SUM(IF(podroze789[Nazwisko]=podroze789[[#This Row],[Nazwisko]],podroze789[dnie],0))</f>
        <v>39</v>
      </c>
      <c r="CD120" s="1">
        <f>30+(podroze789[[#This Row],[dnie]]-1)*24</f>
        <v>102</v>
      </c>
      <c r="CE120" s="1">
        <f>podroze789[[#This Row],[dieta]]+podroze789[[#This Row],[Koszt_wyj]]</f>
        <v>954.8</v>
      </c>
      <c r="CF120" s="1">
        <f>MONTH(podroze789[[#This Row],[D_wyj]])</f>
        <v>12</v>
      </c>
      <c r="CG120" s="1">
        <f>podroze789[[#This Row],[dnie]]-1</f>
        <v>3</v>
      </c>
      <c r="CT120" s="24">
        <v>4</v>
      </c>
      <c r="CV120" s="24">
        <v>4</v>
      </c>
    </row>
    <row r="121" spans="1:100" x14ac:dyDescent="0.25">
      <c r="A121" s="1" t="s">
        <v>15</v>
      </c>
      <c r="B121" s="1" t="s">
        <v>16</v>
      </c>
      <c r="C121" s="1" t="s">
        <v>30</v>
      </c>
      <c r="D121" s="2">
        <v>41677</v>
      </c>
      <c r="E121" s="2">
        <v>41680</v>
      </c>
      <c r="F121">
        <v>569.5</v>
      </c>
      <c r="G121" t="str">
        <f>podroze[[#This Row],[Imie]]&amp;podroze[[#This Row],[Nazwisko]]</f>
        <v>PiotrRoman</v>
      </c>
      <c r="H121">
        <f>COUNTIF(podroze[id],podroze[[#This Row],[id]])</f>
        <v>13</v>
      </c>
      <c r="I121">
        <f>podroze[[#This Row],[D_powr]]-podroze[[#This Row],[D_wyj]]+1</f>
        <v>4</v>
      </c>
      <c r="J121" s="1" cm="1">
        <f t="array" ref="J121">SUM(IF(podroze[Nazwisko]=podroze[[#This Row],[Nazwisko]],podroze[dnie],0))</f>
        <v>39</v>
      </c>
      <c r="K121" s="1">
        <f>30+(podroze[[#This Row],[dnie]]-1)*24</f>
        <v>102</v>
      </c>
      <c r="AB121" s="1" t="s">
        <v>15</v>
      </c>
      <c r="AC121" s="1" t="s">
        <v>16</v>
      </c>
      <c r="AD121" s="1" t="s">
        <v>30</v>
      </c>
      <c r="AE121" s="2">
        <v>41677</v>
      </c>
      <c r="AF121" s="2">
        <v>41680</v>
      </c>
      <c r="AG121">
        <v>569.5</v>
      </c>
      <c r="AH121" t="str">
        <f>podroze7[[#This Row],[Imie]]&amp;podroze7[[#This Row],[Nazwisko]]</f>
        <v>PiotrRoman</v>
      </c>
      <c r="AI121">
        <f>COUNTIF(podroze7[id],podroze7[[#This Row],[id]])</f>
        <v>13</v>
      </c>
      <c r="AJ121">
        <f>podroze7[[#This Row],[D_powr]]-podroze7[[#This Row],[D_wyj]]+1</f>
        <v>4</v>
      </c>
      <c r="AK121" s="1" cm="1">
        <f t="array" ref="AK121">SUM(IF(podroze7[Nazwisko]=podroze7[[#This Row],[Nazwisko]],podroze7[dnie],0))</f>
        <v>39</v>
      </c>
      <c r="AL121" s="1">
        <f>30+(podroze7[[#This Row],[dnie]]-1)*24</f>
        <v>102</v>
      </c>
      <c r="AM121" s="1">
        <f>podroze7[[#This Row],[dieta]]+podroze7[[#This Row],[Koszt_wyj]]</f>
        <v>671.5</v>
      </c>
      <c r="AZ121" s="1" t="s">
        <v>15</v>
      </c>
      <c r="BA121" s="1" t="s">
        <v>16</v>
      </c>
      <c r="BB121" s="1" t="s">
        <v>30</v>
      </c>
      <c r="BC121" s="2">
        <v>41677</v>
      </c>
      <c r="BD121" s="2">
        <v>41680</v>
      </c>
      <c r="BE121">
        <v>569.5</v>
      </c>
      <c r="BF121" t="str">
        <f>podroze78[[#This Row],[Imie]]&amp;podroze78[[#This Row],[Nazwisko]]</f>
        <v>PiotrRoman</v>
      </c>
      <c r="BG121">
        <f>COUNTIF(podroze78[id],podroze78[[#This Row],[id]])</f>
        <v>13</v>
      </c>
      <c r="BH121">
        <f>podroze78[[#This Row],[D_powr]]-podroze78[[#This Row],[D_wyj]]+1</f>
        <v>4</v>
      </c>
      <c r="BI121" s="1" cm="1">
        <f t="array" ref="BI121">SUM(IF(podroze78[Nazwisko]=podroze78[[#This Row],[Nazwisko]],podroze78[dnie],0))</f>
        <v>39</v>
      </c>
      <c r="BJ121" s="1">
        <f>30+(podroze78[[#This Row],[dnie]]-1)*24</f>
        <v>102</v>
      </c>
      <c r="BK121" s="1">
        <f>podroze78[[#This Row],[dieta]]+podroze78[[#This Row],[Koszt_wyj]]</f>
        <v>671.5</v>
      </c>
      <c r="BL121" s="1">
        <f>MONTH(podroze78[[#This Row],[D_wyj]])</f>
        <v>2</v>
      </c>
      <c r="BT121" s="1" t="s">
        <v>15</v>
      </c>
      <c r="BU121" s="1" t="s">
        <v>16</v>
      </c>
      <c r="BV121" s="1" t="s">
        <v>30</v>
      </c>
      <c r="BW121" s="2">
        <v>41677</v>
      </c>
      <c r="BX121" s="2">
        <v>41680</v>
      </c>
      <c r="BY121">
        <v>569.5</v>
      </c>
      <c r="BZ121" t="str">
        <f>podroze789[[#This Row],[Imie]]&amp;podroze789[[#This Row],[Nazwisko]]</f>
        <v>PiotrRoman</v>
      </c>
      <c r="CA121">
        <f>COUNTIF(podroze789[id],podroze789[[#This Row],[id]])</f>
        <v>13</v>
      </c>
      <c r="CB121">
        <f>podroze789[[#This Row],[D_powr]]-podroze789[[#This Row],[D_wyj]]+1</f>
        <v>4</v>
      </c>
      <c r="CC121" s="1" cm="1">
        <f t="array" ref="CC121">SUM(IF(podroze789[Nazwisko]=podroze789[[#This Row],[Nazwisko]],podroze789[dnie],0))</f>
        <v>39</v>
      </c>
      <c r="CD121" s="1">
        <f>30+(podroze789[[#This Row],[dnie]]-1)*24</f>
        <v>102</v>
      </c>
      <c r="CE121" s="1">
        <f>podroze789[[#This Row],[dieta]]+podroze789[[#This Row],[Koszt_wyj]]</f>
        <v>671.5</v>
      </c>
      <c r="CF121" s="1">
        <f>MONTH(podroze789[[#This Row],[D_wyj]])</f>
        <v>2</v>
      </c>
      <c r="CG121" s="1">
        <f>podroze789[[#This Row],[dnie]]-1</f>
        <v>3</v>
      </c>
      <c r="CT121" s="23">
        <v>3</v>
      </c>
      <c r="CV121" s="23">
        <v>4</v>
      </c>
    </row>
    <row r="122" spans="1:100" x14ac:dyDescent="0.25">
      <c r="A122" s="1" t="s">
        <v>15</v>
      </c>
      <c r="B122" s="1" t="s">
        <v>16</v>
      </c>
      <c r="C122" s="1" t="s">
        <v>8</v>
      </c>
      <c r="D122" s="2">
        <v>41851</v>
      </c>
      <c r="E122" s="2">
        <v>41854</v>
      </c>
      <c r="F122">
        <v>1313</v>
      </c>
      <c r="G122" t="str">
        <f>podroze[[#This Row],[Imie]]&amp;podroze[[#This Row],[Nazwisko]]</f>
        <v>PiotrRoman</v>
      </c>
      <c r="H122">
        <f>COUNTIF(podroze[id],podroze[[#This Row],[id]])</f>
        <v>13</v>
      </c>
      <c r="I122">
        <f>podroze[[#This Row],[D_powr]]-podroze[[#This Row],[D_wyj]]+1</f>
        <v>4</v>
      </c>
      <c r="J122" s="1" cm="1">
        <f t="array" ref="J122">SUM(IF(podroze[Nazwisko]=podroze[[#This Row],[Nazwisko]],podroze[dnie],0))</f>
        <v>39</v>
      </c>
      <c r="K122" s="1">
        <f>30+(podroze[[#This Row],[dnie]]-1)*24</f>
        <v>102</v>
      </c>
      <c r="AB122" s="1" t="s">
        <v>15</v>
      </c>
      <c r="AC122" s="1" t="s">
        <v>16</v>
      </c>
      <c r="AD122" s="1" t="s">
        <v>8</v>
      </c>
      <c r="AE122" s="2">
        <v>41851</v>
      </c>
      <c r="AF122" s="2">
        <v>41854</v>
      </c>
      <c r="AG122">
        <v>1313</v>
      </c>
      <c r="AH122" t="str">
        <f>podroze7[[#This Row],[Imie]]&amp;podroze7[[#This Row],[Nazwisko]]</f>
        <v>PiotrRoman</v>
      </c>
      <c r="AI122">
        <f>COUNTIF(podroze7[id],podroze7[[#This Row],[id]])</f>
        <v>13</v>
      </c>
      <c r="AJ122">
        <f>podroze7[[#This Row],[D_powr]]-podroze7[[#This Row],[D_wyj]]+1</f>
        <v>4</v>
      </c>
      <c r="AK122" s="1" cm="1">
        <f t="array" ref="AK122">SUM(IF(podroze7[Nazwisko]=podroze7[[#This Row],[Nazwisko]],podroze7[dnie],0))</f>
        <v>39</v>
      </c>
      <c r="AL122" s="1">
        <f>30+(podroze7[[#This Row],[dnie]]-1)*24</f>
        <v>102</v>
      </c>
      <c r="AM122" s="1">
        <f>podroze7[[#This Row],[dieta]]+podroze7[[#This Row],[Koszt_wyj]]</f>
        <v>1415</v>
      </c>
      <c r="AZ122" s="1" t="s">
        <v>15</v>
      </c>
      <c r="BA122" s="1" t="s">
        <v>16</v>
      </c>
      <c r="BB122" s="1" t="s">
        <v>8</v>
      </c>
      <c r="BC122" s="2">
        <v>41851</v>
      </c>
      <c r="BD122" s="2">
        <v>41854</v>
      </c>
      <c r="BE122">
        <v>1313</v>
      </c>
      <c r="BF122" t="str">
        <f>podroze78[[#This Row],[Imie]]&amp;podroze78[[#This Row],[Nazwisko]]</f>
        <v>PiotrRoman</v>
      </c>
      <c r="BG122">
        <f>COUNTIF(podroze78[id],podroze78[[#This Row],[id]])</f>
        <v>13</v>
      </c>
      <c r="BH122">
        <f>podroze78[[#This Row],[D_powr]]-podroze78[[#This Row],[D_wyj]]+1</f>
        <v>4</v>
      </c>
      <c r="BI122" s="1" cm="1">
        <f t="array" ref="BI122">SUM(IF(podroze78[Nazwisko]=podroze78[[#This Row],[Nazwisko]],podroze78[dnie],0))</f>
        <v>39</v>
      </c>
      <c r="BJ122" s="1">
        <f>30+(podroze78[[#This Row],[dnie]]-1)*24</f>
        <v>102</v>
      </c>
      <c r="BK122" s="1">
        <f>podroze78[[#This Row],[dieta]]+podroze78[[#This Row],[Koszt_wyj]]</f>
        <v>1415</v>
      </c>
      <c r="BL122" s="1">
        <f>MONTH(podroze78[[#This Row],[D_wyj]])</f>
        <v>7</v>
      </c>
      <c r="BT122" s="1" t="s">
        <v>15</v>
      </c>
      <c r="BU122" s="1" t="s">
        <v>16</v>
      </c>
      <c r="BV122" s="1" t="s">
        <v>8</v>
      </c>
      <c r="BW122" s="2">
        <v>41851</v>
      </c>
      <c r="BX122" s="2">
        <v>41854</v>
      </c>
      <c r="BY122">
        <v>1313</v>
      </c>
      <c r="BZ122" t="str">
        <f>podroze789[[#This Row],[Imie]]&amp;podroze789[[#This Row],[Nazwisko]]</f>
        <v>PiotrRoman</v>
      </c>
      <c r="CA122">
        <f>COUNTIF(podroze789[id],podroze789[[#This Row],[id]])</f>
        <v>13</v>
      </c>
      <c r="CB122">
        <f>podroze789[[#This Row],[D_powr]]-podroze789[[#This Row],[D_wyj]]+1</f>
        <v>4</v>
      </c>
      <c r="CC122" s="1" cm="1">
        <f t="array" ref="CC122">SUM(IF(podroze789[Nazwisko]=podroze789[[#This Row],[Nazwisko]],podroze789[dnie],0))</f>
        <v>39</v>
      </c>
      <c r="CD122" s="1">
        <f>30+(podroze789[[#This Row],[dnie]]-1)*24</f>
        <v>102</v>
      </c>
      <c r="CE122" s="1">
        <f>podroze789[[#This Row],[dieta]]+podroze789[[#This Row],[Koszt_wyj]]</f>
        <v>1415</v>
      </c>
      <c r="CF122" s="1">
        <f>MONTH(podroze789[[#This Row],[D_wyj]])</f>
        <v>7</v>
      </c>
      <c r="CG122" s="1">
        <f>podroze789[[#This Row],[dnie]]-1</f>
        <v>3</v>
      </c>
      <c r="CT122" s="24">
        <v>3</v>
      </c>
      <c r="CV122" s="24">
        <v>4</v>
      </c>
    </row>
    <row r="123" spans="1:100" x14ac:dyDescent="0.25">
      <c r="A123" s="1" t="s">
        <v>22</v>
      </c>
      <c r="B123" s="1" t="s">
        <v>172</v>
      </c>
      <c r="C123" s="1" t="s">
        <v>19</v>
      </c>
      <c r="D123" s="2">
        <v>41898</v>
      </c>
      <c r="E123" s="2">
        <v>41900</v>
      </c>
      <c r="F123">
        <v>795.4</v>
      </c>
      <c r="G123" t="str">
        <f>podroze[[#This Row],[Imie]]&amp;podroze[[#This Row],[Nazwisko]]</f>
        <v>PatrycjaCzarnoleska</v>
      </c>
      <c r="H123">
        <f>COUNTIF(podroze[id],podroze[[#This Row],[id]])</f>
        <v>15</v>
      </c>
      <c r="I123">
        <f>podroze[[#This Row],[D_powr]]-podroze[[#This Row],[D_wyj]]+1</f>
        <v>3</v>
      </c>
      <c r="J123" s="1" cm="1">
        <f t="array" ref="J123">SUM(IF(podroze[Nazwisko]=podroze[[#This Row],[Nazwisko]],podroze[dnie],0))</f>
        <v>39</v>
      </c>
      <c r="K123" s="1">
        <f>30+(podroze[[#This Row],[dnie]]-1)*24</f>
        <v>78</v>
      </c>
      <c r="AB123" s="1" t="s">
        <v>22</v>
      </c>
      <c r="AC123" s="1" t="s">
        <v>172</v>
      </c>
      <c r="AD123" s="1" t="s">
        <v>19</v>
      </c>
      <c r="AE123" s="2">
        <v>41898</v>
      </c>
      <c r="AF123" s="2">
        <v>41900</v>
      </c>
      <c r="AG123">
        <v>795.4</v>
      </c>
      <c r="AH123" t="str">
        <f>podroze7[[#This Row],[Imie]]&amp;podroze7[[#This Row],[Nazwisko]]</f>
        <v>PatrycjaCzarnoleska</v>
      </c>
      <c r="AI123">
        <f>COUNTIF(podroze7[id],podroze7[[#This Row],[id]])</f>
        <v>15</v>
      </c>
      <c r="AJ123">
        <f>podroze7[[#This Row],[D_powr]]-podroze7[[#This Row],[D_wyj]]+1</f>
        <v>3</v>
      </c>
      <c r="AK123" s="1" cm="1">
        <f t="array" ref="AK123">SUM(IF(podroze7[Nazwisko]=podroze7[[#This Row],[Nazwisko]],podroze7[dnie],0))</f>
        <v>39</v>
      </c>
      <c r="AL123" s="1">
        <f>30+(podroze7[[#This Row],[dnie]]-1)*24</f>
        <v>78</v>
      </c>
      <c r="AM123" s="1">
        <f>podroze7[[#This Row],[dieta]]+podroze7[[#This Row],[Koszt_wyj]]</f>
        <v>873.4</v>
      </c>
      <c r="AZ123" s="1" t="s">
        <v>22</v>
      </c>
      <c r="BA123" s="1" t="s">
        <v>172</v>
      </c>
      <c r="BB123" s="1" t="s">
        <v>19</v>
      </c>
      <c r="BC123" s="2">
        <v>41898</v>
      </c>
      <c r="BD123" s="2">
        <v>41900</v>
      </c>
      <c r="BE123">
        <v>795.4</v>
      </c>
      <c r="BF123" t="str">
        <f>podroze78[[#This Row],[Imie]]&amp;podroze78[[#This Row],[Nazwisko]]</f>
        <v>PatrycjaCzarnoleska</v>
      </c>
      <c r="BG123">
        <f>COUNTIF(podroze78[id],podroze78[[#This Row],[id]])</f>
        <v>15</v>
      </c>
      <c r="BH123">
        <f>podroze78[[#This Row],[D_powr]]-podroze78[[#This Row],[D_wyj]]+1</f>
        <v>3</v>
      </c>
      <c r="BI123" s="1" cm="1">
        <f t="array" ref="BI123">SUM(IF(podroze78[Nazwisko]=podroze78[[#This Row],[Nazwisko]],podroze78[dnie],0))</f>
        <v>39</v>
      </c>
      <c r="BJ123" s="1">
        <f>30+(podroze78[[#This Row],[dnie]]-1)*24</f>
        <v>78</v>
      </c>
      <c r="BK123" s="1">
        <f>podroze78[[#This Row],[dieta]]+podroze78[[#This Row],[Koszt_wyj]]</f>
        <v>873.4</v>
      </c>
      <c r="BL123" s="1">
        <f>MONTH(podroze78[[#This Row],[D_wyj]])</f>
        <v>9</v>
      </c>
      <c r="BT123" s="1" t="s">
        <v>22</v>
      </c>
      <c r="BU123" s="1" t="s">
        <v>172</v>
      </c>
      <c r="BV123" s="1" t="s">
        <v>19</v>
      </c>
      <c r="BW123" s="2">
        <v>41898</v>
      </c>
      <c r="BX123" s="2">
        <v>41900</v>
      </c>
      <c r="BY123">
        <v>795.4</v>
      </c>
      <c r="BZ123" t="str">
        <f>podroze789[[#This Row],[Imie]]&amp;podroze789[[#This Row],[Nazwisko]]</f>
        <v>PatrycjaCzarnoleska</v>
      </c>
      <c r="CA123">
        <f>COUNTIF(podroze789[id],podroze789[[#This Row],[id]])</f>
        <v>15</v>
      </c>
      <c r="CB123">
        <f>podroze789[[#This Row],[D_powr]]-podroze789[[#This Row],[D_wyj]]+1</f>
        <v>3</v>
      </c>
      <c r="CC123" s="1" cm="1">
        <f t="array" ref="CC123">SUM(IF(podroze789[Nazwisko]=podroze789[[#This Row],[Nazwisko]],podroze789[dnie],0))</f>
        <v>39</v>
      </c>
      <c r="CD123" s="1">
        <f>30+(podroze789[[#This Row],[dnie]]-1)*24</f>
        <v>78</v>
      </c>
      <c r="CE123" s="1">
        <f>podroze789[[#This Row],[dieta]]+podroze789[[#This Row],[Koszt_wyj]]</f>
        <v>873.4</v>
      </c>
      <c r="CF123" s="1">
        <f>MONTH(podroze789[[#This Row],[D_wyj]])</f>
        <v>9</v>
      </c>
      <c r="CG123" s="1">
        <f>podroze789[[#This Row],[dnie]]-1</f>
        <v>2</v>
      </c>
      <c r="CT123" s="23">
        <v>3</v>
      </c>
      <c r="CV123" s="23">
        <v>4</v>
      </c>
    </row>
    <row r="124" spans="1:100" x14ac:dyDescent="0.25">
      <c r="A124" s="1" t="s">
        <v>22</v>
      </c>
      <c r="B124" s="1" t="s">
        <v>172</v>
      </c>
      <c r="C124" s="1" t="s">
        <v>17</v>
      </c>
      <c r="D124" s="2">
        <v>41947</v>
      </c>
      <c r="E124" s="2">
        <v>41949</v>
      </c>
      <c r="F124">
        <v>911.5</v>
      </c>
      <c r="G124" t="str">
        <f>podroze[[#This Row],[Imie]]&amp;podroze[[#This Row],[Nazwisko]]</f>
        <v>PatrycjaCzarnoleska</v>
      </c>
      <c r="H124">
        <f>COUNTIF(podroze[id],podroze[[#This Row],[id]])</f>
        <v>15</v>
      </c>
      <c r="I124">
        <f>podroze[[#This Row],[D_powr]]-podroze[[#This Row],[D_wyj]]+1</f>
        <v>3</v>
      </c>
      <c r="J124" s="1" cm="1">
        <f t="array" ref="J124">SUM(IF(podroze[Nazwisko]=podroze[[#This Row],[Nazwisko]],podroze[dnie],0))</f>
        <v>39</v>
      </c>
      <c r="K124" s="1">
        <f>30+(podroze[[#This Row],[dnie]]-1)*24</f>
        <v>78</v>
      </c>
      <c r="AB124" s="1" t="s">
        <v>22</v>
      </c>
      <c r="AC124" s="1" t="s">
        <v>172</v>
      </c>
      <c r="AD124" s="1" t="s">
        <v>17</v>
      </c>
      <c r="AE124" s="2">
        <v>41947</v>
      </c>
      <c r="AF124" s="2">
        <v>41949</v>
      </c>
      <c r="AG124">
        <v>911.5</v>
      </c>
      <c r="AH124" t="str">
        <f>podroze7[[#This Row],[Imie]]&amp;podroze7[[#This Row],[Nazwisko]]</f>
        <v>PatrycjaCzarnoleska</v>
      </c>
      <c r="AI124">
        <f>COUNTIF(podroze7[id],podroze7[[#This Row],[id]])</f>
        <v>15</v>
      </c>
      <c r="AJ124">
        <f>podroze7[[#This Row],[D_powr]]-podroze7[[#This Row],[D_wyj]]+1</f>
        <v>3</v>
      </c>
      <c r="AK124" s="1" cm="1">
        <f t="array" ref="AK124">SUM(IF(podroze7[Nazwisko]=podroze7[[#This Row],[Nazwisko]],podroze7[dnie],0))</f>
        <v>39</v>
      </c>
      <c r="AL124" s="1">
        <f>30+(podroze7[[#This Row],[dnie]]-1)*24</f>
        <v>78</v>
      </c>
      <c r="AM124" s="1">
        <f>podroze7[[#This Row],[dieta]]+podroze7[[#This Row],[Koszt_wyj]]</f>
        <v>989.5</v>
      </c>
      <c r="AZ124" s="1" t="s">
        <v>22</v>
      </c>
      <c r="BA124" s="1" t="s">
        <v>172</v>
      </c>
      <c r="BB124" s="1" t="s">
        <v>17</v>
      </c>
      <c r="BC124" s="2">
        <v>41947</v>
      </c>
      <c r="BD124" s="2">
        <v>41949</v>
      </c>
      <c r="BE124">
        <v>911.5</v>
      </c>
      <c r="BF124" t="str">
        <f>podroze78[[#This Row],[Imie]]&amp;podroze78[[#This Row],[Nazwisko]]</f>
        <v>PatrycjaCzarnoleska</v>
      </c>
      <c r="BG124">
        <f>COUNTIF(podroze78[id],podroze78[[#This Row],[id]])</f>
        <v>15</v>
      </c>
      <c r="BH124">
        <f>podroze78[[#This Row],[D_powr]]-podroze78[[#This Row],[D_wyj]]+1</f>
        <v>3</v>
      </c>
      <c r="BI124" s="1" cm="1">
        <f t="array" ref="BI124">SUM(IF(podroze78[Nazwisko]=podroze78[[#This Row],[Nazwisko]],podroze78[dnie],0))</f>
        <v>39</v>
      </c>
      <c r="BJ124" s="1">
        <f>30+(podroze78[[#This Row],[dnie]]-1)*24</f>
        <v>78</v>
      </c>
      <c r="BK124" s="1">
        <f>podroze78[[#This Row],[dieta]]+podroze78[[#This Row],[Koszt_wyj]]</f>
        <v>989.5</v>
      </c>
      <c r="BL124" s="1">
        <f>MONTH(podroze78[[#This Row],[D_wyj]])</f>
        <v>11</v>
      </c>
      <c r="BT124" s="1" t="s">
        <v>22</v>
      </c>
      <c r="BU124" s="1" t="s">
        <v>172</v>
      </c>
      <c r="BV124" s="1" t="s">
        <v>17</v>
      </c>
      <c r="BW124" s="2">
        <v>41947</v>
      </c>
      <c r="BX124" s="2">
        <v>41949</v>
      </c>
      <c r="BY124">
        <v>911.5</v>
      </c>
      <c r="BZ124" t="str">
        <f>podroze789[[#This Row],[Imie]]&amp;podroze789[[#This Row],[Nazwisko]]</f>
        <v>PatrycjaCzarnoleska</v>
      </c>
      <c r="CA124">
        <f>COUNTIF(podroze789[id],podroze789[[#This Row],[id]])</f>
        <v>15</v>
      </c>
      <c r="CB124">
        <f>podroze789[[#This Row],[D_powr]]-podroze789[[#This Row],[D_wyj]]+1</f>
        <v>3</v>
      </c>
      <c r="CC124" s="1" cm="1">
        <f t="array" ref="CC124">SUM(IF(podroze789[Nazwisko]=podroze789[[#This Row],[Nazwisko]],podroze789[dnie],0))</f>
        <v>39</v>
      </c>
      <c r="CD124" s="1">
        <f>30+(podroze789[[#This Row],[dnie]]-1)*24</f>
        <v>78</v>
      </c>
      <c r="CE124" s="1">
        <f>podroze789[[#This Row],[dieta]]+podroze789[[#This Row],[Koszt_wyj]]</f>
        <v>989.5</v>
      </c>
      <c r="CF124" s="1">
        <f>MONTH(podroze789[[#This Row],[D_wyj]])</f>
        <v>11</v>
      </c>
      <c r="CG124" s="1">
        <f>podroze789[[#This Row],[dnie]]-1</f>
        <v>2</v>
      </c>
      <c r="CT124" s="24">
        <v>3</v>
      </c>
      <c r="CV124" s="24">
        <v>3</v>
      </c>
    </row>
    <row r="125" spans="1:100" x14ac:dyDescent="0.25">
      <c r="A125" s="1" t="s">
        <v>22</v>
      </c>
      <c r="B125" s="1" t="s">
        <v>172</v>
      </c>
      <c r="C125" s="1" t="s">
        <v>72</v>
      </c>
      <c r="D125" s="2">
        <v>41971</v>
      </c>
      <c r="E125" s="2">
        <v>41973</v>
      </c>
      <c r="F125">
        <v>892.7</v>
      </c>
      <c r="G125" t="str">
        <f>podroze[[#This Row],[Imie]]&amp;podroze[[#This Row],[Nazwisko]]</f>
        <v>PatrycjaCzarnoleska</v>
      </c>
      <c r="H125">
        <f>COUNTIF(podroze[id],podroze[[#This Row],[id]])</f>
        <v>15</v>
      </c>
      <c r="I125">
        <f>podroze[[#This Row],[D_powr]]-podroze[[#This Row],[D_wyj]]+1</f>
        <v>3</v>
      </c>
      <c r="J125" s="1" cm="1">
        <f t="array" ref="J125">SUM(IF(podroze[Nazwisko]=podroze[[#This Row],[Nazwisko]],podroze[dnie],0))</f>
        <v>39</v>
      </c>
      <c r="K125" s="1">
        <f>30+(podroze[[#This Row],[dnie]]-1)*24</f>
        <v>78</v>
      </c>
      <c r="AB125" s="1" t="s">
        <v>22</v>
      </c>
      <c r="AC125" s="1" t="s">
        <v>172</v>
      </c>
      <c r="AD125" s="1" t="s">
        <v>72</v>
      </c>
      <c r="AE125" s="2">
        <v>41971</v>
      </c>
      <c r="AF125" s="2">
        <v>41973</v>
      </c>
      <c r="AG125">
        <v>892.7</v>
      </c>
      <c r="AH125" t="str">
        <f>podroze7[[#This Row],[Imie]]&amp;podroze7[[#This Row],[Nazwisko]]</f>
        <v>PatrycjaCzarnoleska</v>
      </c>
      <c r="AI125">
        <f>COUNTIF(podroze7[id],podroze7[[#This Row],[id]])</f>
        <v>15</v>
      </c>
      <c r="AJ125">
        <f>podroze7[[#This Row],[D_powr]]-podroze7[[#This Row],[D_wyj]]+1</f>
        <v>3</v>
      </c>
      <c r="AK125" s="1" cm="1">
        <f t="array" ref="AK125">SUM(IF(podroze7[Nazwisko]=podroze7[[#This Row],[Nazwisko]],podroze7[dnie],0))</f>
        <v>39</v>
      </c>
      <c r="AL125" s="1">
        <f>30+(podroze7[[#This Row],[dnie]]-1)*24</f>
        <v>78</v>
      </c>
      <c r="AM125" s="1">
        <f>podroze7[[#This Row],[dieta]]+podroze7[[#This Row],[Koszt_wyj]]</f>
        <v>970.7</v>
      </c>
      <c r="AZ125" s="1" t="s">
        <v>22</v>
      </c>
      <c r="BA125" s="1" t="s">
        <v>172</v>
      </c>
      <c r="BB125" s="1" t="s">
        <v>72</v>
      </c>
      <c r="BC125" s="2">
        <v>41971</v>
      </c>
      <c r="BD125" s="2">
        <v>41973</v>
      </c>
      <c r="BE125">
        <v>892.7</v>
      </c>
      <c r="BF125" t="str">
        <f>podroze78[[#This Row],[Imie]]&amp;podroze78[[#This Row],[Nazwisko]]</f>
        <v>PatrycjaCzarnoleska</v>
      </c>
      <c r="BG125">
        <f>COUNTIF(podroze78[id],podroze78[[#This Row],[id]])</f>
        <v>15</v>
      </c>
      <c r="BH125">
        <f>podroze78[[#This Row],[D_powr]]-podroze78[[#This Row],[D_wyj]]+1</f>
        <v>3</v>
      </c>
      <c r="BI125" s="1" cm="1">
        <f t="array" ref="BI125">SUM(IF(podroze78[Nazwisko]=podroze78[[#This Row],[Nazwisko]],podroze78[dnie],0))</f>
        <v>39</v>
      </c>
      <c r="BJ125" s="1">
        <f>30+(podroze78[[#This Row],[dnie]]-1)*24</f>
        <v>78</v>
      </c>
      <c r="BK125" s="1">
        <f>podroze78[[#This Row],[dieta]]+podroze78[[#This Row],[Koszt_wyj]]</f>
        <v>970.7</v>
      </c>
      <c r="BL125" s="1">
        <f>MONTH(podroze78[[#This Row],[D_wyj]])</f>
        <v>11</v>
      </c>
      <c r="BT125" s="1" t="s">
        <v>22</v>
      </c>
      <c r="BU125" s="1" t="s">
        <v>172</v>
      </c>
      <c r="BV125" s="1" t="s">
        <v>72</v>
      </c>
      <c r="BW125" s="2">
        <v>41971</v>
      </c>
      <c r="BX125" s="2">
        <v>41973</v>
      </c>
      <c r="BY125">
        <v>892.7</v>
      </c>
      <c r="BZ125" t="str">
        <f>podroze789[[#This Row],[Imie]]&amp;podroze789[[#This Row],[Nazwisko]]</f>
        <v>PatrycjaCzarnoleska</v>
      </c>
      <c r="CA125">
        <f>COUNTIF(podroze789[id],podroze789[[#This Row],[id]])</f>
        <v>15</v>
      </c>
      <c r="CB125">
        <f>podroze789[[#This Row],[D_powr]]-podroze789[[#This Row],[D_wyj]]+1</f>
        <v>3</v>
      </c>
      <c r="CC125" s="1" cm="1">
        <f t="array" ref="CC125">SUM(IF(podroze789[Nazwisko]=podroze789[[#This Row],[Nazwisko]],podroze789[dnie],0))</f>
        <v>39</v>
      </c>
      <c r="CD125" s="1">
        <f>30+(podroze789[[#This Row],[dnie]]-1)*24</f>
        <v>78</v>
      </c>
      <c r="CE125" s="1">
        <f>podroze789[[#This Row],[dieta]]+podroze789[[#This Row],[Koszt_wyj]]</f>
        <v>970.7</v>
      </c>
      <c r="CF125" s="1">
        <f>MONTH(podroze789[[#This Row],[D_wyj]])</f>
        <v>11</v>
      </c>
      <c r="CG125" s="1">
        <f>podroze789[[#This Row],[dnie]]-1</f>
        <v>2</v>
      </c>
      <c r="CT125" s="23">
        <v>3</v>
      </c>
      <c r="CV125" s="23">
        <v>3</v>
      </c>
    </row>
    <row r="126" spans="1:100" x14ac:dyDescent="0.25">
      <c r="A126" s="1" t="s">
        <v>15</v>
      </c>
      <c r="B126" s="1" t="s">
        <v>16</v>
      </c>
      <c r="C126" s="1" t="s">
        <v>8</v>
      </c>
      <c r="D126" s="2">
        <v>41906</v>
      </c>
      <c r="E126" s="2">
        <v>41908</v>
      </c>
      <c r="F126">
        <v>1102</v>
      </c>
      <c r="G126" t="str">
        <f>podroze[[#This Row],[Imie]]&amp;podroze[[#This Row],[Nazwisko]]</f>
        <v>PiotrRoman</v>
      </c>
      <c r="H126">
        <f>COUNTIF(podroze[id],podroze[[#This Row],[id]])</f>
        <v>13</v>
      </c>
      <c r="I126">
        <f>podroze[[#This Row],[D_powr]]-podroze[[#This Row],[D_wyj]]+1</f>
        <v>3</v>
      </c>
      <c r="J126" s="1" cm="1">
        <f t="array" ref="J126">SUM(IF(podroze[Nazwisko]=podroze[[#This Row],[Nazwisko]],podroze[dnie],0))</f>
        <v>39</v>
      </c>
      <c r="K126" s="1">
        <f>30+(podroze[[#This Row],[dnie]]-1)*24</f>
        <v>78</v>
      </c>
      <c r="AB126" s="1" t="s">
        <v>15</v>
      </c>
      <c r="AC126" s="1" t="s">
        <v>16</v>
      </c>
      <c r="AD126" s="1" t="s">
        <v>8</v>
      </c>
      <c r="AE126" s="2">
        <v>41906</v>
      </c>
      <c r="AF126" s="2">
        <v>41908</v>
      </c>
      <c r="AG126">
        <v>1102</v>
      </c>
      <c r="AH126" t="str">
        <f>podroze7[[#This Row],[Imie]]&amp;podroze7[[#This Row],[Nazwisko]]</f>
        <v>PiotrRoman</v>
      </c>
      <c r="AI126">
        <f>COUNTIF(podroze7[id],podroze7[[#This Row],[id]])</f>
        <v>13</v>
      </c>
      <c r="AJ126">
        <f>podroze7[[#This Row],[D_powr]]-podroze7[[#This Row],[D_wyj]]+1</f>
        <v>3</v>
      </c>
      <c r="AK126" s="1" cm="1">
        <f t="array" ref="AK126">SUM(IF(podroze7[Nazwisko]=podroze7[[#This Row],[Nazwisko]],podroze7[dnie],0))</f>
        <v>39</v>
      </c>
      <c r="AL126" s="1">
        <f>30+(podroze7[[#This Row],[dnie]]-1)*24</f>
        <v>78</v>
      </c>
      <c r="AM126" s="1">
        <f>podroze7[[#This Row],[dieta]]+podroze7[[#This Row],[Koszt_wyj]]</f>
        <v>1180</v>
      </c>
      <c r="AZ126" s="1" t="s">
        <v>15</v>
      </c>
      <c r="BA126" s="1" t="s">
        <v>16</v>
      </c>
      <c r="BB126" s="1" t="s">
        <v>8</v>
      </c>
      <c r="BC126" s="2">
        <v>41906</v>
      </c>
      <c r="BD126" s="2">
        <v>41908</v>
      </c>
      <c r="BE126">
        <v>1102</v>
      </c>
      <c r="BF126" t="str">
        <f>podroze78[[#This Row],[Imie]]&amp;podroze78[[#This Row],[Nazwisko]]</f>
        <v>PiotrRoman</v>
      </c>
      <c r="BG126">
        <f>COUNTIF(podroze78[id],podroze78[[#This Row],[id]])</f>
        <v>13</v>
      </c>
      <c r="BH126">
        <f>podroze78[[#This Row],[D_powr]]-podroze78[[#This Row],[D_wyj]]+1</f>
        <v>3</v>
      </c>
      <c r="BI126" s="1" cm="1">
        <f t="array" ref="BI126">SUM(IF(podroze78[Nazwisko]=podroze78[[#This Row],[Nazwisko]],podroze78[dnie],0))</f>
        <v>39</v>
      </c>
      <c r="BJ126" s="1">
        <f>30+(podroze78[[#This Row],[dnie]]-1)*24</f>
        <v>78</v>
      </c>
      <c r="BK126" s="1">
        <f>podroze78[[#This Row],[dieta]]+podroze78[[#This Row],[Koszt_wyj]]</f>
        <v>1180</v>
      </c>
      <c r="BL126" s="1">
        <f>MONTH(podroze78[[#This Row],[D_wyj]])</f>
        <v>9</v>
      </c>
      <c r="BT126" s="1" t="s">
        <v>15</v>
      </c>
      <c r="BU126" s="1" t="s">
        <v>16</v>
      </c>
      <c r="BV126" s="1" t="s">
        <v>8</v>
      </c>
      <c r="BW126" s="2">
        <v>41906</v>
      </c>
      <c r="BX126" s="2">
        <v>41908</v>
      </c>
      <c r="BY126">
        <v>1102</v>
      </c>
      <c r="BZ126" t="str">
        <f>podroze789[[#This Row],[Imie]]&amp;podroze789[[#This Row],[Nazwisko]]</f>
        <v>PiotrRoman</v>
      </c>
      <c r="CA126">
        <f>COUNTIF(podroze789[id],podroze789[[#This Row],[id]])</f>
        <v>13</v>
      </c>
      <c r="CB126">
        <f>podroze789[[#This Row],[D_powr]]-podroze789[[#This Row],[D_wyj]]+1</f>
        <v>3</v>
      </c>
      <c r="CC126" s="1" cm="1">
        <f t="array" ref="CC126">SUM(IF(podroze789[Nazwisko]=podroze789[[#This Row],[Nazwisko]],podroze789[dnie],0))</f>
        <v>39</v>
      </c>
      <c r="CD126" s="1">
        <f>30+(podroze789[[#This Row],[dnie]]-1)*24</f>
        <v>78</v>
      </c>
      <c r="CE126" s="1">
        <f>podroze789[[#This Row],[dieta]]+podroze789[[#This Row],[Koszt_wyj]]</f>
        <v>1180</v>
      </c>
      <c r="CF126" s="1">
        <f>MONTH(podroze789[[#This Row],[D_wyj]])</f>
        <v>9</v>
      </c>
      <c r="CG126" s="1">
        <f>podroze789[[#This Row],[dnie]]-1</f>
        <v>2</v>
      </c>
      <c r="CT126" s="24">
        <v>2</v>
      </c>
      <c r="CV126" s="24">
        <v>3</v>
      </c>
    </row>
    <row r="127" spans="1:100" x14ac:dyDescent="0.25">
      <c r="A127" s="1" t="s">
        <v>15</v>
      </c>
      <c r="B127" s="1" t="s">
        <v>16</v>
      </c>
      <c r="C127" s="1" t="s">
        <v>38</v>
      </c>
      <c r="D127" s="2">
        <v>41977</v>
      </c>
      <c r="E127" s="2">
        <v>41979</v>
      </c>
      <c r="F127">
        <v>536.79999999999995</v>
      </c>
      <c r="G127" t="str">
        <f>podroze[[#This Row],[Imie]]&amp;podroze[[#This Row],[Nazwisko]]</f>
        <v>PiotrRoman</v>
      </c>
      <c r="H127">
        <f>COUNTIF(podroze[id],podroze[[#This Row],[id]])</f>
        <v>13</v>
      </c>
      <c r="I127">
        <f>podroze[[#This Row],[D_powr]]-podroze[[#This Row],[D_wyj]]+1</f>
        <v>3</v>
      </c>
      <c r="J127" s="1" cm="1">
        <f t="array" ref="J127">SUM(IF(podroze[Nazwisko]=podroze[[#This Row],[Nazwisko]],podroze[dnie],0))</f>
        <v>39</v>
      </c>
      <c r="K127" s="1">
        <f>30+(podroze[[#This Row],[dnie]]-1)*24</f>
        <v>78</v>
      </c>
      <c r="AB127" s="1" t="s">
        <v>15</v>
      </c>
      <c r="AC127" s="1" t="s">
        <v>16</v>
      </c>
      <c r="AD127" s="1" t="s">
        <v>38</v>
      </c>
      <c r="AE127" s="2">
        <v>41977</v>
      </c>
      <c r="AF127" s="2">
        <v>41979</v>
      </c>
      <c r="AG127">
        <v>536.79999999999995</v>
      </c>
      <c r="AH127" t="str">
        <f>podroze7[[#This Row],[Imie]]&amp;podroze7[[#This Row],[Nazwisko]]</f>
        <v>PiotrRoman</v>
      </c>
      <c r="AI127">
        <f>COUNTIF(podroze7[id],podroze7[[#This Row],[id]])</f>
        <v>13</v>
      </c>
      <c r="AJ127">
        <f>podroze7[[#This Row],[D_powr]]-podroze7[[#This Row],[D_wyj]]+1</f>
        <v>3</v>
      </c>
      <c r="AK127" s="1" cm="1">
        <f t="array" ref="AK127">SUM(IF(podroze7[Nazwisko]=podroze7[[#This Row],[Nazwisko]],podroze7[dnie],0))</f>
        <v>39</v>
      </c>
      <c r="AL127" s="1">
        <f>30+(podroze7[[#This Row],[dnie]]-1)*24</f>
        <v>78</v>
      </c>
      <c r="AM127" s="1">
        <f>podroze7[[#This Row],[dieta]]+podroze7[[#This Row],[Koszt_wyj]]</f>
        <v>614.79999999999995</v>
      </c>
      <c r="AZ127" s="1" t="s">
        <v>15</v>
      </c>
      <c r="BA127" s="1" t="s">
        <v>16</v>
      </c>
      <c r="BB127" s="1" t="s">
        <v>38</v>
      </c>
      <c r="BC127" s="2">
        <v>41977</v>
      </c>
      <c r="BD127" s="2">
        <v>41979</v>
      </c>
      <c r="BE127">
        <v>536.79999999999995</v>
      </c>
      <c r="BF127" t="str">
        <f>podroze78[[#This Row],[Imie]]&amp;podroze78[[#This Row],[Nazwisko]]</f>
        <v>PiotrRoman</v>
      </c>
      <c r="BG127">
        <f>COUNTIF(podroze78[id],podroze78[[#This Row],[id]])</f>
        <v>13</v>
      </c>
      <c r="BH127">
        <f>podroze78[[#This Row],[D_powr]]-podroze78[[#This Row],[D_wyj]]+1</f>
        <v>3</v>
      </c>
      <c r="BI127" s="1" cm="1">
        <f t="array" ref="BI127">SUM(IF(podroze78[Nazwisko]=podroze78[[#This Row],[Nazwisko]],podroze78[dnie],0))</f>
        <v>39</v>
      </c>
      <c r="BJ127" s="1">
        <f>30+(podroze78[[#This Row],[dnie]]-1)*24</f>
        <v>78</v>
      </c>
      <c r="BK127" s="1">
        <f>podroze78[[#This Row],[dieta]]+podroze78[[#This Row],[Koszt_wyj]]</f>
        <v>614.79999999999995</v>
      </c>
      <c r="BL127" s="1">
        <f>MONTH(podroze78[[#This Row],[D_wyj]])</f>
        <v>12</v>
      </c>
      <c r="BT127" s="1" t="s">
        <v>15</v>
      </c>
      <c r="BU127" s="1" t="s">
        <v>16</v>
      </c>
      <c r="BV127" s="1" t="s">
        <v>38</v>
      </c>
      <c r="BW127" s="2">
        <v>41977</v>
      </c>
      <c r="BX127" s="2">
        <v>41979</v>
      </c>
      <c r="BY127">
        <v>536.79999999999995</v>
      </c>
      <c r="BZ127" t="str">
        <f>podroze789[[#This Row],[Imie]]&amp;podroze789[[#This Row],[Nazwisko]]</f>
        <v>PiotrRoman</v>
      </c>
      <c r="CA127">
        <f>COUNTIF(podroze789[id],podroze789[[#This Row],[id]])</f>
        <v>13</v>
      </c>
      <c r="CB127">
        <f>podroze789[[#This Row],[D_powr]]-podroze789[[#This Row],[D_wyj]]+1</f>
        <v>3</v>
      </c>
      <c r="CC127" s="1" cm="1">
        <f t="array" ref="CC127">SUM(IF(podroze789[Nazwisko]=podroze789[[#This Row],[Nazwisko]],podroze789[dnie],0))</f>
        <v>39</v>
      </c>
      <c r="CD127" s="1">
        <f>30+(podroze789[[#This Row],[dnie]]-1)*24</f>
        <v>78</v>
      </c>
      <c r="CE127" s="1">
        <f>podroze789[[#This Row],[dieta]]+podroze789[[#This Row],[Koszt_wyj]]</f>
        <v>614.79999999999995</v>
      </c>
      <c r="CF127" s="1">
        <f>MONTH(podroze789[[#This Row],[D_wyj]])</f>
        <v>12</v>
      </c>
      <c r="CG127" s="1">
        <f>podroze789[[#This Row],[dnie]]-1</f>
        <v>2</v>
      </c>
      <c r="CT127" s="23">
        <v>2</v>
      </c>
      <c r="CV127" s="23">
        <v>3</v>
      </c>
    </row>
    <row r="128" spans="1:100" x14ac:dyDescent="0.25">
      <c r="A128" s="1" t="s">
        <v>22</v>
      </c>
      <c r="B128" s="1" t="s">
        <v>172</v>
      </c>
      <c r="C128" s="1" t="s">
        <v>24</v>
      </c>
      <c r="D128" s="2">
        <v>41929</v>
      </c>
      <c r="E128" s="2">
        <v>41930</v>
      </c>
      <c r="F128">
        <v>439.7</v>
      </c>
      <c r="G128" t="str">
        <f>podroze[[#This Row],[Imie]]&amp;podroze[[#This Row],[Nazwisko]]</f>
        <v>PatrycjaCzarnoleska</v>
      </c>
      <c r="H128">
        <f>COUNTIF(podroze[id],podroze[[#This Row],[id]])</f>
        <v>15</v>
      </c>
      <c r="I128">
        <f>podroze[[#This Row],[D_powr]]-podroze[[#This Row],[D_wyj]]+1</f>
        <v>2</v>
      </c>
      <c r="J128" s="1" cm="1">
        <f t="array" ref="J128">SUM(IF(podroze[Nazwisko]=podroze[[#This Row],[Nazwisko]],podroze[dnie],0))</f>
        <v>39</v>
      </c>
      <c r="K128" s="1">
        <f>30+(podroze[[#This Row],[dnie]]-1)*24</f>
        <v>54</v>
      </c>
      <c r="AB128" s="1" t="s">
        <v>22</v>
      </c>
      <c r="AC128" s="1" t="s">
        <v>172</v>
      </c>
      <c r="AD128" s="1" t="s">
        <v>24</v>
      </c>
      <c r="AE128" s="2">
        <v>41929</v>
      </c>
      <c r="AF128" s="2">
        <v>41930</v>
      </c>
      <c r="AG128">
        <v>439.7</v>
      </c>
      <c r="AH128" t="str">
        <f>podroze7[[#This Row],[Imie]]&amp;podroze7[[#This Row],[Nazwisko]]</f>
        <v>PatrycjaCzarnoleska</v>
      </c>
      <c r="AI128">
        <f>COUNTIF(podroze7[id],podroze7[[#This Row],[id]])</f>
        <v>15</v>
      </c>
      <c r="AJ128">
        <f>podroze7[[#This Row],[D_powr]]-podroze7[[#This Row],[D_wyj]]+1</f>
        <v>2</v>
      </c>
      <c r="AK128" s="1" cm="1">
        <f t="array" ref="AK128">SUM(IF(podroze7[Nazwisko]=podroze7[[#This Row],[Nazwisko]],podroze7[dnie],0))</f>
        <v>39</v>
      </c>
      <c r="AL128" s="1">
        <f>30+(podroze7[[#This Row],[dnie]]-1)*24</f>
        <v>54</v>
      </c>
      <c r="AM128" s="1">
        <f>podroze7[[#This Row],[dieta]]+podroze7[[#This Row],[Koszt_wyj]]</f>
        <v>493.7</v>
      </c>
      <c r="AZ128" s="1" t="s">
        <v>22</v>
      </c>
      <c r="BA128" s="1" t="s">
        <v>172</v>
      </c>
      <c r="BB128" s="1" t="s">
        <v>24</v>
      </c>
      <c r="BC128" s="2">
        <v>41929</v>
      </c>
      <c r="BD128" s="2">
        <v>41930</v>
      </c>
      <c r="BE128">
        <v>439.7</v>
      </c>
      <c r="BF128" t="str">
        <f>podroze78[[#This Row],[Imie]]&amp;podroze78[[#This Row],[Nazwisko]]</f>
        <v>PatrycjaCzarnoleska</v>
      </c>
      <c r="BG128">
        <f>COUNTIF(podroze78[id],podroze78[[#This Row],[id]])</f>
        <v>15</v>
      </c>
      <c r="BH128">
        <f>podroze78[[#This Row],[D_powr]]-podroze78[[#This Row],[D_wyj]]+1</f>
        <v>2</v>
      </c>
      <c r="BI128" s="1" cm="1">
        <f t="array" ref="BI128">SUM(IF(podroze78[Nazwisko]=podroze78[[#This Row],[Nazwisko]],podroze78[dnie],0))</f>
        <v>39</v>
      </c>
      <c r="BJ128" s="1">
        <f>30+(podroze78[[#This Row],[dnie]]-1)*24</f>
        <v>54</v>
      </c>
      <c r="BK128" s="1">
        <f>podroze78[[#This Row],[dieta]]+podroze78[[#This Row],[Koszt_wyj]]</f>
        <v>493.7</v>
      </c>
      <c r="BL128" s="1">
        <f>MONTH(podroze78[[#This Row],[D_wyj]])</f>
        <v>10</v>
      </c>
      <c r="BT128" s="1" t="s">
        <v>22</v>
      </c>
      <c r="BU128" s="1" t="s">
        <v>172</v>
      </c>
      <c r="BV128" s="1" t="s">
        <v>24</v>
      </c>
      <c r="BW128" s="2">
        <v>41929</v>
      </c>
      <c r="BX128" s="2">
        <v>41930</v>
      </c>
      <c r="BY128">
        <v>439.7</v>
      </c>
      <c r="BZ128" t="str">
        <f>podroze789[[#This Row],[Imie]]&amp;podroze789[[#This Row],[Nazwisko]]</f>
        <v>PatrycjaCzarnoleska</v>
      </c>
      <c r="CA128">
        <f>COUNTIF(podroze789[id],podroze789[[#This Row],[id]])</f>
        <v>15</v>
      </c>
      <c r="CB128">
        <f>podroze789[[#This Row],[D_powr]]-podroze789[[#This Row],[D_wyj]]+1</f>
        <v>2</v>
      </c>
      <c r="CC128" s="1" cm="1">
        <f t="array" ref="CC128">SUM(IF(podroze789[Nazwisko]=podroze789[[#This Row],[Nazwisko]],podroze789[dnie],0))</f>
        <v>39</v>
      </c>
      <c r="CD128" s="1">
        <f>30+(podroze789[[#This Row],[dnie]]-1)*24</f>
        <v>54</v>
      </c>
      <c r="CE128" s="1">
        <f>podroze789[[#This Row],[dieta]]+podroze789[[#This Row],[Koszt_wyj]]</f>
        <v>493.7</v>
      </c>
      <c r="CF128" s="1">
        <f>MONTH(podroze789[[#This Row],[D_wyj]])</f>
        <v>10</v>
      </c>
      <c r="CG128" s="1">
        <f>podroze789[[#This Row],[dnie]]-1</f>
        <v>1</v>
      </c>
      <c r="CT128" s="24">
        <v>2</v>
      </c>
      <c r="CV128" s="24">
        <v>3</v>
      </c>
    </row>
    <row r="129" spans="1:100" x14ac:dyDescent="0.25">
      <c r="A129" s="1" t="s">
        <v>22</v>
      </c>
      <c r="B129" s="1" t="s">
        <v>172</v>
      </c>
      <c r="C129" s="1" t="s">
        <v>66</v>
      </c>
      <c r="D129" s="2">
        <v>41934</v>
      </c>
      <c r="E129" s="2">
        <v>41935</v>
      </c>
      <c r="F129">
        <v>485.7</v>
      </c>
      <c r="G129" t="str">
        <f>podroze[[#This Row],[Imie]]&amp;podroze[[#This Row],[Nazwisko]]</f>
        <v>PatrycjaCzarnoleska</v>
      </c>
      <c r="H129">
        <f>COUNTIF(podroze[id],podroze[[#This Row],[id]])</f>
        <v>15</v>
      </c>
      <c r="I129">
        <f>podroze[[#This Row],[D_powr]]-podroze[[#This Row],[D_wyj]]+1</f>
        <v>2</v>
      </c>
      <c r="J129" s="1" cm="1">
        <f t="array" ref="J129">SUM(IF(podroze[Nazwisko]=podroze[[#This Row],[Nazwisko]],podroze[dnie],0))</f>
        <v>39</v>
      </c>
      <c r="K129" s="1">
        <f>30+(podroze[[#This Row],[dnie]]-1)*24</f>
        <v>54</v>
      </c>
      <c r="AB129" s="1" t="s">
        <v>22</v>
      </c>
      <c r="AC129" s="1" t="s">
        <v>172</v>
      </c>
      <c r="AD129" s="1" t="s">
        <v>66</v>
      </c>
      <c r="AE129" s="2">
        <v>41934</v>
      </c>
      <c r="AF129" s="2">
        <v>41935</v>
      </c>
      <c r="AG129">
        <v>485.7</v>
      </c>
      <c r="AH129" t="str">
        <f>podroze7[[#This Row],[Imie]]&amp;podroze7[[#This Row],[Nazwisko]]</f>
        <v>PatrycjaCzarnoleska</v>
      </c>
      <c r="AI129">
        <f>COUNTIF(podroze7[id],podroze7[[#This Row],[id]])</f>
        <v>15</v>
      </c>
      <c r="AJ129">
        <f>podroze7[[#This Row],[D_powr]]-podroze7[[#This Row],[D_wyj]]+1</f>
        <v>2</v>
      </c>
      <c r="AK129" s="1" cm="1">
        <f t="array" ref="AK129">SUM(IF(podroze7[Nazwisko]=podroze7[[#This Row],[Nazwisko]],podroze7[dnie],0))</f>
        <v>39</v>
      </c>
      <c r="AL129" s="1">
        <f>30+(podroze7[[#This Row],[dnie]]-1)*24</f>
        <v>54</v>
      </c>
      <c r="AM129" s="1">
        <f>podroze7[[#This Row],[dieta]]+podroze7[[#This Row],[Koszt_wyj]]</f>
        <v>539.70000000000005</v>
      </c>
      <c r="AZ129" s="1" t="s">
        <v>22</v>
      </c>
      <c r="BA129" s="1" t="s">
        <v>172</v>
      </c>
      <c r="BB129" s="1" t="s">
        <v>66</v>
      </c>
      <c r="BC129" s="2">
        <v>41934</v>
      </c>
      <c r="BD129" s="2">
        <v>41935</v>
      </c>
      <c r="BE129">
        <v>485.7</v>
      </c>
      <c r="BF129" t="str">
        <f>podroze78[[#This Row],[Imie]]&amp;podroze78[[#This Row],[Nazwisko]]</f>
        <v>PatrycjaCzarnoleska</v>
      </c>
      <c r="BG129">
        <f>COUNTIF(podroze78[id],podroze78[[#This Row],[id]])</f>
        <v>15</v>
      </c>
      <c r="BH129">
        <f>podroze78[[#This Row],[D_powr]]-podroze78[[#This Row],[D_wyj]]+1</f>
        <v>2</v>
      </c>
      <c r="BI129" s="1" cm="1">
        <f t="array" ref="BI129">SUM(IF(podroze78[Nazwisko]=podroze78[[#This Row],[Nazwisko]],podroze78[dnie],0))</f>
        <v>39</v>
      </c>
      <c r="BJ129" s="1">
        <f>30+(podroze78[[#This Row],[dnie]]-1)*24</f>
        <v>54</v>
      </c>
      <c r="BK129" s="1">
        <f>podroze78[[#This Row],[dieta]]+podroze78[[#This Row],[Koszt_wyj]]</f>
        <v>539.70000000000005</v>
      </c>
      <c r="BL129" s="1">
        <f>MONTH(podroze78[[#This Row],[D_wyj]])</f>
        <v>10</v>
      </c>
      <c r="BT129" s="1" t="s">
        <v>22</v>
      </c>
      <c r="BU129" s="1" t="s">
        <v>172</v>
      </c>
      <c r="BV129" s="1" t="s">
        <v>66</v>
      </c>
      <c r="BW129" s="2">
        <v>41934</v>
      </c>
      <c r="BX129" s="2">
        <v>41935</v>
      </c>
      <c r="BY129">
        <v>485.7</v>
      </c>
      <c r="BZ129" t="str">
        <f>podroze789[[#This Row],[Imie]]&amp;podroze789[[#This Row],[Nazwisko]]</f>
        <v>PatrycjaCzarnoleska</v>
      </c>
      <c r="CA129">
        <f>COUNTIF(podroze789[id],podroze789[[#This Row],[id]])</f>
        <v>15</v>
      </c>
      <c r="CB129">
        <f>podroze789[[#This Row],[D_powr]]-podroze789[[#This Row],[D_wyj]]+1</f>
        <v>2</v>
      </c>
      <c r="CC129" s="1" cm="1">
        <f t="array" ref="CC129">SUM(IF(podroze789[Nazwisko]=podroze789[[#This Row],[Nazwisko]],podroze789[dnie],0))</f>
        <v>39</v>
      </c>
      <c r="CD129" s="1">
        <f>30+(podroze789[[#This Row],[dnie]]-1)*24</f>
        <v>54</v>
      </c>
      <c r="CE129" s="1">
        <f>podroze789[[#This Row],[dieta]]+podroze789[[#This Row],[Koszt_wyj]]</f>
        <v>539.70000000000005</v>
      </c>
      <c r="CF129" s="1">
        <f>MONTH(podroze789[[#This Row],[D_wyj]])</f>
        <v>10</v>
      </c>
      <c r="CG129" s="1">
        <f>podroze789[[#This Row],[dnie]]-1</f>
        <v>1</v>
      </c>
      <c r="CT129" s="23">
        <v>2</v>
      </c>
      <c r="CV129" s="23">
        <v>3</v>
      </c>
    </row>
    <row r="130" spans="1:100" x14ac:dyDescent="0.25">
      <c r="A130" s="1" t="s">
        <v>22</v>
      </c>
      <c r="B130" s="1" t="s">
        <v>172</v>
      </c>
      <c r="C130" s="1" t="s">
        <v>30</v>
      </c>
      <c r="D130" s="2">
        <v>41975</v>
      </c>
      <c r="E130" s="2">
        <v>41976</v>
      </c>
      <c r="F130">
        <v>331.5</v>
      </c>
      <c r="G130" t="str">
        <f>podroze[[#This Row],[Imie]]&amp;podroze[[#This Row],[Nazwisko]]</f>
        <v>PatrycjaCzarnoleska</v>
      </c>
      <c r="H130">
        <f>COUNTIF(podroze[id],podroze[[#This Row],[id]])</f>
        <v>15</v>
      </c>
      <c r="I130">
        <f>podroze[[#This Row],[D_powr]]-podroze[[#This Row],[D_wyj]]+1</f>
        <v>2</v>
      </c>
      <c r="J130" s="1" cm="1">
        <f t="array" ref="J130">SUM(IF(podroze[Nazwisko]=podroze[[#This Row],[Nazwisko]],podroze[dnie],0))</f>
        <v>39</v>
      </c>
      <c r="K130" s="1">
        <f>30+(podroze[[#This Row],[dnie]]-1)*24</f>
        <v>54</v>
      </c>
      <c r="AB130" s="1" t="s">
        <v>22</v>
      </c>
      <c r="AC130" s="1" t="s">
        <v>172</v>
      </c>
      <c r="AD130" s="1" t="s">
        <v>30</v>
      </c>
      <c r="AE130" s="2">
        <v>41975</v>
      </c>
      <c r="AF130" s="2">
        <v>41976</v>
      </c>
      <c r="AG130">
        <v>331.5</v>
      </c>
      <c r="AH130" t="str">
        <f>podroze7[[#This Row],[Imie]]&amp;podroze7[[#This Row],[Nazwisko]]</f>
        <v>PatrycjaCzarnoleska</v>
      </c>
      <c r="AI130">
        <f>COUNTIF(podroze7[id],podroze7[[#This Row],[id]])</f>
        <v>15</v>
      </c>
      <c r="AJ130">
        <f>podroze7[[#This Row],[D_powr]]-podroze7[[#This Row],[D_wyj]]+1</f>
        <v>2</v>
      </c>
      <c r="AK130" s="1" cm="1">
        <f t="array" ref="AK130">SUM(IF(podroze7[Nazwisko]=podroze7[[#This Row],[Nazwisko]],podroze7[dnie],0))</f>
        <v>39</v>
      </c>
      <c r="AL130" s="1">
        <f>30+(podroze7[[#This Row],[dnie]]-1)*24</f>
        <v>54</v>
      </c>
      <c r="AM130" s="1">
        <f>podroze7[[#This Row],[dieta]]+podroze7[[#This Row],[Koszt_wyj]]</f>
        <v>385.5</v>
      </c>
      <c r="AZ130" s="1" t="s">
        <v>22</v>
      </c>
      <c r="BA130" s="1" t="s">
        <v>172</v>
      </c>
      <c r="BB130" s="1" t="s">
        <v>30</v>
      </c>
      <c r="BC130" s="2">
        <v>41975</v>
      </c>
      <c r="BD130" s="2">
        <v>41976</v>
      </c>
      <c r="BE130">
        <v>331.5</v>
      </c>
      <c r="BF130" t="str">
        <f>podroze78[[#This Row],[Imie]]&amp;podroze78[[#This Row],[Nazwisko]]</f>
        <v>PatrycjaCzarnoleska</v>
      </c>
      <c r="BG130">
        <f>COUNTIF(podroze78[id],podroze78[[#This Row],[id]])</f>
        <v>15</v>
      </c>
      <c r="BH130">
        <f>podroze78[[#This Row],[D_powr]]-podroze78[[#This Row],[D_wyj]]+1</f>
        <v>2</v>
      </c>
      <c r="BI130" s="1" cm="1">
        <f t="array" ref="BI130">SUM(IF(podroze78[Nazwisko]=podroze78[[#This Row],[Nazwisko]],podroze78[dnie],0))</f>
        <v>39</v>
      </c>
      <c r="BJ130" s="1">
        <f>30+(podroze78[[#This Row],[dnie]]-1)*24</f>
        <v>54</v>
      </c>
      <c r="BK130" s="1">
        <f>podroze78[[#This Row],[dieta]]+podroze78[[#This Row],[Koszt_wyj]]</f>
        <v>385.5</v>
      </c>
      <c r="BL130" s="1">
        <f>MONTH(podroze78[[#This Row],[D_wyj]])</f>
        <v>12</v>
      </c>
      <c r="BT130" s="1" t="s">
        <v>22</v>
      </c>
      <c r="BU130" s="1" t="s">
        <v>172</v>
      </c>
      <c r="BV130" s="1" t="s">
        <v>30</v>
      </c>
      <c r="BW130" s="2">
        <v>41975</v>
      </c>
      <c r="BX130" s="2">
        <v>41976</v>
      </c>
      <c r="BY130">
        <v>331.5</v>
      </c>
      <c r="BZ130" t="str">
        <f>podroze789[[#This Row],[Imie]]&amp;podroze789[[#This Row],[Nazwisko]]</f>
        <v>PatrycjaCzarnoleska</v>
      </c>
      <c r="CA130">
        <f>COUNTIF(podroze789[id],podroze789[[#This Row],[id]])</f>
        <v>15</v>
      </c>
      <c r="CB130">
        <f>podroze789[[#This Row],[D_powr]]-podroze789[[#This Row],[D_wyj]]+1</f>
        <v>2</v>
      </c>
      <c r="CC130" s="1" cm="1">
        <f t="array" ref="CC130">SUM(IF(podroze789[Nazwisko]=podroze789[[#This Row],[Nazwisko]],podroze789[dnie],0))</f>
        <v>39</v>
      </c>
      <c r="CD130" s="1">
        <f>30+(podroze789[[#This Row],[dnie]]-1)*24</f>
        <v>54</v>
      </c>
      <c r="CE130" s="1">
        <f>podroze789[[#This Row],[dieta]]+podroze789[[#This Row],[Koszt_wyj]]</f>
        <v>385.5</v>
      </c>
      <c r="CF130" s="1">
        <f>MONTH(podroze789[[#This Row],[D_wyj]])</f>
        <v>12</v>
      </c>
      <c r="CG130" s="1">
        <f>podroze789[[#This Row],[dnie]]-1</f>
        <v>1</v>
      </c>
      <c r="CT130" s="24">
        <v>4</v>
      </c>
      <c r="CV130" s="24">
        <v>3</v>
      </c>
    </row>
    <row r="131" spans="1:100" x14ac:dyDescent="0.25">
      <c r="A131" s="1" t="s">
        <v>15</v>
      </c>
      <c r="B131" s="1" t="s">
        <v>16</v>
      </c>
      <c r="C131" s="1" t="s">
        <v>17</v>
      </c>
      <c r="D131" s="2">
        <v>41696</v>
      </c>
      <c r="E131" s="2">
        <v>41697</v>
      </c>
      <c r="F131">
        <v>706.5</v>
      </c>
      <c r="G131" t="str">
        <f>podroze[[#This Row],[Imie]]&amp;podroze[[#This Row],[Nazwisko]]</f>
        <v>PiotrRoman</v>
      </c>
      <c r="H131">
        <f>COUNTIF(podroze[id],podroze[[#This Row],[id]])</f>
        <v>13</v>
      </c>
      <c r="I131">
        <f>podroze[[#This Row],[D_powr]]-podroze[[#This Row],[D_wyj]]+1</f>
        <v>2</v>
      </c>
      <c r="J131" s="1" cm="1">
        <f t="array" ref="J131">SUM(IF(podroze[Nazwisko]=podroze[[#This Row],[Nazwisko]],podroze[dnie],0))</f>
        <v>39</v>
      </c>
      <c r="K131" s="1">
        <f>30+(podroze[[#This Row],[dnie]]-1)*24</f>
        <v>54</v>
      </c>
      <c r="AB131" s="1" t="s">
        <v>15</v>
      </c>
      <c r="AC131" s="1" t="s">
        <v>16</v>
      </c>
      <c r="AD131" s="1" t="s">
        <v>17</v>
      </c>
      <c r="AE131" s="2">
        <v>41696</v>
      </c>
      <c r="AF131" s="2">
        <v>41697</v>
      </c>
      <c r="AG131">
        <v>706.5</v>
      </c>
      <c r="AH131" t="str">
        <f>podroze7[[#This Row],[Imie]]&amp;podroze7[[#This Row],[Nazwisko]]</f>
        <v>PiotrRoman</v>
      </c>
      <c r="AI131">
        <f>COUNTIF(podroze7[id],podroze7[[#This Row],[id]])</f>
        <v>13</v>
      </c>
      <c r="AJ131">
        <f>podroze7[[#This Row],[D_powr]]-podroze7[[#This Row],[D_wyj]]+1</f>
        <v>2</v>
      </c>
      <c r="AK131" s="1" cm="1">
        <f t="array" ref="AK131">SUM(IF(podroze7[Nazwisko]=podroze7[[#This Row],[Nazwisko]],podroze7[dnie],0))</f>
        <v>39</v>
      </c>
      <c r="AL131" s="1">
        <f>30+(podroze7[[#This Row],[dnie]]-1)*24</f>
        <v>54</v>
      </c>
      <c r="AM131" s="1">
        <f>podroze7[[#This Row],[dieta]]+podroze7[[#This Row],[Koszt_wyj]]</f>
        <v>760.5</v>
      </c>
      <c r="AZ131" s="1" t="s">
        <v>15</v>
      </c>
      <c r="BA131" s="1" t="s">
        <v>16</v>
      </c>
      <c r="BB131" s="1" t="s">
        <v>17</v>
      </c>
      <c r="BC131" s="2">
        <v>41696</v>
      </c>
      <c r="BD131" s="2">
        <v>41697</v>
      </c>
      <c r="BE131">
        <v>706.5</v>
      </c>
      <c r="BF131" t="str">
        <f>podroze78[[#This Row],[Imie]]&amp;podroze78[[#This Row],[Nazwisko]]</f>
        <v>PiotrRoman</v>
      </c>
      <c r="BG131">
        <f>COUNTIF(podroze78[id],podroze78[[#This Row],[id]])</f>
        <v>13</v>
      </c>
      <c r="BH131">
        <f>podroze78[[#This Row],[D_powr]]-podroze78[[#This Row],[D_wyj]]+1</f>
        <v>2</v>
      </c>
      <c r="BI131" s="1" cm="1">
        <f t="array" ref="BI131">SUM(IF(podroze78[Nazwisko]=podroze78[[#This Row],[Nazwisko]],podroze78[dnie],0))</f>
        <v>39</v>
      </c>
      <c r="BJ131" s="1">
        <f>30+(podroze78[[#This Row],[dnie]]-1)*24</f>
        <v>54</v>
      </c>
      <c r="BK131" s="1">
        <f>podroze78[[#This Row],[dieta]]+podroze78[[#This Row],[Koszt_wyj]]</f>
        <v>760.5</v>
      </c>
      <c r="BL131" s="1">
        <f>MONTH(podroze78[[#This Row],[D_wyj]])</f>
        <v>2</v>
      </c>
      <c r="BT131" s="1" t="s">
        <v>15</v>
      </c>
      <c r="BU131" s="1" t="s">
        <v>16</v>
      </c>
      <c r="BV131" s="1" t="s">
        <v>17</v>
      </c>
      <c r="BW131" s="2">
        <v>41696</v>
      </c>
      <c r="BX131" s="2">
        <v>41697</v>
      </c>
      <c r="BY131">
        <v>706.5</v>
      </c>
      <c r="BZ131" t="str">
        <f>podroze789[[#This Row],[Imie]]&amp;podroze789[[#This Row],[Nazwisko]]</f>
        <v>PiotrRoman</v>
      </c>
      <c r="CA131">
        <f>COUNTIF(podroze789[id],podroze789[[#This Row],[id]])</f>
        <v>13</v>
      </c>
      <c r="CB131">
        <f>podroze789[[#This Row],[D_powr]]-podroze789[[#This Row],[D_wyj]]+1</f>
        <v>2</v>
      </c>
      <c r="CC131" s="1" cm="1">
        <f t="array" ref="CC131">SUM(IF(podroze789[Nazwisko]=podroze789[[#This Row],[Nazwisko]],podroze789[dnie],0))</f>
        <v>39</v>
      </c>
      <c r="CD131" s="1">
        <f>30+(podroze789[[#This Row],[dnie]]-1)*24</f>
        <v>54</v>
      </c>
      <c r="CE131" s="1">
        <f>podroze789[[#This Row],[dieta]]+podroze789[[#This Row],[Koszt_wyj]]</f>
        <v>760.5</v>
      </c>
      <c r="CF131" s="1">
        <f>MONTH(podroze789[[#This Row],[D_wyj]])</f>
        <v>2</v>
      </c>
      <c r="CG131" s="1">
        <f>podroze789[[#This Row],[dnie]]-1</f>
        <v>1</v>
      </c>
      <c r="CT131" s="23">
        <v>4</v>
      </c>
      <c r="CV131" s="23">
        <v>4</v>
      </c>
    </row>
    <row r="132" spans="1:100" x14ac:dyDescent="0.25">
      <c r="A132" s="1" t="s">
        <v>15</v>
      </c>
      <c r="B132" s="1" t="s">
        <v>16</v>
      </c>
      <c r="C132" s="1" t="s">
        <v>11</v>
      </c>
      <c r="D132" s="2">
        <v>41815</v>
      </c>
      <c r="E132" s="2">
        <v>41816</v>
      </c>
      <c r="F132">
        <v>295.39999999999998</v>
      </c>
      <c r="G132" t="str">
        <f>podroze[[#This Row],[Imie]]&amp;podroze[[#This Row],[Nazwisko]]</f>
        <v>PiotrRoman</v>
      </c>
      <c r="H132">
        <f>COUNTIF(podroze[id],podroze[[#This Row],[id]])</f>
        <v>13</v>
      </c>
      <c r="I132">
        <f>podroze[[#This Row],[D_powr]]-podroze[[#This Row],[D_wyj]]+1</f>
        <v>2</v>
      </c>
      <c r="J132" s="1" cm="1">
        <f t="array" ref="J132">SUM(IF(podroze[Nazwisko]=podroze[[#This Row],[Nazwisko]],podroze[dnie],0))</f>
        <v>39</v>
      </c>
      <c r="K132" s="1">
        <f>30+(podroze[[#This Row],[dnie]]-1)*24</f>
        <v>54</v>
      </c>
      <c r="AB132" s="1" t="s">
        <v>15</v>
      </c>
      <c r="AC132" s="1" t="s">
        <v>16</v>
      </c>
      <c r="AD132" s="1" t="s">
        <v>11</v>
      </c>
      <c r="AE132" s="2">
        <v>41815</v>
      </c>
      <c r="AF132" s="2">
        <v>41816</v>
      </c>
      <c r="AG132">
        <v>295.39999999999998</v>
      </c>
      <c r="AH132" t="str">
        <f>podroze7[[#This Row],[Imie]]&amp;podroze7[[#This Row],[Nazwisko]]</f>
        <v>PiotrRoman</v>
      </c>
      <c r="AI132">
        <f>COUNTIF(podroze7[id],podroze7[[#This Row],[id]])</f>
        <v>13</v>
      </c>
      <c r="AJ132">
        <f>podroze7[[#This Row],[D_powr]]-podroze7[[#This Row],[D_wyj]]+1</f>
        <v>2</v>
      </c>
      <c r="AK132" s="1" cm="1">
        <f t="array" ref="AK132">SUM(IF(podroze7[Nazwisko]=podroze7[[#This Row],[Nazwisko]],podroze7[dnie],0))</f>
        <v>39</v>
      </c>
      <c r="AL132" s="1">
        <f>30+(podroze7[[#This Row],[dnie]]-1)*24</f>
        <v>54</v>
      </c>
      <c r="AM132" s="1">
        <f>podroze7[[#This Row],[dieta]]+podroze7[[#This Row],[Koszt_wyj]]</f>
        <v>349.4</v>
      </c>
      <c r="AZ132" s="1" t="s">
        <v>15</v>
      </c>
      <c r="BA132" s="1" t="s">
        <v>16</v>
      </c>
      <c r="BB132" s="1" t="s">
        <v>11</v>
      </c>
      <c r="BC132" s="2">
        <v>41815</v>
      </c>
      <c r="BD132" s="2">
        <v>41816</v>
      </c>
      <c r="BE132">
        <v>295.39999999999998</v>
      </c>
      <c r="BF132" t="str">
        <f>podroze78[[#This Row],[Imie]]&amp;podroze78[[#This Row],[Nazwisko]]</f>
        <v>PiotrRoman</v>
      </c>
      <c r="BG132">
        <f>COUNTIF(podroze78[id],podroze78[[#This Row],[id]])</f>
        <v>13</v>
      </c>
      <c r="BH132">
        <f>podroze78[[#This Row],[D_powr]]-podroze78[[#This Row],[D_wyj]]+1</f>
        <v>2</v>
      </c>
      <c r="BI132" s="1" cm="1">
        <f t="array" ref="BI132">SUM(IF(podroze78[Nazwisko]=podroze78[[#This Row],[Nazwisko]],podroze78[dnie],0))</f>
        <v>39</v>
      </c>
      <c r="BJ132" s="1">
        <f>30+(podroze78[[#This Row],[dnie]]-1)*24</f>
        <v>54</v>
      </c>
      <c r="BK132" s="1">
        <f>podroze78[[#This Row],[dieta]]+podroze78[[#This Row],[Koszt_wyj]]</f>
        <v>349.4</v>
      </c>
      <c r="BL132" s="1">
        <f>MONTH(podroze78[[#This Row],[D_wyj]])</f>
        <v>6</v>
      </c>
      <c r="BT132" s="1" t="s">
        <v>15</v>
      </c>
      <c r="BU132" s="1" t="s">
        <v>16</v>
      </c>
      <c r="BV132" s="1" t="s">
        <v>11</v>
      </c>
      <c r="BW132" s="2">
        <v>41815</v>
      </c>
      <c r="BX132" s="2">
        <v>41816</v>
      </c>
      <c r="BY132">
        <v>295.39999999999998</v>
      </c>
      <c r="BZ132" t="str">
        <f>podroze789[[#This Row],[Imie]]&amp;podroze789[[#This Row],[Nazwisko]]</f>
        <v>PiotrRoman</v>
      </c>
      <c r="CA132">
        <f>COUNTIF(podroze789[id],podroze789[[#This Row],[id]])</f>
        <v>13</v>
      </c>
      <c r="CB132">
        <f>podroze789[[#This Row],[D_powr]]-podroze789[[#This Row],[D_wyj]]+1</f>
        <v>2</v>
      </c>
      <c r="CC132" s="1" cm="1">
        <f t="array" ref="CC132">SUM(IF(podroze789[Nazwisko]=podroze789[[#This Row],[Nazwisko]],podroze789[dnie],0))</f>
        <v>39</v>
      </c>
      <c r="CD132" s="1">
        <f>30+(podroze789[[#This Row],[dnie]]-1)*24</f>
        <v>54</v>
      </c>
      <c r="CE132" s="1">
        <f>podroze789[[#This Row],[dieta]]+podroze789[[#This Row],[Koszt_wyj]]</f>
        <v>349.4</v>
      </c>
      <c r="CF132" s="1">
        <f>MONTH(podroze789[[#This Row],[D_wyj]])</f>
        <v>6</v>
      </c>
      <c r="CG132" s="1">
        <f>podroze789[[#This Row],[dnie]]-1</f>
        <v>1</v>
      </c>
      <c r="CT132" s="24">
        <v>4</v>
      </c>
      <c r="CV132" s="24">
        <v>4</v>
      </c>
    </row>
    <row r="133" spans="1:100" x14ac:dyDescent="0.25">
      <c r="A133" s="1" t="s">
        <v>15</v>
      </c>
      <c r="B133" s="1" t="s">
        <v>16</v>
      </c>
      <c r="C133" s="1" t="s">
        <v>38</v>
      </c>
      <c r="D133" s="2">
        <v>41876</v>
      </c>
      <c r="E133" s="2">
        <v>41877</v>
      </c>
      <c r="F133">
        <v>407.8</v>
      </c>
      <c r="G133" t="str">
        <f>podroze[[#This Row],[Imie]]&amp;podroze[[#This Row],[Nazwisko]]</f>
        <v>PiotrRoman</v>
      </c>
      <c r="H133">
        <f>COUNTIF(podroze[id],podroze[[#This Row],[id]])</f>
        <v>13</v>
      </c>
      <c r="I133">
        <f>podroze[[#This Row],[D_powr]]-podroze[[#This Row],[D_wyj]]+1</f>
        <v>2</v>
      </c>
      <c r="J133" s="1" cm="1">
        <f t="array" ref="J133">SUM(IF(podroze[Nazwisko]=podroze[[#This Row],[Nazwisko]],podroze[dnie],0))</f>
        <v>39</v>
      </c>
      <c r="K133" s="1">
        <f>30+(podroze[[#This Row],[dnie]]-1)*24</f>
        <v>54</v>
      </c>
      <c r="AB133" s="1" t="s">
        <v>15</v>
      </c>
      <c r="AC133" s="1" t="s">
        <v>16</v>
      </c>
      <c r="AD133" s="1" t="s">
        <v>38</v>
      </c>
      <c r="AE133" s="2">
        <v>41876</v>
      </c>
      <c r="AF133" s="2">
        <v>41877</v>
      </c>
      <c r="AG133">
        <v>407.8</v>
      </c>
      <c r="AH133" t="str">
        <f>podroze7[[#This Row],[Imie]]&amp;podroze7[[#This Row],[Nazwisko]]</f>
        <v>PiotrRoman</v>
      </c>
      <c r="AI133">
        <f>COUNTIF(podroze7[id],podroze7[[#This Row],[id]])</f>
        <v>13</v>
      </c>
      <c r="AJ133">
        <f>podroze7[[#This Row],[D_powr]]-podroze7[[#This Row],[D_wyj]]+1</f>
        <v>2</v>
      </c>
      <c r="AK133" s="1" cm="1">
        <f t="array" ref="AK133">SUM(IF(podroze7[Nazwisko]=podroze7[[#This Row],[Nazwisko]],podroze7[dnie],0))</f>
        <v>39</v>
      </c>
      <c r="AL133" s="1">
        <f>30+(podroze7[[#This Row],[dnie]]-1)*24</f>
        <v>54</v>
      </c>
      <c r="AM133" s="1">
        <f>podroze7[[#This Row],[dieta]]+podroze7[[#This Row],[Koszt_wyj]]</f>
        <v>461.8</v>
      </c>
      <c r="AZ133" s="1" t="s">
        <v>15</v>
      </c>
      <c r="BA133" s="1" t="s">
        <v>16</v>
      </c>
      <c r="BB133" s="1" t="s">
        <v>38</v>
      </c>
      <c r="BC133" s="2">
        <v>41876</v>
      </c>
      <c r="BD133" s="2">
        <v>41877</v>
      </c>
      <c r="BE133">
        <v>407.8</v>
      </c>
      <c r="BF133" t="str">
        <f>podroze78[[#This Row],[Imie]]&amp;podroze78[[#This Row],[Nazwisko]]</f>
        <v>PiotrRoman</v>
      </c>
      <c r="BG133">
        <f>COUNTIF(podroze78[id],podroze78[[#This Row],[id]])</f>
        <v>13</v>
      </c>
      <c r="BH133">
        <f>podroze78[[#This Row],[D_powr]]-podroze78[[#This Row],[D_wyj]]+1</f>
        <v>2</v>
      </c>
      <c r="BI133" s="1" cm="1">
        <f t="array" ref="BI133">SUM(IF(podroze78[Nazwisko]=podroze78[[#This Row],[Nazwisko]],podroze78[dnie],0))</f>
        <v>39</v>
      </c>
      <c r="BJ133" s="1">
        <f>30+(podroze78[[#This Row],[dnie]]-1)*24</f>
        <v>54</v>
      </c>
      <c r="BK133" s="1">
        <f>podroze78[[#This Row],[dieta]]+podroze78[[#This Row],[Koszt_wyj]]</f>
        <v>461.8</v>
      </c>
      <c r="BL133" s="1">
        <f>MONTH(podroze78[[#This Row],[D_wyj]])</f>
        <v>8</v>
      </c>
      <c r="BT133" s="1" t="s">
        <v>15</v>
      </c>
      <c r="BU133" s="1" t="s">
        <v>16</v>
      </c>
      <c r="BV133" s="1" t="s">
        <v>38</v>
      </c>
      <c r="BW133" s="2">
        <v>41876</v>
      </c>
      <c r="BX133" s="2">
        <v>41877</v>
      </c>
      <c r="BY133">
        <v>407.8</v>
      </c>
      <c r="BZ133" t="str">
        <f>podroze789[[#This Row],[Imie]]&amp;podroze789[[#This Row],[Nazwisko]]</f>
        <v>PiotrRoman</v>
      </c>
      <c r="CA133">
        <f>COUNTIF(podroze789[id],podroze789[[#This Row],[id]])</f>
        <v>13</v>
      </c>
      <c r="CB133">
        <f>podroze789[[#This Row],[D_powr]]-podroze789[[#This Row],[D_wyj]]+1</f>
        <v>2</v>
      </c>
      <c r="CC133" s="1" cm="1">
        <f t="array" ref="CC133">SUM(IF(podroze789[Nazwisko]=podroze789[[#This Row],[Nazwisko]],podroze789[dnie],0))</f>
        <v>39</v>
      </c>
      <c r="CD133" s="1">
        <f>30+(podroze789[[#This Row],[dnie]]-1)*24</f>
        <v>54</v>
      </c>
      <c r="CE133" s="1">
        <f>podroze789[[#This Row],[dieta]]+podroze789[[#This Row],[Koszt_wyj]]</f>
        <v>461.8</v>
      </c>
      <c r="CF133" s="1">
        <f>MONTH(podroze789[[#This Row],[D_wyj]])</f>
        <v>8</v>
      </c>
      <c r="CG133" s="1">
        <f>podroze789[[#This Row],[dnie]]-1</f>
        <v>1</v>
      </c>
      <c r="CT133" s="23">
        <v>4</v>
      </c>
      <c r="CV133" s="23">
        <v>4</v>
      </c>
    </row>
    <row r="134" spans="1:100" x14ac:dyDescent="0.25">
      <c r="A134" s="1" t="s">
        <v>15</v>
      </c>
      <c r="B134" s="1" t="s">
        <v>16</v>
      </c>
      <c r="C134" s="1" t="s">
        <v>30</v>
      </c>
      <c r="D134" s="2">
        <v>41991</v>
      </c>
      <c r="E134" s="2">
        <v>41992</v>
      </c>
      <c r="F134">
        <v>331.5</v>
      </c>
      <c r="G134" t="str">
        <f>podroze[[#This Row],[Imie]]&amp;podroze[[#This Row],[Nazwisko]]</f>
        <v>PiotrRoman</v>
      </c>
      <c r="H134">
        <f>COUNTIF(podroze[id],podroze[[#This Row],[id]])</f>
        <v>13</v>
      </c>
      <c r="I134">
        <f>podroze[[#This Row],[D_powr]]-podroze[[#This Row],[D_wyj]]+1</f>
        <v>2</v>
      </c>
      <c r="J134" s="1" cm="1">
        <f t="array" ref="J134">SUM(IF(podroze[Nazwisko]=podroze[[#This Row],[Nazwisko]],podroze[dnie],0))</f>
        <v>39</v>
      </c>
      <c r="K134" s="1">
        <f>30+(podroze[[#This Row],[dnie]]-1)*24</f>
        <v>54</v>
      </c>
      <c r="AB134" s="1" t="s">
        <v>15</v>
      </c>
      <c r="AC134" s="1" t="s">
        <v>16</v>
      </c>
      <c r="AD134" s="1" t="s">
        <v>30</v>
      </c>
      <c r="AE134" s="2">
        <v>41991</v>
      </c>
      <c r="AF134" s="2">
        <v>41992</v>
      </c>
      <c r="AG134">
        <v>331.5</v>
      </c>
      <c r="AH134" t="str">
        <f>podroze7[[#This Row],[Imie]]&amp;podroze7[[#This Row],[Nazwisko]]</f>
        <v>PiotrRoman</v>
      </c>
      <c r="AI134">
        <f>COUNTIF(podroze7[id],podroze7[[#This Row],[id]])</f>
        <v>13</v>
      </c>
      <c r="AJ134">
        <f>podroze7[[#This Row],[D_powr]]-podroze7[[#This Row],[D_wyj]]+1</f>
        <v>2</v>
      </c>
      <c r="AK134" s="1" cm="1">
        <f t="array" ref="AK134">SUM(IF(podroze7[Nazwisko]=podroze7[[#This Row],[Nazwisko]],podroze7[dnie],0))</f>
        <v>39</v>
      </c>
      <c r="AL134" s="1">
        <f>30+(podroze7[[#This Row],[dnie]]-1)*24</f>
        <v>54</v>
      </c>
      <c r="AM134" s="1">
        <f>podroze7[[#This Row],[dieta]]+podroze7[[#This Row],[Koszt_wyj]]</f>
        <v>385.5</v>
      </c>
      <c r="AZ134" s="1" t="s">
        <v>15</v>
      </c>
      <c r="BA134" s="1" t="s">
        <v>16</v>
      </c>
      <c r="BB134" s="1" t="s">
        <v>30</v>
      </c>
      <c r="BC134" s="2">
        <v>41991</v>
      </c>
      <c r="BD134" s="2">
        <v>41992</v>
      </c>
      <c r="BE134">
        <v>331.5</v>
      </c>
      <c r="BF134" t="str">
        <f>podroze78[[#This Row],[Imie]]&amp;podroze78[[#This Row],[Nazwisko]]</f>
        <v>PiotrRoman</v>
      </c>
      <c r="BG134">
        <f>COUNTIF(podroze78[id],podroze78[[#This Row],[id]])</f>
        <v>13</v>
      </c>
      <c r="BH134">
        <f>podroze78[[#This Row],[D_powr]]-podroze78[[#This Row],[D_wyj]]+1</f>
        <v>2</v>
      </c>
      <c r="BI134" s="1" cm="1">
        <f t="array" ref="BI134">SUM(IF(podroze78[Nazwisko]=podroze78[[#This Row],[Nazwisko]],podroze78[dnie],0))</f>
        <v>39</v>
      </c>
      <c r="BJ134" s="1">
        <f>30+(podroze78[[#This Row],[dnie]]-1)*24</f>
        <v>54</v>
      </c>
      <c r="BK134" s="1">
        <f>podroze78[[#This Row],[dieta]]+podroze78[[#This Row],[Koszt_wyj]]</f>
        <v>385.5</v>
      </c>
      <c r="BL134" s="1">
        <f>MONTH(podroze78[[#This Row],[D_wyj]])</f>
        <v>12</v>
      </c>
      <c r="BT134" s="1" t="s">
        <v>15</v>
      </c>
      <c r="BU134" s="1" t="s">
        <v>16</v>
      </c>
      <c r="BV134" s="1" t="s">
        <v>30</v>
      </c>
      <c r="BW134" s="2">
        <v>41991</v>
      </c>
      <c r="BX134" s="2">
        <v>41992</v>
      </c>
      <c r="BY134">
        <v>331.5</v>
      </c>
      <c r="BZ134" t="str">
        <f>podroze789[[#This Row],[Imie]]&amp;podroze789[[#This Row],[Nazwisko]]</f>
        <v>PiotrRoman</v>
      </c>
      <c r="CA134">
        <f>COUNTIF(podroze789[id],podroze789[[#This Row],[id]])</f>
        <v>13</v>
      </c>
      <c r="CB134">
        <f>podroze789[[#This Row],[D_powr]]-podroze789[[#This Row],[D_wyj]]+1</f>
        <v>2</v>
      </c>
      <c r="CC134" s="1" cm="1">
        <f t="array" ref="CC134">SUM(IF(podroze789[Nazwisko]=podroze789[[#This Row],[Nazwisko]],podroze789[dnie],0))</f>
        <v>39</v>
      </c>
      <c r="CD134" s="1">
        <f>30+(podroze789[[#This Row],[dnie]]-1)*24</f>
        <v>54</v>
      </c>
      <c r="CE134" s="1">
        <f>podroze789[[#This Row],[dieta]]+podroze789[[#This Row],[Koszt_wyj]]</f>
        <v>385.5</v>
      </c>
      <c r="CF134" s="1">
        <f>MONTH(podroze789[[#This Row],[D_wyj]])</f>
        <v>12</v>
      </c>
      <c r="CG134" s="1">
        <f>podroze789[[#This Row],[dnie]]-1</f>
        <v>1</v>
      </c>
      <c r="CT134" s="24">
        <v>4</v>
      </c>
      <c r="CV134" s="24">
        <v>3</v>
      </c>
    </row>
    <row r="135" spans="1:100" hidden="1" x14ac:dyDescent="0.25">
      <c r="A135" s="1" t="s">
        <v>22</v>
      </c>
      <c r="B135" s="1" t="s">
        <v>172</v>
      </c>
      <c r="C135" s="1" t="s">
        <v>72</v>
      </c>
      <c r="D135" s="2">
        <v>41803</v>
      </c>
      <c r="E135" s="2">
        <v>41803</v>
      </c>
      <c r="F135">
        <v>494.7</v>
      </c>
      <c r="G135" t="str">
        <f>podroze[[#This Row],[Imie]]&amp;podroze[[#This Row],[Nazwisko]]</f>
        <v>PatrycjaCzarnoleska</v>
      </c>
      <c r="H135">
        <f>COUNTIF(podroze[id],podroze[[#This Row],[id]])</f>
        <v>15</v>
      </c>
      <c r="I135">
        <f>podroze[[#This Row],[D_powr]]-podroze[[#This Row],[D_wyj]]+1</f>
        <v>1</v>
      </c>
      <c r="J135" s="1" cm="1">
        <f t="array" ref="J135">SUM(IF(podroze[Nazwisko]=podroze[[#This Row],[Nazwisko]],podroze[dnie],0))</f>
        <v>39</v>
      </c>
      <c r="K135" s="1">
        <f>30+(podroze[[#This Row],[dnie]]-1)*24</f>
        <v>30</v>
      </c>
      <c r="AB135" s="1" t="s">
        <v>22</v>
      </c>
      <c r="AC135" s="1" t="s">
        <v>172</v>
      </c>
      <c r="AD135" s="1" t="s">
        <v>72</v>
      </c>
      <c r="AE135" s="2">
        <v>41803</v>
      </c>
      <c r="AF135" s="2">
        <v>41803</v>
      </c>
      <c r="AG135">
        <v>494.7</v>
      </c>
      <c r="AH135" t="str">
        <f>podroze7[[#This Row],[Imie]]&amp;podroze7[[#This Row],[Nazwisko]]</f>
        <v>PatrycjaCzarnoleska</v>
      </c>
      <c r="AI135">
        <f>COUNTIF(podroze7[id],podroze7[[#This Row],[id]])</f>
        <v>15</v>
      </c>
      <c r="AJ135">
        <f>podroze7[[#This Row],[D_powr]]-podroze7[[#This Row],[D_wyj]]+1</f>
        <v>1</v>
      </c>
      <c r="AK135" s="1" cm="1">
        <f t="array" ref="AK135">SUM(IF(podroze7[Nazwisko]=podroze7[[#This Row],[Nazwisko]],podroze7[dnie],0))</f>
        <v>39</v>
      </c>
      <c r="AL135" s="1">
        <f>30+(podroze7[[#This Row],[dnie]]-1)*24</f>
        <v>30</v>
      </c>
      <c r="AM135" s="1">
        <f>podroze7[[#This Row],[dieta]]+podroze7[[#This Row],[Koszt_wyj]]</f>
        <v>524.70000000000005</v>
      </c>
      <c r="AZ135" s="1" t="s">
        <v>22</v>
      </c>
      <c r="BA135" s="1" t="s">
        <v>172</v>
      </c>
      <c r="BB135" s="1" t="s">
        <v>72</v>
      </c>
      <c r="BC135" s="2">
        <v>41803</v>
      </c>
      <c r="BD135" s="2">
        <v>41803</v>
      </c>
      <c r="BE135">
        <v>494.7</v>
      </c>
      <c r="BF135" t="str">
        <f>podroze78[[#This Row],[Imie]]&amp;podroze78[[#This Row],[Nazwisko]]</f>
        <v>PatrycjaCzarnoleska</v>
      </c>
      <c r="BG135">
        <f>COUNTIF(podroze78[id],podroze78[[#This Row],[id]])</f>
        <v>15</v>
      </c>
      <c r="BH135">
        <f>podroze78[[#This Row],[D_powr]]-podroze78[[#This Row],[D_wyj]]+1</f>
        <v>1</v>
      </c>
      <c r="BI135" s="1" cm="1">
        <f t="array" ref="BI135">SUM(IF(podroze78[Nazwisko]=podroze78[[#This Row],[Nazwisko]],podroze78[dnie],0))</f>
        <v>39</v>
      </c>
      <c r="BJ135" s="1">
        <f>30+(podroze78[[#This Row],[dnie]]-1)*24</f>
        <v>30</v>
      </c>
      <c r="BK135" s="1">
        <f>podroze78[[#This Row],[dieta]]+podroze78[[#This Row],[Koszt_wyj]]</f>
        <v>524.70000000000005</v>
      </c>
      <c r="BL135" s="1">
        <f>MONTH(podroze78[[#This Row],[D_wyj]])</f>
        <v>6</v>
      </c>
      <c r="BT135" s="1" t="s">
        <v>22</v>
      </c>
      <c r="BU135" s="1" t="s">
        <v>172</v>
      </c>
      <c r="BV135" s="1" t="s">
        <v>72</v>
      </c>
      <c r="BW135" s="2">
        <v>41803</v>
      </c>
      <c r="BX135" s="2">
        <v>41803</v>
      </c>
      <c r="BY135">
        <v>494.7</v>
      </c>
      <c r="BZ135" t="str">
        <f>podroze789[[#This Row],[Imie]]&amp;podroze789[[#This Row],[Nazwisko]]</f>
        <v>PatrycjaCzarnoleska</v>
      </c>
      <c r="CA135">
        <f>COUNTIF(podroze789[id],podroze789[[#This Row],[id]])</f>
        <v>15</v>
      </c>
      <c r="CB135">
        <f>podroze789[[#This Row],[D_powr]]-podroze789[[#This Row],[D_wyj]]+1</f>
        <v>1</v>
      </c>
      <c r="CC135" s="1" cm="1">
        <f t="array" ref="CC135">SUM(IF(podroze789[Nazwisko]=podroze789[[#This Row],[Nazwisko]],podroze789[dnie],0))</f>
        <v>39</v>
      </c>
      <c r="CD135" s="1">
        <f>30+(podroze789[[#This Row],[dnie]]-1)*24</f>
        <v>30</v>
      </c>
      <c r="CE135" s="1">
        <f>podroze789[[#This Row],[dieta]]+podroze789[[#This Row],[Koszt_wyj]]</f>
        <v>524.70000000000005</v>
      </c>
      <c r="CF135" s="1">
        <f>MONTH(podroze789[[#This Row],[D_wyj]])</f>
        <v>6</v>
      </c>
      <c r="CG135" s="1">
        <f>podroze789[[#This Row],[dnie]]-1</f>
        <v>0</v>
      </c>
      <c r="CT135" s="23">
        <v>4</v>
      </c>
      <c r="CV135" s="23">
        <v>2</v>
      </c>
    </row>
    <row r="136" spans="1:100" hidden="1" x14ac:dyDescent="0.25">
      <c r="A136" s="1" t="s">
        <v>22</v>
      </c>
      <c r="B136" s="1" t="s">
        <v>172</v>
      </c>
      <c r="C136" s="1" t="s">
        <v>66</v>
      </c>
      <c r="D136" s="2">
        <v>41835</v>
      </c>
      <c r="E136" s="2">
        <v>41835</v>
      </c>
      <c r="F136">
        <v>307.7</v>
      </c>
      <c r="G136" t="str">
        <f>podroze[[#This Row],[Imie]]&amp;podroze[[#This Row],[Nazwisko]]</f>
        <v>PatrycjaCzarnoleska</v>
      </c>
      <c r="H136">
        <f>COUNTIF(podroze[id],podroze[[#This Row],[id]])</f>
        <v>15</v>
      </c>
      <c r="I136">
        <f>podroze[[#This Row],[D_powr]]-podroze[[#This Row],[D_wyj]]+1</f>
        <v>1</v>
      </c>
      <c r="J136" s="1" cm="1">
        <f t="array" ref="J136">SUM(IF(podroze[Nazwisko]=podroze[[#This Row],[Nazwisko]],podroze[dnie],0))</f>
        <v>39</v>
      </c>
      <c r="K136" s="1">
        <f>30+(podroze[[#This Row],[dnie]]-1)*24</f>
        <v>30</v>
      </c>
      <c r="AB136" s="1" t="s">
        <v>22</v>
      </c>
      <c r="AC136" s="1" t="s">
        <v>172</v>
      </c>
      <c r="AD136" s="1" t="s">
        <v>66</v>
      </c>
      <c r="AE136" s="2">
        <v>41835</v>
      </c>
      <c r="AF136" s="2">
        <v>41835</v>
      </c>
      <c r="AG136">
        <v>307.7</v>
      </c>
      <c r="AH136" t="str">
        <f>podroze7[[#This Row],[Imie]]&amp;podroze7[[#This Row],[Nazwisko]]</f>
        <v>PatrycjaCzarnoleska</v>
      </c>
      <c r="AI136">
        <f>COUNTIF(podroze7[id],podroze7[[#This Row],[id]])</f>
        <v>15</v>
      </c>
      <c r="AJ136">
        <f>podroze7[[#This Row],[D_powr]]-podroze7[[#This Row],[D_wyj]]+1</f>
        <v>1</v>
      </c>
      <c r="AK136" s="1" cm="1">
        <f t="array" ref="AK136">SUM(IF(podroze7[Nazwisko]=podroze7[[#This Row],[Nazwisko]],podroze7[dnie],0))</f>
        <v>39</v>
      </c>
      <c r="AL136" s="1">
        <f>30+(podroze7[[#This Row],[dnie]]-1)*24</f>
        <v>30</v>
      </c>
      <c r="AM136" s="1">
        <f>podroze7[[#This Row],[dieta]]+podroze7[[#This Row],[Koszt_wyj]]</f>
        <v>337.7</v>
      </c>
      <c r="AZ136" s="1" t="s">
        <v>22</v>
      </c>
      <c r="BA136" s="1" t="s">
        <v>172</v>
      </c>
      <c r="BB136" s="1" t="s">
        <v>66</v>
      </c>
      <c r="BC136" s="2">
        <v>41835</v>
      </c>
      <c r="BD136" s="2">
        <v>41835</v>
      </c>
      <c r="BE136">
        <v>307.7</v>
      </c>
      <c r="BF136" t="str">
        <f>podroze78[[#This Row],[Imie]]&amp;podroze78[[#This Row],[Nazwisko]]</f>
        <v>PatrycjaCzarnoleska</v>
      </c>
      <c r="BG136">
        <f>COUNTIF(podroze78[id],podroze78[[#This Row],[id]])</f>
        <v>15</v>
      </c>
      <c r="BH136">
        <f>podroze78[[#This Row],[D_powr]]-podroze78[[#This Row],[D_wyj]]+1</f>
        <v>1</v>
      </c>
      <c r="BI136" s="1" cm="1">
        <f t="array" ref="BI136">SUM(IF(podroze78[Nazwisko]=podroze78[[#This Row],[Nazwisko]],podroze78[dnie],0))</f>
        <v>39</v>
      </c>
      <c r="BJ136" s="1">
        <f>30+(podroze78[[#This Row],[dnie]]-1)*24</f>
        <v>30</v>
      </c>
      <c r="BK136" s="1">
        <f>podroze78[[#This Row],[dieta]]+podroze78[[#This Row],[Koszt_wyj]]</f>
        <v>337.7</v>
      </c>
      <c r="BL136" s="1">
        <f>MONTH(podroze78[[#This Row],[D_wyj]])</f>
        <v>7</v>
      </c>
      <c r="BT136" s="1" t="s">
        <v>22</v>
      </c>
      <c r="BU136" s="1" t="s">
        <v>172</v>
      </c>
      <c r="BV136" s="1" t="s">
        <v>66</v>
      </c>
      <c r="BW136" s="2">
        <v>41835</v>
      </c>
      <c r="BX136" s="2">
        <v>41835</v>
      </c>
      <c r="BY136">
        <v>307.7</v>
      </c>
      <c r="BZ136" t="str">
        <f>podroze789[[#This Row],[Imie]]&amp;podroze789[[#This Row],[Nazwisko]]</f>
        <v>PatrycjaCzarnoleska</v>
      </c>
      <c r="CA136">
        <f>COUNTIF(podroze789[id],podroze789[[#This Row],[id]])</f>
        <v>15</v>
      </c>
      <c r="CB136">
        <f>podroze789[[#This Row],[D_powr]]-podroze789[[#This Row],[D_wyj]]+1</f>
        <v>1</v>
      </c>
      <c r="CC136" s="1" cm="1">
        <f t="array" ref="CC136">SUM(IF(podroze789[Nazwisko]=podroze789[[#This Row],[Nazwisko]],podroze789[dnie],0))</f>
        <v>39</v>
      </c>
      <c r="CD136" s="1">
        <f>30+(podroze789[[#This Row],[dnie]]-1)*24</f>
        <v>30</v>
      </c>
      <c r="CE136" s="1">
        <f>podroze789[[#This Row],[dieta]]+podroze789[[#This Row],[Koszt_wyj]]</f>
        <v>337.7</v>
      </c>
      <c r="CF136" s="1">
        <f>MONTH(podroze789[[#This Row],[D_wyj]])</f>
        <v>7</v>
      </c>
      <c r="CG136" s="1">
        <f>podroze789[[#This Row],[dnie]]-1</f>
        <v>0</v>
      </c>
      <c r="CT136" s="24">
        <v>4</v>
      </c>
      <c r="CV136" s="24">
        <v>2</v>
      </c>
    </row>
    <row r="137" spans="1:100" hidden="1" x14ac:dyDescent="0.25">
      <c r="A137" s="1" t="s">
        <v>22</v>
      </c>
      <c r="B137" s="1" t="s">
        <v>172</v>
      </c>
      <c r="C137" s="1" t="s">
        <v>24</v>
      </c>
      <c r="D137" s="2">
        <v>41886</v>
      </c>
      <c r="E137" s="2">
        <v>41886</v>
      </c>
      <c r="F137">
        <v>290.7</v>
      </c>
      <c r="G137" t="str">
        <f>podroze[[#This Row],[Imie]]&amp;podroze[[#This Row],[Nazwisko]]</f>
        <v>PatrycjaCzarnoleska</v>
      </c>
      <c r="H137">
        <f>COUNTIF(podroze[id],podroze[[#This Row],[id]])</f>
        <v>15</v>
      </c>
      <c r="I137">
        <f>podroze[[#This Row],[D_powr]]-podroze[[#This Row],[D_wyj]]+1</f>
        <v>1</v>
      </c>
      <c r="J137" s="1" cm="1">
        <f t="array" ref="J137">SUM(IF(podroze[Nazwisko]=podroze[[#This Row],[Nazwisko]],podroze[dnie],0))</f>
        <v>39</v>
      </c>
      <c r="K137" s="1">
        <f>30+(podroze[[#This Row],[dnie]]-1)*24</f>
        <v>30</v>
      </c>
      <c r="AB137" s="1" t="s">
        <v>22</v>
      </c>
      <c r="AC137" s="1" t="s">
        <v>172</v>
      </c>
      <c r="AD137" s="1" t="s">
        <v>24</v>
      </c>
      <c r="AE137" s="2">
        <v>41886</v>
      </c>
      <c r="AF137" s="2">
        <v>41886</v>
      </c>
      <c r="AG137">
        <v>290.7</v>
      </c>
      <c r="AH137" t="str">
        <f>podroze7[[#This Row],[Imie]]&amp;podroze7[[#This Row],[Nazwisko]]</f>
        <v>PatrycjaCzarnoleska</v>
      </c>
      <c r="AI137">
        <f>COUNTIF(podroze7[id],podroze7[[#This Row],[id]])</f>
        <v>15</v>
      </c>
      <c r="AJ137">
        <f>podroze7[[#This Row],[D_powr]]-podroze7[[#This Row],[D_wyj]]+1</f>
        <v>1</v>
      </c>
      <c r="AK137" s="1" cm="1">
        <f t="array" ref="AK137">SUM(IF(podroze7[Nazwisko]=podroze7[[#This Row],[Nazwisko]],podroze7[dnie],0))</f>
        <v>39</v>
      </c>
      <c r="AL137" s="1">
        <f>30+(podroze7[[#This Row],[dnie]]-1)*24</f>
        <v>30</v>
      </c>
      <c r="AM137" s="1">
        <f>podroze7[[#This Row],[dieta]]+podroze7[[#This Row],[Koszt_wyj]]</f>
        <v>320.7</v>
      </c>
      <c r="AZ137" s="1" t="s">
        <v>22</v>
      </c>
      <c r="BA137" s="1" t="s">
        <v>172</v>
      </c>
      <c r="BB137" s="1" t="s">
        <v>24</v>
      </c>
      <c r="BC137" s="2">
        <v>41886</v>
      </c>
      <c r="BD137" s="2">
        <v>41886</v>
      </c>
      <c r="BE137">
        <v>290.7</v>
      </c>
      <c r="BF137" t="str">
        <f>podroze78[[#This Row],[Imie]]&amp;podroze78[[#This Row],[Nazwisko]]</f>
        <v>PatrycjaCzarnoleska</v>
      </c>
      <c r="BG137">
        <f>COUNTIF(podroze78[id],podroze78[[#This Row],[id]])</f>
        <v>15</v>
      </c>
      <c r="BH137">
        <f>podroze78[[#This Row],[D_powr]]-podroze78[[#This Row],[D_wyj]]+1</f>
        <v>1</v>
      </c>
      <c r="BI137" s="1" cm="1">
        <f t="array" ref="BI137">SUM(IF(podroze78[Nazwisko]=podroze78[[#This Row],[Nazwisko]],podroze78[dnie],0))</f>
        <v>39</v>
      </c>
      <c r="BJ137" s="1">
        <f>30+(podroze78[[#This Row],[dnie]]-1)*24</f>
        <v>30</v>
      </c>
      <c r="BK137" s="1">
        <f>podroze78[[#This Row],[dieta]]+podroze78[[#This Row],[Koszt_wyj]]</f>
        <v>320.7</v>
      </c>
      <c r="BL137" s="1">
        <f>MONTH(podroze78[[#This Row],[D_wyj]])</f>
        <v>9</v>
      </c>
      <c r="BT137" s="1" t="s">
        <v>22</v>
      </c>
      <c r="BU137" s="1" t="s">
        <v>172</v>
      </c>
      <c r="BV137" s="1" t="s">
        <v>24</v>
      </c>
      <c r="BW137" s="2">
        <v>41886</v>
      </c>
      <c r="BX137" s="2">
        <v>41886</v>
      </c>
      <c r="BY137">
        <v>290.7</v>
      </c>
      <c r="BZ137" t="str">
        <f>podroze789[[#This Row],[Imie]]&amp;podroze789[[#This Row],[Nazwisko]]</f>
        <v>PatrycjaCzarnoleska</v>
      </c>
      <c r="CA137">
        <f>COUNTIF(podroze789[id],podroze789[[#This Row],[id]])</f>
        <v>15</v>
      </c>
      <c r="CB137">
        <f>podroze789[[#This Row],[D_powr]]-podroze789[[#This Row],[D_wyj]]+1</f>
        <v>1</v>
      </c>
      <c r="CC137" s="1" cm="1">
        <f t="array" ref="CC137">SUM(IF(podroze789[Nazwisko]=podroze789[[#This Row],[Nazwisko]],podroze789[dnie],0))</f>
        <v>39</v>
      </c>
      <c r="CD137" s="1">
        <f>30+(podroze789[[#This Row],[dnie]]-1)*24</f>
        <v>30</v>
      </c>
      <c r="CE137" s="1">
        <f>podroze789[[#This Row],[dieta]]+podroze789[[#This Row],[Koszt_wyj]]</f>
        <v>320.7</v>
      </c>
      <c r="CF137" s="1">
        <f>MONTH(podroze789[[#This Row],[D_wyj]])</f>
        <v>9</v>
      </c>
      <c r="CG137" s="1">
        <f>podroze789[[#This Row],[dnie]]-1</f>
        <v>0</v>
      </c>
      <c r="CT137" s="23">
        <v>3</v>
      </c>
      <c r="CV137" s="23">
        <v>2</v>
      </c>
    </row>
    <row r="138" spans="1:100" hidden="1" x14ac:dyDescent="0.25">
      <c r="A138" s="1" t="s">
        <v>22</v>
      </c>
      <c r="B138" s="1" t="s">
        <v>172</v>
      </c>
      <c r="C138" s="1" t="s">
        <v>27</v>
      </c>
      <c r="D138" s="2">
        <v>41890</v>
      </c>
      <c r="E138" s="2">
        <v>41890</v>
      </c>
      <c r="F138">
        <v>442</v>
      </c>
      <c r="G138" t="str">
        <f>podroze[[#This Row],[Imie]]&amp;podroze[[#This Row],[Nazwisko]]</f>
        <v>PatrycjaCzarnoleska</v>
      </c>
      <c r="H138">
        <f>COUNTIF(podroze[id],podroze[[#This Row],[id]])</f>
        <v>15</v>
      </c>
      <c r="I138">
        <f>podroze[[#This Row],[D_powr]]-podroze[[#This Row],[D_wyj]]+1</f>
        <v>1</v>
      </c>
      <c r="J138" s="1" cm="1">
        <f t="array" ref="J138">SUM(IF(podroze[Nazwisko]=podroze[[#This Row],[Nazwisko]],podroze[dnie],0))</f>
        <v>39</v>
      </c>
      <c r="K138" s="1">
        <f>30+(podroze[[#This Row],[dnie]]-1)*24</f>
        <v>30</v>
      </c>
      <c r="AB138" s="1" t="s">
        <v>22</v>
      </c>
      <c r="AC138" s="1" t="s">
        <v>172</v>
      </c>
      <c r="AD138" s="1" t="s">
        <v>27</v>
      </c>
      <c r="AE138" s="2">
        <v>41890</v>
      </c>
      <c r="AF138" s="2">
        <v>41890</v>
      </c>
      <c r="AG138">
        <v>442</v>
      </c>
      <c r="AH138" t="str">
        <f>podroze7[[#This Row],[Imie]]&amp;podroze7[[#This Row],[Nazwisko]]</f>
        <v>PatrycjaCzarnoleska</v>
      </c>
      <c r="AI138">
        <f>COUNTIF(podroze7[id],podroze7[[#This Row],[id]])</f>
        <v>15</v>
      </c>
      <c r="AJ138">
        <f>podroze7[[#This Row],[D_powr]]-podroze7[[#This Row],[D_wyj]]+1</f>
        <v>1</v>
      </c>
      <c r="AK138" s="1" cm="1">
        <f t="array" ref="AK138">SUM(IF(podroze7[Nazwisko]=podroze7[[#This Row],[Nazwisko]],podroze7[dnie],0))</f>
        <v>39</v>
      </c>
      <c r="AL138" s="1">
        <f>30+(podroze7[[#This Row],[dnie]]-1)*24</f>
        <v>30</v>
      </c>
      <c r="AM138" s="1">
        <f>podroze7[[#This Row],[dieta]]+podroze7[[#This Row],[Koszt_wyj]]</f>
        <v>472</v>
      </c>
      <c r="AZ138" s="1" t="s">
        <v>22</v>
      </c>
      <c r="BA138" s="1" t="s">
        <v>172</v>
      </c>
      <c r="BB138" s="1" t="s">
        <v>27</v>
      </c>
      <c r="BC138" s="2">
        <v>41890</v>
      </c>
      <c r="BD138" s="2">
        <v>41890</v>
      </c>
      <c r="BE138">
        <v>442</v>
      </c>
      <c r="BF138" t="str">
        <f>podroze78[[#This Row],[Imie]]&amp;podroze78[[#This Row],[Nazwisko]]</f>
        <v>PatrycjaCzarnoleska</v>
      </c>
      <c r="BG138">
        <f>COUNTIF(podroze78[id],podroze78[[#This Row],[id]])</f>
        <v>15</v>
      </c>
      <c r="BH138">
        <f>podroze78[[#This Row],[D_powr]]-podroze78[[#This Row],[D_wyj]]+1</f>
        <v>1</v>
      </c>
      <c r="BI138" s="1" cm="1">
        <f t="array" ref="BI138">SUM(IF(podroze78[Nazwisko]=podroze78[[#This Row],[Nazwisko]],podroze78[dnie],0))</f>
        <v>39</v>
      </c>
      <c r="BJ138" s="1">
        <f>30+(podroze78[[#This Row],[dnie]]-1)*24</f>
        <v>30</v>
      </c>
      <c r="BK138" s="1">
        <f>podroze78[[#This Row],[dieta]]+podroze78[[#This Row],[Koszt_wyj]]</f>
        <v>472</v>
      </c>
      <c r="BL138" s="1">
        <f>MONTH(podroze78[[#This Row],[D_wyj]])</f>
        <v>9</v>
      </c>
      <c r="BT138" s="1" t="s">
        <v>22</v>
      </c>
      <c r="BU138" s="1" t="s">
        <v>172</v>
      </c>
      <c r="BV138" s="1" t="s">
        <v>27</v>
      </c>
      <c r="BW138" s="2">
        <v>41890</v>
      </c>
      <c r="BX138" s="2">
        <v>41890</v>
      </c>
      <c r="BY138">
        <v>442</v>
      </c>
      <c r="BZ138" t="str">
        <f>podroze789[[#This Row],[Imie]]&amp;podroze789[[#This Row],[Nazwisko]]</f>
        <v>PatrycjaCzarnoleska</v>
      </c>
      <c r="CA138">
        <f>COUNTIF(podroze789[id],podroze789[[#This Row],[id]])</f>
        <v>15</v>
      </c>
      <c r="CB138">
        <f>podroze789[[#This Row],[D_powr]]-podroze789[[#This Row],[D_wyj]]+1</f>
        <v>1</v>
      </c>
      <c r="CC138" s="1" cm="1">
        <f t="array" ref="CC138">SUM(IF(podroze789[Nazwisko]=podroze789[[#This Row],[Nazwisko]],podroze789[dnie],0))</f>
        <v>39</v>
      </c>
      <c r="CD138" s="1">
        <f>30+(podroze789[[#This Row],[dnie]]-1)*24</f>
        <v>30</v>
      </c>
      <c r="CE138" s="1">
        <f>podroze789[[#This Row],[dieta]]+podroze789[[#This Row],[Koszt_wyj]]</f>
        <v>472</v>
      </c>
      <c r="CF138" s="1">
        <f>MONTH(podroze789[[#This Row],[D_wyj]])</f>
        <v>9</v>
      </c>
      <c r="CG138" s="1">
        <f>podroze789[[#This Row],[dnie]]-1</f>
        <v>0</v>
      </c>
      <c r="CT138" s="24">
        <v>3</v>
      </c>
      <c r="CV138" s="24">
        <v>2</v>
      </c>
    </row>
    <row r="139" spans="1:100" hidden="1" x14ac:dyDescent="0.25">
      <c r="A139" s="1" t="s">
        <v>22</v>
      </c>
      <c r="B139" s="1" t="s">
        <v>172</v>
      </c>
      <c r="C139" s="1" t="s">
        <v>17</v>
      </c>
      <c r="D139" s="2">
        <v>41994</v>
      </c>
      <c r="E139" s="2">
        <v>41994</v>
      </c>
      <c r="F139">
        <v>501.5</v>
      </c>
      <c r="G139" t="str">
        <f>podroze[[#This Row],[Imie]]&amp;podroze[[#This Row],[Nazwisko]]</f>
        <v>PatrycjaCzarnoleska</v>
      </c>
      <c r="H139">
        <f>COUNTIF(podroze[id],podroze[[#This Row],[id]])</f>
        <v>15</v>
      </c>
      <c r="I139">
        <f>podroze[[#This Row],[D_powr]]-podroze[[#This Row],[D_wyj]]+1</f>
        <v>1</v>
      </c>
      <c r="J139" s="1" cm="1">
        <f t="array" ref="J139">SUM(IF(podroze[Nazwisko]=podroze[[#This Row],[Nazwisko]],podroze[dnie],0))</f>
        <v>39</v>
      </c>
      <c r="K139" s="1">
        <f>30+(podroze[[#This Row],[dnie]]-1)*24</f>
        <v>30</v>
      </c>
      <c r="AB139" s="1" t="s">
        <v>22</v>
      </c>
      <c r="AC139" s="1" t="s">
        <v>172</v>
      </c>
      <c r="AD139" s="1" t="s">
        <v>17</v>
      </c>
      <c r="AE139" s="2">
        <v>41994</v>
      </c>
      <c r="AF139" s="2">
        <v>41994</v>
      </c>
      <c r="AG139">
        <v>501.5</v>
      </c>
      <c r="AH139" t="str">
        <f>podroze7[[#This Row],[Imie]]&amp;podroze7[[#This Row],[Nazwisko]]</f>
        <v>PatrycjaCzarnoleska</v>
      </c>
      <c r="AI139">
        <f>COUNTIF(podroze7[id],podroze7[[#This Row],[id]])</f>
        <v>15</v>
      </c>
      <c r="AJ139">
        <f>podroze7[[#This Row],[D_powr]]-podroze7[[#This Row],[D_wyj]]+1</f>
        <v>1</v>
      </c>
      <c r="AK139" s="1" cm="1">
        <f t="array" ref="AK139">SUM(IF(podroze7[Nazwisko]=podroze7[[#This Row],[Nazwisko]],podroze7[dnie],0))</f>
        <v>39</v>
      </c>
      <c r="AL139" s="1">
        <f>30+(podroze7[[#This Row],[dnie]]-1)*24</f>
        <v>30</v>
      </c>
      <c r="AM139" s="1">
        <f>podroze7[[#This Row],[dieta]]+podroze7[[#This Row],[Koszt_wyj]]</f>
        <v>531.5</v>
      </c>
      <c r="AZ139" s="1" t="s">
        <v>22</v>
      </c>
      <c r="BA139" s="1" t="s">
        <v>172</v>
      </c>
      <c r="BB139" s="1" t="s">
        <v>17</v>
      </c>
      <c r="BC139" s="2">
        <v>41994</v>
      </c>
      <c r="BD139" s="2">
        <v>41994</v>
      </c>
      <c r="BE139">
        <v>501.5</v>
      </c>
      <c r="BF139" t="str">
        <f>podroze78[[#This Row],[Imie]]&amp;podroze78[[#This Row],[Nazwisko]]</f>
        <v>PatrycjaCzarnoleska</v>
      </c>
      <c r="BG139">
        <f>COUNTIF(podroze78[id],podroze78[[#This Row],[id]])</f>
        <v>15</v>
      </c>
      <c r="BH139">
        <f>podroze78[[#This Row],[D_powr]]-podroze78[[#This Row],[D_wyj]]+1</f>
        <v>1</v>
      </c>
      <c r="BI139" s="1" cm="1">
        <f t="array" ref="BI139">SUM(IF(podroze78[Nazwisko]=podroze78[[#This Row],[Nazwisko]],podroze78[dnie],0))</f>
        <v>39</v>
      </c>
      <c r="BJ139" s="1">
        <f>30+(podroze78[[#This Row],[dnie]]-1)*24</f>
        <v>30</v>
      </c>
      <c r="BK139" s="1">
        <f>podroze78[[#This Row],[dieta]]+podroze78[[#This Row],[Koszt_wyj]]</f>
        <v>531.5</v>
      </c>
      <c r="BL139" s="1">
        <f>MONTH(podroze78[[#This Row],[D_wyj]])</f>
        <v>12</v>
      </c>
      <c r="BT139" s="1" t="s">
        <v>22</v>
      </c>
      <c r="BU139" s="1" t="s">
        <v>172</v>
      </c>
      <c r="BV139" s="1" t="s">
        <v>17</v>
      </c>
      <c r="BW139" s="2">
        <v>41994</v>
      </c>
      <c r="BX139" s="2">
        <v>41994</v>
      </c>
      <c r="BY139">
        <v>501.5</v>
      </c>
      <c r="BZ139" t="str">
        <f>podroze789[[#This Row],[Imie]]&amp;podroze789[[#This Row],[Nazwisko]]</f>
        <v>PatrycjaCzarnoleska</v>
      </c>
      <c r="CA139">
        <f>COUNTIF(podroze789[id],podroze789[[#This Row],[id]])</f>
        <v>15</v>
      </c>
      <c r="CB139">
        <f>podroze789[[#This Row],[D_powr]]-podroze789[[#This Row],[D_wyj]]+1</f>
        <v>1</v>
      </c>
      <c r="CC139" s="1" cm="1">
        <f t="array" ref="CC139">SUM(IF(podroze789[Nazwisko]=podroze789[[#This Row],[Nazwisko]],podroze789[dnie],0))</f>
        <v>39</v>
      </c>
      <c r="CD139" s="1">
        <f>30+(podroze789[[#This Row],[dnie]]-1)*24</f>
        <v>30</v>
      </c>
      <c r="CE139" s="1">
        <f>podroze789[[#This Row],[dieta]]+podroze789[[#This Row],[Koszt_wyj]]</f>
        <v>531.5</v>
      </c>
      <c r="CF139" s="1">
        <f>MONTH(podroze789[[#This Row],[D_wyj]])</f>
        <v>12</v>
      </c>
      <c r="CG139" s="1">
        <f>podroze789[[#This Row],[dnie]]-1</f>
        <v>0</v>
      </c>
      <c r="CT139" s="23">
        <v>3</v>
      </c>
      <c r="CV139" s="23">
        <v>3</v>
      </c>
    </row>
    <row r="140" spans="1:100" hidden="1" x14ac:dyDescent="0.25">
      <c r="A140" s="1" t="s">
        <v>15</v>
      </c>
      <c r="B140" s="1" t="s">
        <v>16</v>
      </c>
      <c r="C140" s="1" t="s">
        <v>17</v>
      </c>
      <c r="D140" s="2">
        <v>41641</v>
      </c>
      <c r="E140" s="2">
        <v>41641</v>
      </c>
      <c r="F140">
        <v>501.5</v>
      </c>
      <c r="G140" t="str">
        <f>podroze[[#This Row],[Imie]]&amp;podroze[[#This Row],[Nazwisko]]</f>
        <v>PiotrRoman</v>
      </c>
      <c r="H140">
        <f>COUNTIF(podroze[id],podroze[[#This Row],[id]])</f>
        <v>13</v>
      </c>
      <c r="I140">
        <f>podroze[[#This Row],[D_powr]]-podroze[[#This Row],[D_wyj]]+1</f>
        <v>1</v>
      </c>
      <c r="J140" s="1" cm="1">
        <f t="array" ref="J140">SUM(IF(podroze[Nazwisko]=podroze[[#This Row],[Nazwisko]],podroze[dnie],0))</f>
        <v>39</v>
      </c>
      <c r="K140" s="1">
        <f>30+(podroze[[#This Row],[dnie]]-1)*24</f>
        <v>30</v>
      </c>
      <c r="AB140" s="1" t="s">
        <v>15</v>
      </c>
      <c r="AC140" s="1" t="s">
        <v>16</v>
      </c>
      <c r="AD140" s="1" t="s">
        <v>17</v>
      </c>
      <c r="AE140" s="2">
        <v>41641</v>
      </c>
      <c r="AF140" s="2">
        <v>41641</v>
      </c>
      <c r="AG140">
        <v>501.5</v>
      </c>
      <c r="AH140" t="str">
        <f>podroze7[[#This Row],[Imie]]&amp;podroze7[[#This Row],[Nazwisko]]</f>
        <v>PiotrRoman</v>
      </c>
      <c r="AI140">
        <f>COUNTIF(podroze7[id],podroze7[[#This Row],[id]])</f>
        <v>13</v>
      </c>
      <c r="AJ140">
        <f>podroze7[[#This Row],[D_powr]]-podroze7[[#This Row],[D_wyj]]+1</f>
        <v>1</v>
      </c>
      <c r="AK140" s="1" cm="1">
        <f t="array" ref="AK140">SUM(IF(podroze7[Nazwisko]=podroze7[[#This Row],[Nazwisko]],podroze7[dnie],0))</f>
        <v>39</v>
      </c>
      <c r="AL140" s="1">
        <f>30+(podroze7[[#This Row],[dnie]]-1)*24</f>
        <v>30</v>
      </c>
      <c r="AM140" s="1">
        <f>podroze7[[#This Row],[dieta]]+podroze7[[#This Row],[Koszt_wyj]]</f>
        <v>531.5</v>
      </c>
      <c r="AZ140" s="1" t="s">
        <v>15</v>
      </c>
      <c r="BA140" s="1" t="s">
        <v>16</v>
      </c>
      <c r="BB140" s="1" t="s">
        <v>17</v>
      </c>
      <c r="BC140" s="2">
        <v>41641</v>
      </c>
      <c r="BD140" s="2">
        <v>41641</v>
      </c>
      <c r="BE140">
        <v>501.5</v>
      </c>
      <c r="BF140" t="str">
        <f>podroze78[[#This Row],[Imie]]&amp;podroze78[[#This Row],[Nazwisko]]</f>
        <v>PiotrRoman</v>
      </c>
      <c r="BG140">
        <f>COUNTIF(podroze78[id],podroze78[[#This Row],[id]])</f>
        <v>13</v>
      </c>
      <c r="BH140">
        <f>podroze78[[#This Row],[D_powr]]-podroze78[[#This Row],[D_wyj]]+1</f>
        <v>1</v>
      </c>
      <c r="BI140" s="1" cm="1">
        <f t="array" ref="BI140">SUM(IF(podroze78[Nazwisko]=podroze78[[#This Row],[Nazwisko]],podroze78[dnie],0))</f>
        <v>39</v>
      </c>
      <c r="BJ140" s="1">
        <f>30+(podroze78[[#This Row],[dnie]]-1)*24</f>
        <v>30</v>
      </c>
      <c r="BK140" s="1">
        <f>podroze78[[#This Row],[dieta]]+podroze78[[#This Row],[Koszt_wyj]]</f>
        <v>531.5</v>
      </c>
      <c r="BL140" s="1">
        <f>MONTH(podroze78[[#This Row],[D_wyj]])</f>
        <v>1</v>
      </c>
      <c r="BT140" s="1" t="s">
        <v>15</v>
      </c>
      <c r="BU140" s="1" t="s">
        <v>16</v>
      </c>
      <c r="BV140" s="1" t="s">
        <v>17</v>
      </c>
      <c r="BW140" s="2">
        <v>41641</v>
      </c>
      <c r="BX140" s="2">
        <v>41641</v>
      </c>
      <c r="BY140">
        <v>501.5</v>
      </c>
      <c r="BZ140" t="str">
        <f>podroze789[[#This Row],[Imie]]&amp;podroze789[[#This Row],[Nazwisko]]</f>
        <v>PiotrRoman</v>
      </c>
      <c r="CA140">
        <f>COUNTIF(podroze789[id],podroze789[[#This Row],[id]])</f>
        <v>13</v>
      </c>
      <c r="CB140">
        <f>podroze789[[#This Row],[D_powr]]-podroze789[[#This Row],[D_wyj]]+1</f>
        <v>1</v>
      </c>
      <c r="CC140" s="1" cm="1">
        <f t="array" ref="CC140">SUM(IF(podroze789[Nazwisko]=podroze789[[#This Row],[Nazwisko]],podroze789[dnie],0))</f>
        <v>39</v>
      </c>
      <c r="CD140" s="1">
        <f>30+(podroze789[[#This Row],[dnie]]-1)*24</f>
        <v>30</v>
      </c>
      <c r="CE140" s="1">
        <f>podroze789[[#This Row],[dieta]]+podroze789[[#This Row],[Koszt_wyj]]</f>
        <v>531.5</v>
      </c>
      <c r="CF140" s="1">
        <f>MONTH(podroze789[[#This Row],[D_wyj]])</f>
        <v>1</v>
      </c>
      <c r="CG140" s="1">
        <f>podroze789[[#This Row],[dnie]]-1</f>
        <v>0</v>
      </c>
      <c r="CT140" s="24">
        <v>4</v>
      </c>
      <c r="CV140" s="24">
        <v>3</v>
      </c>
    </row>
    <row r="141" spans="1:100" hidden="1" x14ac:dyDescent="0.25">
      <c r="A141" s="1" t="s">
        <v>15</v>
      </c>
      <c r="B141" s="1" t="s">
        <v>16</v>
      </c>
      <c r="C141" s="1" t="s">
        <v>59</v>
      </c>
      <c r="D141" s="2">
        <v>42002</v>
      </c>
      <c r="E141" s="2">
        <v>42002</v>
      </c>
      <c r="F141">
        <v>442</v>
      </c>
      <c r="G141" t="str">
        <f>podroze[[#This Row],[Imie]]&amp;podroze[[#This Row],[Nazwisko]]</f>
        <v>PiotrRoman</v>
      </c>
      <c r="H141">
        <f>COUNTIF(podroze[id],podroze[[#This Row],[id]])</f>
        <v>13</v>
      </c>
      <c r="I141">
        <f>podroze[[#This Row],[D_powr]]-podroze[[#This Row],[D_wyj]]+1</f>
        <v>1</v>
      </c>
      <c r="J141" s="1" cm="1">
        <f t="array" ref="J141">SUM(IF(podroze[Nazwisko]=podroze[[#This Row],[Nazwisko]],podroze[dnie],0))</f>
        <v>39</v>
      </c>
      <c r="K141" s="1">
        <f>30+(podroze[[#This Row],[dnie]]-1)*24</f>
        <v>30</v>
      </c>
      <c r="AB141" s="1" t="s">
        <v>15</v>
      </c>
      <c r="AC141" s="1" t="s">
        <v>16</v>
      </c>
      <c r="AD141" s="1" t="s">
        <v>59</v>
      </c>
      <c r="AE141" s="2">
        <v>42002</v>
      </c>
      <c r="AF141" s="2">
        <v>42002</v>
      </c>
      <c r="AG141">
        <v>442</v>
      </c>
      <c r="AH141" t="str">
        <f>podroze7[[#This Row],[Imie]]&amp;podroze7[[#This Row],[Nazwisko]]</f>
        <v>PiotrRoman</v>
      </c>
      <c r="AI141">
        <f>COUNTIF(podroze7[id],podroze7[[#This Row],[id]])</f>
        <v>13</v>
      </c>
      <c r="AJ141">
        <f>podroze7[[#This Row],[D_powr]]-podroze7[[#This Row],[D_wyj]]+1</f>
        <v>1</v>
      </c>
      <c r="AK141" s="1" cm="1">
        <f t="array" ref="AK141">SUM(IF(podroze7[Nazwisko]=podroze7[[#This Row],[Nazwisko]],podroze7[dnie],0))</f>
        <v>39</v>
      </c>
      <c r="AL141" s="1">
        <f>30+(podroze7[[#This Row],[dnie]]-1)*24</f>
        <v>30</v>
      </c>
      <c r="AM141" s="1">
        <f>podroze7[[#This Row],[dieta]]+podroze7[[#This Row],[Koszt_wyj]]</f>
        <v>472</v>
      </c>
      <c r="AZ141" s="1" t="s">
        <v>15</v>
      </c>
      <c r="BA141" s="1" t="s">
        <v>16</v>
      </c>
      <c r="BB141" s="1" t="s">
        <v>59</v>
      </c>
      <c r="BC141" s="2">
        <v>42002</v>
      </c>
      <c r="BD141" s="2">
        <v>42002</v>
      </c>
      <c r="BE141">
        <v>442</v>
      </c>
      <c r="BF141" t="str">
        <f>podroze78[[#This Row],[Imie]]&amp;podroze78[[#This Row],[Nazwisko]]</f>
        <v>PiotrRoman</v>
      </c>
      <c r="BG141">
        <f>COUNTIF(podroze78[id],podroze78[[#This Row],[id]])</f>
        <v>13</v>
      </c>
      <c r="BH141">
        <f>podroze78[[#This Row],[D_powr]]-podroze78[[#This Row],[D_wyj]]+1</f>
        <v>1</v>
      </c>
      <c r="BI141" s="1" cm="1">
        <f t="array" ref="BI141">SUM(IF(podroze78[Nazwisko]=podroze78[[#This Row],[Nazwisko]],podroze78[dnie],0))</f>
        <v>39</v>
      </c>
      <c r="BJ141" s="1">
        <f>30+(podroze78[[#This Row],[dnie]]-1)*24</f>
        <v>30</v>
      </c>
      <c r="BK141" s="1">
        <f>podroze78[[#This Row],[dieta]]+podroze78[[#This Row],[Koszt_wyj]]</f>
        <v>472</v>
      </c>
      <c r="BL141" s="1">
        <f>MONTH(podroze78[[#This Row],[D_wyj]])</f>
        <v>12</v>
      </c>
      <c r="BT141" s="1" t="s">
        <v>15</v>
      </c>
      <c r="BU141" s="1" t="s">
        <v>16</v>
      </c>
      <c r="BV141" s="1" t="s">
        <v>59</v>
      </c>
      <c r="BW141" s="2">
        <v>42002</v>
      </c>
      <c r="BX141" s="2">
        <v>42002</v>
      </c>
      <c r="BY141">
        <v>442</v>
      </c>
      <c r="BZ141" t="str">
        <f>podroze789[[#This Row],[Imie]]&amp;podroze789[[#This Row],[Nazwisko]]</f>
        <v>PiotrRoman</v>
      </c>
      <c r="CA141">
        <f>COUNTIF(podroze789[id],podroze789[[#This Row],[id]])</f>
        <v>13</v>
      </c>
      <c r="CB141">
        <f>podroze789[[#This Row],[D_powr]]-podroze789[[#This Row],[D_wyj]]+1</f>
        <v>1</v>
      </c>
      <c r="CC141" s="1" cm="1">
        <f t="array" ref="CC141">SUM(IF(podroze789[Nazwisko]=podroze789[[#This Row],[Nazwisko]],podroze789[dnie],0))</f>
        <v>39</v>
      </c>
      <c r="CD141" s="1">
        <f>30+(podroze789[[#This Row],[dnie]]-1)*24</f>
        <v>30</v>
      </c>
      <c r="CE141" s="1">
        <f>podroze789[[#This Row],[dieta]]+podroze789[[#This Row],[Koszt_wyj]]</f>
        <v>472</v>
      </c>
      <c r="CF141" s="1">
        <f>MONTH(podroze789[[#This Row],[D_wyj]])</f>
        <v>12</v>
      </c>
      <c r="CG141" s="1">
        <f>podroze789[[#This Row],[dnie]]-1</f>
        <v>0</v>
      </c>
      <c r="CT141" s="23">
        <v>4</v>
      </c>
      <c r="CV141" s="23">
        <v>3</v>
      </c>
    </row>
    <row r="142" spans="1:100" x14ac:dyDescent="0.25">
      <c r="A142" s="1" t="s">
        <v>25</v>
      </c>
      <c r="B142" s="1" t="s">
        <v>67</v>
      </c>
      <c r="C142" s="1" t="s">
        <v>72</v>
      </c>
      <c r="D142" s="2">
        <v>41719</v>
      </c>
      <c r="E142" s="2">
        <v>41723</v>
      </c>
      <c r="F142">
        <v>1290.7</v>
      </c>
      <c r="G142" t="str">
        <f>podroze[[#This Row],[Imie]]&amp;podroze[[#This Row],[Nazwisko]]</f>
        <v>JerzyDusznicki</v>
      </c>
      <c r="H142">
        <f>COUNTIF(podroze[id],podroze[[#This Row],[id]])</f>
        <v>13</v>
      </c>
      <c r="I142">
        <f>podroze[[#This Row],[D_powr]]-podroze[[#This Row],[D_wyj]]+1</f>
        <v>5</v>
      </c>
      <c r="J142" s="1" cm="1">
        <f t="array" ref="J142">SUM(IF(podroze[Nazwisko]=podroze[[#This Row],[Nazwisko]],podroze[dnie],0))</f>
        <v>38</v>
      </c>
      <c r="K142" s="1">
        <f>30+(podroze[[#This Row],[dnie]]-1)*24</f>
        <v>126</v>
      </c>
      <c r="AB142" s="1" t="s">
        <v>25</v>
      </c>
      <c r="AC142" s="1" t="s">
        <v>67</v>
      </c>
      <c r="AD142" s="1" t="s">
        <v>72</v>
      </c>
      <c r="AE142" s="2">
        <v>41719</v>
      </c>
      <c r="AF142" s="2">
        <v>41723</v>
      </c>
      <c r="AG142">
        <v>1290.7</v>
      </c>
      <c r="AH142" t="str">
        <f>podroze7[[#This Row],[Imie]]&amp;podroze7[[#This Row],[Nazwisko]]</f>
        <v>JerzyDusznicki</v>
      </c>
      <c r="AI142">
        <f>COUNTIF(podroze7[id],podroze7[[#This Row],[id]])</f>
        <v>13</v>
      </c>
      <c r="AJ142">
        <f>podroze7[[#This Row],[D_powr]]-podroze7[[#This Row],[D_wyj]]+1</f>
        <v>5</v>
      </c>
      <c r="AK142" s="1" cm="1">
        <f t="array" ref="AK142">SUM(IF(podroze7[Nazwisko]=podroze7[[#This Row],[Nazwisko]],podroze7[dnie],0))</f>
        <v>38</v>
      </c>
      <c r="AL142" s="1">
        <f>30+(podroze7[[#This Row],[dnie]]-1)*24</f>
        <v>126</v>
      </c>
      <c r="AM142" s="1">
        <f>podroze7[[#This Row],[dieta]]+podroze7[[#This Row],[Koszt_wyj]]</f>
        <v>1416.7</v>
      </c>
      <c r="AZ142" s="1" t="s">
        <v>25</v>
      </c>
      <c r="BA142" s="1" t="s">
        <v>67</v>
      </c>
      <c r="BB142" s="1" t="s">
        <v>72</v>
      </c>
      <c r="BC142" s="2">
        <v>41719</v>
      </c>
      <c r="BD142" s="2">
        <v>41723</v>
      </c>
      <c r="BE142">
        <v>1290.7</v>
      </c>
      <c r="BF142" t="str">
        <f>podroze78[[#This Row],[Imie]]&amp;podroze78[[#This Row],[Nazwisko]]</f>
        <v>JerzyDusznicki</v>
      </c>
      <c r="BG142">
        <f>COUNTIF(podroze78[id],podroze78[[#This Row],[id]])</f>
        <v>13</v>
      </c>
      <c r="BH142">
        <f>podroze78[[#This Row],[D_powr]]-podroze78[[#This Row],[D_wyj]]+1</f>
        <v>5</v>
      </c>
      <c r="BI142" s="1" cm="1">
        <f t="array" ref="BI142">SUM(IF(podroze78[Nazwisko]=podroze78[[#This Row],[Nazwisko]],podroze78[dnie],0))</f>
        <v>38</v>
      </c>
      <c r="BJ142" s="1">
        <f>30+(podroze78[[#This Row],[dnie]]-1)*24</f>
        <v>126</v>
      </c>
      <c r="BK142" s="1">
        <f>podroze78[[#This Row],[dieta]]+podroze78[[#This Row],[Koszt_wyj]]</f>
        <v>1416.7</v>
      </c>
      <c r="BL142" s="1">
        <f>MONTH(podroze78[[#This Row],[D_wyj]])</f>
        <v>3</v>
      </c>
      <c r="BT142" s="1" t="s">
        <v>25</v>
      </c>
      <c r="BU142" s="1" t="s">
        <v>67</v>
      </c>
      <c r="BV142" s="1" t="s">
        <v>72</v>
      </c>
      <c r="BW142" s="2">
        <v>41719</v>
      </c>
      <c r="BX142" s="2">
        <v>41723</v>
      </c>
      <c r="BY142">
        <v>1290.7</v>
      </c>
      <c r="BZ142" t="str">
        <f>podroze789[[#This Row],[Imie]]&amp;podroze789[[#This Row],[Nazwisko]]</f>
        <v>JerzyDusznicki</v>
      </c>
      <c r="CA142">
        <f>COUNTIF(podroze789[id],podroze789[[#This Row],[id]])</f>
        <v>13</v>
      </c>
      <c r="CB142">
        <f>podroze789[[#This Row],[D_powr]]-podroze789[[#This Row],[D_wyj]]+1</f>
        <v>5</v>
      </c>
      <c r="CC142" s="1" cm="1">
        <f t="array" ref="CC142">SUM(IF(podroze789[Nazwisko]=podroze789[[#This Row],[Nazwisko]],podroze789[dnie],0))</f>
        <v>38</v>
      </c>
      <c r="CD142" s="1">
        <f>30+(podroze789[[#This Row],[dnie]]-1)*24</f>
        <v>126</v>
      </c>
      <c r="CE142" s="1">
        <f>podroze789[[#This Row],[dieta]]+podroze789[[#This Row],[Koszt_wyj]]</f>
        <v>1416.7</v>
      </c>
      <c r="CF142" s="1">
        <f>MONTH(podroze789[[#This Row],[D_wyj]])</f>
        <v>3</v>
      </c>
      <c r="CG142" s="1">
        <f>podroze789[[#This Row],[dnie]]-1</f>
        <v>4</v>
      </c>
      <c r="CT142" s="24">
        <v>2</v>
      </c>
      <c r="CV142" s="24">
        <v>2</v>
      </c>
    </row>
    <row r="143" spans="1:100" x14ac:dyDescent="0.25">
      <c r="A143" s="1" t="s">
        <v>25</v>
      </c>
      <c r="B143" s="1" t="s">
        <v>67</v>
      </c>
      <c r="C143" s="1" t="s">
        <v>19</v>
      </c>
      <c r="D143" s="2">
        <v>41773</v>
      </c>
      <c r="E143" s="2">
        <v>41777</v>
      </c>
      <c r="F143">
        <v>1077.4000000000001</v>
      </c>
      <c r="G143" t="str">
        <f>podroze[[#This Row],[Imie]]&amp;podroze[[#This Row],[Nazwisko]]</f>
        <v>JerzyDusznicki</v>
      </c>
      <c r="H143">
        <f>COUNTIF(podroze[id],podroze[[#This Row],[id]])</f>
        <v>13</v>
      </c>
      <c r="I143">
        <f>podroze[[#This Row],[D_powr]]-podroze[[#This Row],[D_wyj]]+1</f>
        <v>5</v>
      </c>
      <c r="J143" s="1" cm="1">
        <f t="array" ref="J143">SUM(IF(podroze[Nazwisko]=podroze[[#This Row],[Nazwisko]],podroze[dnie],0))</f>
        <v>38</v>
      </c>
      <c r="K143" s="1">
        <f>30+(podroze[[#This Row],[dnie]]-1)*24</f>
        <v>126</v>
      </c>
      <c r="AB143" s="1" t="s">
        <v>25</v>
      </c>
      <c r="AC143" s="1" t="s">
        <v>67</v>
      </c>
      <c r="AD143" s="1" t="s">
        <v>19</v>
      </c>
      <c r="AE143" s="2">
        <v>41773</v>
      </c>
      <c r="AF143" s="2">
        <v>41777</v>
      </c>
      <c r="AG143">
        <v>1077.4000000000001</v>
      </c>
      <c r="AH143" t="str">
        <f>podroze7[[#This Row],[Imie]]&amp;podroze7[[#This Row],[Nazwisko]]</f>
        <v>JerzyDusznicki</v>
      </c>
      <c r="AI143">
        <f>COUNTIF(podroze7[id],podroze7[[#This Row],[id]])</f>
        <v>13</v>
      </c>
      <c r="AJ143">
        <f>podroze7[[#This Row],[D_powr]]-podroze7[[#This Row],[D_wyj]]+1</f>
        <v>5</v>
      </c>
      <c r="AK143" s="1" cm="1">
        <f t="array" ref="AK143">SUM(IF(podroze7[Nazwisko]=podroze7[[#This Row],[Nazwisko]],podroze7[dnie],0))</f>
        <v>38</v>
      </c>
      <c r="AL143" s="1">
        <f>30+(podroze7[[#This Row],[dnie]]-1)*24</f>
        <v>126</v>
      </c>
      <c r="AM143" s="1">
        <f>podroze7[[#This Row],[dieta]]+podroze7[[#This Row],[Koszt_wyj]]</f>
        <v>1203.4000000000001</v>
      </c>
      <c r="AZ143" s="1" t="s">
        <v>25</v>
      </c>
      <c r="BA143" s="1" t="s">
        <v>67</v>
      </c>
      <c r="BB143" s="1" t="s">
        <v>19</v>
      </c>
      <c r="BC143" s="2">
        <v>41773</v>
      </c>
      <c r="BD143" s="2">
        <v>41777</v>
      </c>
      <c r="BE143">
        <v>1077.4000000000001</v>
      </c>
      <c r="BF143" t="str">
        <f>podroze78[[#This Row],[Imie]]&amp;podroze78[[#This Row],[Nazwisko]]</f>
        <v>JerzyDusznicki</v>
      </c>
      <c r="BG143">
        <f>COUNTIF(podroze78[id],podroze78[[#This Row],[id]])</f>
        <v>13</v>
      </c>
      <c r="BH143">
        <f>podroze78[[#This Row],[D_powr]]-podroze78[[#This Row],[D_wyj]]+1</f>
        <v>5</v>
      </c>
      <c r="BI143" s="1" cm="1">
        <f t="array" ref="BI143">SUM(IF(podroze78[Nazwisko]=podroze78[[#This Row],[Nazwisko]],podroze78[dnie],0))</f>
        <v>38</v>
      </c>
      <c r="BJ143" s="1">
        <f>30+(podroze78[[#This Row],[dnie]]-1)*24</f>
        <v>126</v>
      </c>
      <c r="BK143" s="1">
        <f>podroze78[[#This Row],[dieta]]+podroze78[[#This Row],[Koszt_wyj]]</f>
        <v>1203.4000000000001</v>
      </c>
      <c r="BL143" s="1">
        <f>MONTH(podroze78[[#This Row],[D_wyj]])</f>
        <v>5</v>
      </c>
      <c r="BT143" s="1" t="s">
        <v>25</v>
      </c>
      <c r="BU143" s="1" t="s">
        <v>67</v>
      </c>
      <c r="BV143" s="1" t="s">
        <v>19</v>
      </c>
      <c r="BW143" s="2">
        <v>41773</v>
      </c>
      <c r="BX143" s="2">
        <v>41777</v>
      </c>
      <c r="BY143">
        <v>1077.4000000000001</v>
      </c>
      <c r="BZ143" t="str">
        <f>podroze789[[#This Row],[Imie]]&amp;podroze789[[#This Row],[Nazwisko]]</f>
        <v>JerzyDusznicki</v>
      </c>
      <c r="CA143">
        <f>COUNTIF(podroze789[id],podroze789[[#This Row],[id]])</f>
        <v>13</v>
      </c>
      <c r="CB143">
        <f>podroze789[[#This Row],[D_powr]]-podroze789[[#This Row],[D_wyj]]+1</f>
        <v>5</v>
      </c>
      <c r="CC143" s="1" cm="1">
        <f t="array" ref="CC143">SUM(IF(podroze789[Nazwisko]=podroze789[[#This Row],[Nazwisko]],podroze789[dnie],0))</f>
        <v>38</v>
      </c>
      <c r="CD143" s="1">
        <f>30+(podroze789[[#This Row],[dnie]]-1)*24</f>
        <v>126</v>
      </c>
      <c r="CE143" s="1">
        <f>podroze789[[#This Row],[dieta]]+podroze789[[#This Row],[Koszt_wyj]]</f>
        <v>1203.4000000000001</v>
      </c>
      <c r="CF143" s="1">
        <f>MONTH(podroze789[[#This Row],[D_wyj]])</f>
        <v>5</v>
      </c>
      <c r="CG143" s="1">
        <f>podroze789[[#This Row],[dnie]]-1</f>
        <v>4</v>
      </c>
      <c r="CT143" s="23">
        <v>2</v>
      </c>
      <c r="CV143" s="23">
        <v>2</v>
      </c>
    </row>
    <row r="144" spans="1:100" x14ac:dyDescent="0.25">
      <c r="A144" s="1" t="s">
        <v>25</v>
      </c>
      <c r="B144" s="1" t="s">
        <v>67</v>
      </c>
      <c r="C144" s="1" t="s">
        <v>30</v>
      </c>
      <c r="D144" s="2">
        <v>41965</v>
      </c>
      <c r="E144" s="2">
        <v>41969</v>
      </c>
      <c r="F144">
        <v>688.5</v>
      </c>
      <c r="G144" t="str">
        <f>podroze[[#This Row],[Imie]]&amp;podroze[[#This Row],[Nazwisko]]</f>
        <v>JerzyDusznicki</v>
      </c>
      <c r="H144">
        <f>COUNTIF(podroze[id],podroze[[#This Row],[id]])</f>
        <v>13</v>
      </c>
      <c r="I144">
        <f>podroze[[#This Row],[D_powr]]-podroze[[#This Row],[D_wyj]]+1</f>
        <v>5</v>
      </c>
      <c r="J144" s="1" cm="1">
        <f t="array" ref="J144">SUM(IF(podroze[Nazwisko]=podroze[[#This Row],[Nazwisko]],podroze[dnie],0))</f>
        <v>38</v>
      </c>
      <c r="K144" s="1">
        <f>30+(podroze[[#This Row],[dnie]]-1)*24</f>
        <v>126</v>
      </c>
      <c r="AB144" s="1" t="s">
        <v>25</v>
      </c>
      <c r="AC144" s="1" t="s">
        <v>67</v>
      </c>
      <c r="AD144" s="1" t="s">
        <v>30</v>
      </c>
      <c r="AE144" s="2">
        <v>41965</v>
      </c>
      <c r="AF144" s="2">
        <v>41969</v>
      </c>
      <c r="AG144">
        <v>688.5</v>
      </c>
      <c r="AH144" t="str">
        <f>podroze7[[#This Row],[Imie]]&amp;podroze7[[#This Row],[Nazwisko]]</f>
        <v>JerzyDusznicki</v>
      </c>
      <c r="AI144">
        <f>COUNTIF(podroze7[id],podroze7[[#This Row],[id]])</f>
        <v>13</v>
      </c>
      <c r="AJ144">
        <f>podroze7[[#This Row],[D_powr]]-podroze7[[#This Row],[D_wyj]]+1</f>
        <v>5</v>
      </c>
      <c r="AK144" s="1" cm="1">
        <f t="array" ref="AK144">SUM(IF(podroze7[Nazwisko]=podroze7[[#This Row],[Nazwisko]],podroze7[dnie],0))</f>
        <v>38</v>
      </c>
      <c r="AL144" s="1">
        <f>30+(podroze7[[#This Row],[dnie]]-1)*24</f>
        <v>126</v>
      </c>
      <c r="AM144" s="1">
        <f>podroze7[[#This Row],[dieta]]+podroze7[[#This Row],[Koszt_wyj]]</f>
        <v>814.5</v>
      </c>
      <c r="AZ144" s="1" t="s">
        <v>25</v>
      </c>
      <c r="BA144" s="1" t="s">
        <v>67</v>
      </c>
      <c r="BB144" s="1" t="s">
        <v>30</v>
      </c>
      <c r="BC144" s="2">
        <v>41965</v>
      </c>
      <c r="BD144" s="2">
        <v>41969</v>
      </c>
      <c r="BE144">
        <v>688.5</v>
      </c>
      <c r="BF144" t="str">
        <f>podroze78[[#This Row],[Imie]]&amp;podroze78[[#This Row],[Nazwisko]]</f>
        <v>JerzyDusznicki</v>
      </c>
      <c r="BG144">
        <f>COUNTIF(podroze78[id],podroze78[[#This Row],[id]])</f>
        <v>13</v>
      </c>
      <c r="BH144">
        <f>podroze78[[#This Row],[D_powr]]-podroze78[[#This Row],[D_wyj]]+1</f>
        <v>5</v>
      </c>
      <c r="BI144" s="1" cm="1">
        <f t="array" ref="BI144">SUM(IF(podroze78[Nazwisko]=podroze78[[#This Row],[Nazwisko]],podroze78[dnie],0))</f>
        <v>38</v>
      </c>
      <c r="BJ144" s="1">
        <f>30+(podroze78[[#This Row],[dnie]]-1)*24</f>
        <v>126</v>
      </c>
      <c r="BK144" s="1">
        <f>podroze78[[#This Row],[dieta]]+podroze78[[#This Row],[Koszt_wyj]]</f>
        <v>814.5</v>
      </c>
      <c r="BL144" s="1">
        <f>MONTH(podroze78[[#This Row],[D_wyj]])</f>
        <v>11</v>
      </c>
      <c r="BT144" s="1" t="s">
        <v>25</v>
      </c>
      <c r="BU144" s="1" t="s">
        <v>67</v>
      </c>
      <c r="BV144" s="1" t="s">
        <v>30</v>
      </c>
      <c r="BW144" s="2">
        <v>41965</v>
      </c>
      <c r="BX144" s="2">
        <v>41969</v>
      </c>
      <c r="BY144">
        <v>688.5</v>
      </c>
      <c r="BZ144" t="str">
        <f>podroze789[[#This Row],[Imie]]&amp;podroze789[[#This Row],[Nazwisko]]</f>
        <v>JerzyDusznicki</v>
      </c>
      <c r="CA144">
        <f>COUNTIF(podroze789[id],podroze789[[#This Row],[id]])</f>
        <v>13</v>
      </c>
      <c r="CB144">
        <f>podroze789[[#This Row],[D_powr]]-podroze789[[#This Row],[D_wyj]]+1</f>
        <v>5</v>
      </c>
      <c r="CC144" s="1" cm="1">
        <f t="array" ref="CC144">SUM(IF(podroze789[Nazwisko]=podroze789[[#This Row],[Nazwisko]],podroze789[dnie],0))</f>
        <v>38</v>
      </c>
      <c r="CD144" s="1">
        <f>30+(podroze789[[#This Row],[dnie]]-1)*24</f>
        <v>126</v>
      </c>
      <c r="CE144" s="1">
        <f>podroze789[[#This Row],[dieta]]+podroze789[[#This Row],[Koszt_wyj]]</f>
        <v>814.5</v>
      </c>
      <c r="CF144" s="1">
        <f>MONTH(podroze789[[#This Row],[D_wyj]])</f>
        <v>11</v>
      </c>
      <c r="CG144" s="1">
        <f>podroze789[[#This Row],[dnie]]-1</f>
        <v>4</v>
      </c>
      <c r="CT144" s="24">
        <v>2</v>
      </c>
      <c r="CV144" s="24">
        <v>2</v>
      </c>
    </row>
    <row r="145" spans="1:100" x14ac:dyDescent="0.25">
      <c r="A145" s="1" t="s">
        <v>25</v>
      </c>
      <c r="B145" s="1" t="s">
        <v>67</v>
      </c>
      <c r="C145" s="1" t="s">
        <v>17</v>
      </c>
      <c r="D145" s="2">
        <v>41689</v>
      </c>
      <c r="E145" s="2">
        <v>41692</v>
      </c>
      <c r="F145">
        <v>1116.5</v>
      </c>
      <c r="G145" t="str">
        <f>podroze[[#This Row],[Imie]]&amp;podroze[[#This Row],[Nazwisko]]</f>
        <v>JerzyDusznicki</v>
      </c>
      <c r="H145">
        <f>COUNTIF(podroze[id],podroze[[#This Row],[id]])</f>
        <v>13</v>
      </c>
      <c r="I145">
        <f>podroze[[#This Row],[D_powr]]-podroze[[#This Row],[D_wyj]]+1</f>
        <v>4</v>
      </c>
      <c r="J145" s="1" cm="1">
        <f t="array" ref="J145">SUM(IF(podroze[Nazwisko]=podroze[[#This Row],[Nazwisko]],podroze[dnie],0))</f>
        <v>38</v>
      </c>
      <c r="K145" s="1">
        <f>30+(podroze[[#This Row],[dnie]]-1)*24</f>
        <v>102</v>
      </c>
      <c r="AB145" s="1" t="s">
        <v>25</v>
      </c>
      <c r="AC145" s="1" t="s">
        <v>67</v>
      </c>
      <c r="AD145" s="1" t="s">
        <v>17</v>
      </c>
      <c r="AE145" s="2">
        <v>41689</v>
      </c>
      <c r="AF145" s="2">
        <v>41692</v>
      </c>
      <c r="AG145">
        <v>1116.5</v>
      </c>
      <c r="AH145" t="str">
        <f>podroze7[[#This Row],[Imie]]&amp;podroze7[[#This Row],[Nazwisko]]</f>
        <v>JerzyDusznicki</v>
      </c>
      <c r="AI145">
        <f>COUNTIF(podroze7[id],podroze7[[#This Row],[id]])</f>
        <v>13</v>
      </c>
      <c r="AJ145">
        <f>podroze7[[#This Row],[D_powr]]-podroze7[[#This Row],[D_wyj]]+1</f>
        <v>4</v>
      </c>
      <c r="AK145" s="1" cm="1">
        <f t="array" ref="AK145">SUM(IF(podroze7[Nazwisko]=podroze7[[#This Row],[Nazwisko]],podroze7[dnie],0))</f>
        <v>38</v>
      </c>
      <c r="AL145" s="1">
        <f>30+(podroze7[[#This Row],[dnie]]-1)*24</f>
        <v>102</v>
      </c>
      <c r="AM145" s="1">
        <f>podroze7[[#This Row],[dieta]]+podroze7[[#This Row],[Koszt_wyj]]</f>
        <v>1218.5</v>
      </c>
      <c r="AZ145" s="1" t="s">
        <v>25</v>
      </c>
      <c r="BA145" s="1" t="s">
        <v>67</v>
      </c>
      <c r="BB145" s="1" t="s">
        <v>17</v>
      </c>
      <c r="BC145" s="2">
        <v>41689</v>
      </c>
      <c r="BD145" s="2">
        <v>41692</v>
      </c>
      <c r="BE145">
        <v>1116.5</v>
      </c>
      <c r="BF145" t="str">
        <f>podroze78[[#This Row],[Imie]]&amp;podroze78[[#This Row],[Nazwisko]]</f>
        <v>JerzyDusznicki</v>
      </c>
      <c r="BG145">
        <f>COUNTIF(podroze78[id],podroze78[[#This Row],[id]])</f>
        <v>13</v>
      </c>
      <c r="BH145">
        <f>podroze78[[#This Row],[D_powr]]-podroze78[[#This Row],[D_wyj]]+1</f>
        <v>4</v>
      </c>
      <c r="BI145" s="1" cm="1">
        <f t="array" ref="BI145">SUM(IF(podroze78[Nazwisko]=podroze78[[#This Row],[Nazwisko]],podroze78[dnie],0))</f>
        <v>38</v>
      </c>
      <c r="BJ145" s="1">
        <f>30+(podroze78[[#This Row],[dnie]]-1)*24</f>
        <v>102</v>
      </c>
      <c r="BK145" s="1">
        <f>podroze78[[#This Row],[dieta]]+podroze78[[#This Row],[Koszt_wyj]]</f>
        <v>1218.5</v>
      </c>
      <c r="BL145" s="1">
        <f>MONTH(podroze78[[#This Row],[D_wyj]])</f>
        <v>2</v>
      </c>
      <c r="BT145" s="1" t="s">
        <v>25</v>
      </c>
      <c r="BU145" s="1" t="s">
        <v>67</v>
      </c>
      <c r="BV145" s="1" t="s">
        <v>17</v>
      </c>
      <c r="BW145" s="2">
        <v>41689</v>
      </c>
      <c r="BX145" s="2">
        <v>41692</v>
      </c>
      <c r="BY145">
        <v>1116.5</v>
      </c>
      <c r="BZ145" t="str">
        <f>podroze789[[#This Row],[Imie]]&amp;podroze789[[#This Row],[Nazwisko]]</f>
        <v>JerzyDusznicki</v>
      </c>
      <c r="CA145">
        <f>COUNTIF(podroze789[id],podroze789[[#This Row],[id]])</f>
        <v>13</v>
      </c>
      <c r="CB145">
        <f>podroze789[[#This Row],[D_powr]]-podroze789[[#This Row],[D_wyj]]+1</f>
        <v>4</v>
      </c>
      <c r="CC145" s="1" cm="1">
        <f t="array" ref="CC145">SUM(IF(podroze789[Nazwisko]=podroze789[[#This Row],[Nazwisko]],podroze789[dnie],0))</f>
        <v>38</v>
      </c>
      <c r="CD145" s="1">
        <f>30+(podroze789[[#This Row],[dnie]]-1)*24</f>
        <v>102</v>
      </c>
      <c r="CE145" s="1">
        <f>podroze789[[#This Row],[dieta]]+podroze789[[#This Row],[Koszt_wyj]]</f>
        <v>1218.5</v>
      </c>
      <c r="CF145" s="1">
        <f>MONTH(podroze789[[#This Row],[D_wyj]])</f>
        <v>2</v>
      </c>
      <c r="CG145" s="1">
        <f>podroze789[[#This Row],[dnie]]-1</f>
        <v>3</v>
      </c>
      <c r="CT145" s="23">
        <v>2</v>
      </c>
      <c r="CV145" s="23">
        <v>2</v>
      </c>
    </row>
    <row r="146" spans="1:100" x14ac:dyDescent="0.25">
      <c r="A146" s="1" t="s">
        <v>25</v>
      </c>
      <c r="B146" s="1" t="s">
        <v>67</v>
      </c>
      <c r="C146" s="1" t="s">
        <v>24</v>
      </c>
      <c r="D146" s="2">
        <v>41827</v>
      </c>
      <c r="E146" s="2">
        <v>41830</v>
      </c>
      <c r="F146">
        <v>737.7</v>
      </c>
      <c r="G146" t="str">
        <f>podroze[[#This Row],[Imie]]&amp;podroze[[#This Row],[Nazwisko]]</f>
        <v>JerzyDusznicki</v>
      </c>
      <c r="H146">
        <f>COUNTIF(podroze[id],podroze[[#This Row],[id]])</f>
        <v>13</v>
      </c>
      <c r="I146">
        <f>podroze[[#This Row],[D_powr]]-podroze[[#This Row],[D_wyj]]+1</f>
        <v>4</v>
      </c>
      <c r="J146" s="1" cm="1">
        <f t="array" ref="J146">SUM(IF(podroze[Nazwisko]=podroze[[#This Row],[Nazwisko]],podroze[dnie],0))</f>
        <v>38</v>
      </c>
      <c r="K146" s="1">
        <f>30+(podroze[[#This Row],[dnie]]-1)*24</f>
        <v>102</v>
      </c>
      <c r="AB146" s="1" t="s">
        <v>25</v>
      </c>
      <c r="AC146" s="1" t="s">
        <v>67</v>
      </c>
      <c r="AD146" s="1" t="s">
        <v>24</v>
      </c>
      <c r="AE146" s="2">
        <v>41827</v>
      </c>
      <c r="AF146" s="2">
        <v>41830</v>
      </c>
      <c r="AG146">
        <v>737.7</v>
      </c>
      <c r="AH146" t="str">
        <f>podroze7[[#This Row],[Imie]]&amp;podroze7[[#This Row],[Nazwisko]]</f>
        <v>JerzyDusznicki</v>
      </c>
      <c r="AI146">
        <f>COUNTIF(podroze7[id],podroze7[[#This Row],[id]])</f>
        <v>13</v>
      </c>
      <c r="AJ146">
        <f>podroze7[[#This Row],[D_powr]]-podroze7[[#This Row],[D_wyj]]+1</f>
        <v>4</v>
      </c>
      <c r="AK146" s="1" cm="1">
        <f t="array" ref="AK146">SUM(IF(podroze7[Nazwisko]=podroze7[[#This Row],[Nazwisko]],podroze7[dnie],0))</f>
        <v>38</v>
      </c>
      <c r="AL146" s="1">
        <f>30+(podroze7[[#This Row],[dnie]]-1)*24</f>
        <v>102</v>
      </c>
      <c r="AM146" s="1">
        <f>podroze7[[#This Row],[dieta]]+podroze7[[#This Row],[Koszt_wyj]]</f>
        <v>839.7</v>
      </c>
      <c r="AZ146" s="1" t="s">
        <v>25</v>
      </c>
      <c r="BA146" s="1" t="s">
        <v>67</v>
      </c>
      <c r="BB146" s="1" t="s">
        <v>24</v>
      </c>
      <c r="BC146" s="2">
        <v>41827</v>
      </c>
      <c r="BD146" s="2">
        <v>41830</v>
      </c>
      <c r="BE146">
        <v>737.7</v>
      </c>
      <c r="BF146" t="str">
        <f>podroze78[[#This Row],[Imie]]&amp;podroze78[[#This Row],[Nazwisko]]</f>
        <v>JerzyDusznicki</v>
      </c>
      <c r="BG146">
        <f>COUNTIF(podroze78[id],podroze78[[#This Row],[id]])</f>
        <v>13</v>
      </c>
      <c r="BH146">
        <f>podroze78[[#This Row],[D_powr]]-podroze78[[#This Row],[D_wyj]]+1</f>
        <v>4</v>
      </c>
      <c r="BI146" s="1" cm="1">
        <f t="array" ref="BI146">SUM(IF(podroze78[Nazwisko]=podroze78[[#This Row],[Nazwisko]],podroze78[dnie],0))</f>
        <v>38</v>
      </c>
      <c r="BJ146" s="1">
        <f>30+(podroze78[[#This Row],[dnie]]-1)*24</f>
        <v>102</v>
      </c>
      <c r="BK146" s="1">
        <f>podroze78[[#This Row],[dieta]]+podroze78[[#This Row],[Koszt_wyj]]</f>
        <v>839.7</v>
      </c>
      <c r="BL146" s="1">
        <f>MONTH(podroze78[[#This Row],[D_wyj]])</f>
        <v>7</v>
      </c>
      <c r="BT146" s="1" t="s">
        <v>25</v>
      </c>
      <c r="BU146" s="1" t="s">
        <v>67</v>
      </c>
      <c r="BV146" s="1" t="s">
        <v>24</v>
      </c>
      <c r="BW146" s="2">
        <v>41827</v>
      </c>
      <c r="BX146" s="2">
        <v>41830</v>
      </c>
      <c r="BY146">
        <v>737.7</v>
      </c>
      <c r="BZ146" t="str">
        <f>podroze789[[#This Row],[Imie]]&amp;podroze789[[#This Row],[Nazwisko]]</f>
        <v>JerzyDusznicki</v>
      </c>
      <c r="CA146">
        <f>COUNTIF(podroze789[id],podroze789[[#This Row],[id]])</f>
        <v>13</v>
      </c>
      <c r="CB146">
        <f>podroze789[[#This Row],[D_powr]]-podroze789[[#This Row],[D_wyj]]+1</f>
        <v>4</v>
      </c>
      <c r="CC146" s="1" cm="1">
        <f t="array" ref="CC146">SUM(IF(podroze789[Nazwisko]=podroze789[[#This Row],[Nazwisko]],podroze789[dnie],0))</f>
        <v>38</v>
      </c>
      <c r="CD146" s="1">
        <f>30+(podroze789[[#This Row],[dnie]]-1)*24</f>
        <v>102</v>
      </c>
      <c r="CE146" s="1">
        <f>podroze789[[#This Row],[dieta]]+podroze789[[#This Row],[Koszt_wyj]]</f>
        <v>839.7</v>
      </c>
      <c r="CF146" s="1">
        <f>MONTH(podroze789[[#This Row],[D_wyj]])</f>
        <v>7</v>
      </c>
      <c r="CG146" s="1">
        <f>podroze789[[#This Row],[dnie]]-1</f>
        <v>3</v>
      </c>
      <c r="CT146" s="24">
        <v>2</v>
      </c>
      <c r="CV146" s="24">
        <v>2</v>
      </c>
    </row>
    <row r="147" spans="1:100" x14ac:dyDescent="0.25">
      <c r="A147" s="1" t="s">
        <v>25</v>
      </c>
      <c r="B147" s="1" t="s">
        <v>67</v>
      </c>
      <c r="C147" s="1" t="s">
        <v>8</v>
      </c>
      <c r="D147" s="2">
        <v>41743</v>
      </c>
      <c r="E147" s="2">
        <v>41745</v>
      </c>
      <c r="F147">
        <v>1102</v>
      </c>
      <c r="G147" t="str">
        <f>podroze[[#This Row],[Imie]]&amp;podroze[[#This Row],[Nazwisko]]</f>
        <v>JerzyDusznicki</v>
      </c>
      <c r="H147">
        <f>COUNTIF(podroze[id],podroze[[#This Row],[id]])</f>
        <v>13</v>
      </c>
      <c r="I147">
        <f>podroze[[#This Row],[D_powr]]-podroze[[#This Row],[D_wyj]]+1</f>
        <v>3</v>
      </c>
      <c r="J147" s="1" cm="1">
        <f t="array" ref="J147">SUM(IF(podroze[Nazwisko]=podroze[[#This Row],[Nazwisko]],podroze[dnie],0))</f>
        <v>38</v>
      </c>
      <c r="K147" s="1">
        <f>30+(podroze[[#This Row],[dnie]]-1)*24</f>
        <v>78</v>
      </c>
      <c r="AB147" s="1" t="s">
        <v>25</v>
      </c>
      <c r="AC147" s="1" t="s">
        <v>67</v>
      </c>
      <c r="AD147" s="1" t="s">
        <v>8</v>
      </c>
      <c r="AE147" s="2">
        <v>41743</v>
      </c>
      <c r="AF147" s="2">
        <v>41745</v>
      </c>
      <c r="AG147">
        <v>1102</v>
      </c>
      <c r="AH147" t="str">
        <f>podroze7[[#This Row],[Imie]]&amp;podroze7[[#This Row],[Nazwisko]]</f>
        <v>JerzyDusznicki</v>
      </c>
      <c r="AI147">
        <f>COUNTIF(podroze7[id],podroze7[[#This Row],[id]])</f>
        <v>13</v>
      </c>
      <c r="AJ147">
        <f>podroze7[[#This Row],[D_powr]]-podroze7[[#This Row],[D_wyj]]+1</f>
        <v>3</v>
      </c>
      <c r="AK147" s="1" cm="1">
        <f t="array" ref="AK147">SUM(IF(podroze7[Nazwisko]=podroze7[[#This Row],[Nazwisko]],podroze7[dnie],0))</f>
        <v>38</v>
      </c>
      <c r="AL147" s="1">
        <f>30+(podroze7[[#This Row],[dnie]]-1)*24</f>
        <v>78</v>
      </c>
      <c r="AM147" s="1">
        <f>podroze7[[#This Row],[dieta]]+podroze7[[#This Row],[Koszt_wyj]]</f>
        <v>1180</v>
      </c>
      <c r="AZ147" s="1" t="s">
        <v>25</v>
      </c>
      <c r="BA147" s="1" t="s">
        <v>67</v>
      </c>
      <c r="BB147" s="1" t="s">
        <v>8</v>
      </c>
      <c r="BC147" s="2">
        <v>41743</v>
      </c>
      <c r="BD147" s="2">
        <v>41745</v>
      </c>
      <c r="BE147">
        <v>1102</v>
      </c>
      <c r="BF147" t="str">
        <f>podroze78[[#This Row],[Imie]]&amp;podroze78[[#This Row],[Nazwisko]]</f>
        <v>JerzyDusznicki</v>
      </c>
      <c r="BG147">
        <f>COUNTIF(podroze78[id],podroze78[[#This Row],[id]])</f>
        <v>13</v>
      </c>
      <c r="BH147">
        <f>podroze78[[#This Row],[D_powr]]-podroze78[[#This Row],[D_wyj]]+1</f>
        <v>3</v>
      </c>
      <c r="BI147" s="1" cm="1">
        <f t="array" ref="BI147">SUM(IF(podroze78[Nazwisko]=podroze78[[#This Row],[Nazwisko]],podroze78[dnie],0))</f>
        <v>38</v>
      </c>
      <c r="BJ147" s="1">
        <f>30+(podroze78[[#This Row],[dnie]]-1)*24</f>
        <v>78</v>
      </c>
      <c r="BK147" s="1">
        <f>podroze78[[#This Row],[dieta]]+podroze78[[#This Row],[Koszt_wyj]]</f>
        <v>1180</v>
      </c>
      <c r="BL147" s="1">
        <f>MONTH(podroze78[[#This Row],[D_wyj]])</f>
        <v>4</v>
      </c>
      <c r="BT147" s="1" t="s">
        <v>25</v>
      </c>
      <c r="BU147" s="1" t="s">
        <v>67</v>
      </c>
      <c r="BV147" s="1" t="s">
        <v>8</v>
      </c>
      <c r="BW147" s="2">
        <v>41743</v>
      </c>
      <c r="BX147" s="2">
        <v>41745</v>
      </c>
      <c r="BY147">
        <v>1102</v>
      </c>
      <c r="BZ147" t="str">
        <f>podroze789[[#This Row],[Imie]]&amp;podroze789[[#This Row],[Nazwisko]]</f>
        <v>JerzyDusznicki</v>
      </c>
      <c r="CA147">
        <f>COUNTIF(podroze789[id],podroze789[[#This Row],[id]])</f>
        <v>13</v>
      </c>
      <c r="CB147">
        <f>podroze789[[#This Row],[D_powr]]-podroze789[[#This Row],[D_wyj]]+1</f>
        <v>3</v>
      </c>
      <c r="CC147" s="1" cm="1">
        <f t="array" ref="CC147">SUM(IF(podroze789[Nazwisko]=podroze789[[#This Row],[Nazwisko]],podroze789[dnie],0))</f>
        <v>38</v>
      </c>
      <c r="CD147" s="1">
        <f>30+(podroze789[[#This Row],[dnie]]-1)*24</f>
        <v>78</v>
      </c>
      <c r="CE147" s="1">
        <f>podroze789[[#This Row],[dieta]]+podroze789[[#This Row],[Koszt_wyj]]</f>
        <v>1180</v>
      </c>
      <c r="CF147" s="1">
        <f>MONTH(podroze789[[#This Row],[D_wyj]])</f>
        <v>4</v>
      </c>
      <c r="CG147" s="1">
        <f>podroze789[[#This Row],[dnie]]-1</f>
        <v>2</v>
      </c>
      <c r="CT147" s="23">
        <v>2</v>
      </c>
      <c r="CV147" s="23">
        <v>2</v>
      </c>
    </row>
    <row r="148" spans="1:100" x14ac:dyDescent="0.25">
      <c r="A148" s="1" t="s">
        <v>25</v>
      </c>
      <c r="B148" s="1" t="s">
        <v>67</v>
      </c>
      <c r="C148" s="1" t="s">
        <v>30</v>
      </c>
      <c r="D148" s="2">
        <v>41791</v>
      </c>
      <c r="E148" s="2">
        <v>41793</v>
      </c>
      <c r="F148">
        <v>450.5</v>
      </c>
      <c r="G148" t="str">
        <f>podroze[[#This Row],[Imie]]&amp;podroze[[#This Row],[Nazwisko]]</f>
        <v>JerzyDusznicki</v>
      </c>
      <c r="H148">
        <f>COUNTIF(podroze[id],podroze[[#This Row],[id]])</f>
        <v>13</v>
      </c>
      <c r="I148">
        <f>podroze[[#This Row],[D_powr]]-podroze[[#This Row],[D_wyj]]+1</f>
        <v>3</v>
      </c>
      <c r="J148" s="1" cm="1">
        <f t="array" ref="J148">SUM(IF(podroze[Nazwisko]=podroze[[#This Row],[Nazwisko]],podroze[dnie],0))</f>
        <v>38</v>
      </c>
      <c r="K148" s="1">
        <f>30+(podroze[[#This Row],[dnie]]-1)*24</f>
        <v>78</v>
      </c>
      <c r="AB148" s="1" t="s">
        <v>25</v>
      </c>
      <c r="AC148" s="1" t="s">
        <v>67</v>
      </c>
      <c r="AD148" s="1" t="s">
        <v>30</v>
      </c>
      <c r="AE148" s="2">
        <v>41791</v>
      </c>
      <c r="AF148" s="2">
        <v>41793</v>
      </c>
      <c r="AG148">
        <v>450.5</v>
      </c>
      <c r="AH148" t="str">
        <f>podroze7[[#This Row],[Imie]]&amp;podroze7[[#This Row],[Nazwisko]]</f>
        <v>JerzyDusznicki</v>
      </c>
      <c r="AI148">
        <f>COUNTIF(podroze7[id],podroze7[[#This Row],[id]])</f>
        <v>13</v>
      </c>
      <c r="AJ148">
        <f>podroze7[[#This Row],[D_powr]]-podroze7[[#This Row],[D_wyj]]+1</f>
        <v>3</v>
      </c>
      <c r="AK148" s="1" cm="1">
        <f t="array" ref="AK148">SUM(IF(podroze7[Nazwisko]=podroze7[[#This Row],[Nazwisko]],podroze7[dnie],0))</f>
        <v>38</v>
      </c>
      <c r="AL148" s="1">
        <f>30+(podroze7[[#This Row],[dnie]]-1)*24</f>
        <v>78</v>
      </c>
      <c r="AM148" s="1">
        <f>podroze7[[#This Row],[dieta]]+podroze7[[#This Row],[Koszt_wyj]]</f>
        <v>528.5</v>
      </c>
      <c r="AZ148" s="1" t="s">
        <v>25</v>
      </c>
      <c r="BA148" s="1" t="s">
        <v>67</v>
      </c>
      <c r="BB148" s="1" t="s">
        <v>30</v>
      </c>
      <c r="BC148" s="2">
        <v>41791</v>
      </c>
      <c r="BD148" s="2">
        <v>41793</v>
      </c>
      <c r="BE148">
        <v>450.5</v>
      </c>
      <c r="BF148" t="str">
        <f>podroze78[[#This Row],[Imie]]&amp;podroze78[[#This Row],[Nazwisko]]</f>
        <v>JerzyDusznicki</v>
      </c>
      <c r="BG148">
        <f>COUNTIF(podroze78[id],podroze78[[#This Row],[id]])</f>
        <v>13</v>
      </c>
      <c r="BH148">
        <f>podroze78[[#This Row],[D_powr]]-podroze78[[#This Row],[D_wyj]]+1</f>
        <v>3</v>
      </c>
      <c r="BI148" s="1" cm="1">
        <f t="array" ref="BI148">SUM(IF(podroze78[Nazwisko]=podroze78[[#This Row],[Nazwisko]],podroze78[dnie],0))</f>
        <v>38</v>
      </c>
      <c r="BJ148" s="1">
        <f>30+(podroze78[[#This Row],[dnie]]-1)*24</f>
        <v>78</v>
      </c>
      <c r="BK148" s="1">
        <f>podroze78[[#This Row],[dieta]]+podroze78[[#This Row],[Koszt_wyj]]</f>
        <v>528.5</v>
      </c>
      <c r="BL148" s="1">
        <f>MONTH(podroze78[[#This Row],[D_wyj]])</f>
        <v>6</v>
      </c>
      <c r="BT148" s="1" t="s">
        <v>25</v>
      </c>
      <c r="BU148" s="1" t="s">
        <v>67</v>
      </c>
      <c r="BV148" s="1" t="s">
        <v>30</v>
      </c>
      <c r="BW148" s="2">
        <v>41791</v>
      </c>
      <c r="BX148" s="2">
        <v>41793</v>
      </c>
      <c r="BY148">
        <v>450.5</v>
      </c>
      <c r="BZ148" t="str">
        <f>podroze789[[#This Row],[Imie]]&amp;podroze789[[#This Row],[Nazwisko]]</f>
        <v>JerzyDusznicki</v>
      </c>
      <c r="CA148">
        <f>COUNTIF(podroze789[id],podroze789[[#This Row],[id]])</f>
        <v>13</v>
      </c>
      <c r="CB148">
        <f>podroze789[[#This Row],[D_powr]]-podroze789[[#This Row],[D_wyj]]+1</f>
        <v>3</v>
      </c>
      <c r="CC148" s="1" cm="1">
        <f t="array" ref="CC148">SUM(IF(podroze789[Nazwisko]=podroze789[[#This Row],[Nazwisko]],podroze789[dnie],0))</f>
        <v>38</v>
      </c>
      <c r="CD148" s="1">
        <f>30+(podroze789[[#This Row],[dnie]]-1)*24</f>
        <v>78</v>
      </c>
      <c r="CE148" s="1">
        <f>podroze789[[#This Row],[dieta]]+podroze789[[#This Row],[Koszt_wyj]]</f>
        <v>528.5</v>
      </c>
      <c r="CF148" s="1">
        <f>MONTH(podroze789[[#This Row],[D_wyj]])</f>
        <v>6</v>
      </c>
      <c r="CG148" s="1">
        <f>podroze789[[#This Row],[dnie]]-1</f>
        <v>2</v>
      </c>
      <c r="CT148" s="24">
        <v>2</v>
      </c>
      <c r="CV148" s="24">
        <v>1</v>
      </c>
    </row>
    <row r="149" spans="1:100" x14ac:dyDescent="0.25">
      <c r="A149" s="1" t="s">
        <v>25</v>
      </c>
      <c r="B149" s="1" t="s">
        <v>67</v>
      </c>
      <c r="C149" s="1" t="s">
        <v>66</v>
      </c>
      <c r="D149" s="2">
        <v>41839</v>
      </c>
      <c r="E149" s="2">
        <v>41840</v>
      </c>
      <c r="F149">
        <v>485.7</v>
      </c>
      <c r="G149" t="str">
        <f>podroze[[#This Row],[Imie]]&amp;podroze[[#This Row],[Nazwisko]]</f>
        <v>JerzyDusznicki</v>
      </c>
      <c r="H149">
        <f>COUNTIF(podroze[id],podroze[[#This Row],[id]])</f>
        <v>13</v>
      </c>
      <c r="I149">
        <f>podroze[[#This Row],[D_powr]]-podroze[[#This Row],[D_wyj]]+1</f>
        <v>2</v>
      </c>
      <c r="J149" s="1" cm="1">
        <f t="array" ref="J149">SUM(IF(podroze[Nazwisko]=podroze[[#This Row],[Nazwisko]],podroze[dnie],0))</f>
        <v>38</v>
      </c>
      <c r="K149" s="1">
        <f>30+(podroze[[#This Row],[dnie]]-1)*24</f>
        <v>54</v>
      </c>
      <c r="AB149" s="1" t="s">
        <v>25</v>
      </c>
      <c r="AC149" s="1" t="s">
        <v>67</v>
      </c>
      <c r="AD149" s="1" t="s">
        <v>66</v>
      </c>
      <c r="AE149" s="2">
        <v>41839</v>
      </c>
      <c r="AF149" s="2">
        <v>41840</v>
      </c>
      <c r="AG149">
        <v>485.7</v>
      </c>
      <c r="AH149" t="str">
        <f>podroze7[[#This Row],[Imie]]&amp;podroze7[[#This Row],[Nazwisko]]</f>
        <v>JerzyDusznicki</v>
      </c>
      <c r="AI149">
        <f>COUNTIF(podroze7[id],podroze7[[#This Row],[id]])</f>
        <v>13</v>
      </c>
      <c r="AJ149">
        <f>podroze7[[#This Row],[D_powr]]-podroze7[[#This Row],[D_wyj]]+1</f>
        <v>2</v>
      </c>
      <c r="AK149" s="1" cm="1">
        <f t="array" ref="AK149">SUM(IF(podroze7[Nazwisko]=podroze7[[#This Row],[Nazwisko]],podroze7[dnie],0))</f>
        <v>38</v>
      </c>
      <c r="AL149" s="1">
        <f>30+(podroze7[[#This Row],[dnie]]-1)*24</f>
        <v>54</v>
      </c>
      <c r="AM149" s="1">
        <f>podroze7[[#This Row],[dieta]]+podroze7[[#This Row],[Koszt_wyj]]</f>
        <v>539.70000000000005</v>
      </c>
      <c r="AZ149" s="1" t="s">
        <v>25</v>
      </c>
      <c r="BA149" s="1" t="s">
        <v>67</v>
      </c>
      <c r="BB149" s="1" t="s">
        <v>66</v>
      </c>
      <c r="BC149" s="2">
        <v>41839</v>
      </c>
      <c r="BD149" s="2">
        <v>41840</v>
      </c>
      <c r="BE149">
        <v>485.7</v>
      </c>
      <c r="BF149" t="str">
        <f>podroze78[[#This Row],[Imie]]&amp;podroze78[[#This Row],[Nazwisko]]</f>
        <v>JerzyDusznicki</v>
      </c>
      <c r="BG149">
        <f>COUNTIF(podroze78[id],podroze78[[#This Row],[id]])</f>
        <v>13</v>
      </c>
      <c r="BH149">
        <f>podroze78[[#This Row],[D_powr]]-podroze78[[#This Row],[D_wyj]]+1</f>
        <v>2</v>
      </c>
      <c r="BI149" s="1" cm="1">
        <f t="array" ref="BI149">SUM(IF(podroze78[Nazwisko]=podroze78[[#This Row],[Nazwisko]],podroze78[dnie],0))</f>
        <v>38</v>
      </c>
      <c r="BJ149" s="1">
        <f>30+(podroze78[[#This Row],[dnie]]-1)*24</f>
        <v>54</v>
      </c>
      <c r="BK149" s="1">
        <f>podroze78[[#This Row],[dieta]]+podroze78[[#This Row],[Koszt_wyj]]</f>
        <v>539.70000000000005</v>
      </c>
      <c r="BL149" s="1">
        <f>MONTH(podroze78[[#This Row],[D_wyj]])</f>
        <v>7</v>
      </c>
      <c r="BT149" s="1" t="s">
        <v>25</v>
      </c>
      <c r="BU149" s="1" t="s">
        <v>67</v>
      </c>
      <c r="BV149" s="1" t="s">
        <v>66</v>
      </c>
      <c r="BW149" s="2">
        <v>41839</v>
      </c>
      <c r="BX149" s="2">
        <v>41840</v>
      </c>
      <c r="BY149">
        <v>485.7</v>
      </c>
      <c r="BZ149" t="str">
        <f>podroze789[[#This Row],[Imie]]&amp;podroze789[[#This Row],[Nazwisko]]</f>
        <v>JerzyDusznicki</v>
      </c>
      <c r="CA149">
        <f>COUNTIF(podroze789[id],podroze789[[#This Row],[id]])</f>
        <v>13</v>
      </c>
      <c r="CB149">
        <f>podroze789[[#This Row],[D_powr]]-podroze789[[#This Row],[D_wyj]]+1</f>
        <v>2</v>
      </c>
      <c r="CC149" s="1" cm="1">
        <f t="array" ref="CC149">SUM(IF(podroze789[Nazwisko]=podroze789[[#This Row],[Nazwisko]],podroze789[dnie],0))</f>
        <v>38</v>
      </c>
      <c r="CD149" s="1">
        <f>30+(podroze789[[#This Row],[dnie]]-1)*24</f>
        <v>54</v>
      </c>
      <c r="CE149" s="1">
        <f>podroze789[[#This Row],[dieta]]+podroze789[[#This Row],[Koszt_wyj]]</f>
        <v>539.70000000000005</v>
      </c>
      <c r="CF149" s="1">
        <f>MONTH(podroze789[[#This Row],[D_wyj]])</f>
        <v>7</v>
      </c>
      <c r="CG149" s="1">
        <f>podroze789[[#This Row],[dnie]]-1</f>
        <v>1</v>
      </c>
      <c r="CT149" s="23">
        <v>3</v>
      </c>
      <c r="CV149" s="23">
        <v>1</v>
      </c>
    </row>
    <row r="150" spans="1:100" x14ac:dyDescent="0.25">
      <c r="A150" s="1" t="s">
        <v>25</v>
      </c>
      <c r="B150" s="1" t="s">
        <v>67</v>
      </c>
      <c r="C150" s="1" t="s">
        <v>66</v>
      </c>
      <c r="D150" s="2">
        <v>41911</v>
      </c>
      <c r="E150" s="2">
        <v>41912</v>
      </c>
      <c r="F150">
        <v>485.7</v>
      </c>
      <c r="G150" t="str">
        <f>podroze[[#This Row],[Imie]]&amp;podroze[[#This Row],[Nazwisko]]</f>
        <v>JerzyDusznicki</v>
      </c>
      <c r="H150">
        <f>COUNTIF(podroze[id],podroze[[#This Row],[id]])</f>
        <v>13</v>
      </c>
      <c r="I150">
        <f>podroze[[#This Row],[D_powr]]-podroze[[#This Row],[D_wyj]]+1</f>
        <v>2</v>
      </c>
      <c r="J150" s="1" cm="1">
        <f t="array" ref="J150">SUM(IF(podroze[Nazwisko]=podroze[[#This Row],[Nazwisko]],podroze[dnie],0))</f>
        <v>38</v>
      </c>
      <c r="K150" s="1">
        <f>30+(podroze[[#This Row],[dnie]]-1)*24</f>
        <v>54</v>
      </c>
      <c r="AB150" s="1" t="s">
        <v>25</v>
      </c>
      <c r="AC150" s="1" t="s">
        <v>67</v>
      </c>
      <c r="AD150" s="1" t="s">
        <v>66</v>
      </c>
      <c r="AE150" s="2">
        <v>41911</v>
      </c>
      <c r="AF150" s="2">
        <v>41912</v>
      </c>
      <c r="AG150">
        <v>485.7</v>
      </c>
      <c r="AH150" t="str">
        <f>podroze7[[#This Row],[Imie]]&amp;podroze7[[#This Row],[Nazwisko]]</f>
        <v>JerzyDusznicki</v>
      </c>
      <c r="AI150">
        <f>COUNTIF(podroze7[id],podroze7[[#This Row],[id]])</f>
        <v>13</v>
      </c>
      <c r="AJ150">
        <f>podroze7[[#This Row],[D_powr]]-podroze7[[#This Row],[D_wyj]]+1</f>
        <v>2</v>
      </c>
      <c r="AK150" s="1" cm="1">
        <f t="array" ref="AK150">SUM(IF(podroze7[Nazwisko]=podroze7[[#This Row],[Nazwisko]],podroze7[dnie],0))</f>
        <v>38</v>
      </c>
      <c r="AL150" s="1">
        <f>30+(podroze7[[#This Row],[dnie]]-1)*24</f>
        <v>54</v>
      </c>
      <c r="AM150" s="1">
        <f>podroze7[[#This Row],[dieta]]+podroze7[[#This Row],[Koszt_wyj]]</f>
        <v>539.70000000000005</v>
      </c>
      <c r="AZ150" s="1" t="s">
        <v>25</v>
      </c>
      <c r="BA150" s="1" t="s">
        <v>67</v>
      </c>
      <c r="BB150" s="1" t="s">
        <v>66</v>
      </c>
      <c r="BC150" s="2">
        <v>41911</v>
      </c>
      <c r="BD150" s="2">
        <v>41912</v>
      </c>
      <c r="BE150">
        <v>485.7</v>
      </c>
      <c r="BF150" t="str">
        <f>podroze78[[#This Row],[Imie]]&amp;podroze78[[#This Row],[Nazwisko]]</f>
        <v>JerzyDusznicki</v>
      </c>
      <c r="BG150">
        <f>COUNTIF(podroze78[id],podroze78[[#This Row],[id]])</f>
        <v>13</v>
      </c>
      <c r="BH150">
        <f>podroze78[[#This Row],[D_powr]]-podroze78[[#This Row],[D_wyj]]+1</f>
        <v>2</v>
      </c>
      <c r="BI150" s="1" cm="1">
        <f t="array" ref="BI150">SUM(IF(podroze78[Nazwisko]=podroze78[[#This Row],[Nazwisko]],podroze78[dnie],0))</f>
        <v>38</v>
      </c>
      <c r="BJ150" s="1">
        <f>30+(podroze78[[#This Row],[dnie]]-1)*24</f>
        <v>54</v>
      </c>
      <c r="BK150" s="1">
        <f>podroze78[[#This Row],[dieta]]+podroze78[[#This Row],[Koszt_wyj]]</f>
        <v>539.70000000000005</v>
      </c>
      <c r="BL150" s="1">
        <f>MONTH(podroze78[[#This Row],[D_wyj]])</f>
        <v>9</v>
      </c>
      <c r="BT150" s="1" t="s">
        <v>25</v>
      </c>
      <c r="BU150" s="1" t="s">
        <v>67</v>
      </c>
      <c r="BV150" s="1" t="s">
        <v>66</v>
      </c>
      <c r="BW150" s="2">
        <v>41911</v>
      </c>
      <c r="BX150" s="2">
        <v>41912</v>
      </c>
      <c r="BY150">
        <v>485.7</v>
      </c>
      <c r="BZ150" t="str">
        <f>podroze789[[#This Row],[Imie]]&amp;podroze789[[#This Row],[Nazwisko]]</f>
        <v>JerzyDusznicki</v>
      </c>
      <c r="CA150">
        <f>COUNTIF(podroze789[id],podroze789[[#This Row],[id]])</f>
        <v>13</v>
      </c>
      <c r="CB150">
        <f>podroze789[[#This Row],[D_powr]]-podroze789[[#This Row],[D_wyj]]+1</f>
        <v>2</v>
      </c>
      <c r="CC150" s="1" cm="1">
        <f t="array" ref="CC150">SUM(IF(podroze789[Nazwisko]=podroze789[[#This Row],[Nazwisko]],podroze789[dnie],0))</f>
        <v>38</v>
      </c>
      <c r="CD150" s="1">
        <f>30+(podroze789[[#This Row],[dnie]]-1)*24</f>
        <v>54</v>
      </c>
      <c r="CE150" s="1">
        <f>podroze789[[#This Row],[dieta]]+podroze789[[#This Row],[Koszt_wyj]]</f>
        <v>539.70000000000005</v>
      </c>
      <c r="CF150" s="1">
        <f>MONTH(podroze789[[#This Row],[D_wyj]])</f>
        <v>9</v>
      </c>
      <c r="CG150" s="1">
        <f>podroze789[[#This Row],[dnie]]-1</f>
        <v>1</v>
      </c>
      <c r="CT150" s="24">
        <v>3</v>
      </c>
      <c r="CV150" s="24">
        <v>1</v>
      </c>
    </row>
    <row r="151" spans="1:100" x14ac:dyDescent="0.25">
      <c r="A151" s="1" t="s">
        <v>25</v>
      </c>
      <c r="B151" s="1" t="s">
        <v>67</v>
      </c>
      <c r="C151" s="1" t="s">
        <v>24</v>
      </c>
      <c r="D151" s="2">
        <v>41983</v>
      </c>
      <c r="E151" s="2">
        <v>41984</v>
      </c>
      <c r="F151">
        <v>439.7</v>
      </c>
      <c r="G151" t="str">
        <f>podroze[[#This Row],[Imie]]&amp;podroze[[#This Row],[Nazwisko]]</f>
        <v>JerzyDusznicki</v>
      </c>
      <c r="H151">
        <f>COUNTIF(podroze[id],podroze[[#This Row],[id]])</f>
        <v>13</v>
      </c>
      <c r="I151">
        <f>podroze[[#This Row],[D_powr]]-podroze[[#This Row],[D_wyj]]+1</f>
        <v>2</v>
      </c>
      <c r="J151" s="1" cm="1">
        <f t="array" ref="J151">SUM(IF(podroze[Nazwisko]=podroze[[#This Row],[Nazwisko]],podroze[dnie],0))</f>
        <v>38</v>
      </c>
      <c r="K151" s="1">
        <f>30+(podroze[[#This Row],[dnie]]-1)*24</f>
        <v>54</v>
      </c>
      <c r="AB151" s="1" t="s">
        <v>25</v>
      </c>
      <c r="AC151" s="1" t="s">
        <v>67</v>
      </c>
      <c r="AD151" s="1" t="s">
        <v>24</v>
      </c>
      <c r="AE151" s="2">
        <v>41983</v>
      </c>
      <c r="AF151" s="2">
        <v>41984</v>
      </c>
      <c r="AG151">
        <v>439.7</v>
      </c>
      <c r="AH151" t="str">
        <f>podroze7[[#This Row],[Imie]]&amp;podroze7[[#This Row],[Nazwisko]]</f>
        <v>JerzyDusznicki</v>
      </c>
      <c r="AI151">
        <f>COUNTIF(podroze7[id],podroze7[[#This Row],[id]])</f>
        <v>13</v>
      </c>
      <c r="AJ151">
        <f>podroze7[[#This Row],[D_powr]]-podroze7[[#This Row],[D_wyj]]+1</f>
        <v>2</v>
      </c>
      <c r="AK151" s="1" cm="1">
        <f t="array" ref="AK151">SUM(IF(podroze7[Nazwisko]=podroze7[[#This Row],[Nazwisko]],podroze7[dnie],0))</f>
        <v>38</v>
      </c>
      <c r="AL151" s="1">
        <f>30+(podroze7[[#This Row],[dnie]]-1)*24</f>
        <v>54</v>
      </c>
      <c r="AM151" s="1">
        <f>podroze7[[#This Row],[dieta]]+podroze7[[#This Row],[Koszt_wyj]]</f>
        <v>493.7</v>
      </c>
      <c r="AZ151" s="1" t="s">
        <v>25</v>
      </c>
      <c r="BA151" s="1" t="s">
        <v>67</v>
      </c>
      <c r="BB151" s="1" t="s">
        <v>24</v>
      </c>
      <c r="BC151" s="2">
        <v>41983</v>
      </c>
      <c r="BD151" s="2">
        <v>41984</v>
      </c>
      <c r="BE151">
        <v>439.7</v>
      </c>
      <c r="BF151" t="str">
        <f>podroze78[[#This Row],[Imie]]&amp;podroze78[[#This Row],[Nazwisko]]</f>
        <v>JerzyDusznicki</v>
      </c>
      <c r="BG151">
        <f>COUNTIF(podroze78[id],podroze78[[#This Row],[id]])</f>
        <v>13</v>
      </c>
      <c r="BH151">
        <f>podroze78[[#This Row],[D_powr]]-podroze78[[#This Row],[D_wyj]]+1</f>
        <v>2</v>
      </c>
      <c r="BI151" s="1" cm="1">
        <f t="array" ref="BI151">SUM(IF(podroze78[Nazwisko]=podroze78[[#This Row],[Nazwisko]],podroze78[dnie],0))</f>
        <v>38</v>
      </c>
      <c r="BJ151" s="1">
        <f>30+(podroze78[[#This Row],[dnie]]-1)*24</f>
        <v>54</v>
      </c>
      <c r="BK151" s="1">
        <f>podroze78[[#This Row],[dieta]]+podroze78[[#This Row],[Koszt_wyj]]</f>
        <v>493.7</v>
      </c>
      <c r="BL151" s="1">
        <f>MONTH(podroze78[[#This Row],[D_wyj]])</f>
        <v>12</v>
      </c>
      <c r="BT151" s="1" t="s">
        <v>25</v>
      </c>
      <c r="BU151" s="1" t="s">
        <v>67</v>
      </c>
      <c r="BV151" s="1" t="s">
        <v>24</v>
      </c>
      <c r="BW151" s="2">
        <v>41983</v>
      </c>
      <c r="BX151" s="2">
        <v>41984</v>
      </c>
      <c r="BY151">
        <v>439.7</v>
      </c>
      <c r="BZ151" t="str">
        <f>podroze789[[#This Row],[Imie]]&amp;podroze789[[#This Row],[Nazwisko]]</f>
        <v>JerzyDusznicki</v>
      </c>
      <c r="CA151">
        <f>COUNTIF(podroze789[id],podroze789[[#This Row],[id]])</f>
        <v>13</v>
      </c>
      <c r="CB151">
        <f>podroze789[[#This Row],[D_powr]]-podroze789[[#This Row],[D_wyj]]+1</f>
        <v>2</v>
      </c>
      <c r="CC151" s="1" cm="1">
        <f t="array" ref="CC151">SUM(IF(podroze789[Nazwisko]=podroze789[[#This Row],[Nazwisko]],podroze789[dnie],0))</f>
        <v>38</v>
      </c>
      <c r="CD151" s="1">
        <f>30+(podroze789[[#This Row],[dnie]]-1)*24</f>
        <v>54</v>
      </c>
      <c r="CE151" s="1">
        <f>podroze789[[#This Row],[dieta]]+podroze789[[#This Row],[Koszt_wyj]]</f>
        <v>493.7</v>
      </c>
      <c r="CF151" s="1">
        <f>MONTH(podroze789[[#This Row],[D_wyj]])</f>
        <v>12</v>
      </c>
      <c r="CG151" s="1">
        <f>podroze789[[#This Row],[dnie]]-1</f>
        <v>1</v>
      </c>
      <c r="CT151" s="23">
        <v>3</v>
      </c>
      <c r="CV151" s="23">
        <v>1</v>
      </c>
    </row>
    <row r="152" spans="1:100" hidden="1" x14ac:dyDescent="0.25">
      <c r="A152" s="1" t="s">
        <v>25</v>
      </c>
      <c r="B152" s="1" t="s">
        <v>67</v>
      </c>
      <c r="C152" s="1" t="s">
        <v>38</v>
      </c>
      <c r="D152" s="2">
        <v>41649</v>
      </c>
      <c r="E152" s="2">
        <v>41649</v>
      </c>
      <c r="F152">
        <v>278.8</v>
      </c>
      <c r="G152" t="str">
        <f>podroze[[#This Row],[Imie]]&amp;podroze[[#This Row],[Nazwisko]]</f>
        <v>JerzyDusznicki</v>
      </c>
      <c r="H152">
        <f>COUNTIF(podroze[id],podroze[[#This Row],[id]])</f>
        <v>13</v>
      </c>
      <c r="I152">
        <f>podroze[[#This Row],[D_powr]]-podroze[[#This Row],[D_wyj]]+1</f>
        <v>1</v>
      </c>
      <c r="J152" s="1" cm="1">
        <f t="array" ref="J152">SUM(IF(podroze[Nazwisko]=podroze[[#This Row],[Nazwisko]],podroze[dnie],0))</f>
        <v>38</v>
      </c>
      <c r="K152" s="1">
        <f>30+(podroze[[#This Row],[dnie]]-1)*24</f>
        <v>30</v>
      </c>
      <c r="AB152" s="1" t="s">
        <v>25</v>
      </c>
      <c r="AC152" s="1" t="s">
        <v>67</v>
      </c>
      <c r="AD152" s="1" t="s">
        <v>38</v>
      </c>
      <c r="AE152" s="2">
        <v>41649</v>
      </c>
      <c r="AF152" s="2">
        <v>41649</v>
      </c>
      <c r="AG152">
        <v>278.8</v>
      </c>
      <c r="AH152" t="str">
        <f>podroze7[[#This Row],[Imie]]&amp;podroze7[[#This Row],[Nazwisko]]</f>
        <v>JerzyDusznicki</v>
      </c>
      <c r="AI152">
        <f>COUNTIF(podroze7[id],podroze7[[#This Row],[id]])</f>
        <v>13</v>
      </c>
      <c r="AJ152">
        <f>podroze7[[#This Row],[D_powr]]-podroze7[[#This Row],[D_wyj]]+1</f>
        <v>1</v>
      </c>
      <c r="AK152" s="1" cm="1">
        <f t="array" ref="AK152">SUM(IF(podroze7[Nazwisko]=podroze7[[#This Row],[Nazwisko]],podroze7[dnie],0))</f>
        <v>38</v>
      </c>
      <c r="AL152" s="1">
        <f>30+(podroze7[[#This Row],[dnie]]-1)*24</f>
        <v>30</v>
      </c>
      <c r="AM152" s="1">
        <f>podroze7[[#This Row],[dieta]]+podroze7[[#This Row],[Koszt_wyj]]</f>
        <v>308.8</v>
      </c>
      <c r="AZ152" s="1" t="s">
        <v>25</v>
      </c>
      <c r="BA152" s="1" t="s">
        <v>67</v>
      </c>
      <c r="BB152" s="1" t="s">
        <v>38</v>
      </c>
      <c r="BC152" s="2">
        <v>41649</v>
      </c>
      <c r="BD152" s="2">
        <v>41649</v>
      </c>
      <c r="BE152">
        <v>278.8</v>
      </c>
      <c r="BF152" t="str">
        <f>podroze78[[#This Row],[Imie]]&amp;podroze78[[#This Row],[Nazwisko]]</f>
        <v>JerzyDusznicki</v>
      </c>
      <c r="BG152">
        <f>COUNTIF(podroze78[id],podroze78[[#This Row],[id]])</f>
        <v>13</v>
      </c>
      <c r="BH152">
        <f>podroze78[[#This Row],[D_powr]]-podroze78[[#This Row],[D_wyj]]+1</f>
        <v>1</v>
      </c>
      <c r="BI152" s="1" cm="1">
        <f t="array" ref="BI152">SUM(IF(podroze78[Nazwisko]=podroze78[[#This Row],[Nazwisko]],podroze78[dnie],0))</f>
        <v>38</v>
      </c>
      <c r="BJ152" s="1">
        <f>30+(podroze78[[#This Row],[dnie]]-1)*24</f>
        <v>30</v>
      </c>
      <c r="BK152" s="1">
        <f>podroze78[[#This Row],[dieta]]+podroze78[[#This Row],[Koszt_wyj]]</f>
        <v>308.8</v>
      </c>
      <c r="BL152" s="1">
        <f>MONTH(podroze78[[#This Row],[D_wyj]])</f>
        <v>1</v>
      </c>
      <c r="BT152" s="1" t="s">
        <v>25</v>
      </c>
      <c r="BU152" s="1" t="s">
        <v>67</v>
      </c>
      <c r="BV152" s="1" t="s">
        <v>38</v>
      </c>
      <c r="BW152" s="2">
        <v>41649</v>
      </c>
      <c r="BX152" s="2">
        <v>41649</v>
      </c>
      <c r="BY152">
        <v>278.8</v>
      </c>
      <c r="BZ152" t="str">
        <f>podroze789[[#This Row],[Imie]]&amp;podroze789[[#This Row],[Nazwisko]]</f>
        <v>JerzyDusznicki</v>
      </c>
      <c r="CA152">
        <f>COUNTIF(podroze789[id],podroze789[[#This Row],[id]])</f>
        <v>13</v>
      </c>
      <c r="CB152">
        <f>podroze789[[#This Row],[D_powr]]-podroze789[[#This Row],[D_wyj]]+1</f>
        <v>1</v>
      </c>
      <c r="CC152" s="1" cm="1">
        <f t="array" ref="CC152">SUM(IF(podroze789[Nazwisko]=podroze789[[#This Row],[Nazwisko]],podroze789[dnie],0))</f>
        <v>38</v>
      </c>
      <c r="CD152" s="1">
        <f>30+(podroze789[[#This Row],[dnie]]-1)*24</f>
        <v>30</v>
      </c>
      <c r="CE152" s="1">
        <f>podroze789[[#This Row],[dieta]]+podroze789[[#This Row],[Koszt_wyj]]</f>
        <v>308.8</v>
      </c>
      <c r="CF152" s="1">
        <f>MONTH(podroze789[[#This Row],[D_wyj]])</f>
        <v>1</v>
      </c>
      <c r="CG152" s="1">
        <f>podroze789[[#This Row],[dnie]]-1</f>
        <v>0</v>
      </c>
      <c r="CT152" s="24">
        <v>3</v>
      </c>
      <c r="CV152" s="24">
        <v>1</v>
      </c>
    </row>
    <row r="153" spans="1:100" hidden="1" x14ac:dyDescent="0.25">
      <c r="A153" s="1" t="s">
        <v>25</v>
      </c>
      <c r="B153" s="1" t="s">
        <v>67</v>
      </c>
      <c r="C153" s="1" t="s">
        <v>17</v>
      </c>
      <c r="D153" s="2">
        <v>41795</v>
      </c>
      <c r="E153" s="2">
        <v>41795</v>
      </c>
      <c r="F153">
        <v>501.5</v>
      </c>
      <c r="G153" t="str">
        <f>podroze[[#This Row],[Imie]]&amp;podroze[[#This Row],[Nazwisko]]</f>
        <v>JerzyDusznicki</v>
      </c>
      <c r="H153">
        <f>COUNTIF(podroze[id],podroze[[#This Row],[id]])</f>
        <v>13</v>
      </c>
      <c r="I153">
        <f>podroze[[#This Row],[D_powr]]-podroze[[#This Row],[D_wyj]]+1</f>
        <v>1</v>
      </c>
      <c r="J153" s="1" cm="1">
        <f t="array" ref="J153">SUM(IF(podroze[Nazwisko]=podroze[[#This Row],[Nazwisko]],podroze[dnie],0))</f>
        <v>38</v>
      </c>
      <c r="K153" s="1">
        <f>30+(podroze[[#This Row],[dnie]]-1)*24</f>
        <v>30</v>
      </c>
      <c r="AB153" s="1" t="s">
        <v>25</v>
      </c>
      <c r="AC153" s="1" t="s">
        <v>67</v>
      </c>
      <c r="AD153" s="1" t="s">
        <v>17</v>
      </c>
      <c r="AE153" s="2">
        <v>41795</v>
      </c>
      <c r="AF153" s="2">
        <v>41795</v>
      </c>
      <c r="AG153">
        <v>501.5</v>
      </c>
      <c r="AH153" t="str">
        <f>podroze7[[#This Row],[Imie]]&amp;podroze7[[#This Row],[Nazwisko]]</f>
        <v>JerzyDusznicki</v>
      </c>
      <c r="AI153">
        <f>COUNTIF(podroze7[id],podroze7[[#This Row],[id]])</f>
        <v>13</v>
      </c>
      <c r="AJ153">
        <f>podroze7[[#This Row],[D_powr]]-podroze7[[#This Row],[D_wyj]]+1</f>
        <v>1</v>
      </c>
      <c r="AK153" s="1" cm="1">
        <f t="array" ref="AK153">SUM(IF(podroze7[Nazwisko]=podroze7[[#This Row],[Nazwisko]],podroze7[dnie],0))</f>
        <v>38</v>
      </c>
      <c r="AL153" s="1">
        <f>30+(podroze7[[#This Row],[dnie]]-1)*24</f>
        <v>30</v>
      </c>
      <c r="AM153" s="1">
        <f>podroze7[[#This Row],[dieta]]+podroze7[[#This Row],[Koszt_wyj]]</f>
        <v>531.5</v>
      </c>
      <c r="AZ153" s="1" t="s">
        <v>25</v>
      </c>
      <c r="BA153" s="1" t="s">
        <v>67</v>
      </c>
      <c r="BB153" s="1" t="s">
        <v>17</v>
      </c>
      <c r="BC153" s="2">
        <v>41795</v>
      </c>
      <c r="BD153" s="2">
        <v>41795</v>
      </c>
      <c r="BE153">
        <v>501.5</v>
      </c>
      <c r="BF153" t="str">
        <f>podroze78[[#This Row],[Imie]]&amp;podroze78[[#This Row],[Nazwisko]]</f>
        <v>JerzyDusznicki</v>
      </c>
      <c r="BG153">
        <f>COUNTIF(podroze78[id],podroze78[[#This Row],[id]])</f>
        <v>13</v>
      </c>
      <c r="BH153">
        <f>podroze78[[#This Row],[D_powr]]-podroze78[[#This Row],[D_wyj]]+1</f>
        <v>1</v>
      </c>
      <c r="BI153" s="1" cm="1">
        <f t="array" ref="BI153">SUM(IF(podroze78[Nazwisko]=podroze78[[#This Row],[Nazwisko]],podroze78[dnie],0))</f>
        <v>38</v>
      </c>
      <c r="BJ153" s="1">
        <f>30+(podroze78[[#This Row],[dnie]]-1)*24</f>
        <v>30</v>
      </c>
      <c r="BK153" s="1">
        <f>podroze78[[#This Row],[dieta]]+podroze78[[#This Row],[Koszt_wyj]]</f>
        <v>531.5</v>
      </c>
      <c r="BL153" s="1">
        <f>MONTH(podroze78[[#This Row],[D_wyj]])</f>
        <v>6</v>
      </c>
      <c r="BT153" s="1" t="s">
        <v>25</v>
      </c>
      <c r="BU153" s="1" t="s">
        <v>67</v>
      </c>
      <c r="BV153" s="1" t="s">
        <v>17</v>
      </c>
      <c r="BW153" s="2">
        <v>41795</v>
      </c>
      <c r="BX153" s="2">
        <v>41795</v>
      </c>
      <c r="BY153">
        <v>501.5</v>
      </c>
      <c r="BZ153" t="str">
        <f>podroze789[[#This Row],[Imie]]&amp;podroze789[[#This Row],[Nazwisko]]</f>
        <v>JerzyDusznicki</v>
      </c>
      <c r="CA153">
        <f>COUNTIF(podroze789[id],podroze789[[#This Row],[id]])</f>
        <v>13</v>
      </c>
      <c r="CB153">
        <f>podroze789[[#This Row],[D_powr]]-podroze789[[#This Row],[D_wyj]]+1</f>
        <v>1</v>
      </c>
      <c r="CC153" s="1" cm="1">
        <f t="array" ref="CC153">SUM(IF(podroze789[Nazwisko]=podroze789[[#This Row],[Nazwisko]],podroze789[dnie],0))</f>
        <v>38</v>
      </c>
      <c r="CD153" s="1">
        <f>30+(podroze789[[#This Row],[dnie]]-1)*24</f>
        <v>30</v>
      </c>
      <c r="CE153" s="1">
        <f>podroze789[[#This Row],[dieta]]+podroze789[[#This Row],[Koszt_wyj]]</f>
        <v>531.5</v>
      </c>
      <c r="CF153" s="1">
        <f>MONTH(podroze789[[#This Row],[D_wyj]])</f>
        <v>6</v>
      </c>
      <c r="CG153" s="1">
        <f>podroze789[[#This Row],[dnie]]-1</f>
        <v>0</v>
      </c>
      <c r="CT153" s="23">
        <v>2</v>
      </c>
      <c r="CV153" s="23">
        <v>1</v>
      </c>
    </row>
    <row r="154" spans="1:100" hidden="1" x14ac:dyDescent="0.25">
      <c r="A154" s="1" t="s">
        <v>25</v>
      </c>
      <c r="B154" s="1" t="s">
        <v>67</v>
      </c>
      <c r="C154" s="1" t="s">
        <v>47</v>
      </c>
      <c r="D154" s="2">
        <v>41991</v>
      </c>
      <c r="E154" s="2">
        <v>41991</v>
      </c>
      <c r="F154">
        <v>363.8</v>
      </c>
      <c r="G154" t="str">
        <f>podroze[[#This Row],[Imie]]&amp;podroze[[#This Row],[Nazwisko]]</f>
        <v>JerzyDusznicki</v>
      </c>
      <c r="H154">
        <f>COUNTIF(podroze[id],podroze[[#This Row],[id]])</f>
        <v>13</v>
      </c>
      <c r="I154">
        <f>podroze[[#This Row],[D_powr]]-podroze[[#This Row],[D_wyj]]+1</f>
        <v>1</v>
      </c>
      <c r="J154" s="1" cm="1">
        <f t="array" ref="J154">SUM(IF(podroze[Nazwisko]=podroze[[#This Row],[Nazwisko]],podroze[dnie],0))</f>
        <v>38</v>
      </c>
      <c r="K154" s="1">
        <f>30+(podroze[[#This Row],[dnie]]-1)*24</f>
        <v>30</v>
      </c>
      <c r="AB154" s="1" t="s">
        <v>25</v>
      </c>
      <c r="AC154" s="1" t="s">
        <v>67</v>
      </c>
      <c r="AD154" s="1" t="s">
        <v>47</v>
      </c>
      <c r="AE154" s="2">
        <v>41991</v>
      </c>
      <c r="AF154" s="2">
        <v>41991</v>
      </c>
      <c r="AG154">
        <v>363.8</v>
      </c>
      <c r="AH154" t="str">
        <f>podroze7[[#This Row],[Imie]]&amp;podroze7[[#This Row],[Nazwisko]]</f>
        <v>JerzyDusznicki</v>
      </c>
      <c r="AI154">
        <f>COUNTIF(podroze7[id],podroze7[[#This Row],[id]])</f>
        <v>13</v>
      </c>
      <c r="AJ154">
        <f>podroze7[[#This Row],[D_powr]]-podroze7[[#This Row],[D_wyj]]+1</f>
        <v>1</v>
      </c>
      <c r="AK154" s="1" cm="1">
        <f t="array" ref="AK154">SUM(IF(podroze7[Nazwisko]=podroze7[[#This Row],[Nazwisko]],podroze7[dnie],0))</f>
        <v>38</v>
      </c>
      <c r="AL154" s="1">
        <f>30+(podroze7[[#This Row],[dnie]]-1)*24</f>
        <v>30</v>
      </c>
      <c r="AM154" s="1">
        <f>podroze7[[#This Row],[dieta]]+podroze7[[#This Row],[Koszt_wyj]]</f>
        <v>393.8</v>
      </c>
      <c r="AZ154" s="1" t="s">
        <v>25</v>
      </c>
      <c r="BA154" s="1" t="s">
        <v>67</v>
      </c>
      <c r="BB154" s="1" t="s">
        <v>47</v>
      </c>
      <c r="BC154" s="2">
        <v>41991</v>
      </c>
      <c r="BD154" s="2">
        <v>41991</v>
      </c>
      <c r="BE154">
        <v>363.8</v>
      </c>
      <c r="BF154" t="str">
        <f>podroze78[[#This Row],[Imie]]&amp;podroze78[[#This Row],[Nazwisko]]</f>
        <v>JerzyDusznicki</v>
      </c>
      <c r="BG154">
        <f>COUNTIF(podroze78[id],podroze78[[#This Row],[id]])</f>
        <v>13</v>
      </c>
      <c r="BH154">
        <f>podroze78[[#This Row],[D_powr]]-podroze78[[#This Row],[D_wyj]]+1</f>
        <v>1</v>
      </c>
      <c r="BI154" s="1" cm="1">
        <f t="array" ref="BI154">SUM(IF(podroze78[Nazwisko]=podroze78[[#This Row],[Nazwisko]],podroze78[dnie],0))</f>
        <v>38</v>
      </c>
      <c r="BJ154" s="1">
        <f>30+(podroze78[[#This Row],[dnie]]-1)*24</f>
        <v>30</v>
      </c>
      <c r="BK154" s="1">
        <f>podroze78[[#This Row],[dieta]]+podroze78[[#This Row],[Koszt_wyj]]</f>
        <v>393.8</v>
      </c>
      <c r="BL154" s="1">
        <f>MONTH(podroze78[[#This Row],[D_wyj]])</f>
        <v>12</v>
      </c>
      <c r="BT154" s="1" t="s">
        <v>25</v>
      </c>
      <c r="BU154" s="1" t="s">
        <v>67</v>
      </c>
      <c r="BV154" s="1" t="s">
        <v>47</v>
      </c>
      <c r="BW154" s="2">
        <v>41991</v>
      </c>
      <c r="BX154" s="2">
        <v>41991</v>
      </c>
      <c r="BY154">
        <v>363.8</v>
      </c>
      <c r="BZ154" t="str">
        <f>podroze789[[#This Row],[Imie]]&amp;podroze789[[#This Row],[Nazwisko]]</f>
        <v>JerzyDusznicki</v>
      </c>
      <c r="CA154">
        <f>COUNTIF(podroze789[id],podroze789[[#This Row],[id]])</f>
        <v>13</v>
      </c>
      <c r="CB154">
        <f>podroze789[[#This Row],[D_powr]]-podroze789[[#This Row],[D_wyj]]+1</f>
        <v>1</v>
      </c>
      <c r="CC154" s="1" cm="1">
        <f t="array" ref="CC154">SUM(IF(podroze789[Nazwisko]=podroze789[[#This Row],[Nazwisko]],podroze789[dnie],0))</f>
        <v>38</v>
      </c>
      <c r="CD154" s="1">
        <f>30+(podroze789[[#This Row],[dnie]]-1)*24</f>
        <v>30</v>
      </c>
      <c r="CE154" s="1">
        <f>podroze789[[#This Row],[dieta]]+podroze789[[#This Row],[Koszt_wyj]]</f>
        <v>393.8</v>
      </c>
      <c r="CF154" s="1">
        <f>MONTH(podroze789[[#This Row],[D_wyj]])</f>
        <v>12</v>
      </c>
      <c r="CG154" s="1">
        <f>podroze789[[#This Row],[dnie]]-1</f>
        <v>0</v>
      </c>
      <c r="CT154" s="24">
        <v>2</v>
      </c>
      <c r="CV154" s="24">
        <v>1</v>
      </c>
    </row>
    <row r="155" spans="1:100" x14ac:dyDescent="0.25">
      <c r="A155" s="1" t="s">
        <v>93</v>
      </c>
      <c r="B155" s="1" t="s">
        <v>94</v>
      </c>
      <c r="C155" s="1" t="s">
        <v>27</v>
      </c>
      <c r="D155" s="2">
        <v>41851</v>
      </c>
      <c r="E155" s="2">
        <v>41855</v>
      </c>
      <c r="F155">
        <v>954</v>
      </c>
      <c r="G155" t="str">
        <f>podroze[[#This Row],[Imie]]&amp;podroze[[#This Row],[Nazwisko]]</f>
        <v>ZofiaSeredycka</v>
      </c>
      <c r="H155">
        <f>COUNTIF(podroze[id],podroze[[#This Row],[id]])</f>
        <v>15</v>
      </c>
      <c r="I155">
        <f>podroze[[#This Row],[D_powr]]-podroze[[#This Row],[D_wyj]]+1</f>
        <v>5</v>
      </c>
      <c r="J155" s="1" cm="1">
        <f t="array" ref="J155">SUM(IF(podroze[Nazwisko]=podroze[[#This Row],[Nazwisko]],podroze[dnie],0))</f>
        <v>36</v>
      </c>
      <c r="K155" s="1">
        <f>30+(podroze[[#This Row],[dnie]]-1)*24</f>
        <v>126</v>
      </c>
      <c r="AB155" s="1" t="s">
        <v>93</v>
      </c>
      <c r="AC155" s="1" t="s">
        <v>94</v>
      </c>
      <c r="AD155" s="1" t="s">
        <v>27</v>
      </c>
      <c r="AE155" s="2">
        <v>41851</v>
      </c>
      <c r="AF155" s="2">
        <v>41855</v>
      </c>
      <c r="AG155">
        <v>954</v>
      </c>
      <c r="AH155" t="str">
        <f>podroze7[[#This Row],[Imie]]&amp;podroze7[[#This Row],[Nazwisko]]</f>
        <v>ZofiaSeredycka</v>
      </c>
      <c r="AI155">
        <f>COUNTIF(podroze7[id],podroze7[[#This Row],[id]])</f>
        <v>15</v>
      </c>
      <c r="AJ155">
        <f>podroze7[[#This Row],[D_powr]]-podroze7[[#This Row],[D_wyj]]+1</f>
        <v>5</v>
      </c>
      <c r="AK155" s="1" cm="1">
        <f t="array" ref="AK155">SUM(IF(podroze7[Nazwisko]=podroze7[[#This Row],[Nazwisko]],podroze7[dnie],0))</f>
        <v>36</v>
      </c>
      <c r="AL155" s="1">
        <f>30+(podroze7[[#This Row],[dnie]]-1)*24</f>
        <v>126</v>
      </c>
      <c r="AM155" s="1">
        <f>podroze7[[#This Row],[dieta]]+podroze7[[#This Row],[Koszt_wyj]]</f>
        <v>1080</v>
      </c>
      <c r="AZ155" s="1" t="s">
        <v>93</v>
      </c>
      <c r="BA155" s="1" t="s">
        <v>94</v>
      </c>
      <c r="BB155" s="1" t="s">
        <v>27</v>
      </c>
      <c r="BC155" s="2">
        <v>41851</v>
      </c>
      <c r="BD155" s="2">
        <v>41855</v>
      </c>
      <c r="BE155">
        <v>954</v>
      </c>
      <c r="BF155" t="str">
        <f>podroze78[[#This Row],[Imie]]&amp;podroze78[[#This Row],[Nazwisko]]</f>
        <v>ZofiaSeredycka</v>
      </c>
      <c r="BG155">
        <f>COUNTIF(podroze78[id],podroze78[[#This Row],[id]])</f>
        <v>15</v>
      </c>
      <c r="BH155">
        <f>podroze78[[#This Row],[D_powr]]-podroze78[[#This Row],[D_wyj]]+1</f>
        <v>5</v>
      </c>
      <c r="BI155" s="1" cm="1">
        <f t="array" ref="BI155">SUM(IF(podroze78[Nazwisko]=podroze78[[#This Row],[Nazwisko]],podroze78[dnie],0))</f>
        <v>36</v>
      </c>
      <c r="BJ155" s="1">
        <f>30+(podroze78[[#This Row],[dnie]]-1)*24</f>
        <v>126</v>
      </c>
      <c r="BK155" s="1">
        <f>podroze78[[#This Row],[dieta]]+podroze78[[#This Row],[Koszt_wyj]]</f>
        <v>1080</v>
      </c>
      <c r="BL155" s="1">
        <f>MONTH(podroze78[[#This Row],[D_wyj]])</f>
        <v>7</v>
      </c>
      <c r="BT155" s="1" t="s">
        <v>93</v>
      </c>
      <c r="BU155" s="1" t="s">
        <v>94</v>
      </c>
      <c r="BV155" s="1" t="s">
        <v>27</v>
      </c>
      <c r="BW155" s="2">
        <v>41851</v>
      </c>
      <c r="BX155" s="2">
        <v>41855</v>
      </c>
      <c r="BY155">
        <v>954</v>
      </c>
      <c r="BZ155" t="str">
        <f>podroze789[[#This Row],[Imie]]&amp;podroze789[[#This Row],[Nazwisko]]</f>
        <v>ZofiaSeredycka</v>
      </c>
      <c r="CA155">
        <f>COUNTIF(podroze789[id],podroze789[[#This Row],[id]])</f>
        <v>15</v>
      </c>
      <c r="CB155">
        <f>podroze789[[#This Row],[D_powr]]-podroze789[[#This Row],[D_wyj]]+1</f>
        <v>5</v>
      </c>
      <c r="CC155" s="1" cm="1">
        <f t="array" ref="CC155">SUM(IF(podroze789[Nazwisko]=podroze789[[#This Row],[Nazwisko]],podroze789[dnie],0))</f>
        <v>36</v>
      </c>
      <c r="CD155" s="1">
        <f>30+(podroze789[[#This Row],[dnie]]-1)*24</f>
        <v>126</v>
      </c>
      <c r="CE155" s="1">
        <f>podroze789[[#This Row],[dieta]]+podroze789[[#This Row],[Koszt_wyj]]</f>
        <v>1080</v>
      </c>
      <c r="CF155" s="1">
        <f>MONTH(podroze789[[#This Row],[D_wyj]])</f>
        <v>7</v>
      </c>
      <c r="CG155" s="1">
        <f>podroze789[[#This Row],[dnie]]-1</f>
        <v>4</v>
      </c>
      <c r="CT155" s="23">
        <v>4</v>
      </c>
      <c r="CV155" s="23">
        <v>1</v>
      </c>
    </row>
    <row r="156" spans="1:100" x14ac:dyDescent="0.25">
      <c r="A156" s="1" t="s">
        <v>93</v>
      </c>
      <c r="B156" s="1" t="s">
        <v>94</v>
      </c>
      <c r="C156" s="1" t="s">
        <v>66</v>
      </c>
      <c r="D156" s="2">
        <v>41982</v>
      </c>
      <c r="E156" s="2">
        <v>41986</v>
      </c>
      <c r="F156">
        <v>1019.7</v>
      </c>
      <c r="G156" t="str">
        <f>podroze[[#This Row],[Imie]]&amp;podroze[[#This Row],[Nazwisko]]</f>
        <v>ZofiaSeredycka</v>
      </c>
      <c r="H156">
        <f>COUNTIF(podroze[id],podroze[[#This Row],[id]])</f>
        <v>15</v>
      </c>
      <c r="I156">
        <f>podroze[[#This Row],[D_powr]]-podroze[[#This Row],[D_wyj]]+1</f>
        <v>5</v>
      </c>
      <c r="J156" s="1" cm="1">
        <f t="array" ref="J156">SUM(IF(podroze[Nazwisko]=podroze[[#This Row],[Nazwisko]],podroze[dnie],0))</f>
        <v>36</v>
      </c>
      <c r="K156" s="1">
        <f>30+(podroze[[#This Row],[dnie]]-1)*24</f>
        <v>126</v>
      </c>
      <c r="AB156" s="1" t="s">
        <v>93</v>
      </c>
      <c r="AC156" s="1" t="s">
        <v>94</v>
      </c>
      <c r="AD156" s="1" t="s">
        <v>66</v>
      </c>
      <c r="AE156" s="2">
        <v>41982</v>
      </c>
      <c r="AF156" s="2">
        <v>41986</v>
      </c>
      <c r="AG156">
        <v>1019.7</v>
      </c>
      <c r="AH156" t="str">
        <f>podroze7[[#This Row],[Imie]]&amp;podroze7[[#This Row],[Nazwisko]]</f>
        <v>ZofiaSeredycka</v>
      </c>
      <c r="AI156">
        <f>COUNTIF(podroze7[id],podroze7[[#This Row],[id]])</f>
        <v>15</v>
      </c>
      <c r="AJ156">
        <f>podroze7[[#This Row],[D_powr]]-podroze7[[#This Row],[D_wyj]]+1</f>
        <v>5</v>
      </c>
      <c r="AK156" s="1" cm="1">
        <f t="array" ref="AK156">SUM(IF(podroze7[Nazwisko]=podroze7[[#This Row],[Nazwisko]],podroze7[dnie],0))</f>
        <v>36</v>
      </c>
      <c r="AL156" s="1">
        <f>30+(podroze7[[#This Row],[dnie]]-1)*24</f>
        <v>126</v>
      </c>
      <c r="AM156" s="1">
        <f>podroze7[[#This Row],[dieta]]+podroze7[[#This Row],[Koszt_wyj]]</f>
        <v>1145.7</v>
      </c>
      <c r="AZ156" s="1" t="s">
        <v>93</v>
      </c>
      <c r="BA156" s="1" t="s">
        <v>94</v>
      </c>
      <c r="BB156" s="1" t="s">
        <v>66</v>
      </c>
      <c r="BC156" s="2">
        <v>41982</v>
      </c>
      <c r="BD156" s="2">
        <v>41986</v>
      </c>
      <c r="BE156">
        <v>1019.7</v>
      </c>
      <c r="BF156" t="str">
        <f>podroze78[[#This Row],[Imie]]&amp;podroze78[[#This Row],[Nazwisko]]</f>
        <v>ZofiaSeredycka</v>
      </c>
      <c r="BG156">
        <f>COUNTIF(podroze78[id],podroze78[[#This Row],[id]])</f>
        <v>15</v>
      </c>
      <c r="BH156">
        <f>podroze78[[#This Row],[D_powr]]-podroze78[[#This Row],[D_wyj]]+1</f>
        <v>5</v>
      </c>
      <c r="BI156" s="1" cm="1">
        <f t="array" ref="BI156">SUM(IF(podroze78[Nazwisko]=podroze78[[#This Row],[Nazwisko]],podroze78[dnie],0))</f>
        <v>36</v>
      </c>
      <c r="BJ156" s="1">
        <f>30+(podroze78[[#This Row],[dnie]]-1)*24</f>
        <v>126</v>
      </c>
      <c r="BK156" s="1">
        <f>podroze78[[#This Row],[dieta]]+podroze78[[#This Row],[Koszt_wyj]]</f>
        <v>1145.7</v>
      </c>
      <c r="BL156" s="1">
        <f>MONTH(podroze78[[#This Row],[D_wyj]])</f>
        <v>12</v>
      </c>
      <c r="BT156" s="1" t="s">
        <v>93</v>
      </c>
      <c r="BU156" s="1" t="s">
        <v>94</v>
      </c>
      <c r="BV156" s="1" t="s">
        <v>66</v>
      </c>
      <c r="BW156" s="2">
        <v>41982</v>
      </c>
      <c r="BX156" s="2">
        <v>41986</v>
      </c>
      <c r="BY156">
        <v>1019.7</v>
      </c>
      <c r="BZ156" t="str">
        <f>podroze789[[#This Row],[Imie]]&amp;podroze789[[#This Row],[Nazwisko]]</f>
        <v>ZofiaSeredycka</v>
      </c>
      <c r="CA156">
        <f>COUNTIF(podroze789[id],podroze789[[#This Row],[id]])</f>
        <v>15</v>
      </c>
      <c r="CB156">
        <f>podroze789[[#This Row],[D_powr]]-podroze789[[#This Row],[D_wyj]]+1</f>
        <v>5</v>
      </c>
      <c r="CC156" s="1" cm="1">
        <f t="array" ref="CC156">SUM(IF(podroze789[Nazwisko]=podroze789[[#This Row],[Nazwisko]],podroze789[dnie],0))</f>
        <v>36</v>
      </c>
      <c r="CD156" s="1">
        <f>30+(podroze789[[#This Row],[dnie]]-1)*24</f>
        <v>126</v>
      </c>
      <c r="CE156" s="1">
        <f>podroze789[[#This Row],[dieta]]+podroze789[[#This Row],[Koszt_wyj]]</f>
        <v>1145.7</v>
      </c>
      <c r="CF156" s="1">
        <f>MONTH(podroze789[[#This Row],[D_wyj]])</f>
        <v>12</v>
      </c>
      <c r="CG156" s="1">
        <f>podroze789[[#This Row],[dnie]]-1</f>
        <v>4</v>
      </c>
      <c r="CT156" s="24">
        <v>4</v>
      </c>
      <c r="CV156" s="24">
        <v>1</v>
      </c>
    </row>
    <row r="157" spans="1:100" x14ac:dyDescent="0.25">
      <c r="A157" s="1" t="s">
        <v>6</v>
      </c>
      <c r="B157" s="1" t="s">
        <v>7</v>
      </c>
      <c r="C157" s="1" t="s">
        <v>66</v>
      </c>
      <c r="D157" s="2">
        <v>41665</v>
      </c>
      <c r="E157" s="2">
        <v>41669</v>
      </c>
      <c r="F157">
        <v>1019.7</v>
      </c>
      <c r="G157" t="str">
        <f>podroze[[#This Row],[Imie]]&amp;podroze[[#This Row],[Nazwisko]]</f>
        <v>KarolinaArska</v>
      </c>
      <c r="H157">
        <f>COUNTIF(podroze[id],podroze[[#This Row],[id]])</f>
        <v>12</v>
      </c>
      <c r="I157">
        <f>podroze[[#This Row],[D_powr]]-podroze[[#This Row],[D_wyj]]+1</f>
        <v>5</v>
      </c>
      <c r="J157" s="1" cm="1">
        <f t="array" ref="J157">SUM(IF(podroze[Nazwisko]=podroze[[#This Row],[Nazwisko]],podroze[dnie],0))</f>
        <v>36</v>
      </c>
      <c r="K157" s="1">
        <f>30+(podroze[[#This Row],[dnie]]-1)*24</f>
        <v>126</v>
      </c>
      <c r="AB157" s="1" t="s">
        <v>6</v>
      </c>
      <c r="AC157" s="1" t="s">
        <v>7</v>
      </c>
      <c r="AD157" s="1" t="s">
        <v>66</v>
      </c>
      <c r="AE157" s="2">
        <v>41665</v>
      </c>
      <c r="AF157" s="2">
        <v>41669</v>
      </c>
      <c r="AG157">
        <v>1019.7</v>
      </c>
      <c r="AH157" t="str">
        <f>podroze7[[#This Row],[Imie]]&amp;podroze7[[#This Row],[Nazwisko]]</f>
        <v>KarolinaArska</v>
      </c>
      <c r="AI157">
        <f>COUNTIF(podroze7[id],podroze7[[#This Row],[id]])</f>
        <v>12</v>
      </c>
      <c r="AJ157">
        <f>podroze7[[#This Row],[D_powr]]-podroze7[[#This Row],[D_wyj]]+1</f>
        <v>5</v>
      </c>
      <c r="AK157" s="1" cm="1">
        <f t="array" ref="AK157">SUM(IF(podroze7[Nazwisko]=podroze7[[#This Row],[Nazwisko]],podroze7[dnie],0))</f>
        <v>36</v>
      </c>
      <c r="AL157" s="1">
        <f>30+(podroze7[[#This Row],[dnie]]-1)*24</f>
        <v>126</v>
      </c>
      <c r="AM157" s="1">
        <f>podroze7[[#This Row],[dieta]]+podroze7[[#This Row],[Koszt_wyj]]</f>
        <v>1145.7</v>
      </c>
      <c r="AZ157" s="1" t="s">
        <v>6</v>
      </c>
      <c r="BA157" s="1" t="s">
        <v>7</v>
      </c>
      <c r="BB157" s="1" t="s">
        <v>66</v>
      </c>
      <c r="BC157" s="2">
        <v>41665</v>
      </c>
      <c r="BD157" s="2">
        <v>41669</v>
      </c>
      <c r="BE157">
        <v>1019.7</v>
      </c>
      <c r="BF157" t="str">
        <f>podroze78[[#This Row],[Imie]]&amp;podroze78[[#This Row],[Nazwisko]]</f>
        <v>KarolinaArska</v>
      </c>
      <c r="BG157">
        <f>COUNTIF(podroze78[id],podroze78[[#This Row],[id]])</f>
        <v>12</v>
      </c>
      <c r="BH157">
        <f>podroze78[[#This Row],[D_powr]]-podroze78[[#This Row],[D_wyj]]+1</f>
        <v>5</v>
      </c>
      <c r="BI157" s="1" cm="1">
        <f t="array" ref="BI157">SUM(IF(podroze78[Nazwisko]=podroze78[[#This Row],[Nazwisko]],podroze78[dnie],0))</f>
        <v>36</v>
      </c>
      <c r="BJ157" s="1">
        <f>30+(podroze78[[#This Row],[dnie]]-1)*24</f>
        <v>126</v>
      </c>
      <c r="BK157" s="1">
        <f>podroze78[[#This Row],[dieta]]+podroze78[[#This Row],[Koszt_wyj]]</f>
        <v>1145.7</v>
      </c>
      <c r="BL157" s="1">
        <f>MONTH(podroze78[[#This Row],[D_wyj]])</f>
        <v>1</v>
      </c>
      <c r="BT157" s="1" t="s">
        <v>6</v>
      </c>
      <c r="BU157" s="1" t="s">
        <v>7</v>
      </c>
      <c r="BV157" s="1" t="s">
        <v>66</v>
      </c>
      <c r="BW157" s="2">
        <v>41665</v>
      </c>
      <c r="BX157" s="2">
        <v>41669</v>
      </c>
      <c r="BY157">
        <v>1019.7</v>
      </c>
      <c r="BZ157" t="str">
        <f>podroze789[[#This Row],[Imie]]&amp;podroze789[[#This Row],[Nazwisko]]</f>
        <v>KarolinaArska</v>
      </c>
      <c r="CA157">
        <f>COUNTIF(podroze789[id],podroze789[[#This Row],[id]])</f>
        <v>12</v>
      </c>
      <c r="CB157">
        <f>podroze789[[#This Row],[D_powr]]-podroze789[[#This Row],[D_wyj]]+1</f>
        <v>5</v>
      </c>
      <c r="CC157" s="1" cm="1">
        <f t="array" ref="CC157">SUM(IF(podroze789[Nazwisko]=podroze789[[#This Row],[Nazwisko]],podroze789[dnie],0))</f>
        <v>36</v>
      </c>
      <c r="CD157" s="1">
        <f>30+(podroze789[[#This Row],[dnie]]-1)*24</f>
        <v>126</v>
      </c>
      <c r="CE157" s="1">
        <f>podroze789[[#This Row],[dieta]]+podroze789[[#This Row],[Koszt_wyj]]</f>
        <v>1145.7</v>
      </c>
      <c r="CF157" s="1">
        <f>MONTH(podroze789[[#This Row],[D_wyj]])</f>
        <v>1</v>
      </c>
      <c r="CG157" s="1">
        <f>podroze789[[#This Row],[dnie]]-1</f>
        <v>4</v>
      </c>
      <c r="CT157" s="23">
        <v>4</v>
      </c>
      <c r="CV157" s="23">
        <v>4</v>
      </c>
    </row>
    <row r="158" spans="1:100" x14ac:dyDescent="0.25">
      <c r="A158" s="1" t="s">
        <v>6</v>
      </c>
      <c r="B158" s="1" t="s">
        <v>7</v>
      </c>
      <c r="C158" s="1" t="s">
        <v>38</v>
      </c>
      <c r="D158" s="2">
        <v>41677</v>
      </c>
      <c r="E158" s="2">
        <v>41681</v>
      </c>
      <c r="F158">
        <v>794.8</v>
      </c>
      <c r="G158" t="str">
        <f>podroze[[#This Row],[Imie]]&amp;podroze[[#This Row],[Nazwisko]]</f>
        <v>KarolinaArska</v>
      </c>
      <c r="H158">
        <f>COUNTIF(podroze[id],podroze[[#This Row],[id]])</f>
        <v>12</v>
      </c>
      <c r="I158">
        <f>podroze[[#This Row],[D_powr]]-podroze[[#This Row],[D_wyj]]+1</f>
        <v>5</v>
      </c>
      <c r="J158" s="1" cm="1">
        <f t="array" ref="J158">SUM(IF(podroze[Nazwisko]=podroze[[#This Row],[Nazwisko]],podroze[dnie],0))</f>
        <v>36</v>
      </c>
      <c r="K158" s="1">
        <f>30+(podroze[[#This Row],[dnie]]-1)*24</f>
        <v>126</v>
      </c>
      <c r="AB158" s="1" t="s">
        <v>6</v>
      </c>
      <c r="AC158" s="1" t="s">
        <v>7</v>
      </c>
      <c r="AD158" s="1" t="s">
        <v>38</v>
      </c>
      <c r="AE158" s="2">
        <v>41677</v>
      </c>
      <c r="AF158" s="2">
        <v>41681</v>
      </c>
      <c r="AG158">
        <v>794.8</v>
      </c>
      <c r="AH158" t="str">
        <f>podroze7[[#This Row],[Imie]]&amp;podroze7[[#This Row],[Nazwisko]]</f>
        <v>KarolinaArska</v>
      </c>
      <c r="AI158">
        <f>COUNTIF(podroze7[id],podroze7[[#This Row],[id]])</f>
        <v>12</v>
      </c>
      <c r="AJ158">
        <f>podroze7[[#This Row],[D_powr]]-podroze7[[#This Row],[D_wyj]]+1</f>
        <v>5</v>
      </c>
      <c r="AK158" s="1" cm="1">
        <f t="array" ref="AK158">SUM(IF(podroze7[Nazwisko]=podroze7[[#This Row],[Nazwisko]],podroze7[dnie],0))</f>
        <v>36</v>
      </c>
      <c r="AL158" s="1">
        <f>30+(podroze7[[#This Row],[dnie]]-1)*24</f>
        <v>126</v>
      </c>
      <c r="AM158" s="1">
        <f>podroze7[[#This Row],[dieta]]+podroze7[[#This Row],[Koszt_wyj]]</f>
        <v>920.8</v>
      </c>
      <c r="AZ158" s="1" t="s">
        <v>6</v>
      </c>
      <c r="BA158" s="1" t="s">
        <v>7</v>
      </c>
      <c r="BB158" s="1" t="s">
        <v>38</v>
      </c>
      <c r="BC158" s="2">
        <v>41677</v>
      </c>
      <c r="BD158" s="2">
        <v>41681</v>
      </c>
      <c r="BE158">
        <v>794.8</v>
      </c>
      <c r="BF158" t="str">
        <f>podroze78[[#This Row],[Imie]]&amp;podroze78[[#This Row],[Nazwisko]]</f>
        <v>KarolinaArska</v>
      </c>
      <c r="BG158">
        <f>COUNTIF(podroze78[id],podroze78[[#This Row],[id]])</f>
        <v>12</v>
      </c>
      <c r="BH158">
        <f>podroze78[[#This Row],[D_powr]]-podroze78[[#This Row],[D_wyj]]+1</f>
        <v>5</v>
      </c>
      <c r="BI158" s="1" cm="1">
        <f t="array" ref="BI158">SUM(IF(podroze78[Nazwisko]=podroze78[[#This Row],[Nazwisko]],podroze78[dnie],0))</f>
        <v>36</v>
      </c>
      <c r="BJ158" s="1">
        <f>30+(podroze78[[#This Row],[dnie]]-1)*24</f>
        <v>126</v>
      </c>
      <c r="BK158" s="1">
        <f>podroze78[[#This Row],[dieta]]+podroze78[[#This Row],[Koszt_wyj]]</f>
        <v>920.8</v>
      </c>
      <c r="BL158" s="1">
        <f>MONTH(podroze78[[#This Row],[D_wyj]])</f>
        <v>2</v>
      </c>
      <c r="BT158" s="1" t="s">
        <v>6</v>
      </c>
      <c r="BU158" s="1" t="s">
        <v>7</v>
      </c>
      <c r="BV158" s="1" t="s">
        <v>38</v>
      </c>
      <c r="BW158" s="2">
        <v>41677</v>
      </c>
      <c r="BX158" s="2">
        <v>41681</v>
      </c>
      <c r="BY158">
        <v>794.8</v>
      </c>
      <c r="BZ158" t="str">
        <f>podroze789[[#This Row],[Imie]]&amp;podroze789[[#This Row],[Nazwisko]]</f>
        <v>KarolinaArska</v>
      </c>
      <c r="CA158">
        <f>COUNTIF(podroze789[id],podroze789[[#This Row],[id]])</f>
        <v>12</v>
      </c>
      <c r="CB158">
        <f>podroze789[[#This Row],[D_powr]]-podroze789[[#This Row],[D_wyj]]+1</f>
        <v>5</v>
      </c>
      <c r="CC158" s="1" cm="1">
        <f t="array" ref="CC158">SUM(IF(podroze789[Nazwisko]=podroze789[[#This Row],[Nazwisko]],podroze789[dnie],0))</f>
        <v>36</v>
      </c>
      <c r="CD158" s="1">
        <f>30+(podroze789[[#This Row],[dnie]]-1)*24</f>
        <v>126</v>
      </c>
      <c r="CE158" s="1">
        <f>podroze789[[#This Row],[dieta]]+podroze789[[#This Row],[Koszt_wyj]]</f>
        <v>920.8</v>
      </c>
      <c r="CF158" s="1">
        <f>MONTH(podroze789[[#This Row],[D_wyj]])</f>
        <v>2</v>
      </c>
      <c r="CG158" s="1">
        <f>podroze789[[#This Row],[dnie]]-1</f>
        <v>4</v>
      </c>
      <c r="CT158" s="24">
        <v>3</v>
      </c>
      <c r="CV158" s="24">
        <v>4</v>
      </c>
    </row>
    <row r="159" spans="1:100" x14ac:dyDescent="0.25">
      <c r="A159" s="1" t="s">
        <v>6</v>
      </c>
      <c r="B159" s="1" t="s">
        <v>7</v>
      </c>
      <c r="C159" s="1" t="s">
        <v>8</v>
      </c>
      <c r="D159" s="2">
        <v>41875</v>
      </c>
      <c r="E159" s="2">
        <v>41879</v>
      </c>
      <c r="F159">
        <v>1524</v>
      </c>
      <c r="G159" t="str">
        <f>podroze[[#This Row],[Imie]]&amp;podroze[[#This Row],[Nazwisko]]</f>
        <v>KarolinaArska</v>
      </c>
      <c r="H159">
        <f>COUNTIF(podroze[id],podroze[[#This Row],[id]])</f>
        <v>12</v>
      </c>
      <c r="I159">
        <f>podroze[[#This Row],[D_powr]]-podroze[[#This Row],[D_wyj]]+1</f>
        <v>5</v>
      </c>
      <c r="J159" s="1" cm="1">
        <f t="array" ref="J159">SUM(IF(podroze[Nazwisko]=podroze[[#This Row],[Nazwisko]],podroze[dnie],0))</f>
        <v>36</v>
      </c>
      <c r="K159" s="1">
        <f>30+(podroze[[#This Row],[dnie]]-1)*24</f>
        <v>126</v>
      </c>
      <c r="AB159" s="1" t="s">
        <v>6</v>
      </c>
      <c r="AC159" s="1" t="s">
        <v>7</v>
      </c>
      <c r="AD159" s="1" t="s">
        <v>8</v>
      </c>
      <c r="AE159" s="2">
        <v>41875</v>
      </c>
      <c r="AF159" s="2">
        <v>41879</v>
      </c>
      <c r="AG159">
        <v>1524</v>
      </c>
      <c r="AH159" t="str">
        <f>podroze7[[#This Row],[Imie]]&amp;podroze7[[#This Row],[Nazwisko]]</f>
        <v>KarolinaArska</v>
      </c>
      <c r="AI159">
        <f>COUNTIF(podroze7[id],podroze7[[#This Row],[id]])</f>
        <v>12</v>
      </c>
      <c r="AJ159">
        <f>podroze7[[#This Row],[D_powr]]-podroze7[[#This Row],[D_wyj]]+1</f>
        <v>5</v>
      </c>
      <c r="AK159" s="1" cm="1">
        <f t="array" ref="AK159">SUM(IF(podroze7[Nazwisko]=podroze7[[#This Row],[Nazwisko]],podroze7[dnie],0))</f>
        <v>36</v>
      </c>
      <c r="AL159" s="1">
        <f>30+(podroze7[[#This Row],[dnie]]-1)*24</f>
        <v>126</v>
      </c>
      <c r="AM159" s="1">
        <f>podroze7[[#This Row],[dieta]]+podroze7[[#This Row],[Koszt_wyj]]</f>
        <v>1650</v>
      </c>
      <c r="AZ159" s="1" t="s">
        <v>6</v>
      </c>
      <c r="BA159" s="1" t="s">
        <v>7</v>
      </c>
      <c r="BB159" s="1" t="s">
        <v>8</v>
      </c>
      <c r="BC159" s="2">
        <v>41875</v>
      </c>
      <c r="BD159" s="2">
        <v>41879</v>
      </c>
      <c r="BE159">
        <v>1524</v>
      </c>
      <c r="BF159" t="str">
        <f>podroze78[[#This Row],[Imie]]&amp;podroze78[[#This Row],[Nazwisko]]</f>
        <v>KarolinaArska</v>
      </c>
      <c r="BG159">
        <f>COUNTIF(podroze78[id],podroze78[[#This Row],[id]])</f>
        <v>12</v>
      </c>
      <c r="BH159">
        <f>podroze78[[#This Row],[D_powr]]-podroze78[[#This Row],[D_wyj]]+1</f>
        <v>5</v>
      </c>
      <c r="BI159" s="1" cm="1">
        <f t="array" ref="BI159">SUM(IF(podroze78[Nazwisko]=podroze78[[#This Row],[Nazwisko]],podroze78[dnie],0))</f>
        <v>36</v>
      </c>
      <c r="BJ159" s="1">
        <f>30+(podroze78[[#This Row],[dnie]]-1)*24</f>
        <v>126</v>
      </c>
      <c r="BK159" s="1">
        <f>podroze78[[#This Row],[dieta]]+podroze78[[#This Row],[Koszt_wyj]]</f>
        <v>1650</v>
      </c>
      <c r="BL159" s="1">
        <f>MONTH(podroze78[[#This Row],[D_wyj]])</f>
        <v>8</v>
      </c>
      <c r="BT159" s="1" t="s">
        <v>6</v>
      </c>
      <c r="BU159" s="1" t="s">
        <v>7</v>
      </c>
      <c r="BV159" s="1" t="s">
        <v>8</v>
      </c>
      <c r="BW159" s="2">
        <v>41875</v>
      </c>
      <c r="BX159" s="2">
        <v>41879</v>
      </c>
      <c r="BY159">
        <v>1524</v>
      </c>
      <c r="BZ159" t="str">
        <f>podroze789[[#This Row],[Imie]]&amp;podroze789[[#This Row],[Nazwisko]]</f>
        <v>KarolinaArska</v>
      </c>
      <c r="CA159">
        <f>COUNTIF(podroze789[id],podroze789[[#This Row],[id]])</f>
        <v>12</v>
      </c>
      <c r="CB159">
        <f>podroze789[[#This Row],[D_powr]]-podroze789[[#This Row],[D_wyj]]+1</f>
        <v>5</v>
      </c>
      <c r="CC159" s="1" cm="1">
        <f t="array" ref="CC159">SUM(IF(podroze789[Nazwisko]=podroze789[[#This Row],[Nazwisko]],podroze789[dnie],0))</f>
        <v>36</v>
      </c>
      <c r="CD159" s="1">
        <f>30+(podroze789[[#This Row],[dnie]]-1)*24</f>
        <v>126</v>
      </c>
      <c r="CE159" s="1">
        <f>podroze789[[#This Row],[dieta]]+podroze789[[#This Row],[Koszt_wyj]]</f>
        <v>1650</v>
      </c>
      <c r="CF159" s="1">
        <f>MONTH(podroze789[[#This Row],[D_wyj]])</f>
        <v>8</v>
      </c>
      <c r="CG159" s="1">
        <f>podroze789[[#This Row],[dnie]]-1</f>
        <v>4</v>
      </c>
      <c r="CT159" s="23">
        <v>3</v>
      </c>
      <c r="CV159" s="23">
        <v>4</v>
      </c>
    </row>
    <row r="160" spans="1:100" x14ac:dyDescent="0.25">
      <c r="A160" s="1" t="s">
        <v>93</v>
      </c>
      <c r="B160" s="1" t="s">
        <v>94</v>
      </c>
      <c r="C160" s="1" t="s">
        <v>47</v>
      </c>
      <c r="D160" s="2">
        <v>41857</v>
      </c>
      <c r="E160" s="2">
        <v>41860</v>
      </c>
      <c r="F160">
        <v>852.8</v>
      </c>
      <c r="G160" t="str">
        <f>podroze[[#This Row],[Imie]]&amp;podroze[[#This Row],[Nazwisko]]</f>
        <v>ZofiaSeredycka</v>
      </c>
      <c r="H160">
        <f>COUNTIF(podroze[id],podroze[[#This Row],[id]])</f>
        <v>15</v>
      </c>
      <c r="I160">
        <f>podroze[[#This Row],[D_powr]]-podroze[[#This Row],[D_wyj]]+1</f>
        <v>4</v>
      </c>
      <c r="J160" s="1" cm="1">
        <f t="array" ref="J160">SUM(IF(podroze[Nazwisko]=podroze[[#This Row],[Nazwisko]],podroze[dnie],0))</f>
        <v>36</v>
      </c>
      <c r="K160" s="1">
        <f>30+(podroze[[#This Row],[dnie]]-1)*24</f>
        <v>102</v>
      </c>
      <c r="AB160" s="1" t="s">
        <v>93</v>
      </c>
      <c r="AC160" s="1" t="s">
        <v>94</v>
      </c>
      <c r="AD160" s="1" t="s">
        <v>47</v>
      </c>
      <c r="AE160" s="2">
        <v>41857</v>
      </c>
      <c r="AF160" s="2">
        <v>41860</v>
      </c>
      <c r="AG160">
        <v>852.8</v>
      </c>
      <c r="AH160" t="str">
        <f>podroze7[[#This Row],[Imie]]&amp;podroze7[[#This Row],[Nazwisko]]</f>
        <v>ZofiaSeredycka</v>
      </c>
      <c r="AI160">
        <f>COUNTIF(podroze7[id],podroze7[[#This Row],[id]])</f>
        <v>15</v>
      </c>
      <c r="AJ160">
        <f>podroze7[[#This Row],[D_powr]]-podroze7[[#This Row],[D_wyj]]+1</f>
        <v>4</v>
      </c>
      <c r="AK160" s="1" cm="1">
        <f t="array" ref="AK160">SUM(IF(podroze7[Nazwisko]=podroze7[[#This Row],[Nazwisko]],podroze7[dnie],0))</f>
        <v>36</v>
      </c>
      <c r="AL160" s="1">
        <f>30+(podroze7[[#This Row],[dnie]]-1)*24</f>
        <v>102</v>
      </c>
      <c r="AM160" s="1">
        <f>podroze7[[#This Row],[dieta]]+podroze7[[#This Row],[Koszt_wyj]]</f>
        <v>954.8</v>
      </c>
      <c r="AZ160" s="1" t="s">
        <v>93</v>
      </c>
      <c r="BA160" s="1" t="s">
        <v>94</v>
      </c>
      <c r="BB160" s="1" t="s">
        <v>47</v>
      </c>
      <c r="BC160" s="2">
        <v>41857</v>
      </c>
      <c r="BD160" s="2">
        <v>41860</v>
      </c>
      <c r="BE160">
        <v>852.8</v>
      </c>
      <c r="BF160" t="str">
        <f>podroze78[[#This Row],[Imie]]&amp;podroze78[[#This Row],[Nazwisko]]</f>
        <v>ZofiaSeredycka</v>
      </c>
      <c r="BG160">
        <f>COUNTIF(podroze78[id],podroze78[[#This Row],[id]])</f>
        <v>15</v>
      </c>
      <c r="BH160">
        <f>podroze78[[#This Row],[D_powr]]-podroze78[[#This Row],[D_wyj]]+1</f>
        <v>4</v>
      </c>
      <c r="BI160" s="1" cm="1">
        <f t="array" ref="BI160">SUM(IF(podroze78[Nazwisko]=podroze78[[#This Row],[Nazwisko]],podroze78[dnie],0))</f>
        <v>36</v>
      </c>
      <c r="BJ160" s="1">
        <f>30+(podroze78[[#This Row],[dnie]]-1)*24</f>
        <v>102</v>
      </c>
      <c r="BK160" s="1">
        <f>podroze78[[#This Row],[dieta]]+podroze78[[#This Row],[Koszt_wyj]]</f>
        <v>954.8</v>
      </c>
      <c r="BL160" s="1">
        <f>MONTH(podroze78[[#This Row],[D_wyj]])</f>
        <v>8</v>
      </c>
      <c r="BT160" s="1" t="s">
        <v>93</v>
      </c>
      <c r="BU160" s="1" t="s">
        <v>94</v>
      </c>
      <c r="BV160" s="1" t="s">
        <v>47</v>
      </c>
      <c r="BW160" s="2">
        <v>41857</v>
      </c>
      <c r="BX160" s="2">
        <v>41860</v>
      </c>
      <c r="BY160">
        <v>852.8</v>
      </c>
      <c r="BZ160" t="str">
        <f>podroze789[[#This Row],[Imie]]&amp;podroze789[[#This Row],[Nazwisko]]</f>
        <v>ZofiaSeredycka</v>
      </c>
      <c r="CA160">
        <f>COUNTIF(podroze789[id],podroze789[[#This Row],[id]])</f>
        <v>15</v>
      </c>
      <c r="CB160">
        <f>podroze789[[#This Row],[D_powr]]-podroze789[[#This Row],[D_wyj]]+1</f>
        <v>4</v>
      </c>
      <c r="CC160" s="1" cm="1">
        <f t="array" ref="CC160">SUM(IF(podroze789[Nazwisko]=podroze789[[#This Row],[Nazwisko]],podroze789[dnie],0))</f>
        <v>36</v>
      </c>
      <c r="CD160" s="1">
        <f>30+(podroze789[[#This Row],[dnie]]-1)*24</f>
        <v>102</v>
      </c>
      <c r="CE160" s="1">
        <f>podroze789[[#This Row],[dieta]]+podroze789[[#This Row],[Koszt_wyj]]</f>
        <v>954.8</v>
      </c>
      <c r="CF160" s="1">
        <f>MONTH(podroze789[[#This Row],[D_wyj]])</f>
        <v>8</v>
      </c>
      <c r="CG160" s="1">
        <f>podroze789[[#This Row],[dnie]]-1</f>
        <v>3</v>
      </c>
      <c r="CT160" s="24">
        <v>3</v>
      </c>
      <c r="CV160" s="24">
        <v>4</v>
      </c>
    </row>
    <row r="161" spans="1:100" x14ac:dyDescent="0.25">
      <c r="A161" s="1" t="s">
        <v>9</v>
      </c>
      <c r="B161" s="1" t="s">
        <v>18</v>
      </c>
      <c r="C161" s="1" t="s">
        <v>72</v>
      </c>
      <c r="D161" s="2">
        <v>41713</v>
      </c>
      <c r="E161" s="2">
        <v>41716</v>
      </c>
      <c r="F161">
        <v>1091.7</v>
      </c>
      <c r="G161" t="str">
        <f>podroze[[#This Row],[Imie]]&amp;podroze[[#This Row],[Nazwisko]]</f>
        <v>JustynaTracz</v>
      </c>
      <c r="H161">
        <f>COUNTIF(podroze[id],podroze[[#This Row],[id]])</f>
        <v>13</v>
      </c>
      <c r="I161">
        <f>podroze[[#This Row],[D_powr]]-podroze[[#This Row],[D_wyj]]+1</f>
        <v>4</v>
      </c>
      <c r="J161" s="1" cm="1">
        <f t="array" ref="J161">SUM(IF(podroze[Nazwisko]=podroze[[#This Row],[Nazwisko]],podroze[dnie],0))</f>
        <v>36</v>
      </c>
      <c r="K161" s="1">
        <f>30+(podroze[[#This Row],[dnie]]-1)*24</f>
        <v>102</v>
      </c>
      <c r="AB161" s="1" t="s">
        <v>9</v>
      </c>
      <c r="AC161" s="1" t="s">
        <v>18</v>
      </c>
      <c r="AD161" s="1" t="s">
        <v>72</v>
      </c>
      <c r="AE161" s="2">
        <v>41713</v>
      </c>
      <c r="AF161" s="2">
        <v>41716</v>
      </c>
      <c r="AG161">
        <v>1091.7</v>
      </c>
      <c r="AH161" t="str">
        <f>podroze7[[#This Row],[Imie]]&amp;podroze7[[#This Row],[Nazwisko]]</f>
        <v>JustynaTracz</v>
      </c>
      <c r="AI161">
        <f>COUNTIF(podroze7[id],podroze7[[#This Row],[id]])</f>
        <v>13</v>
      </c>
      <c r="AJ161">
        <f>podroze7[[#This Row],[D_powr]]-podroze7[[#This Row],[D_wyj]]+1</f>
        <v>4</v>
      </c>
      <c r="AK161" s="1" cm="1">
        <f t="array" ref="AK161">SUM(IF(podroze7[Nazwisko]=podroze7[[#This Row],[Nazwisko]],podroze7[dnie],0))</f>
        <v>36</v>
      </c>
      <c r="AL161" s="1">
        <f>30+(podroze7[[#This Row],[dnie]]-1)*24</f>
        <v>102</v>
      </c>
      <c r="AM161" s="1">
        <f>podroze7[[#This Row],[dieta]]+podroze7[[#This Row],[Koszt_wyj]]</f>
        <v>1193.7</v>
      </c>
      <c r="AZ161" s="1" t="s">
        <v>9</v>
      </c>
      <c r="BA161" s="1" t="s">
        <v>18</v>
      </c>
      <c r="BB161" s="1" t="s">
        <v>72</v>
      </c>
      <c r="BC161" s="2">
        <v>41713</v>
      </c>
      <c r="BD161" s="2">
        <v>41716</v>
      </c>
      <c r="BE161">
        <v>1091.7</v>
      </c>
      <c r="BF161" t="str">
        <f>podroze78[[#This Row],[Imie]]&amp;podroze78[[#This Row],[Nazwisko]]</f>
        <v>JustynaTracz</v>
      </c>
      <c r="BG161">
        <f>COUNTIF(podroze78[id],podroze78[[#This Row],[id]])</f>
        <v>13</v>
      </c>
      <c r="BH161">
        <f>podroze78[[#This Row],[D_powr]]-podroze78[[#This Row],[D_wyj]]+1</f>
        <v>4</v>
      </c>
      <c r="BI161" s="1" cm="1">
        <f t="array" ref="BI161">SUM(IF(podroze78[Nazwisko]=podroze78[[#This Row],[Nazwisko]],podroze78[dnie],0))</f>
        <v>36</v>
      </c>
      <c r="BJ161" s="1">
        <f>30+(podroze78[[#This Row],[dnie]]-1)*24</f>
        <v>102</v>
      </c>
      <c r="BK161" s="1">
        <f>podroze78[[#This Row],[dieta]]+podroze78[[#This Row],[Koszt_wyj]]</f>
        <v>1193.7</v>
      </c>
      <c r="BL161" s="1">
        <f>MONTH(podroze78[[#This Row],[D_wyj]])</f>
        <v>3</v>
      </c>
      <c r="BT161" s="1" t="s">
        <v>9</v>
      </c>
      <c r="BU161" s="1" t="s">
        <v>18</v>
      </c>
      <c r="BV161" s="1" t="s">
        <v>72</v>
      </c>
      <c r="BW161" s="2">
        <v>41713</v>
      </c>
      <c r="BX161" s="2">
        <v>41716</v>
      </c>
      <c r="BY161">
        <v>1091.7</v>
      </c>
      <c r="BZ161" t="str">
        <f>podroze789[[#This Row],[Imie]]&amp;podroze789[[#This Row],[Nazwisko]]</f>
        <v>JustynaTracz</v>
      </c>
      <c r="CA161">
        <f>COUNTIF(podroze789[id],podroze789[[#This Row],[id]])</f>
        <v>13</v>
      </c>
      <c r="CB161">
        <f>podroze789[[#This Row],[D_powr]]-podroze789[[#This Row],[D_wyj]]+1</f>
        <v>4</v>
      </c>
      <c r="CC161" s="1" cm="1">
        <f t="array" ref="CC161">SUM(IF(podroze789[Nazwisko]=podroze789[[#This Row],[Nazwisko]],podroze789[dnie],0))</f>
        <v>36</v>
      </c>
      <c r="CD161" s="1">
        <f>30+(podroze789[[#This Row],[dnie]]-1)*24</f>
        <v>102</v>
      </c>
      <c r="CE161" s="1">
        <f>podroze789[[#This Row],[dieta]]+podroze789[[#This Row],[Koszt_wyj]]</f>
        <v>1193.7</v>
      </c>
      <c r="CF161" s="1">
        <f>MONTH(podroze789[[#This Row],[D_wyj]])</f>
        <v>3</v>
      </c>
      <c r="CG161" s="1">
        <f>podroze789[[#This Row],[dnie]]-1</f>
        <v>3</v>
      </c>
      <c r="CT161" s="23">
        <v>3</v>
      </c>
      <c r="CV161" s="23">
        <v>3</v>
      </c>
    </row>
    <row r="162" spans="1:100" x14ac:dyDescent="0.25">
      <c r="A162" s="1" t="s">
        <v>9</v>
      </c>
      <c r="B162" s="1" t="s">
        <v>18</v>
      </c>
      <c r="C162" s="1" t="s">
        <v>11</v>
      </c>
      <c r="D162" s="2">
        <v>41725</v>
      </c>
      <c r="E162" s="2">
        <v>41728</v>
      </c>
      <c r="F162">
        <v>573.4</v>
      </c>
      <c r="G162" t="str">
        <f>podroze[[#This Row],[Imie]]&amp;podroze[[#This Row],[Nazwisko]]</f>
        <v>JustynaTracz</v>
      </c>
      <c r="H162">
        <f>COUNTIF(podroze[id],podroze[[#This Row],[id]])</f>
        <v>13</v>
      </c>
      <c r="I162">
        <f>podroze[[#This Row],[D_powr]]-podroze[[#This Row],[D_wyj]]+1</f>
        <v>4</v>
      </c>
      <c r="J162" s="1" cm="1">
        <f t="array" ref="J162">SUM(IF(podroze[Nazwisko]=podroze[[#This Row],[Nazwisko]],podroze[dnie],0))</f>
        <v>36</v>
      </c>
      <c r="K162" s="1">
        <f>30+(podroze[[#This Row],[dnie]]-1)*24</f>
        <v>102</v>
      </c>
      <c r="AB162" s="1" t="s">
        <v>9</v>
      </c>
      <c r="AC162" s="1" t="s">
        <v>18</v>
      </c>
      <c r="AD162" s="1" t="s">
        <v>11</v>
      </c>
      <c r="AE162" s="2">
        <v>41725</v>
      </c>
      <c r="AF162" s="2">
        <v>41728</v>
      </c>
      <c r="AG162">
        <v>573.4</v>
      </c>
      <c r="AH162" t="str">
        <f>podroze7[[#This Row],[Imie]]&amp;podroze7[[#This Row],[Nazwisko]]</f>
        <v>JustynaTracz</v>
      </c>
      <c r="AI162">
        <f>COUNTIF(podroze7[id],podroze7[[#This Row],[id]])</f>
        <v>13</v>
      </c>
      <c r="AJ162">
        <f>podroze7[[#This Row],[D_powr]]-podroze7[[#This Row],[D_wyj]]+1</f>
        <v>4</v>
      </c>
      <c r="AK162" s="1" cm="1">
        <f t="array" ref="AK162">SUM(IF(podroze7[Nazwisko]=podroze7[[#This Row],[Nazwisko]],podroze7[dnie],0))</f>
        <v>36</v>
      </c>
      <c r="AL162" s="1">
        <f>30+(podroze7[[#This Row],[dnie]]-1)*24</f>
        <v>102</v>
      </c>
      <c r="AM162" s="1">
        <f>podroze7[[#This Row],[dieta]]+podroze7[[#This Row],[Koszt_wyj]]</f>
        <v>675.4</v>
      </c>
      <c r="AZ162" s="1" t="s">
        <v>9</v>
      </c>
      <c r="BA162" s="1" t="s">
        <v>18</v>
      </c>
      <c r="BB162" s="1" t="s">
        <v>11</v>
      </c>
      <c r="BC162" s="2">
        <v>41725</v>
      </c>
      <c r="BD162" s="2">
        <v>41728</v>
      </c>
      <c r="BE162">
        <v>573.4</v>
      </c>
      <c r="BF162" t="str">
        <f>podroze78[[#This Row],[Imie]]&amp;podroze78[[#This Row],[Nazwisko]]</f>
        <v>JustynaTracz</v>
      </c>
      <c r="BG162">
        <f>COUNTIF(podroze78[id],podroze78[[#This Row],[id]])</f>
        <v>13</v>
      </c>
      <c r="BH162">
        <f>podroze78[[#This Row],[D_powr]]-podroze78[[#This Row],[D_wyj]]+1</f>
        <v>4</v>
      </c>
      <c r="BI162" s="1" cm="1">
        <f t="array" ref="BI162">SUM(IF(podroze78[Nazwisko]=podroze78[[#This Row],[Nazwisko]],podroze78[dnie],0))</f>
        <v>36</v>
      </c>
      <c r="BJ162" s="1">
        <f>30+(podroze78[[#This Row],[dnie]]-1)*24</f>
        <v>102</v>
      </c>
      <c r="BK162" s="1">
        <f>podroze78[[#This Row],[dieta]]+podroze78[[#This Row],[Koszt_wyj]]</f>
        <v>675.4</v>
      </c>
      <c r="BL162" s="1">
        <f>MONTH(podroze78[[#This Row],[D_wyj]])</f>
        <v>3</v>
      </c>
      <c r="BT162" s="1" t="s">
        <v>9</v>
      </c>
      <c r="BU162" s="1" t="s">
        <v>18</v>
      </c>
      <c r="BV162" s="1" t="s">
        <v>11</v>
      </c>
      <c r="BW162" s="2">
        <v>41725</v>
      </c>
      <c r="BX162" s="2">
        <v>41728</v>
      </c>
      <c r="BY162">
        <v>573.4</v>
      </c>
      <c r="BZ162" t="str">
        <f>podroze789[[#This Row],[Imie]]&amp;podroze789[[#This Row],[Nazwisko]]</f>
        <v>JustynaTracz</v>
      </c>
      <c r="CA162">
        <f>COUNTIF(podroze789[id],podroze789[[#This Row],[id]])</f>
        <v>13</v>
      </c>
      <c r="CB162">
        <f>podroze789[[#This Row],[D_powr]]-podroze789[[#This Row],[D_wyj]]+1</f>
        <v>4</v>
      </c>
      <c r="CC162" s="1" cm="1">
        <f t="array" ref="CC162">SUM(IF(podroze789[Nazwisko]=podroze789[[#This Row],[Nazwisko]],podroze789[dnie],0))</f>
        <v>36</v>
      </c>
      <c r="CD162" s="1">
        <f>30+(podroze789[[#This Row],[dnie]]-1)*24</f>
        <v>102</v>
      </c>
      <c r="CE162" s="1">
        <f>podroze789[[#This Row],[dieta]]+podroze789[[#This Row],[Koszt_wyj]]</f>
        <v>675.4</v>
      </c>
      <c r="CF162" s="1">
        <f>MONTH(podroze789[[#This Row],[D_wyj]])</f>
        <v>3</v>
      </c>
      <c r="CG162" s="1">
        <f>podroze789[[#This Row],[dnie]]-1</f>
        <v>3</v>
      </c>
      <c r="CT162" s="24">
        <v>3</v>
      </c>
      <c r="CV162" s="24">
        <v>3</v>
      </c>
    </row>
    <row r="163" spans="1:100" x14ac:dyDescent="0.25">
      <c r="A163" s="1" t="s">
        <v>9</v>
      </c>
      <c r="B163" s="1" t="s">
        <v>18</v>
      </c>
      <c r="C163" s="1" t="s">
        <v>19</v>
      </c>
      <c r="D163" s="2">
        <v>41905</v>
      </c>
      <c r="E163" s="2">
        <v>41908</v>
      </c>
      <c r="F163">
        <v>936.4</v>
      </c>
      <c r="G163" t="str">
        <f>podroze[[#This Row],[Imie]]&amp;podroze[[#This Row],[Nazwisko]]</f>
        <v>JustynaTracz</v>
      </c>
      <c r="H163">
        <f>COUNTIF(podroze[id],podroze[[#This Row],[id]])</f>
        <v>13</v>
      </c>
      <c r="I163">
        <f>podroze[[#This Row],[D_powr]]-podroze[[#This Row],[D_wyj]]+1</f>
        <v>4</v>
      </c>
      <c r="J163" s="1" cm="1">
        <f t="array" ref="J163">SUM(IF(podroze[Nazwisko]=podroze[[#This Row],[Nazwisko]],podroze[dnie],0))</f>
        <v>36</v>
      </c>
      <c r="K163" s="1">
        <f>30+(podroze[[#This Row],[dnie]]-1)*24</f>
        <v>102</v>
      </c>
      <c r="AB163" s="1" t="s">
        <v>9</v>
      </c>
      <c r="AC163" s="1" t="s">
        <v>18</v>
      </c>
      <c r="AD163" s="1" t="s">
        <v>19</v>
      </c>
      <c r="AE163" s="2">
        <v>41905</v>
      </c>
      <c r="AF163" s="2">
        <v>41908</v>
      </c>
      <c r="AG163">
        <v>936.4</v>
      </c>
      <c r="AH163" t="str">
        <f>podroze7[[#This Row],[Imie]]&amp;podroze7[[#This Row],[Nazwisko]]</f>
        <v>JustynaTracz</v>
      </c>
      <c r="AI163">
        <f>COUNTIF(podroze7[id],podroze7[[#This Row],[id]])</f>
        <v>13</v>
      </c>
      <c r="AJ163">
        <f>podroze7[[#This Row],[D_powr]]-podroze7[[#This Row],[D_wyj]]+1</f>
        <v>4</v>
      </c>
      <c r="AK163" s="1" cm="1">
        <f t="array" ref="AK163">SUM(IF(podroze7[Nazwisko]=podroze7[[#This Row],[Nazwisko]],podroze7[dnie],0))</f>
        <v>36</v>
      </c>
      <c r="AL163" s="1">
        <f>30+(podroze7[[#This Row],[dnie]]-1)*24</f>
        <v>102</v>
      </c>
      <c r="AM163" s="1">
        <f>podroze7[[#This Row],[dieta]]+podroze7[[#This Row],[Koszt_wyj]]</f>
        <v>1038.4000000000001</v>
      </c>
      <c r="AZ163" s="1" t="s">
        <v>9</v>
      </c>
      <c r="BA163" s="1" t="s">
        <v>18</v>
      </c>
      <c r="BB163" s="1" t="s">
        <v>19</v>
      </c>
      <c r="BC163" s="2">
        <v>41905</v>
      </c>
      <c r="BD163" s="2">
        <v>41908</v>
      </c>
      <c r="BE163">
        <v>936.4</v>
      </c>
      <c r="BF163" t="str">
        <f>podroze78[[#This Row],[Imie]]&amp;podroze78[[#This Row],[Nazwisko]]</f>
        <v>JustynaTracz</v>
      </c>
      <c r="BG163">
        <f>COUNTIF(podroze78[id],podroze78[[#This Row],[id]])</f>
        <v>13</v>
      </c>
      <c r="BH163">
        <f>podroze78[[#This Row],[D_powr]]-podroze78[[#This Row],[D_wyj]]+1</f>
        <v>4</v>
      </c>
      <c r="BI163" s="1" cm="1">
        <f t="array" ref="BI163">SUM(IF(podroze78[Nazwisko]=podroze78[[#This Row],[Nazwisko]],podroze78[dnie],0))</f>
        <v>36</v>
      </c>
      <c r="BJ163" s="1">
        <f>30+(podroze78[[#This Row],[dnie]]-1)*24</f>
        <v>102</v>
      </c>
      <c r="BK163" s="1">
        <f>podroze78[[#This Row],[dieta]]+podroze78[[#This Row],[Koszt_wyj]]</f>
        <v>1038.4000000000001</v>
      </c>
      <c r="BL163" s="1">
        <f>MONTH(podroze78[[#This Row],[D_wyj]])</f>
        <v>9</v>
      </c>
      <c r="BT163" s="1" t="s">
        <v>9</v>
      </c>
      <c r="BU163" s="1" t="s">
        <v>18</v>
      </c>
      <c r="BV163" s="1" t="s">
        <v>19</v>
      </c>
      <c r="BW163" s="2">
        <v>41905</v>
      </c>
      <c r="BX163" s="2">
        <v>41908</v>
      </c>
      <c r="BY163">
        <v>936.4</v>
      </c>
      <c r="BZ163" t="str">
        <f>podroze789[[#This Row],[Imie]]&amp;podroze789[[#This Row],[Nazwisko]]</f>
        <v>JustynaTracz</v>
      </c>
      <c r="CA163">
        <f>COUNTIF(podroze789[id],podroze789[[#This Row],[id]])</f>
        <v>13</v>
      </c>
      <c r="CB163">
        <f>podroze789[[#This Row],[D_powr]]-podroze789[[#This Row],[D_wyj]]+1</f>
        <v>4</v>
      </c>
      <c r="CC163" s="1" cm="1">
        <f t="array" ref="CC163">SUM(IF(podroze789[Nazwisko]=podroze789[[#This Row],[Nazwisko]],podroze789[dnie],0))</f>
        <v>36</v>
      </c>
      <c r="CD163" s="1">
        <f>30+(podroze789[[#This Row],[dnie]]-1)*24</f>
        <v>102</v>
      </c>
      <c r="CE163" s="1">
        <f>podroze789[[#This Row],[dieta]]+podroze789[[#This Row],[Koszt_wyj]]</f>
        <v>1038.4000000000001</v>
      </c>
      <c r="CF163" s="1">
        <f>MONTH(podroze789[[#This Row],[D_wyj]])</f>
        <v>9</v>
      </c>
      <c r="CG163" s="1">
        <f>podroze789[[#This Row],[dnie]]-1</f>
        <v>3</v>
      </c>
      <c r="CT163" s="23">
        <v>3</v>
      </c>
      <c r="CV163" s="23">
        <v>3</v>
      </c>
    </row>
    <row r="164" spans="1:100" x14ac:dyDescent="0.25">
      <c r="A164" s="1" t="s">
        <v>9</v>
      </c>
      <c r="B164" s="1" t="s">
        <v>18</v>
      </c>
      <c r="C164" s="1" t="s">
        <v>66</v>
      </c>
      <c r="D164" s="2">
        <v>41910</v>
      </c>
      <c r="E164" s="2">
        <v>41913</v>
      </c>
      <c r="F164">
        <v>841.7</v>
      </c>
      <c r="G164" t="str">
        <f>podroze[[#This Row],[Imie]]&amp;podroze[[#This Row],[Nazwisko]]</f>
        <v>JustynaTracz</v>
      </c>
      <c r="H164">
        <f>COUNTIF(podroze[id],podroze[[#This Row],[id]])</f>
        <v>13</v>
      </c>
      <c r="I164">
        <f>podroze[[#This Row],[D_powr]]-podroze[[#This Row],[D_wyj]]+1</f>
        <v>4</v>
      </c>
      <c r="J164" s="1" cm="1">
        <f t="array" ref="J164">SUM(IF(podroze[Nazwisko]=podroze[[#This Row],[Nazwisko]],podroze[dnie],0))</f>
        <v>36</v>
      </c>
      <c r="K164" s="1">
        <f>30+(podroze[[#This Row],[dnie]]-1)*24</f>
        <v>102</v>
      </c>
      <c r="AB164" s="1" t="s">
        <v>9</v>
      </c>
      <c r="AC164" s="1" t="s">
        <v>18</v>
      </c>
      <c r="AD164" s="1" t="s">
        <v>66</v>
      </c>
      <c r="AE164" s="2">
        <v>41910</v>
      </c>
      <c r="AF164" s="2">
        <v>41913</v>
      </c>
      <c r="AG164">
        <v>841.7</v>
      </c>
      <c r="AH164" t="str">
        <f>podroze7[[#This Row],[Imie]]&amp;podroze7[[#This Row],[Nazwisko]]</f>
        <v>JustynaTracz</v>
      </c>
      <c r="AI164">
        <f>COUNTIF(podroze7[id],podroze7[[#This Row],[id]])</f>
        <v>13</v>
      </c>
      <c r="AJ164">
        <f>podroze7[[#This Row],[D_powr]]-podroze7[[#This Row],[D_wyj]]+1</f>
        <v>4</v>
      </c>
      <c r="AK164" s="1" cm="1">
        <f t="array" ref="AK164">SUM(IF(podroze7[Nazwisko]=podroze7[[#This Row],[Nazwisko]],podroze7[dnie],0))</f>
        <v>36</v>
      </c>
      <c r="AL164" s="1">
        <f>30+(podroze7[[#This Row],[dnie]]-1)*24</f>
        <v>102</v>
      </c>
      <c r="AM164" s="1">
        <f>podroze7[[#This Row],[dieta]]+podroze7[[#This Row],[Koszt_wyj]]</f>
        <v>943.7</v>
      </c>
      <c r="AZ164" s="1" t="s">
        <v>9</v>
      </c>
      <c r="BA164" s="1" t="s">
        <v>18</v>
      </c>
      <c r="BB164" s="1" t="s">
        <v>66</v>
      </c>
      <c r="BC164" s="2">
        <v>41910</v>
      </c>
      <c r="BD164" s="2">
        <v>41913</v>
      </c>
      <c r="BE164">
        <v>841.7</v>
      </c>
      <c r="BF164" t="str">
        <f>podroze78[[#This Row],[Imie]]&amp;podroze78[[#This Row],[Nazwisko]]</f>
        <v>JustynaTracz</v>
      </c>
      <c r="BG164">
        <f>COUNTIF(podroze78[id],podroze78[[#This Row],[id]])</f>
        <v>13</v>
      </c>
      <c r="BH164">
        <f>podroze78[[#This Row],[D_powr]]-podroze78[[#This Row],[D_wyj]]+1</f>
        <v>4</v>
      </c>
      <c r="BI164" s="1" cm="1">
        <f t="array" ref="BI164">SUM(IF(podroze78[Nazwisko]=podroze78[[#This Row],[Nazwisko]],podroze78[dnie],0))</f>
        <v>36</v>
      </c>
      <c r="BJ164" s="1">
        <f>30+(podroze78[[#This Row],[dnie]]-1)*24</f>
        <v>102</v>
      </c>
      <c r="BK164" s="1">
        <f>podroze78[[#This Row],[dieta]]+podroze78[[#This Row],[Koszt_wyj]]</f>
        <v>943.7</v>
      </c>
      <c r="BL164" s="1">
        <f>MONTH(podroze78[[#This Row],[D_wyj]])</f>
        <v>9</v>
      </c>
      <c r="BT164" s="1" t="s">
        <v>9</v>
      </c>
      <c r="BU164" s="1" t="s">
        <v>18</v>
      </c>
      <c r="BV164" s="1" t="s">
        <v>66</v>
      </c>
      <c r="BW164" s="2">
        <v>41910</v>
      </c>
      <c r="BX164" s="2">
        <v>41913</v>
      </c>
      <c r="BY164">
        <v>841.7</v>
      </c>
      <c r="BZ164" t="str">
        <f>podroze789[[#This Row],[Imie]]&amp;podroze789[[#This Row],[Nazwisko]]</f>
        <v>JustynaTracz</v>
      </c>
      <c r="CA164">
        <f>COUNTIF(podroze789[id],podroze789[[#This Row],[id]])</f>
        <v>13</v>
      </c>
      <c r="CB164">
        <f>podroze789[[#This Row],[D_powr]]-podroze789[[#This Row],[D_wyj]]+1</f>
        <v>4</v>
      </c>
      <c r="CC164" s="1" cm="1">
        <f t="array" ref="CC164">SUM(IF(podroze789[Nazwisko]=podroze789[[#This Row],[Nazwisko]],podroze789[dnie],0))</f>
        <v>36</v>
      </c>
      <c r="CD164" s="1">
        <f>30+(podroze789[[#This Row],[dnie]]-1)*24</f>
        <v>102</v>
      </c>
      <c r="CE164" s="1">
        <f>podroze789[[#This Row],[dieta]]+podroze789[[#This Row],[Koszt_wyj]]</f>
        <v>943.7</v>
      </c>
      <c r="CF164" s="1">
        <f>MONTH(podroze789[[#This Row],[D_wyj]])</f>
        <v>9</v>
      </c>
      <c r="CG164" s="1">
        <f>podroze789[[#This Row],[dnie]]-1</f>
        <v>3</v>
      </c>
      <c r="CT164" s="24">
        <v>3</v>
      </c>
      <c r="CV164" s="24">
        <v>3</v>
      </c>
    </row>
    <row r="165" spans="1:100" x14ac:dyDescent="0.25">
      <c r="A165" s="1" t="s">
        <v>9</v>
      </c>
      <c r="B165" s="1" t="s">
        <v>18</v>
      </c>
      <c r="C165" s="1" t="s">
        <v>24</v>
      </c>
      <c r="D165" s="2">
        <v>41923</v>
      </c>
      <c r="E165" s="2">
        <v>41926</v>
      </c>
      <c r="F165">
        <v>737.7</v>
      </c>
      <c r="G165" t="str">
        <f>podroze[[#This Row],[Imie]]&amp;podroze[[#This Row],[Nazwisko]]</f>
        <v>JustynaTracz</v>
      </c>
      <c r="H165">
        <f>COUNTIF(podroze[id],podroze[[#This Row],[id]])</f>
        <v>13</v>
      </c>
      <c r="I165">
        <f>podroze[[#This Row],[D_powr]]-podroze[[#This Row],[D_wyj]]+1</f>
        <v>4</v>
      </c>
      <c r="J165" s="1" cm="1">
        <f t="array" ref="J165">SUM(IF(podroze[Nazwisko]=podroze[[#This Row],[Nazwisko]],podroze[dnie],0))</f>
        <v>36</v>
      </c>
      <c r="K165" s="1">
        <f>30+(podroze[[#This Row],[dnie]]-1)*24</f>
        <v>102</v>
      </c>
      <c r="AB165" s="1" t="s">
        <v>9</v>
      </c>
      <c r="AC165" s="1" t="s">
        <v>18</v>
      </c>
      <c r="AD165" s="1" t="s">
        <v>24</v>
      </c>
      <c r="AE165" s="2">
        <v>41923</v>
      </c>
      <c r="AF165" s="2">
        <v>41926</v>
      </c>
      <c r="AG165">
        <v>737.7</v>
      </c>
      <c r="AH165" t="str">
        <f>podroze7[[#This Row],[Imie]]&amp;podroze7[[#This Row],[Nazwisko]]</f>
        <v>JustynaTracz</v>
      </c>
      <c r="AI165">
        <f>COUNTIF(podroze7[id],podroze7[[#This Row],[id]])</f>
        <v>13</v>
      </c>
      <c r="AJ165">
        <f>podroze7[[#This Row],[D_powr]]-podroze7[[#This Row],[D_wyj]]+1</f>
        <v>4</v>
      </c>
      <c r="AK165" s="1" cm="1">
        <f t="array" ref="AK165">SUM(IF(podroze7[Nazwisko]=podroze7[[#This Row],[Nazwisko]],podroze7[dnie],0))</f>
        <v>36</v>
      </c>
      <c r="AL165" s="1">
        <f>30+(podroze7[[#This Row],[dnie]]-1)*24</f>
        <v>102</v>
      </c>
      <c r="AM165" s="1">
        <f>podroze7[[#This Row],[dieta]]+podroze7[[#This Row],[Koszt_wyj]]</f>
        <v>839.7</v>
      </c>
      <c r="AZ165" s="1" t="s">
        <v>9</v>
      </c>
      <c r="BA165" s="1" t="s">
        <v>18</v>
      </c>
      <c r="BB165" s="1" t="s">
        <v>24</v>
      </c>
      <c r="BC165" s="2">
        <v>41923</v>
      </c>
      <c r="BD165" s="2">
        <v>41926</v>
      </c>
      <c r="BE165">
        <v>737.7</v>
      </c>
      <c r="BF165" t="str">
        <f>podroze78[[#This Row],[Imie]]&amp;podroze78[[#This Row],[Nazwisko]]</f>
        <v>JustynaTracz</v>
      </c>
      <c r="BG165">
        <f>COUNTIF(podroze78[id],podroze78[[#This Row],[id]])</f>
        <v>13</v>
      </c>
      <c r="BH165">
        <f>podroze78[[#This Row],[D_powr]]-podroze78[[#This Row],[D_wyj]]+1</f>
        <v>4</v>
      </c>
      <c r="BI165" s="1" cm="1">
        <f t="array" ref="BI165">SUM(IF(podroze78[Nazwisko]=podroze78[[#This Row],[Nazwisko]],podroze78[dnie],0))</f>
        <v>36</v>
      </c>
      <c r="BJ165" s="1">
        <f>30+(podroze78[[#This Row],[dnie]]-1)*24</f>
        <v>102</v>
      </c>
      <c r="BK165" s="1">
        <f>podroze78[[#This Row],[dieta]]+podroze78[[#This Row],[Koszt_wyj]]</f>
        <v>839.7</v>
      </c>
      <c r="BL165" s="1">
        <f>MONTH(podroze78[[#This Row],[D_wyj]])</f>
        <v>10</v>
      </c>
      <c r="BT165" s="1" t="s">
        <v>9</v>
      </c>
      <c r="BU165" s="1" t="s">
        <v>18</v>
      </c>
      <c r="BV165" s="1" t="s">
        <v>24</v>
      </c>
      <c r="BW165" s="2">
        <v>41923</v>
      </c>
      <c r="BX165" s="2">
        <v>41926</v>
      </c>
      <c r="BY165">
        <v>737.7</v>
      </c>
      <c r="BZ165" t="str">
        <f>podroze789[[#This Row],[Imie]]&amp;podroze789[[#This Row],[Nazwisko]]</f>
        <v>JustynaTracz</v>
      </c>
      <c r="CA165">
        <f>COUNTIF(podroze789[id],podroze789[[#This Row],[id]])</f>
        <v>13</v>
      </c>
      <c r="CB165">
        <f>podroze789[[#This Row],[D_powr]]-podroze789[[#This Row],[D_wyj]]+1</f>
        <v>4</v>
      </c>
      <c r="CC165" s="1" cm="1">
        <f t="array" ref="CC165">SUM(IF(podroze789[Nazwisko]=podroze789[[#This Row],[Nazwisko]],podroze789[dnie],0))</f>
        <v>36</v>
      </c>
      <c r="CD165" s="1">
        <f>30+(podroze789[[#This Row],[dnie]]-1)*24</f>
        <v>102</v>
      </c>
      <c r="CE165" s="1">
        <f>podroze789[[#This Row],[dieta]]+podroze789[[#This Row],[Koszt_wyj]]</f>
        <v>839.7</v>
      </c>
      <c r="CF165" s="1">
        <f>MONTH(podroze789[[#This Row],[D_wyj]])</f>
        <v>10</v>
      </c>
      <c r="CG165" s="1">
        <f>podroze789[[#This Row],[dnie]]-1</f>
        <v>3</v>
      </c>
      <c r="CT165" s="23">
        <v>2</v>
      </c>
      <c r="CV165" s="23">
        <v>3</v>
      </c>
    </row>
    <row r="166" spans="1:100" x14ac:dyDescent="0.25">
      <c r="A166" s="1" t="s">
        <v>9</v>
      </c>
      <c r="B166" s="1" t="s">
        <v>18</v>
      </c>
      <c r="C166" s="1" t="s">
        <v>38</v>
      </c>
      <c r="D166" s="2">
        <v>41929</v>
      </c>
      <c r="E166" s="2">
        <v>41932</v>
      </c>
      <c r="F166">
        <v>665.8</v>
      </c>
      <c r="G166" t="str">
        <f>podroze[[#This Row],[Imie]]&amp;podroze[[#This Row],[Nazwisko]]</f>
        <v>JustynaTracz</v>
      </c>
      <c r="H166">
        <f>COUNTIF(podroze[id],podroze[[#This Row],[id]])</f>
        <v>13</v>
      </c>
      <c r="I166">
        <f>podroze[[#This Row],[D_powr]]-podroze[[#This Row],[D_wyj]]+1</f>
        <v>4</v>
      </c>
      <c r="J166" s="1" cm="1">
        <f t="array" ref="J166">SUM(IF(podroze[Nazwisko]=podroze[[#This Row],[Nazwisko]],podroze[dnie],0))</f>
        <v>36</v>
      </c>
      <c r="K166" s="1">
        <f>30+(podroze[[#This Row],[dnie]]-1)*24</f>
        <v>102</v>
      </c>
      <c r="AB166" s="1" t="s">
        <v>9</v>
      </c>
      <c r="AC166" s="1" t="s">
        <v>18</v>
      </c>
      <c r="AD166" s="1" t="s">
        <v>38</v>
      </c>
      <c r="AE166" s="2">
        <v>41929</v>
      </c>
      <c r="AF166" s="2">
        <v>41932</v>
      </c>
      <c r="AG166">
        <v>665.8</v>
      </c>
      <c r="AH166" t="str">
        <f>podroze7[[#This Row],[Imie]]&amp;podroze7[[#This Row],[Nazwisko]]</f>
        <v>JustynaTracz</v>
      </c>
      <c r="AI166">
        <f>COUNTIF(podroze7[id],podroze7[[#This Row],[id]])</f>
        <v>13</v>
      </c>
      <c r="AJ166">
        <f>podroze7[[#This Row],[D_powr]]-podroze7[[#This Row],[D_wyj]]+1</f>
        <v>4</v>
      </c>
      <c r="AK166" s="1" cm="1">
        <f t="array" ref="AK166">SUM(IF(podroze7[Nazwisko]=podroze7[[#This Row],[Nazwisko]],podroze7[dnie],0))</f>
        <v>36</v>
      </c>
      <c r="AL166" s="1">
        <f>30+(podroze7[[#This Row],[dnie]]-1)*24</f>
        <v>102</v>
      </c>
      <c r="AM166" s="1">
        <f>podroze7[[#This Row],[dieta]]+podroze7[[#This Row],[Koszt_wyj]]</f>
        <v>767.8</v>
      </c>
      <c r="AZ166" s="1" t="s">
        <v>9</v>
      </c>
      <c r="BA166" s="1" t="s">
        <v>18</v>
      </c>
      <c r="BB166" s="1" t="s">
        <v>38</v>
      </c>
      <c r="BC166" s="2">
        <v>41929</v>
      </c>
      <c r="BD166" s="2">
        <v>41932</v>
      </c>
      <c r="BE166">
        <v>665.8</v>
      </c>
      <c r="BF166" t="str">
        <f>podroze78[[#This Row],[Imie]]&amp;podroze78[[#This Row],[Nazwisko]]</f>
        <v>JustynaTracz</v>
      </c>
      <c r="BG166">
        <f>COUNTIF(podroze78[id],podroze78[[#This Row],[id]])</f>
        <v>13</v>
      </c>
      <c r="BH166">
        <f>podroze78[[#This Row],[D_powr]]-podroze78[[#This Row],[D_wyj]]+1</f>
        <v>4</v>
      </c>
      <c r="BI166" s="1" cm="1">
        <f t="array" ref="BI166">SUM(IF(podroze78[Nazwisko]=podroze78[[#This Row],[Nazwisko]],podroze78[dnie],0))</f>
        <v>36</v>
      </c>
      <c r="BJ166" s="1">
        <f>30+(podroze78[[#This Row],[dnie]]-1)*24</f>
        <v>102</v>
      </c>
      <c r="BK166" s="1">
        <f>podroze78[[#This Row],[dieta]]+podroze78[[#This Row],[Koszt_wyj]]</f>
        <v>767.8</v>
      </c>
      <c r="BL166" s="1">
        <f>MONTH(podroze78[[#This Row],[D_wyj]])</f>
        <v>10</v>
      </c>
      <c r="BT166" s="1" t="s">
        <v>9</v>
      </c>
      <c r="BU166" s="1" t="s">
        <v>18</v>
      </c>
      <c r="BV166" s="1" t="s">
        <v>38</v>
      </c>
      <c r="BW166" s="2">
        <v>41929</v>
      </c>
      <c r="BX166" s="2">
        <v>41932</v>
      </c>
      <c r="BY166">
        <v>665.8</v>
      </c>
      <c r="BZ166" t="str">
        <f>podroze789[[#This Row],[Imie]]&amp;podroze789[[#This Row],[Nazwisko]]</f>
        <v>JustynaTracz</v>
      </c>
      <c r="CA166">
        <f>COUNTIF(podroze789[id],podroze789[[#This Row],[id]])</f>
        <v>13</v>
      </c>
      <c r="CB166">
        <f>podroze789[[#This Row],[D_powr]]-podroze789[[#This Row],[D_wyj]]+1</f>
        <v>4</v>
      </c>
      <c r="CC166" s="1" cm="1">
        <f t="array" ref="CC166">SUM(IF(podroze789[Nazwisko]=podroze789[[#This Row],[Nazwisko]],podroze789[dnie],0))</f>
        <v>36</v>
      </c>
      <c r="CD166" s="1">
        <f>30+(podroze789[[#This Row],[dnie]]-1)*24</f>
        <v>102</v>
      </c>
      <c r="CE166" s="1">
        <f>podroze789[[#This Row],[dieta]]+podroze789[[#This Row],[Koszt_wyj]]</f>
        <v>767.8</v>
      </c>
      <c r="CF166" s="1">
        <f>MONTH(podroze789[[#This Row],[D_wyj]])</f>
        <v>10</v>
      </c>
      <c r="CG166" s="1">
        <f>podroze789[[#This Row],[dnie]]-1</f>
        <v>3</v>
      </c>
      <c r="CT166" s="24">
        <v>2</v>
      </c>
      <c r="CV166" s="24">
        <v>2</v>
      </c>
    </row>
    <row r="167" spans="1:100" x14ac:dyDescent="0.25">
      <c r="A167" s="1" t="s">
        <v>131</v>
      </c>
      <c r="B167" s="1" t="s">
        <v>142</v>
      </c>
      <c r="C167" s="1" t="s">
        <v>27</v>
      </c>
      <c r="D167" s="2">
        <v>41677</v>
      </c>
      <c r="E167" s="2">
        <v>41681</v>
      </c>
      <c r="F167">
        <v>954</v>
      </c>
      <c r="G167" t="str">
        <f>podroze[[#This Row],[Imie]]&amp;podroze[[#This Row],[Nazwisko]]</f>
        <v>WiktorCzekan</v>
      </c>
      <c r="H167">
        <f>COUNTIF(podroze[id],podroze[[#This Row],[id]])</f>
        <v>10</v>
      </c>
      <c r="I167">
        <f>podroze[[#This Row],[D_powr]]-podroze[[#This Row],[D_wyj]]+1</f>
        <v>5</v>
      </c>
      <c r="J167" s="1" cm="1">
        <f t="array" ref="J167">SUM(IF(podroze[Nazwisko]=podroze[[#This Row],[Nazwisko]],podroze[dnie],0))</f>
        <v>36</v>
      </c>
      <c r="K167" s="1">
        <f>30+(podroze[[#This Row],[dnie]]-1)*24</f>
        <v>126</v>
      </c>
      <c r="AB167" s="1" t="s">
        <v>131</v>
      </c>
      <c r="AC167" s="1" t="s">
        <v>142</v>
      </c>
      <c r="AD167" s="1" t="s">
        <v>27</v>
      </c>
      <c r="AE167" s="2">
        <v>41677</v>
      </c>
      <c r="AF167" s="2">
        <v>41681</v>
      </c>
      <c r="AG167">
        <v>954</v>
      </c>
      <c r="AH167" t="str">
        <f>podroze7[[#This Row],[Imie]]&amp;podroze7[[#This Row],[Nazwisko]]</f>
        <v>WiktorCzekan</v>
      </c>
      <c r="AI167">
        <f>COUNTIF(podroze7[id],podroze7[[#This Row],[id]])</f>
        <v>10</v>
      </c>
      <c r="AJ167">
        <f>podroze7[[#This Row],[D_powr]]-podroze7[[#This Row],[D_wyj]]+1</f>
        <v>5</v>
      </c>
      <c r="AK167" s="1" cm="1">
        <f t="array" ref="AK167">SUM(IF(podroze7[Nazwisko]=podroze7[[#This Row],[Nazwisko]],podroze7[dnie],0))</f>
        <v>36</v>
      </c>
      <c r="AL167" s="1">
        <f>30+(podroze7[[#This Row],[dnie]]-1)*24</f>
        <v>126</v>
      </c>
      <c r="AM167" s="1">
        <f>podroze7[[#This Row],[dieta]]+podroze7[[#This Row],[Koszt_wyj]]</f>
        <v>1080</v>
      </c>
      <c r="AZ167" s="1" t="s">
        <v>131</v>
      </c>
      <c r="BA167" s="1" t="s">
        <v>142</v>
      </c>
      <c r="BB167" s="1" t="s">
        <v>27</v>
      </c>
      <c r="BC167" s="2">
        <v>41677</v>
      </c>
      <c r="BD167" s="2">
        <v>41681</v>
      </c>
      <c r="BE167">
        <v>954</v>
      </c>
      <c r="BF167" t="str">
        <f>podroze78[[#This Row],[Imie]]&amp;podroze78[[#This Row],[Nazwisko]]</f>
        <v>WiktorCzekan</v>
      </c>
      <c r="BG167">
        <f>COUNTIF(podroze78[id],podroze78[[#This Row],[id]])</f>
        <v>10</v>
      </c>
      <c r="BH167">
        <f>podroze78[[#This Row],[D_powr]]-podroze78[[#This Row],[D_wyj]]+1</f>
        <v>5</v>
      </c>
      <c r="BI167" s="1" cm="1">
        <f t="array" ref="BI167">SUM(IF(podroze78[Nazwisko]=podroze78[[#This Row],[Nazwisko]],podroze78[dnie],0))</f>
        <v>36</v>
      </c>
      <c r="BJ167" s="1">
        <f>30+(podroze78[[#This Row],[dnie]]-1)*24</f>
        <v>126</v>
      </c>
      <c r="BK167" s="1">
        <f>podroze78[[#This Row],[dieta]]+podroze78[[#This Row],[Koszt_wyj]]</f>
        <v>1080</v>
      </c>
      <c r="BL167" s="1">
        <f>MONTH(podroze78[[#This Row],[D_wyj]])</f>
        <v>2</v>
      </c>
      <c r="BT167" s="1" t="s">
        <v>131</v>
      </c>
      <c r="BU167" s="1" t="s">
        <v>142</v>
      </c>
      <c r="BV167" s="1" t="s">
        <v>27</v>
      </c>
      <c r="BW167" s="2">
        <v>41677</v>
      </c>
      <c r="BX167" s="2">
        <v>41681</v>
      </c>
      <c r="BY167">
        <v>954</v>
      </c>
      <c r="BZ167" t="str">
        <f>podroze789[[#This Row],[Imie]]&amp;podroze789[[#This Row],[Nazwisko]]</f>
        <v>WiktorCzekan</v>
      </c>
      <c r="CA167">
        <f>COUNTIF(podroze789[id],podroze789[[#This Row],[id]])</f>
        <v>10</v>
      </c>
      <c r="CB167">
        <f>podroze789[[#This Row],[D_powr]]-podroze789[[#This Row],[D_wyj]]+1</f>
        <v>5</v>
      </c>
      <c r="CC167" s="1" cm="1">
        <f t="array" ref="CC167">SUM(IF(podroze789[Nazwisko]=podroze789[[#This Row],[Nazwisko]],podroze789[dnie],0))</f>
        <v>36</v>
      </c>
      <c r="CD167" s="1">
        <f>30+(podroze789[[#This Row],[dnie]]-1)*24</f>
        <v>126</v>
      </c>
      <c r="CE167" s="1">
        <f>podroze789[[#This Row],[dieta]]+podroze789[[#This Row],[Koszt_wyj]]</f>
        <v>1080</v>
      </c>
      <c r="CF167" s="1">
        <f>MONTH(podroze789[[#This Row],[D_wyj]])</f>
        <v>2</v>
      </c>
      <c r="CG167" s="1">
        <f>podroze789[[#This Row],[dnie]]-1</f>
        <v>4</v>
      </c>
      <c r="CT167" s="23">
        <v>2</v>
      </c>
      <c r="CV167" s="23">
        <v>2</v>
      </c>
    </row>
    <row r="168" spans="1:100" x14ac:dyDescent="0.25">
      <c r="A168" s="1" t="s">
        <v>131</v>
      </c>
      <c r="B168" s="1" t="s">
        <v>142</v>
      </c>
      <c r="C168" s="1" t="s">
        <v>72</v>
      </c>
      <c r="D168" s="2">
        <v>41719</v>
      </c>
      <c r="E168" s="2">
        <v>41723</v>
      </c>
      <c r="F168">
        <v>1290.7</v>
      </c>
      <c r="G168" t="str">
        <f>podroze[[#This Row],[Imie]]&amp;podroze[[#This Row],[Nazwisko]]</f>
        <v>WiktorCzekan</v>
      </c>
      <c r="H168">
        <f>COUNTIF(podroze[id],podroze[[#This Row],[id]])</f>
        <v>10</v>
      </c>
      <c r="I168">
        <f>podroze[[#This Row],[D_powr]]-podroze[[#This Row],[D_wyj]]+1</f>
        <v>5</v>
      </c>
      <c r="J168" s="1" cm="1">
        <f t="array" ref="J168">SUM(IF(podroze[Nazwisko]=podroze[[#This Row],[Nazwisko]],podroze[dnie],0))</f>
        <v>36</v>
      </c>
      <c r="K168" s="1">
        <f>30+(podroze[[#This Row],[dnie]]-1)*24</f>
        <v>126</v>
      </c>
      <c r="AB168" s="1" t="s">
        <v>131</v>
      </c>
      <c r="AC168" s="1" t="s">
        <v>142</v>
      </c>
      <c r="AD168" s="1" t="s">
        <v>72</v>
      </c>
      <c r="AE168" s="2">
        <v>41719</v>
      </c>
      <c r="AF168" s="2">
        <v>41723</v>
      </c>
      <c r="AG168">
        <v>1290.7</v>
      </c>
      <c r="AH168" t="str">
        <f>podroze7[[#This Row],[Imie]]&amp;podroze7[[#This Row],[Nazwisko]]</f>
        <v>WiktorCzekan</v>
      </c>
      <c r="AI168">
        <f>COUNTIF(podroze7[id],podroze7[[#This Row],[id]])</f>
        <v>10</v>
      </c>
      <c r="AJ168">
        <f>podroze7[[#This Row],[D_powr]]-podroze7[[#This Row],[D_wyj]]+1</f>
        <v>5</v>
      </c>
      <c r="AK168" s="1" cm="1">
        <f t="array" ref="AK168">SUM(IF(podroze7[Nazwisko]=podroze7[[#This Row],[Nazwisko]],podroze7[dnie],0))</f>
        <v>36</v>
      </c>
      <c r="AL168" s="1">
        <f>30+(podroze7[[#This Row],[dnie]]-1)*24</f>
        <v>126</v>
      </c>
      <c r="AM168" s="1">
        <f>podroze7[[#This Row],[dieta]]+podroze7[[#This Row],[Koszt_wyj]]</f>
        <v>1416.7</v>
      </c>
      <c r="AZ168" s="1" t="s">
        <v>131</v>
      </c>
      <c r="BA168" s="1" t="s">
        <v>142</v>
      </c>
      <c r="BB168" s="1" t="s">
        <v>72</v>
      </c>
      <c r="BC168" s="2">
        <v>41719</v>
      </c>
      <c r="BD168" s="2">
        <v>41723</v>
      </c>
      <c r="BE168">
        <v>1290.7</v>
      </c>
      <c r="BF168" t="str">
        <f>podroze78[[#This Row],[Imie]]&amp;podroze78[[#This Row],[Nazwisko]]</f>
        <v>WiktorCzekan</v>
      </c>
      <c r="BG168">
        <f>COUNTIF(podroze78[id],podroze78[[#This Row],[id]])</f>
        <v>10</v>
      </c>
      <c r="BH168">
        <f>podroze78[[#This Row],[D_powr]]-podroze78[[#This Row],[D_wyj]]+1</f>
        <v>5</v>
      </c>
      <c r="BI168" s="1" cm="1">
        <f t="array" ref="BI168">SUM(IF(podroze78[Nazwisko]=podroze78[[#This Row],[Nazwisko]],podroze78[dnie],0))</f>
        <v>36</v>
      </c>
      <c r="BJ168" s="1">
        <f>30+(podroze78[[#This Row],[dnie]]-1)*24</f>
        <v>126</v>
      </c>
      <c r="BK168" s="1">
        <f>podroze78[[#This Row],[dieta]]+podroze78[[#This Row],[Koszt_wyj]]</f>
        <v>1416.7</v>
      </c>
      <c r="BL168" s="1">
        <f>MONTH(podroze78[[#This Row],[D_wyj]])</f>
        <v>3</v>
      </c>
      <c r="BT168" s="1" t="s">
        <v>131</v>
      </c>
      <c r="BU168" s="1" t="s">
        <v>142</v>
      </c>
      <c r="BV168" s="1" t="s">
        <v>72</v>
      </c>
      <c r="BW168" s="2">
        <v>41719</v>
      </c>
      <c r="BX168" s="2">
        <v>41723</v>
      </c>
      <c r="BY168">
        <v>1290.7</v>
      </c>
      <c r="BZ168" t="str">
        <f>podroze789[[#This Row],[Imie]]&amp;podroze789[[#This Row],[Nazwisko]]</f>
        <v>WiktorCzekan</v>
      </c>
      <c r="CA168">
        <f>COUNTIF(podroze789[id],podroze789[[#This Row],[id]])</f>
        <v>10</v>
      </c>
      <c r="CB168">
        <f>podroze789[[#This Row],[D_powr]]-podroze789[[#This Row],[D_wyj]]+1</f>
        <v>5</v>
      </c>
      <c r="CC168" s="1" cm="1">
        <f t="array" ref="CC168">SUM(IF(podroze789[Nazwisko]=podroze789[[#This Row],[Nazwisko]],podroze789[dnie],0))</f>
        <v>36</v>
      </c>
      <c r="CD168" s="1">
        <f>30+(podroze789[[#This Row],[dnie]]-1)*24</f>
        <v>126</v>
      </c>
      <c r="CE168" s="1">
        <f>podroze789[[#This Row],[dieta]]+podroze789[[#This Row],[Koszt_wyj]]</f>
        <v>1416.7</v>
      </c>
      <c r="CF168" s="1">
        <f>MONTH(podroze789[[#This Row],[D_wyj]])</f>
        <v>3</v>
      </c>
      <c r="CG168" s="1">
        <f>podroze789[[#This Row],[dnie]]-1</f>
        <v>4</v>
      </c>
      <c r="CT168" s="24">
        <v>2</v>
      </c>
      <c r="CV168" s="24">
        <v>2</v>
      </c>
    </row>
    <row r="169" spans="1:100" x14ac:dyDescent="0.25">
      <c r="A169" s="1" t="s">
        <v>131</v>
      </c>
      <c r="B169" s="1" t="s">
        <v>142</v>
      </c>
      <c r="C169" s="1" t="s">
        <v>17</v>
      </c>
      <c r="D169" s="2">
        <v>41910</v>
      </c>
      <c r="E169" s="2">
        <v>41914</v>
      </c>
      <c r="F169">
        <v>1321.5</v>
      </c>
      <c r="G169" t="str">
        <f>podroze[[#This Row],[Imie]]&amp;podroze[[#This Row],[Nazwisko]]</f>
        <v>WiktorCzekan</v>
      </c>
      <c r="H169">
        <f>COUNTIF(podroze[id],podroze[[#This Row],[id]])</f>
        <v>10</v>
      </c>
      <c r="I169">
        <f>podroze[[#This Row],[D_powr]]-podroze[[#This Row],[D_wyj]]+1</f>
        <v>5</v>
      </c>
      <c r="J169" s="1" cm="1">
        <f t="array" ref="J169">SUM(IF(podroze[Nazwisko]=podroze[[#This Row],[Nazwisko]],podroze[dnie],0))</f>
        <v>36</v>
      </c>
      <c r="K169" s="1">
        <f>30+(podroze[[#This Row],[dnie]]-1)*24</f>
        <v>126</v>
      </c>
      <c r="AB169" s="1" t="s">
        <v>131</v>
      </c>
      <c r="AC169" s="1" t="s">
        <v>142</v>
      </c>
      <c r="AD169" s="1" t="s">
        <v>17</v>
      </c>
      <c r="AE169" s="2">
        <v>41910</v>
      </c>
      <c r="AF169" s="2">
        <v>41914</v>
      </c>
      <c r="AG169">
        <v>1321.5</v>
      </c>
      <c r="AH169" t="str">
        <f>podroze7[[#This Row],[Imie]]&amp;podroze7[[#This Row],[Nazwisko]]</f>
        <v>WiktorCzekan</v>
      </c>
      <c r="AI169">
        <f>COUNTIF(podroze7[id],podroze7[[#This Row],[id]])</f>
        <v>10</v>
      </c>
      <c r="AJ169">
        <f>podroze7[[#This Row],[D_powr]]-podroze7[[#This Row],[D_wyj]]+1</f>
        <v>5</v>
      </c>
      <c r="AK169" s="1" cm="1">
        <f t="array" ref="AK169">SUM(IF(podroze7[Nazwisko]=podroze7[[#This Row],[Nazwisko]],podroze7[dnie],0))</f>
        <v>36</v>
      </c>
      <c r="AL169" s="1">
        <f>30+(podroze7[[#This Row],[dnie]]-1)*24</f>
        <v>126</v>
      </c>
      <c r="AM169" s="1">
        <f>podroze7[[#This Row],[dieta]]+podroze7[[#This Row],[Koszt_wyj]]</f>
        <v>1447.5</v>
      </c>
      <c r="AZ169" s="1" t="s">
        <v>131</v>
      </c>
      <c r="BA169" s="1" t="s">
        <v>142</v>
      </c>
      <c r="BB169" s="1" t="s">
        <v>17</v>
      </c>
      <c r="BC169" s="2">
        <v>41910</v>
      </c>
      <c r="BD169" s="2">
        <v>41914</v>
      </c>
      <c r="BE169">
        <v>1321.5</v>
      </c>
      <c r="BF169" t="str">
        <f>podroze78[[#This Row],[Imie]]&amp;podroze78[[#This Row],[Nazwisko]]</f>
        <v>WiktorCzekan</v>
      </c>
      <c r="BG169">
        <f>COUNTIF(podroze78[id],podroze78[[#This Row],[id]])</f>
        <v>10</v>
      </c>
      <c r="BH169">
        <f>podroze78[[#This Row],[D_powr]]-podroze78[[#This Row],[D_wyj]]+1</f>
        <v>5</v>
      </c>
      <c r="BI169" s="1" cm="1">
        <f t="array" ref="BI169">SUM(IF(podroze78[Nazwisko]=podroze78[[#This Row],[Nazwisko]],podroze78[dnie],0))</f>
        <v>36</v>
      </c>
      <c r="BJ169" s="1">
        <f>30+(podroze78[[#This Row],[dnie]]-1)*24</f>
        <v>126</v>
      </c>
      <c r="BK169" s="1">
        <f>podroze78[[#This Row],[dieta]]+podroze78[[#This Row],[Koszt_wyj]]</f>
        <v>1447.5</v>
      </c>
      <c r="BL169" s="1">
        <f>MONTH(podroze78[[#This Row],[D_wyj]])</f>
        <v>9</v>
      </c>
      <c r="BT169" s="1" t="s">
        <v>131</v>
      </c>
      <c r="BU169" s="1" t="s">
        <v>142</v>
      </c>
      <c r="BV169" s="1" t="s">
        <v>17</v>
      </c>
      <c r="BW169" s="2">
        <v>41910</v>
      </c>
      <c r="BX169" s="2">
        <v>41914</v>
      </c>
      <c r="BY169">
        <v>1321.5</v>
      </c>
      <c r="BZ169" t="str">
        <f>podroze789[[#This Row],[Imie]]&amp;podroze789[[#This Row],[Nazwisko]]</f>
        <v>WiktorCzekan</v>
      </c>
      <c r="CA169">
        <f>COUNTIF(podroze789[id],podroze789[[#This Row],[id]])</f>
        <v>10</v>
      </c>
      <c r="CB169">
        <f>podroze789[[#This Row],[D_powr]]-podroze789[[#This Row],[D_wyj]]+1</f>
        <v>5</v>
      </c>
      <c r="CC169" s="1" cm="1">
        <f t="array" ref="CC169">SUM(IF(podroze789[Nazwisko]=podroze789[[#This Row],[Nazwisko]],podroze789[dnie],0))</f>
        <v>36</v>
      </c>
      <c r="CD169" s="1">
        <f>30+(podroze789[[#This Row],[dnie]]-1)*24</f>
        <v>126</v>
      </c>
      <c r="CE169" s="1">
        <f>podroze789[[#This Row],[dieta]]+podroze789[[#This Row],[Koszt_wyj]]</f>
        <v>1447.5</v>
      </c>
      <c r="CF169" s="1">
        <f>MONTH(podroze789[[#This Row],[D_wyj]])</f>
        <v>9</v>
      </c>
      <c r="CG169" s="1">
        <f>podroze789[[#This Row],[dnie]]-1</f>
        <v>4</v>
      </c>
      <c r="CT169" s="23">
        <v>3</v>
      </c>
      <c r="CV169" s="23">
        <v>2</v>
      </c>
    </row>
    <row r="170" spans="1:100" x14ac:dyDescent="0.25">
      <c r="A170" s="1" t="s">
        <v>6</v>
      </c>
      <c r="B170" s="1" t="s">
        <v>7</v>
      </c>
      <c r="C170" s="1" t="s">
        <v>30</v>
      </c>
      <c r="D170" s="2">
        <v>41886</v>
      </c>
      <c r="E170" s="2">
        <v>41889</v>
      </c>
      <c r="F170">
        <v>569.5</v>
      </c>
      <c r="G170" t="str">
        <f>podroze[[#This Row],[Imie]]&amp;podroze[[#This Row],[Nazwisko]]</f>
        <v>KarolinaArska</v>
      </c>
      <c r="H170">
        <f>COUNTIF(podroze[id],podroze[[#This Row],[id]])</f>
        <v>12</v>
      </c>
      <c r="I170">
        <f>podroze[[#This Row],[D_powr]]-podroze[[#This Row],[D_wyj]]+1</f>
        <v>4</v>
      </c>
      <c r="J170" s="1" cm="1">
        <f t="array" ref="J170">SUM(IF(podroze[Nazwisko]=podroze[[#This Row],[Nazwisko]],podroze[dnie],0))</f>
        <v>36</v>
      </c>
      <c r="K170" s="1">
        <f>30+(podroze[[#This Row],[dnie]]-1)*24</f>
        <v>102</v>
      </c>
      <c r="AB170" s="1" t="s">
        <v>6</v>
      </c>
      <c r="AC170" s="1" t="s">
        <v>7</v>
      </c>
      <c r="AD170" s="1" t="s">
        <v>30</v>
      </c>
      <c r="AE170" s="2">
        <v>41886</v>
      </c>
      <c r="AF170" s="2">
        <v>41889</v>
      </c>
      <c r="AG170">
        <v>569.5</v>
      </c>
      <c r="AH170" t="str">
        <f>podroze7[[#This Row],[Imie]]&amp;podroze7[[#This Row],[Nazwisko]]</f>
        <v>KarolinaArska</v>
      </c>
      <c r="AI170">
        <f>COUNTIF(podroze7[id],podroze7[[#This Row],[id]])</f>
        <v>12</v>
      </c>
      <c r="AJ170">
        <f>podroze7[[#This Row],[D_powr]]-podroze7[[#This Row],[D_wyj]]+1</f>
        <v>4</v>
      </c>
      <c r="AK170" s="1" cm="1">
        <f t="array" ref="AK170">SUM(IF(podroze7[Nazwisko]=podroze7[[#This Row],[Nazwisko]],podroze7[dnie],0))</f>
        <v>36</v>
      </c>
      <c r="AL170" s="1">
        <f>30+(podroze7[[#This Row],[dnie]]-1)*24</f>
        <v>102</v>
      </c>
      <c r="AM170" s="1">
        <f>podroze7[[#This Row],[dieta]]+podroze7[[#This Row],[Koszt_wyj]]</f>
        <v>671.5</v>
      </c>
      <c r="AZ170" s="1" t="s">
        <v>6</v>
      </c>
      <c r="BA170" s="1" t="s">
        <v>7</v>
      </c>
      <c r="BB170" s="1" t="s">
        <v>30</v>
      </c>
      <c r="BC170" s="2">
        <v>41886</v>
      </c>
      <c r="BD170" s="2">
        <v>41889</v>
      </c>
      <c r="BE170">
        <v>569.5</v>
      </c>
      <c r="BF170" t="str">
        <f>podroze78[[#This Row],[Imie]]&amp;podroze78[[#This Row],[Nazwisko]]</f>
        <v>KarolinaArska</v>
      </c>
      <c r="BG170">
        <f>COUNTIF(podroze78[id],podroze78[[#This Row],[id]])</f>
        <v>12</v>
      </c>
      <c r="BH170">
        <f>podroze78[[#This Row],[D_powr]]-podroze78[[#This Row],[D_wyj]]+1</f>
        <v>4</v>
      </c>
      <c r="BI170" s="1" cm="1">
        <f t="array" ref="BI170">SUM(IF(podroze78[Nazwisko]=podroze78[[#This Row],[Nazwisko]],podroze78[dnie],0))</f>
        <v>36</v>
      </c>
      <c r="BJ170" s="1">
        <f>30+(podroze78[[#This Row],[dnie]]-1)*24</f>
        <v>102</v>
      </c>
      <c r="BK170" s="1">
        <f>podroze78[[#This Row],[dieta]]+podroze78[[#This Row],[Koszt_wyj]]</f>
        <v>671.5</v>
      </c>
      <c r="BL170" s="1">
        <f>MONTH(podroze78[[#This Row],[D_wyj]])</f>
        <v>9</v>
      </c>
      <c r="BT170" s="1" t="s">
        <v>6</v>
      </c>
      <c r="BU170" s="1" t="s">
        <v>7</v>
      </c>
      <c r="BV170" s="1" t="s">
        <v>30</v>
      </c>
      <c r="BW170" s="2">
        <v>41886</v>
      </c>
      <c r="BX170" s="2">
        <v>41889</v>
      </c>
      <c r="BY170">
        <v>569.5</v>
      </c>
      <c r="BZ170" t="str">
        <f>podroze789[[#This Row],[Imie]]&amp;podroze789[[#This Row],[Nazwisko]]</f>
        <v>KarolinaArska</v>
      </c>
      <c r="CA170">
        <f>COUNTIF(podroze789[id],podroze789[[#This Row],[id]])</f>
        <v>12</v>
      </c>
      <c r="CB170">
        <f>podroze789[[#This Row],[D_powr]]-podroze789[[#This Row],[D_wyj]]+1</f>
        <v>4</v>
      </c>
      <c r="CC170" s="1" cm="1">
        <f t="array" ref="CC170">SUM(IF(podroze789[Nazwisko]=podroze789[[#This Row],[Nazwisko]],podroze789[dnie],0))</f>
        <v>36</v>
      </c>
      <c r="CD170" s="1">
        <f>30+(podroze789[[#This Row],[dnie]]-1)*24</f>
        <v>102</v>
      </c>
      <c r="CE170" s="1">
        <f>podroze789[[#This Row],[dieta]]+podroze789[[#This Row],[Koszt_wyj]]</f>
        <v>671.5</v>
      </c>
      <c r="CF170" s="1">
        <f>MONTH(podroze789[[#This Row],[D_wyj]])</f>
        <v>9</v>
      </c>
      <c r="CG170" s="1">
        <f>podroze789[[#This Row],[dnie]]-1</f>
        <v>3</v>
      </c>
      <c r="CT170" s="24">
        <v>3</v>
      </c>
      <c r="CV170" s="24">
        <v>1</v>
      </c>
    </row>
    <row r="171" spans="1:100" x14ac:dyDescent="0.25">
      <c r="A171" s="1" t="s">
        <v>93</v>
      </c>
      <c r="B171" s="1" t="s">
        <v>94</v>
      </c>
      <c r="C171" s="1" t="s">
        <v>11</v>
      </c>
      <c r="D171" s="2">
        <v>41708</v>
      </c>
      <c r="E171" s="2">
        <v>41710</v>
      </c>
      <c r="F171">
        <v>434.4</v>
      </c>
      <c r="G171" t="str">
        <f>podroze[[#This Row],[Imie]]&amp;podroze[[#This Row],[Nazwisko]]</f>
        <v>ZofiaSeredycka</v>
      </c>
      <c r="H171">
        <f>COUNTIF(podroze[id],podroze[[#This Row],[id]])</f>
        <v>15</v>
      </c>
      <c r="I171">
        <f>podroze[[#This Row],[D_powr]]-podroze[[#This Row],[D_wyj]]+1</f>
        <v>3</v>
      </c>
      <c r="J171" s="1" cm="1">
        <f t="array" ref="J171">SUM(IF(podroze[Nazwisko]=podroze[[#This Row],[Nazwisko]],podroze[dnie],0))</f>
        <v>36</v>
      </c>
      <c r="K171" s="1">
        <f>30+(podroze[[#This Row],[dnie]]-1)*24</f>
        <v>78</v>
      </c>
      <c r="AB171" s="1" t="s">
        <v>93</v>
      </c>
      <c r="AC171" s="1" t="s">
        <v>94</v>
      </c>
      <c r="AD171" s="1" t="s">
        <v>11</v>
      </c>
      <c r="AE171" s="2">
        <v>41708</v>
      </c>
      <c r="AF171" s="2">
        <v>41710</v>
      </c>
      <c r="AG171">
        <v>434.4</v>
      </c>
      <c r="AH171" t="str">
        <f>podroze7[[#This Row],[Imie]]&amp;podroze7[[#This Row],[Nazwisko]]</f>
        <v>ZofiaSeredycka</v>
      </c>
      <c r="AI171">
        <f>COUNTIF(podroze7[id],podroze7[[#This Row],[id]])</f>
        <v>15</v>
      </c>
      <c r="AJ171">
        <f>podroze7[[#This Row],[D_powr]]-podroze7[[#This Row],[D_wyj]]+1</f>
        <v>3</v>
      </c>
      <c r="AK171" s="1" cm="1">
        <f t="array" ref="AK171">SUM(IF(podroze7[Nazwisko]=podroze7[[#This Row],[Nazwisko]],podroze7[dnie],0))</f>
        <v>36</v>
      </c>
      <c r="AL171" s="1">
        <f>30+(podroze7[[#This Row],[dnie]]-1)*24</f>
        <v>78</v>
      </c>
      <c r="AM171" s="1">
        <f>podroze7[[#This Row],[dieta]]+podroze7[[#This Row],[Koszt_wyj]]</f>
        <v>512.4</v>
      </c>
      <c r="AZ171" s="1" t="s">
        <v>93</v>
      </c>
      <c r="BA171" s="1" t="s">
        <v>94</v>
      </c>
      <c r="BB171" s="1" t="s">
        <v>11</v>
      </c>
      <c r="BC171" s="2">
        <v>41708</v>
      </c>
      <c r="BD171" s="2">
        <v>41710</v>
      </c>
      <c r="BE171">
        <v>434.4</v>
      </c>
      <c r="BF171" t="str">
        <f>podroze78[[#This Row],[Imie]]&amp;podroze78[[#This Row],[Nazwisko]]</f>
        <v>ZofiaSeredycka</v>
      </c>
      <c r="BG171">
        <f>COUNTIF(podroze78[id],podroze78[[#This Row],[id]])</f>
        <v>15</v>
      </c>
      <c r="BH171">
        <f>podroze78[[#This Row],[D_powr]]-podroze78[[#This Row],[D_wyj]]+1</f>
        <v>3</v>
      </c>
      <c r="BI171" s="1" cm="1">
        <f t="array" ref="BI171">SUM(IF(podroze78[Nazwisko]=podroze78[[#This Row],[Nazwisko]],podroze78[dnie],0))</f>
        <v>36</v>
      </c>
      <c r="BJ171" s="1">
        <f>30+(podroze78[[#This Row],[dnie]]-1)*24</f>
        <v>78</v>
      </c>
      <c r="BK171" s="1">
        <f>podroze78[[#This Row],[dieta]]+podroze78[[#This Row],[Koszt_wyj]]</f>
        <v>512.4</v>
      </c>
      <c r="BL171" s="1">
        <f>MONTH(podroze78[[#This Row],[D_wyj]])</f>
        <v>3</v>
      </c>
      <c r="BT171" s="1" t="s">
        <v>93</v>
      </c>
      <c r="BU171" s="1" t="s">
        <v>94</v>
      </c>
      <c r="BV171" s="1" t="s">
        <v>11</v>
      </c>
      <c r="BW171" s="2">
        <v>41708</v>
      </c>
      <c r="BX171" s="2">
        <v>41710</v>
      </c>
      <c r="BY171">
        <v>434.4</v>
      </c>
      <c r="BZ171" t="str">
        <f>podroze789[[#This Row],[Imie]]&amp;podroze789[[#This Row],[Nazwisko]]</f>
        <v>ZofiaSeredycka</v>
      </c>
      <c r="CA171">
        <f>COUNTIF(podroze789[id],podroze789[[#This Row],[id]])</f>
        <v>15</v>
      </c>
      <c r="CB171">
        <f>podroze789[[#This Row],[D_powr]]-podroze789[[#This Row],[D_wyj]]+1</f>
        <v>3</v>
      </c>
      <c r="CC171" s="1" cm="1">
        <f t="array" ref="CC171">SUM(IF(podroze789[Nazwisko]=podroze789[[#This Row],[Nazwisko]],podroze789[dnie],0))</f>
        <v>36</v>
      </c>
      <c r="CD171" s="1">
        <f>30+(podroze789[[#This Row],[dnie]]-1)*24</f>
        <v>78</v>
      </c>
      <c r="CE171" s="1">
        <f>podroze789[[#This Row],[dieta]]+podroze789[[#This Row],[Koszt_wyj]]</f>
        <v>512.4</v>
      </c>
      <c r="CF171" s="1">
        <f>MONTH(podroze789[[#This Row],[D_wyj]])</f>
        <v>3</v>
      </c>
      <c r="CG171" s="1">
        <f>podroze789[[#This Row],[dnie]]-1</f>
        <v>2</v>
      </c>
      <c r="CT171" s="23">
        <v>4</v>
      </c>
      <c r="CV171" s="23">
        <v>1</v>
      </c>
    </row>
    <row r="172" spans="1:100" x14ac:dyDescent="0.25">
      <c r="A172" s="1" t="s">
        <v>93</v>
      </c>
      <c r="B172" s="1" t="s">
        <v>94</v>
      </c>
      <c r="C172" s="1" t="s">
        <v>66</v>
      </c>
      <c r="D172" s="2">
        <v>41863</v>
      </c>
      <c r="E172" s="2">
        <v>41865</v>
      </c>
      <c r="F172">
        <v>663.7</v>
      </c>
      <c r="G172" t="str">
        <f>podroze[[#This Row],[Imie]]&amp;podroze[[#This Row],[Nazwisko]]</f>
        <v>ZofiaSeredycka</v>
      </c>
      <c r="H172">
        <f>COUNTIF(podroze[id],podroze[[#This Row],[id]])</f>
        <v>15</v>
      </c>
      <c r="I172">
        <f>podroze[[#This Row],[D_powr]]-podroze[[#This Row],[D_wyj]]+1</f>
        <v>3</v>
      </c>
      <c r="J172" s="1" cm="1">
        <f t="array" ref="J172">SUM(IF(podroze[Nazwisko]=podroze[[#This Row],[Nazwisko]],podroze[dnie],0))</f>
        <v>36</v>
      </c>
      <c r="K172" s="1">
        <f>30+(podroze[[#This Row],[dnie]]-1)*24</f>
        <v>78</v>
      </c>
      <c r="AB172" s="1" t="s">
        <v>93</v>
      </c>
      <c r="AC172" s="1" t="s">
        <v>94</v>
      </c>
      <c r="AD172" s="1" t="s">
        <v>66</v>
      </c>
      <c r="AE172" s="2">
        <v>41863</v>
      </c>
      <c r="AF172" s="2">
        <v>41865</v>
      </c>
      <c r="AG172">
        <v>663.7</v>
      </c>
      <c r="AH172" t="str">
        <f>podroze7[[#This Row],[Imie]]&amp;podroze7[[#This Row],[Nazwisko]]</f>
        <v>ZofiaSeredycka</v>
      </c>
      <c r="AI172">
        <f>COUNTIF(podroze7[id],podroze7[[#This Row],[id]])</f>
        <v>15</v>
      </c>
      <c r="AJ172">
        <f>podroze7[[#This Row],[D_powr]]-podroze7[[#This Row],[D_wyj]]+1</f>
        <v>3</v>
      </c>
      <c r="AK172" s="1" cm="1">
        <f t="array" ref="AK172">SUM(IF(podroze7[Nazwisko]=podroze7[[#This Row],[Nazwisko]],podroze7[dnie],0))</f>
        <v>36</v>
      </c>
      <c r="AL172" s="1">
        <f>30+(podroze7[[#This Row],[dnie]]-1)*24</f>
        <v>78</v>
      </c>
      <c r="AM172" s="1">
        <f>podroze7[[#This Row],[dieta]]+podroze7[[#This Row],[Koszt_wyj]]</f>
        <v>741.7</v>
      </c>
      <c r="AZ172" s="1" t="s">
        <v>93</v>
      </c>
      <c r="BA172" s="1" t="s">
        <v>94</v>
      </c>
      <c r="BB172" s="1" t="s">
        <v>66</v>
      </c>
      <c r="BC172" s="2">
        <v>41863</v>
      </c>
      <c r="BD172" s="2">
        <v>41865</v>
      </c>
      <c r="BE172">
        <v>663.7</v>
      </c>
      <c r="BF172" t="str">
        <f>podroze78[[#This Row],[Imie]]&amp;podroze78[[#This Row],[Nazwisko]]</f>
        <v>ZofiaSeredycka</v>
      </c>
      <c r="BG172">
        <f>COUNTIF(podroze78[id],podroze78[[#This Row],[id]])</f>
        <v>15</v>
      </c>
      <c r="BH172">
        <f>podroze78[[#This Row],[D_powr]]-podroze78[[#This Row],[D_wyj]]+1</f>
        <v>3</v>
      </c>
      <c r="BI172" s="1" cm="1">
        <f t="array" ref="BI172">SUM(IF(podroze78[Nazwisko]=podroze78[[#This Row],[Nazwisko]],podroze78[dnie],0))</f>
        <v>36</v>
      </c>
      <c r="BJ172" s="1">
        <f>30+(podroze78[[#This Row],[dnie]]-1)*24</f>
        <v>78</v>
      </c>
      <c r="BK172" s="1">
        <f>podroze78[[#This Row],[dieta]]+podroze78[[#This Row],[Koszt_wyj]]</f>
        <v>741.7</v>
      </c>
      <c r="BL172" s="1">
        <f>MONTH(podroze78[[#This Row],[D_wyj]])</f>
        <v>8</v>
      </c>
      <c r="BT172" s="1" t="s">
        <v>93</v>
      </c>
      <c r="BU172" s="1" t="s">
        <v>94</v>
      </c>
      <c r="BV172" s="1" t="s">
        <v>66</v>
      </c>
      <c r="BW172" s="2">
        <v>41863</v>
      </c>
      <c r="BX172" s="2">
        <v>41865</v>
      </c>
      <c r="BY172">
        <v>663.7</v>
      </c>
      <c r="BZ172" t="str">
        <f>podroze789[[#This Row],[Imie]]&amp;podroze789[[#This Row],[Nazwisko]]</f>
        <v>ZofiaSeredycka</v>
      </c>
      <c r="CA172">
        <f>COUNTIF(podroze789[id],podroze789[[#This Row],[id]])</f>
        <v>15</v>
      </c>
      <c r="CB172">
        <f>podroze789[[#This Row],[D_powr]]-podroze789[[#This Row],[D_wyj]]+1</f>
        <v>3</v>
      </c>
      <c r="CC172" s="1" cm="1">
        <f t="array" ref="CC172">SUM(IF(podroze789[Nazwisko]=podroze789[[#This Row],[Nazwisko]],podroze789[dnie],0))</f>
        <v>36</v>
      </c>
      <c r="CD172" s="1">
        <f>30+(podroze789[[#This Row],[dnie]]-1)*24</f>
        <v>78</v>
      </c>
      <c r="CE172" s="1">
        <f>podroze789[[#This Row],[dieta]]+podroze789[[#This Row],[Koszt_wyj]]</f>
        <v>741.7</v>
      </c>
      <c r="CF172" s="1">
        <f>MONTH(podroze789[[#This Row],[D_wyj]])</f>
        <v>8</v>
      </c>
      <c r="CG172" s="1">
        <f>podroze789[[#This Row],[dnie]]-1</f>
        <v>2</v>
      </c>
      <c r="CT172" s="24">
        <v>4</v>
      </c>
      <c r="CV172" s="24">
        <v>1</v>
      </c>
    </row>
    <row r="173" spans="1:100" x14ac:dyDescent="0.25">
      <c r="A173" s="1" t="s">
        <v>93</v>
      </c>
      <c r="B173" s="1" t="s">
        <v>94</v>
      </c>
      <c r="C173" s="1" t="s">
        <v>14</v>
      </c>
      <c r="D173" s="2">
        <v>41887</v>
      </c>
      <c r="E173" s="2">
        <v>41889</v>
      </c>
      <c r="F173">
        <v>426.5</v>
      </c>
      <c r="G173" t="str">
        <f>podroze[[#This Row],[Imie]]&amp;podroze[[#This Row],[Nazwisko]]</f>
        <v>ZofiaSeredycka</v>
      </c>
      <c r="H173">
        <f>COUNTIF(podroze[id],podroze[[#This Row],[id]])</f>
        <v>15</v>
      </c>
      <c r="I173">
        <f>podroze[[#This Row],[D_powr]]-podroze[[#This Row],[D_wyj]]+1</f>
        <v>3</v>
      </c>
      <c r="J173" s="1" cm="1">
        <f t="array" ref="J173">SUM(IF(podroze[Nazwisko]=podroze[[#This Row],[Nazwisko]],podroze[dnie],0))</f>
        <v>36</v>
      </c>
      <c r="K173" s="1">
        <f>30+(podroze[[#This Row],[dnie]]-1)*24</f>
        <v>78</v>
      </c>
      <c r="AB173" s="1" t="s">
        <v>93</v>
      </c>
      <c r="AC173" s="1" t="s">
        <v>94</v>
      </c>
      <c r="AD173" s="1" t="s">
        <v>14</v>
      </c>
      <c r="AE173" s="2">
        <v>41887</v>
      </c>
      <c r="AF173" s="2">
        <v>41889</v>
      </c>
      <c r="AG173">
        <v>426.5</v>
      </c>
      <c r="AH173" t="str">
        <f>podroze7[[#This Row],[Imie]]&amp;podroze7[[#This Row],[Nazwisko]]</f>
        <v>ZofiaSeredycka</v>
      </c>
      <c r="AI173">
        <f>COUNTIF(podroze7[id],podroze7[[#This Row],[id]])</f>
        <v>15</v>
      </c>
      <c r="AJ173">
        <f>podroze7[[#This Row],[D_powr]]-podroze7[[#This Row],[D_wyj]]+1</f>
        <v>3</v>
      </c>
      <c r="AK173" s="1" cm="1">
        <f t="array" ref="AK173">SUM(IF(podroze7[Nazwisko]=podroze7[[#This Row],[Nazwisko]],podroze7[dnie],0))</f>
        <v>36</v>
      </c>
      <c r="AL173" s="1">
        <f>30+(podroze7[[#This Row],[dnie]]-1)*24</f>
        <v>78</v>
      </c>
      <c r="AM173" s="1">
        <f>podroze7[[#This Row],[dieta]]+podroze7[[#This Row],[Koszt_wyj]]</f>
        <v>504.5</v>
      </c>
      <c r="AZ173" s="1" t="s">
        <v>93</v>
      </c>
      <c r="BA173" s="1" t="s">
        <v>94</v>
      </c>
      <c r="BB173" s="1" t="s">
        <v>14</v>
      </c>
      <c r="BC173" s="2">
        <v>41887</v>
      </c>
      <c r="BD173" s="2">
        <v>41889</v>
      </c>
      <c r="BE173">
        <v>426.5</v>
      </c>
      <c r="BF173" t="str">
        <f>podroze78[[#This Row],[Imie]]&amp;podroze78[[#This Row],[Nazwisko]]</f>
        <v>ZofiaSeredycka</v>
      </c>
      <c r="BG173">
        <f>COUNTIF(podroze78[id],podroze78[[#This Row],[id]])</f>
        <v>15</v>
      </c>
      <c r="BH173">
        <f>podroze78[[#This Row],[D_powr]]-podroze78[[#This Row],[D_wyj]]+1</f>
        <v>3</v>
      </c>
      <c r="BI173" s="1" cm="1">
        <f t="array" ref="BI173">SUM(IF(podroze78[Nazwisko]=podroze78[[#This Row],[Nazwisko]],podroze78[dnie],0))</f>
        <v>36</v>
      </c>
      <c r="BJ173" s="1">
        <f>30+(podroze78[[#This Row],[dnie]]-1)*24</f>
        <v>78</v>
      </c>
      <c r="BK173" s="1">
        <f>podroze78[[#This Row],[dieta]]+podroze78[[#This Row],[Koszt_wyj]]</f>
        <v>504.5</v>
      </c>
      <c r="BL173" s="1">
        <f>MONTH(podroze78[[#This Row],[D_wyj]])</f>
        <v>9</v>
      </c>
      <c r="BT173" s="1" t="s">
        <v>93</v>
      </c>
      <c r="BU173" s="1" t="s">
        <v>94</v>
      </c>
      <c r="BV173" s="1" t="s">
        <v>14</v>
      </c>
      <c r="BW173" s="2">
        <v>41887</v>
      </c>
      <c r="BX173" s="2">
        <v>41889</v>
      </c>
      <c r="BY173">
        <v>426.5</v>
      </c>
      <c r="BZ173" t="str">
        <f>podroze789[[#This Row],[Imie]]&amp;podroze789[[#This Row],[Nazwisko]]</f>
        <v>ZofiaSeredycka</v>
      </c>
      <c r="CA173">
        <f>COUNTIF(podroze789[id],podroze789[[#This Row],[id]])</f>
        <v>15</v>
      </c>
      <c r="CB173">
        <f>podroze789[[#This Row],[D_powr]]-podroze789[[#This Row],[D_wyj]]+1</f>
        <v>3</v>
      </c>
      <c r="CC173" s="1" cm="1">
        <f t="array" ref="CC173">SUM(IF(podroze789[Nazwisko]=podroze789[[#This Row],[Nazwisko]],podroze789[dnie],0))</f>
        <v>36</v>
      </c>
      <c r="CD173" s="1">
        <f>30+(podroze789[[#This Row],[dnie]]-1)*24</f>
        <v>78</v>
      </c>
      <c r="CE173" s="1">
        <f>podroze789[[#This Row],[dieta]]+podroze789[[#This Row],[Koszt_wyj]]</f>
        <v>504.5</v>
      </c>
      <c r="CF173" s="1">
        <f>MONTH(podroze789[[#This Row],[D_wyj]])</f>
        <v>9</v>
      </c>
      <c r="CG173" s="1">
        <f>podroze789[[#This Row],[dnie]]-1</f>
        <v>2</v>
      </c>
      <c r="CT173" s="23">
        <v>2</v>
      </c>
      <c r="CV173" s="23">
        <v>1</v>
      </c>
    </row>
    <row r="174" spans="1:100" x14ac:dyDescent="0.25">
      <c r="A174" s="1" t="s">
        <v>93</v>
      </c>
      <c r="B174" s="1" t="s">
        <v>94</v>
      </c>
      <c r="C174" s="1" t="s">
        <v>11</v>
      </c>
      <c r="D174" s="2">
        <v>41960</v>
      </c>
      <c r="E174" s="2">
        <v>41962</v>
      </c>
      <c r="F174">
        <v>434.4</v>
      </c>
      <c r="G174" t="str">
        <f>podroze[[#This Row],[Imie]]&amp;podroze[[#This Row],[Nazwisko]]</f>
        <v>ZofiaSeredycka</v>
      </c>
      <c r="H174">
        <f>COUNTIF(podroze[id],podroze[[#This Row],[id]])</f>
        <v>15</v>
      </c>
      <c r="I174">
        <f>podroze[[#This Row],[D_powr]]-podroze[[#This Row],[D_wyj]]+1</f>
        <v>3</v>
      </c>
      <c r="J174" s="1" cm="1">
        <f t="array" ref="J174">SUM(IF(podroze[Nazwisko]=podroze[[#This Row],[Nazwisko]],podroze[dnie],0))</f>
        <v>36</v>
      </c>
      <c r="K174" s="1">
        <f>30+(podroze[[#This Row],[dnie]]-1)*24</f>
        <v>78</v>
      </c>
      <c r="AB174" s="1" t="s">
        <v>93</v>
      </c>
      <c r="AC174" s="1" t="s">
        <v>94</v>
      </c>
      <c r="AD174" s="1" t="s">
        <v>11</v>
      </c>
      <c r="AE174" s="2">
        <v>41960</v>
      </c>
      <c r="AF174" s="2">
        <v>41962</v>
      </c>
      <c r="AG174">
        <v>434.4</v>
      </c>
      <c r="AH174" t="str">
        <f>podroze7[[#This Row],[Imie]]&amp;podroze7[[#This Row],[Nazwisko]]</f>
        <v>ZofiaSeredycka</v>
      </c>
      <c r="AI174">
        <f>COUNTIF(podroze7[id],podroze7[[#This Row],[id]])</f>
        <v>15</v>
      </c>
      <c r="AJ174">
        <f>podroze7[[#This Row],[D_powr]]-podroze7[[#This Row],[D_wyj]]+1</f>
        <v>3</v>
      </c>
      <c r="AK174" s="1" cm="1">
        <f t="array" ref="AK174">SUM(IF(podroze7[Nazwisko]=podroze7[[#This Row],[Nazwisko]],podroze7[dnie],0))</f>
        <v>36</v>
      </c>
      <c r="AL174" s="1">
        <f>30+(podroze7[[#This Row],[dnie]]-1)*24</f>
        <v>78</v>
      </c>
      <c r="AM174" s="1">
        <f>podroze7[[#This Row],[dieta]]+podroze7[[#This Row],[Koszt_wyj]]</f>
        <v>512.4</v>
      </c>
      <c r="AZ174" s="1" t="s">
        <v>93</v>
      </c>
      <c r="BA174" s="1" t="s">
        <v>94</v>
      </c>
      <c r="BB174" s="1" t="s">
        <v>11</v>
      </c>
      <c r="BC174" s="2">
        <v>41960</v>
      </c>
      <c r="BD174" s="2">
        <v>41962</v>
      </c>
      <c r="BE174">
        <v>434.4</v>
      </c>
      <c r="BF174" t="str">
        <f>podroze78[[#This Row],[Imie]]&amp;podroze78[[#This Row],[Nazwisko]]</f>
        <v>ZofiaSeredycka</v>
      </c>
      <c r="BG174">
        <f>COUNTIF(podroze78[id],podroze78[[#This Row],[id]])</f>
        <v>15</v>
      </c>
      <c r="BH174">
        <f>podroze78[[#This Row],[D_powr]]-podroze78[[#This Row],[D_wyj]]+1</f>
        <v>3</v>
      </c>
      <c r="BI174" s="1" cm="1">
        <f t="array" ref="BI174">SUM(IF(podroze78[Nazwisko]=podroze78[[#This Row],[Nazwisko]],podroze78[dnie],0))</f>
        <v>36</v>
      </c>
      <c r="BJ174" s="1">
        <f>30+(podroze78[[#This Row],[dnie]]-1)*24</f>
        <v>78</v>
      </c>
      <c r="BK174" s="1">
        <f>podroze78[[#This Row],[dieta]]+podroze78[[#This Row],[Koszt_wyj]]</f>
        <v>512.4</v>
      </c>
      <c r="BL174" s="1">
        <f>MONTH(podroze78[[#This Row],[D_wyj]])</f>
        <v>11</v>
      </c>
      <c r="BT174" s="1" t="s">
        <v>93</v>
      </c>
      <c r="BU174" s="1" t="s">
        <v>94</v>
      </c>
      <c r="BV174" s="1" t="s">
        <v>11</v>
      </c>
      <c r="BW174" s="2">
        <v>41960</v>
      </c>
      <c r="BX174" s="2">
        <v>41962</v>
      </c>
      <c r="BY174">
        <v>434.4</v>
      </c>
      <c r="BZ174" t="str">
        <f>podroze789[[#This Row],[Imie]]&amp;podroze789[[#This Row],[Nazwisko]]</f>
        <v>ZofiaSeredycka</v>
      </c>
      <c r="CA174">
        <f>COUNTIF(podroze789[id],podroze789[[#This Row],[id]])</f>
        <v>15</v>
      </c>
      <c r="CB174">
        <f>podroze789[[#This Row],[D_powr]]-podroze789[[#This Row],[D_wyj]]+1</f>
        <v>3</v>
      </c>
      <c r="CC174" s="1" cm="1">
        <f t="array" ref="CC174">SUM(IF(podroze789[Nazwisko]=podroze789[[#This Row],[Nazwisko]],podroze789[dnie],0))</f>
        <v>36</v>
      </c>
      <c r="CD174" s="1">
        <f>30+(podroze789[[#This Row],[dnie]]-1)*24</f>
        <v>78</v>
      </c>
      <c r="CE174" s="1">
        <f>podroze789[[#This Row],[dieta]]+podroze789[[#This Row],[Koszt_wyj]]</f>
        <v>512.4</v>
      </c>
      <c r="CF174" s="1">
        <f>MONTH(podroze789[[#This Row],[D_wyj]])</f>
        <v>11</v>
      </c>
      <c r="CG174" s="1">
        <f>podroze789[[#This Row],[dnie]]-1</f>
        <v>2</v>
      </c>
      <c r="CT174" s="24">
        <v>2</v>
      </c>
      <c r="CV174" s="24">
        <v>1</v>
      </c>
    </row>
    <row r="175" spans="1:100" x14ac:dyDescent="0.25">
      <c r="A175" s="1" t="s">
        <v>131</v>
      </c>
      <c r="B175" s="1" t="s">
        <v>142</v>
      </c>
      <c r="C175" s="1" t="s">
        <v>8</v>
      </c>
      <c r="D175" s="2">
        <v>41713</v>
      </c>
      <c r="E175" s="2">
        <v>41716</v>
      </c>
      <c r="F175">
        <v>1313</v>
      </c>
      <c r="G175" t="str">
        <f>podroze[[#This Row],[Imie]]&amp;podroze[[#This Row],[Nazwisko]]</f>
        <v>WiktorCzekan</v>
      </c>
      <c r="H175">
        <f>COUNTIF(podroze[id],podroze[[#This Row],[id]])</f>
        <v>10</v>
      </c>
      <c r="I175">
        <f>podroze[[#This Row],[D_powr]]-podroze[[#This Row],[D_wyj]]+1</f>
        <v>4</v>
      </c>
      <c r="J175" s="1" cm="1">
        <f t="array" ref="J175">SUM(IF(podroze[Nazwisko]=podroze[[#This Row],[Nazwisko]],podroze[dnie],0))</f>
        <v>36</v>
      </c>
      <c r="K175" s="1">
        <f>30+(podroze[[#This Row],[dnie]]-1)*24</f>
        <v>102</v>
      </c>
      <c r="AB175" s="1" t="s">
        <v>131</v>
      </c>
      <c r="AC175" s="1" t="s">
        <v>142</v>
      </c>
      <c r="AD175" s="1" t="s">
        <v>8</v>
      </c>
      <c r="AE175" s="2">
        <v>41713</v>
      </c>
      <c r="AF175" s="2">
        <v>41716</v>
      </c>
      <c r="AG175">
        <v>1313</v>
      </c>
      <c r="AH175" t="str">
        <f>podroze7[[#This Row],[Imie]]&amp;podroze7[[#This Row],[Nazwisko]]</f>
        <v>WiktorCzekan</v>
      </c>
      <c r="AI175">
        <f>COUNTIF(podroze7[id],podroze7[[#This Row],[id]])</f>
        <v>10</v>
      </c>
      <c r="AJ175">
        <f>podroze7[[#This Row],[D_powr]]-podroze7[[#This Row],[D_wyj]]+1</f>
        <v>4</v>
      </c>
      <c r="AK175" s="1" cm="1">
        <f t="array" ref="AK175">SUM(IF(podroze7[Nazwisko]=podroze7[[#This Row],[Nazwisko]],podroze7[dnie],0))</f>
        <v>36</v>
      </c>
      <c r="AL175" s="1">
        <f>30+(podroze7[[#This Row],[dnie]]-1)*24</f>
        <v>102</v>
      </c>
      <c r="AM175" s="1">
        <f>podroze7[[#This Row],[dieta]]+podroze7[[#This Row],[Koszt_wyj]]</f>
        <v>1415</v>
      </c>
      <c r="AZ175" s="1" t="s">
        <v>131</v>
      </c>
      <c r="BA175" s="1" t="s">
        <v>142</v>
      </c>
      <c r="BB175" s="1" t="s">
        <v>8</v>
      </c>
      <c r="BC175" s="2">
        <v>41713</v>
      </c>
      <c r="BD175" s="2">
        <v>41716</v>
      </c>
      <c r="BE175">
        <v>1313</v>
      </c>
      <c r="BF175" t="str">
        <f>podroze78[[#This Row],[Imie]]&amp;podroze78[[#This Row],[Nazwisko]]</f>
        <v>WiktorCzekan</v>
      </c>
      <c r="BG175">
        <f>COUNTIF(podroze78[id],podroze78[[#This Row],[id]])</f>
        <v>10</v>
      </c>
      <c r="BH175">
        <f>podroze78[[#This Row],[D_powr]]-podroze78[[#This Row],[D_wyj]]+1</f>
        <v>4</v>
      </c>
      <c r="BI175" s="1" cm="1">
        <f t="array" ref="BI175">SUM(IF(podroze78[Nazwisko]=podroze78[[#This Row],[Nazwisko]],podroze78[dnie],0))</f>
        <v>36</v>
      </c>
      <c r="BJ175" s="1">
        <f>30+(podroze78[[#This Row],[dnie]]-1)*24</f>
        <v>102</v>
      </c>
      <c r="BK175" s="1">
        <f>podroze78[[#This Row],[dieta]]+podroze78[[#This Row],[Koszt_wyj]]</f>
        <v>1415</v>
      </c>
      <c r="BL175" s="1">
        <f>MONTH(podroze78[[#This Row],[D_wyj]])</f>
        <v>3</v>
      </c>
      <c r="BT175" s="1" t="s">
        <v>131</v>
      </c>
      <c r="BU175" s="1" t="s">
        <v>142</v>
      </c>
      <c r="BV175" s="1" t="s">
        <v>8</v>
      </c>
      <c r="BW175" s="2">
        <v>41713</v>
      </c>
      <c r="BX175" s="2">
        <v>41716</v>
      </c>
      <c r="BY175">
        <v>1313</v>
      </c>
      <c r="BZ175" t="str">
        <f>podroze789[[#This Row],[Imie]]&amp;podroze789[[#This Row],[Nazwisko]]</f>
        <v>WiktorCzekan</v>
      </c>
      <c r="CA175">
        <f>COUNTIF(podroze789[id],podroze789[[#This Row],[id]])</f>
        <v>10</v>
      </c>
      <c r="CB175">
        <f>podroze789[[#This Row],[D_powr]]-podroze789[[#This Row],[D_wyj]]+1</f>
        <v>4</v>
      </c>
      <c r="CC175" s="1" cm="1">
        <f t="array" ref="CC175">SUM(IF(podroze789[Nazwisko]=podroze789[[#This Row],[Nazwisko]],podroze789[dnie],0))</f>
        <v>36</v>
      </c>
      <c r="CD175" s="1">
        <f>30+(podroze789[[#This Row],[dnie]]-1)*24</f>
        <v>102</v>
      </c>
      <c r="CE175" s="1">
        <f>podroze789[[#This Row],[dieta]]+podroze789[[#This Row],[Koszt_wyj]]</f>
        <v>1415</v>
      </c>
      <c r="CF175" s="1">
        <f>MONTH(podroze789[[#This Row],[D_wyj]])</f>
        <v>3</v>
      </c>
      <c r="CG175" s="1">
        <f>podroze789[[#This Row],[dnie]]-1</f>
        <v>3</v>
      </c>
      <c r="CT175" s="23">
        <v>2</v>
      </c>
      <c r="CV175" s="23">
        <v>1</v>
      </c>
    </row>
    <row r="176" spans="1:100" x14ac:dyDescent="0.25">
      <c r="A176" s="1" t="s">
        <v>131</v>
      </c>
      <c r="B176" s="1" t="s">
        <v>142</v>
      </c>
      <c r="C176" s="1" t="s">
        <v>24</v>
      </c>
      <c r="D176" s="2">
        <v>41934</v>
      </c>
      <c r="E176" s="2">
        <v>41937</v>
      </c>
      <c r="F176">
        <v>737.7</v>
      </c>
      <c r="G176" t="str">
        <f>podroze[[#This Row],[Imie]]&amp;podroze[[#This Row],[Nazwisko]]</f>
        <v>WiktorCzekan</v>
      </c>
      <c r="H176">
        <f>COUNTIF(podroze[id],podroze[[#This Row],[id]])</f>
        <v>10</v>
      </c>
      <c r="I176">
        <f>podroze[[#This Row],[D_powr]]-podroze[[#This Row],[D_wyj]]+1</f>
        <v>4</v>
      </c>
      <c r="J176" s="1" cm="1">
        <f t="array" ref="J176">SUM(IF(podroze[Nazwisko]=podroze[[#This Row],[Nazwisko]],podroze[dnie],0))</f>
        <v>36</v>
      </c>
      <c r="K176" s="1">
        <f>30+(podroze[[#This Row],[dnie]]-1)*24</f>
        <v>102</v>
      </c>
      <c r="AB176" s="1" t="s">
        <v>131</v>
      </c>
      <c r="AC176" s="1" t="s">
        <v>142</v>
      </c>
      <c r="AD176" s="1" t="s">
        <v>24</v>
      </c>
      <c r="AE176" s="2">
        <v>41934</v>
      </c>
      <c r="AF176" s="2">
        <v>41937</v>
      </c>
      <c r="AG176">
        <v>737.7</v>
      </c>
      <c r="AH176" t="str">
        <f>podroze7[[#This Row],[Imie]]&amp;podroze7[[#This Row],[Nazwisko]]</f>
        <v>WiktorCzekan</v>
      </c>
      <c r="AI176">
        <f>COUNTIF(podroze7[id],podroze7[[#This Row],[id]])</f>
        <v>10</v>
      </c>
      <c r="AJ176">
        <f>podroze7[[#This Row],[D_powr]]-podroze7[[#This Row],[D_wyj]]+1</f>
        <v>4</v>
      </c>
      <c r="AK176" s="1" cm="1">
        <f t="array" ref="AK176">SUM(IF(podroze7[Nazwisko]=podroze7[[#This Row],[Nazwisko]],podroze7[dnie],0))</f>
        <v>36</v>
      </c>
      <c r="AL176" s="1">
        <f>30+(podroze7[[#This Row],[dnie]]-1)*24</f>
        <v>102</v>
      </c>
      <c r="AM176" s="1">
        <f>podroze7[[#This Row],[dieta]]+podroze7[[#This Row],[Koszt_wyj]]</f>
        <v>839.7</v>
      </c>
      <c r="AZ176" s="1" t="s">
        <v>131</v>
      </c>
      <c r="BA176" s="1" t="s">
        <v>142</v>
      </c>
      <c r="BB176" s="1" t="s">
        <v>24</v>
      </c>
      <c r="BC176" s="2">
        <v>41934</v>
      </c>
      <c r="BD176" s="2">
        <v>41937</v>
      </c>
      <c r="BE176">
        <v>737.7</v>
      </c>
      <c r="BF176" t="str">
        <f>podroze78[[#This Row],[Imie]]&amp;podroze78[[#This Row],[Nazwisko]]</f>
        <v>WiktorCzekan</v>
      </c>
      <c r="BG176">
        <f>COUNTIF(podroze78[id],podroze78[[#This Row],[id]])</f>
        <v>10</v>
      </c>
      <c r="BH176">
        <f>podroze78[[#This Row],[D_powr]]-podroze78[[#This Row],[D_wyj]]+1</f>
        <v>4</v>
      </c>
      <c r="BI176" s="1" cm="1">
        <f t="array" ref="BI176">SUM(IF(podroze78[Nazwisko]=podroze78[[#This Row],[Nazwisko]],podroze78[dnie],0))</f>
        <v>36</v>
      </c>
      <c r="BJ176" s="1">
        <f>30+(podroze78[[#This Row],[dnie]]-1)*24</f>
        <v>102</v>
      </c>
      <c r="BK176" s="1">
        <f>podroze78[[#This Row],[dieta]]+podroze78[[#This Row],[Koszt_wyj]]</f>
        <v>839.7</v>
      </c>
      <c r="BL176" s="1">
        <f>MONTH(podroze78[[#This Row],[D_wyj]])</f>
        <v>10</v>
      </c>
      <c r="BT176" s="1" t="s">
        <v>131</v>
      </c>
      <c r="BU176" s="1" t="s">
        <v>142</v>
      </c>
      <c r="BV176" s="1" t="s">
        <v>24</v>
      </c>
      <c r="BW176" s="2">
        <v>41934</v>
      </c>
      <c r="BX176" s="2">
        <v>41937</v>
      </c>
      <c r="BY176">
        <v>737.7</v>
      </c>
      <c r="BZ176" t="str">
        <f>podroze789[[#This Row],[Imie]]&amp;podroze789[[#This Row],[Nazwisko]]</f>
        <v>WiktorCzekan</v>
      </c>
      <c r="CA176">
        <f>COUNTIF(podroze789[id],podroze789[[#This Row],[id]])</f>
        <v>10</v>
      </c>
      <c r="CB176">
        <f>podroze789[[#This Row],[D_powr]]-podroze789[[#This Row],[D_wyj]]+1</f>
        <v>4</v>
      </c>
      <c r="CC176" s="1" cm="1">
        <f t="array" ref="CC176">SUM(IF(podroze789[Nazwisko]=podroze789[[#This Row],[Nazwisko]],podroze789[dnie],0))</f>
        <v>36</v>
      </c>
      <c r="CD176" s="1">
        <f>30+(podroze789[[#This Row],[dnie]]-1)*24</f>
        <v>102</v>
      </c>
      <c r="CE176" s="1">
        <f>podroze789[[#This Row],[dieta]]+podroze789[[#This Row],[Koszt_wyj]]</f>
        <v>839.7</v>
      </c>
      <c r="CF176" s="1">
        <f>MONTH(podroze789[[#This Row],[D_wyj]])</f>
        <v>10</v>
      </c>
      <c r="CG176" s="1">
        <f>podroze789[[#This Row],[dnie]]-1</f>
        <v>3</v>
      </c>
      <c r="CT176" s="24">
        <v>3</v>
      </c>
      <c r="CV176" s="24">
        <v>4</v>
      </c>
    </row>
    <row r="177" spans="1:100" x14ac:dyDescent="0.25">
      <c r="A177" s="1" t="s">
        <v>131</v>
      </c>
      <c r="B177" s="1" t="s">
        <v>142</v>
      </c>
      <c r="C177" s="1" t="s">
        <v>38</v>
      </c>
      <c r="D177" s="2">
        <v>41946</v>
      </c>
      <c r="E177" s="2">
        <v>41949</v>
      </c>
      <c r="F177">
        <v>665.8</v>
      </c>
      <c r="G177" t="str">
        <f>podroze[[#This Row],[Imie]]&amp;podroze[[#This Row],[Nazwisko]]</f>
        <v>WiktorCzekan</v>
      </c>
      <c r="H177">
        <f>COUNTIF(podroze[id],podroze[[#This Row],[id]])</f>
        <v>10</v>
      </c>
      <c r="I177">
        <f>podroze[[#This Row],[D_powr]]-podroze[[#This Row],[D_wyj]]+1</f>
        <v>4</v>
      </c>
      <c r="J177" s="1" cm="1">
        <f t="array" ref="J177">SUM(IF(podroze[Nazwisko]=podroze[[#This Row],[Nazwisko]],podroze[dnie],0))</f>
        <v>36</v>
      </c>
      <c r="K177" s="1">
        <f>30+(podroze[[#This Row],[dnie]]-1)*24</f>
        <v>102</v>
      </c>
      <c r="AB177" s="1" t="s">
        <v>131</v>
      </c>
      <c r="AC177" s="1" t="s">
        <v>142</v>
      </c>
      <c r="AD177" s="1" t="s">
        <v>38</v>
      </c>
      <c r="AE177" s="2">
        <v>41946</v>
      </c>
      <c r="AF177" s="2">
        <v>41949</v>
      </c>
      <c r="AG177">
        <v>665.8</v>
      </c>
      <c r="AH177" t="str">
        <f>podroze7[[#This Row],[Imie]]&amp;podroze7[[#This Row],[Nazwisko]]</f>
        <v>WiktorCzekan</v>
      </c>
      <c r="AI177">
        <f>COUNTIF(podroze7[id],podroze7[[#This Row],[id]])</f>
        <v>10</v>
      </c>
      <c r="AJ177">
        <f>podroze7[[#This Row],[D_powr]]-podroze7[[#This Row],[D_wyj]]+1</f>
        <v>4</v>
      </c>
      <c r="AK177" s="1" cm="1">
        <f t="array" ref="AK177">SUM(IF(podroze7[Nazwisko]=podroze7[[#This Row],[Nazwisko]],podroze7[dnie],0))</f>
        <v>36</v>
      </c>
      <c r="AL177" s="1">
        <f>30+(podroze7[[#This Row],[dnie]]-1)*24</f>
        <v>102</v>
      </c>
      <c r="AM177" s="1">
        <f>podroze7[[#This Row],[dieta]]+podroze7[[#This Row],[Koszt_wyj]]</f>
        <v>767.8</v>
      </c>
      <c r="AZ177" s="1" t="s">
        <v>131</v>
      </c>
      <c r="BA177" s="1" t="s">
        <v>142</v>
      </c>
      <c r="BB177" s="1" t="s">
        <v>38</v>
      </c>
      <c r="BC177" s="2">
        <v>41946</v>
      </c>
      <c r="BD177" s="2">
        <v>41949</v>
      </c>
      <c r="BE177">
        <v>665.8</v>
      </c>
      <c r="BF177" t="str">
        <f>podroze78[[#This Row],[Imie]]&amp;podroze78[[#This Row],[Nazwisko]]</f>
        <v>WiktorCzekan</v>
      </c>
      <c r="BG177">
        <f>COUNTIF(podroze78[id],podroze78[[#This Row],[id]])</f>
        <v>10</v>
      </c>
      <c r="BH177">
        <f>podroze78[[#This Row],[D_powr]]-podroze78[[#This Row],[D_wyj]]+1</f>
        <v>4</v>
      </c>
      <c r="BI177" s="1" cm="1">
        <f t="array" ref="BI177">SUM(IF(podroze78[Nazwisko]=podroze78[[#This Row],[Nazwisko]],podroze78[dnie],0))</f>
        <v>36</v>
      </c>
      <c r="BJ177" s="1">
        <f>30+(podroze78[[#This Row],[dnie]]-1)*24</f>
        <v>102</v>
      </c>
      <c r="BK177" s="1">
        <f>podroze78[[#This Row],[dieta]]+podroze78[[#This Row],[Koszt_wyj]]</f>
        <v>767.8</v>
      </c>
      <c r="BL177" s="1">
        <f>MONTH(podroze78[[#This Row],[D_wyj]])</f>
        <v>11</v>
      </c>
      <c r="BT177" s="1" t="s">
        <v>131</v>
      </c>
      <c r="BU177" s="1" t="s">
        <v>142</v>
      </c>
      <c r="BV177" s="1" t="s">
        <v>38</v>
      </c>
      <c r="BW177" s="2">
        <v>41946</v>
      </c>
      <c r="BX177" s="2">
        <v>41949</v>
      </c>
      <c r="BY177">
        <v>665.8</v>
      </c>
      <c r="BZ177" t="str">
        <f>podroze789[[#This Row],[Imie]]&amp;podroze789[[#This Row],[Nazwisko]]</f>
        <v>WiktorCzekan</v>
      </c>
      <c r="CA177">
        <f>COUNTIF(podroze789[id],podroze789[[#This Row],[id]])</f>
        <v>10</v>
      </c>
      <c r="CB177">
        <f>podroze789[[#This Row],[D_powr]]-podroze789[[#This Row],[D_wyj]]+1</f>
        <v>4</v>
      </c>
      <c r="CC177" s="1" cm="1">
        <f t="array" ref="CC177">SUM(IF(podroze789[Nazwisko]=podroze789[[#This Row],[Nazwisko]],podroze789[dnie],0))</f>
        <v>36</v>
      </c>
      <c r="CD177" s="1">
        <f>30+(podroze789[[#This Row],[dnie]]-1)*24</f>
        <v>102</v>
      </c>
      <c r="CE177" s="1">
        <f>podroze789[[#This Row],[dieta]]+podroze789[[#This Row],[Koszt_wyj]]</f>
        <v>767.8</v>
      </c>
      <c r="CF177" s="1">
        <f>MONTH(podroze789[[#This Row],[D_wyj]])</f>
        <v>11</v>
      </c>
      <c r="CG177" s="1">
        <f>podroze789[[#This Row],[dnie]]-1</f>
        <v>3</v>
      </c>
      <c r="CT177" s="23">
        <v>3</v>
      </c>
      <c r="CV177" s="23">
        <v>4</v>
      </c>
    </row>
    <row r="178" spans="1:100" x14ac:dyDescent="0.25">
      <c r="A178" s="1" t="s">
        <v>9</v>
      </c>
      <c r="B178" s="1" t="s">
        <v>18</v>
      </c>
      <c r="C178" s="1" t="s">
        <v>27</v>
      </c>
      <c r="D178" s="2">
        <v>41689</v>
      </c>
      <c r="E178" s="2">
        <v>41691</v>
      </c>
      <c r="F178">
        <v>698</v>
      </c>
      <c r="G178" t="str">
        <f>podroze[[#This Row],[Imie]]&amp;podroze[[#This Row],[Nazwisko]]</f>
        <v>JustynaTracz</v>
      </c>
      <c r="H178">
        <f>COUNTIF(podroze[id],podroze[[#This Row],[id]])</f>
        <v>13</v>
      </c>
      <c r="I178">
        <f>podroze[[#This Row],[D_powr]]-podroze[[#This Row],[D_wyj]]+1</f>
        <v>3</v>
      </c>
      <c r="J178" s="1" cm="1">
        <f t="array" ref="J178">SUM(IF(podroze[Nazwisko]=podroze[[#This Row],[Nazwisko]],podroze[dnie],0))</f>
        <v>36</v>
      </c>
      <c r="K178" s="1">
        <f>30+(podroze[[#This Row],[dnie]]-1)*24</f>
        <v>78</v>
      </c>
      <c r="AB178" s="1" t="s">
        <v>9</v>
      </c>
      <c r="AC178" s="1" t="s">
        <v>18</v>
      </c>
      <c r="AD178" s="1" t="s">
        <v>27</v>
      </c>
      <c r="AE178" s="2">
        <v>41689</v>
      </c>
      <c r="AF178" s="2">
        <v>41691</v>
      </c>
      <c r="AG178">
        <v>698</v>
      </c>
      <c r="AH178" t="str">
        <f>podroze7[[#This Row],[Imie]]&amp;podroze7[[#This Row],[Nazwisko]]</f>
        <v>JustynaTracz</v>
      </c>
      <c r="AI178">
        <f>COUNTIF(podroze7[id],podroze7[[#This Row],[id]])</f>
        <v>13</v>
      </c>
      <c r="AJ178">
        <f>podroze7[[#This Row],[D_powr]]-podroze7[[#This Row],[D_wyj]]+1</f>
        <v>3</v>
      </c>
      <c r="AK178" s="1" cm="1">
        <f t="array" ref="AK178">SUM(IF(podroze7[Nazwisko]=podroze7[[#This Row],[Nazwisko]],podroze7[dnie],0))</f>
        <v>36</v>
      </c>
      <c r="AL178" s="1">
        <f>30+(podroze7[[#This Row],[dnie]]-1)*24</f>
        <v>78</v>
      </c>
      <c r="AM178" s="1">
        <f>podroze7[[#This Row],[dieta]]+podroze7[[#This Row],[Koszt_wyj]]</f>
        <v>776</v>
      </c>
      <c r="AZ178" s="1" t="s">
        <v>9</v>
      </c>
      <c r="BA178" s="1" t="s">
        <v>18</v>
      </c>
      <c r="BB178" s="1" t="s">
        <v>27</v>
      </c>
      <c r="BC178" s="2">
        <v>41689</v>
      </c>
      <c r="BD178" s="2">
        <v>41691</v>
      </c>
      <c r="BE178">
        <v>698</v>
      </c>
      <c r="BF178" t="str">
        <f>podroze78[[#This Row],[Imie]]&amp;podroze78[[#This Row],[Nazwisko]]</f>
        <v>JustynaTracz</v>
      </c>
      <c r="BG178">
        <f>COUNTIF(podroze78[id],podroze78[[#This Row],[id]])</f>
        <v>13</v>
      </c>
      <c r="BH178">
        <f>podroze78[[#This Row],[D_powr]]-podroze78[[#This Row],[D_wyj]]+1</f>
        <v>3</v>
      </c>
      <c r="BI178" s="1" cm="1">
        <f t="array" ref="BI178">SUM(IF(podroze78[Nazwisko]=podroze78[[#This Row],[Nazwisko]],podroze78[dnie],0))</f>
        <v>36</v>
      </c>
      <c r="BJ178" s="1">
        <f>30+(podroze78[[#This Row],[dnie]]-1)*24</f>
        <v>78</v>
      </c>
      <c r="BK178" s="1">
        <f>podroze78[[#This Row],[dieta]]+podroze78[[#This Row],[Koszt_wyj]]</f>
        <v>776</v>
      </c>
      <c r="BL178" s="1">
        <f>MONTH(podroze78[[#This Row],[D_wyj]])</f>
        <v>2</v>
      </c>
      <c r="BT178" s="1" t="s">
        <v>9</v>
      </c>
      <c r="BU178" s="1" t="s">
        <v>18</v>
      </c>
      <c r="BV178" s="1" t="s">
        <v>27</v>
      </c>
      <c r="BW178" s="2">
        <v>41689</v>
      </c>
      <c r="BX178" s="2">
        <v>41691</v>
      </c>
      <c r="BY178">
        <v>698</v>
      </c>
      <c r="BZ178" t="str">
        <f>podroze789[[#This Row],[Imie]]&amp;podroze789[[#This Row],[Nazwisko]]</f>
        <v>JustynaTracz</v>
      </c>
      <c r="CA178">
        <f>COUNTIF(podroze789[id],podroze789[[#This Row],[id]])</f>
        <v>13</v>
      </c>
      <c r="CB178">
        <f>podroze789[[#This Row],[D_powr]]-podroze789[[#This Row],[D_wyj]]+1</f>
        <v>3</v>
      </c>
      <c r="CC178" s="1" cm="1">
        <f t="array" ref="CC178">SUM(IF(podroze789[Nazwisko]=podroze789[[#This Row],[Nazwisko]],podroze789[dnie],0))</f>
        <v>36</v>
      </c>
      <c r="CD178" s="1">
        <f>30+(podroze789[[#This Row],[dnie]]-1)*24</f>
        <v>78</v>
      </c>
      <c r="CE178" s="1">
        <f>podroze789[[#This Row],[dieta]]+podroze789[[#This Row],[Koszt_wyj]]</f>
        <v>776</v>
      </c>
      <c r="CF178" s="1">
        <f>MONTH(podroze789[[#This Row],[D_wyj]])</f>
        <v>2</v>
      </c>
      <c r="CG178" s="1">
        <f>podroze789[[#This Row],[dnie]]-1</f>
        <v>2</v>
      </c>
      <c r="CT178" s="24">
        <v>3</v>
      </c>
      <c r="CV178" s="24">
        <v>4</v>
      </c>
    </row>
    <row r="179" spans="1:100" x14ac:dyDescent="0.25">
      <c r="A179" s="1" t="s">
        <v>6</v>
      </c>
      <c r="B179" s="1" t="s">
        <v>7</v>
      </c>
      <c r="C179" s="1" t="s">
        <v>59</v>
      </c>
      <c r="D179" s="2">
        <v>41672</v>
      </c>
      <c r="E179" s="2">
        <v>41674</v>
      </c>
      <c r="F179">
        <v>760</v>
      </c>
      <c r="G179" t="str">
        <f>podroze[[#This Row],[Imie]]&amp;podroze[[#This Row],[Nazwisko]]</f>
        <v>KarolinaArska</v>
      </c>
      <c r="H179">
        <f>COUNTIF(podroze[id],podroze[[#This Row],[id]])</f>
        <v>12</v>
      </c>
      <c r="I179">
        <f>podroze[[#This Row],[D_powr]]-podroze[[#This Row],[D_wyj]]+1</f>
        <v>3</v>
      </c>
      <c r="J179" s="1" cm="1">
        <f t="array" ref="J179">SUM(IF(podroze[Nazwisko]=podroze[[#This Row],[Nazwisko]],podroze[dnie],0))</f>
        <v>36</v>
      </c>
      <c r="K179" s="1">
        <f>30+(podroze[[#This Row],[dnie]]-1)*24</f>
        <v>78</v>
      </c>
      <c r="AB179" s="1" t="s">
        <v>6</v>
      </c>
      <c r="AC179" s="1" t="s">
        <v>7</v>
      </c>
      <c r="AD179" s="1" t="s">
        <v>59</v>
      </c>
      <c r="AE179" s="2">
        <v>41672</v>
      </c>
      <c r="AF179" s="2">
        <v>41674</v>
      </c>
      <c r="AG179">
        <v>760</v>
      </c>
      <c r="AH179" t="str">
        <f>podroze7[[#This Row],[Imie]]&amp;podroze7[[#This Row],[Nazwisko]]</f>
        <v>KarolinaArska</v>
      </c>
      <c r="AI179">
        <f>COUNTIF(podroze7[id],podroze7[[#This Row],[id]])</f>
        <v>12</v>
      </c>
      <c r="AJ179">
        <f>podroze7[[#This Row],[D_powr]]-podroze7[[#This Row],[D_wyj]]+1</f>
        <v>3</v>
      </c>
      <c r="AK179" s="1" cm="1">
        <f t="array" ref="AK179">SUM(IF(podroze7[Nazwisko]=podroze7[[#This Row],[Nazwisko]],podroze7[dnie],0))</f>
        <v>36</v>
      </c>
      <c r="AL179" s="1">
        <f>30+(podroze7[[#This Row],[dnie]]-1)*24</f>
        <v>78</v>
      </c>
      <c r="AM179" s="1">
        <f>podroze7[[#This Row],[dieta]]+podroze7[[#This Row],[Koszt_wyj]]</f>
        <v>838</v>
      </c>
      <c r="AZ179" s="1" t="s">
        <v>6</v>
      </c>
      <c r="BA179" s="1" t="s">
        <v>7</v>
      </c>
      <c r="BB179" s="1" t="s">
        <v>59</v>
      </c>
      <c r="BC179" s="2">
        <v>41672</v>
      </c>
      <c r="BD179" s="2">
        <v>41674</v>
      </c>
      <c r="BE179">
        <v>760</v>
      </c>
      <c r="BF179" t="str">
        <f>podroze78[[#This Row],[Imie]]&amp;podroze78[[#This Row],[Nazwisko]]</f>
        <v>KarolinaArska</v>
      </c>
      <c r="BG179">
        <f>COUNTIF(podroze78[id],podroze78[[#This Row],[id]])</f>
        <v>12</v>
      </c>
      <c r="BH179">
        <f>podroze78[[#This Row],[D_powr]]-podroze78[[#This Row],[D_wyj]]+1</f>
        <v>3</v>
      </c>
      <c r="BI179" s="1" cm="1">
        <f t="array" ref="BI179">SUM(IF(podroze78[Nazwisko]=podroze78[[#This Row],[Nazwisko]],podroze78[dnie],0))</f>
        <v>36</v>
      </c>
      <c r="BJ179" s="1">
        <f>30+(podroze78[[#This Row],[dnie]]-1)*24</f>
        <v>78</v>
      </c>
      <c r="BK179" s="1">
        <f>podroze78[[#This Row],[dieta]]+podroze78[[#This Row],[Koszt_wyj]]</f>
        <v>838</v>
      </c>
      <c r="BL179" s="1">
        <f>MONTH(podroze78[[#This Row],[D_wyj]])</f>
        <v>2</v>
      </c>
      <c r="BT179" s="1" t="s">
        <v>6</v>
      </c>
      <c r="BU179" s="1" t="s">
        <v>7</v>
      </c>
      <c r="BV179" s="1" t="s">
        <v>59</v>
      </c>
      <c r="BW179" s="2">
        <v>41672</v>
      </c>
      <c r="BX179" s="2">
        <v>41674</v>
      </c>
      <c r="BY179">
        <v>760</v>
      </c>
      <c r="BZ179" t="str">
        <f>podroze789[[#This Row],[Imie]]&amp;podroze789[[#This Row],[Nazwisko]]</f>
        <v>KarolinaArska</v>
      </c>
      <c r="CA179">
        <f>COUNTIF(podroze789[id],podroze789[[#This Row],[id]])</f>
        <v>12</v>
      </c>
      <c r="CB179">
        <f>podroze789[[#This Row],[D_powr]]-podroze789[[#This Row],[D_wyj]]+1</f>
        <v>3</v>
      </c>
      <c r="CC179" s="1" cm="1">
        <f t="array" ref="CC179">SUM(IF(podroze789[Nazwisko]=podroze789[[#This Row],[Nazwisko]],podroze789[dnie],0))</f>
        <v>36</v>
      </c>
      <c r="CD179" s="1">
        <f>30+(podroze789[[#This Row],[dnie]]-1)*24</f>
        <v>78</v>
      </c>
      <c r="CE179" s="1">
        <f>podroze789[[#This Row],[dieta]]+podroze789[[#This Row],[Koszt_wyj]]</f>
        <v>838</v>
      </c>
      <c r="CF179" s="1">
        <f>MONTH(podroze789[[#This Row],[D_wyj]])</f>
        <v>2</v>
      </c>
      <c r="CG179" s="1">
        <f>podroze789[[#This Row],[dnie]]-1</f>
        <v>2</v>
      </c>
      <c r="CT179" s="23">
        <v>2</v>
      </c>
      <c r="CV179" s="23">
        <v>4</v>
      </c>
    </row>
    <row r="180" spans="1:100" x14ac:dyDescent="0.25">
      <c r="A180" s="1" t="s">
        <v>6</v>
      </c>
      <c r="B180" s="1" t="s">
        <v>7</v>
      </c>
      <c r="C180" s="1" t="s">
        <v>19</v>
      </c>
      <c r="D180" s="2">
        <v>41911</v>
      </c>
      <c r="E180" s="2">
        <v>41913</v>
      </c>
      <c r="F180">
        <v>795.4</v>
      </c>
      <c r="G180" t="str">
        <f>podroze[[#This Row],[Imie]]&amp;podroze[[#This Row],[Nazwisko]]</f>
        <v>KarolinaArska</v>
      </c>
      <c r="H180">
        <f>COUNTIF(podroze[id],podroze[[#This Row],[id]])</f>
        <v>12</v>
      </c>
      <c r="I180">
        <f>podroze[[#This Row],[D_powr]]-podroze[[#This Row],[D_wyj]]+1</f>
        <v>3</v>
      </c>
      <c r="J180" s="1" cm="1">
        <f t="array" ref="J180">SUM(IF(podroze[Nazwisko]=podroze[[#This Row],[Nazwisko]],podroze[dnie],0))</f>
        <v>36</v>
      </c>
      <c r="K180" s="1">
        <f>30+(podroze[[#This Row],[dnie]]-1)*24</f>
        <v>78</v>
      </c>
      <c r="AB180" s="1" t="s">
        <v>6</v>
      </c>
      <c r="AC180" s="1" t="s">
        <v>7</v>
      </c>
      <c r="AD180" s="1" t="s">
        <v>19</v>
      </c>
      <c r="AE180" s="2">
        <v>41911</v>
      </c>
      <c r="AF180" s="2">
        <v>41913</v>
      </c>
      <c r="AG180">
        <v>795.4</v>
      </c>
      <c r="AH180" t="str">
        <f>podroze7[[#This Row],[Imie]]&amp;podroze7[[#This Row],[Nazwisko]]</f>
        <v>KarolinaArska</v>
      </c>
      <c r="AI180">
        <f>COUNTIF(podroze7[id],podroze7[[#This Row],[id]])</f>
        <v>12</v>
      </c>
      <c r="AJ180">
        <f>podroze7[[#This Row],[D_powr]]-podroze7[[#This Row],[D_wyj]]+1</f>
        <v>3</v>
      </c>
      <c r="AK180" s="1" cm="1">
        <f t="array" ref="AK180">SUM(IF(podroze7[Nazwisko]=podroze7[[#This Row],[Nazwisko]],podroze7[dnie],0))</f>
        <v>36</v>
      </c>
      <c r="AL180" s="1">
        <f>30+(podroze7[[#This Row],[dnie]]-1)*24</f>
        <v>78</v>
      </c>
      <c r="AM180" s="1">
        <f>podroze7[[#This Row],[dieta]]+podroze7[[#This Row],[Koszt_wyj]]</f>
        <v>873.4</v>
      </c>
      <c r="AZ180" s="1" t="s">
        <v>6</v>
      </c>
      <c r="BA180" s="1" t="s">
        <v>7</v>
      </c>
      <c r="BB180" s="1" t="s">
        <v>19</v>
      </c>
      <c r="BC180" s="2">
        <v>41911</v>
      </c>
      <c r="BD180" s="2">
        <v>41913</v>
      </c>
      <c r="BE180">
        <v>795.4</v>
      </c>
      <c r="BF180" t="str">
        <f>podroze78[[#This Row],[Imie]]&amp;podroze78[[#This Row],[Nazwisko]]</f>
        <v>KarolinaArska</v>
      </c>
      <c r="BG180">
        <f>COUNTIF(podroze78[id],podroze78[[#This Row],[id]])</f>
        <v>12</v>
      </c>
      <c r="BH180">
        <f>podroze78[[#This Row],[D_powr]]-podroze78[[#This Row],[D_wyj]]+1</f>
        <v>3</v>
      </c>
      <c r="BI180" s="1" cm="1">
        <f t="array" ref="BI180">SUM(IF(podroze78[Nazwisko]=podroze78[[#This Row],[Nazwisko]],podroze78[dnie],0))</f>
        <v>36</v>
      </c>
      <c r="BJ180" s="1">
        <f>30+(podroze78[[#This Row],[dnie]]-1)*24</f>
        <v>78</v>
      </c>
      <c r="BK180" s="1">
        <f>podroze78[[#This Row],[dieta]]+podroze78[[#This Row],[Koszt_wyj]]</f>
        <v>873.4</v>
      </c>
      <c r="BL180" s="1">
        <f>MONTH(podroze78[[#This Row],[D_wyj]])</f>
        <v>9</v>
      </c>
      <c r="BT180" s="1" t="s">
        <v>6</v>
      </c>
      <c r="BU180" s="1" t="s">
        <v>7</v>
      </c>
      <c r="BV180" s="1" t="s">
        <v>19</v>
      </c>
      <c r="BW180" s="2">
        <v>41911</v>
      </c>
      <c r="BX180" s="2">
        <v>41913</v>
      </c>
      <c r="BY180">
        <v>795.4</v>
      </c>
      <c r="BZ180" t="str">
        <f>podroze789[[#This Row],[Imie]]&amp;podroze789[[#This Row],[Nazwisko]]</f>
        <v>KarolinaArska</v>
      </c>
      <c r="CA180">
        <f>COUNTIF(podroze789[id],podroze789[[#This Row],[id]])</f>
        <v>12</v>
      </c>
      <c r="CB180">
        <f>podroze789[[#This Row],[D_powr]]-podroze789[[#This Row],[D_wyj]]+1</f>
        <v>3</v>
      </c>
      <c r="CC180" s="1" cm="1">
        <f t="array" ref="CC180">SUM(IF(podroze789[Nazwisko]=podroze789[[#This Row],[Nazwisko]],podroze789[dnie],0))</f>
        <v>36</v>
      </c>
      <c r="CD180" s="1">
        <f>30+(podroze789[[#This Row],[dnie]]-1)*24</f>
        <v>78</v>
      </c>
      <c r="CE180" s="1">
        <f>podroze789[[#This Row],[dieta]]+podroze789[[#This Row],[Koszt_wyj]]</f>
        <v>873.4</v>
      </c>
      <c r="CF180" s="1">
        <f>MONTH(podroze789[[#This Row],[D_wyj]])</f>
        <v>9</v>
      </c>
      <c r="CG180" s="1">
        <f>podroze789[[#This Row],[dnie]]-1</f>
        <v>2</v>
      </c>
      <c r="CT180" s="24">
        <v>2</v>
      </c>
      <c r="CV180" s="24">
        <v>4</v>
      </c>
    </row>
    <row r="181" spans="1:100" x14ac:dyDescent="0.25">
      <c r="A181" s="1" t="s">
        <v>6</v>
      </c>
      <c r="B181" s="1" t="s">
        <v>7</v>
      </c>
      <c r="C181" s="1" t="s">
        <v>14</v>
      </c>
      <c r="D181" s="2">
        <v>41947</v>
      </c>
      <c r="E181" s="2">
        <v>41949</v>
      </c>
      <c r="F181">
        <v>426.5</v>
      </c>
      <c r="G181" t="str">
        <f>podroze[[#This Row],[Imie]]&amp;podroze[[#This Row],[Nazwisko]]</f>
        <v>KarolinaArska</v>
      </c>
      <c r="H181">
        <f>COUNTIF(podroze[id],podroze[[#This Row],[id]])</f>
        <v>12</v>
      </c>
      <c r="I181">
        <f>podroze[[#This Row],[D_powr]]-podroze[[#This Row],[D_wyj]]+1</f>
        <v>3</v>
      </c>
      <c r="J181" s="1" cm="1">
        <f t="array" ref="J181">SUM(IF(podroze[Nazwisko]=podroze[[#This Row],[Nazwisko]],podroze[dnie],0))</f>
        <v>36</v>
      </c>
      <c r="K181" s="1">
        <f>30+(podroze[[#This Row],[dnie]]-1)*24</f>
        <v>78</v>
      </c>
      <c r="AB181" s="1" t="s">
        <v>6</v>
      </c>
      <c r="AC181" s="1" t="s">
        <v>7</v>
      </c>
      <c r="AD181" s="1" t="s">
        <v>14</v>
      </c>
      <c r="AE181" s="2">
        <v>41947</v>
      </c>
      <c r="AF181" s="2">
        <v>41949</v>
      </c>
      <c r="AG181">
        <v>426.5</v>
      </c>
      <c r="AH181" t="str">
        <f>podroze7[[#This Row],[Imie]]&amp;podroze7[[#This Row],[Nazwisko]]</f>
        <v>KarolinaArska</v>
      </c>
      <c r="AI181">
        <f>COUNTIF(podroze7[id],podroze7[[#This Row],[id]])</f>
        <v>12</v>
      </c>
      <c r="AJ181">
        <f>podroze7[[#This Row],[D_powr]]-podroze7[[#This Row],[D_wyj]]+1</f>
        <v>3</v>
      </c>
      <c r="AK181" s="1" cm="1">
        <f t="array" ref="AK181">SUM(IF(podroze7[Nazwisko]=podroze7[[#This Row],[Nazwisko]],podroze7[dnie],0))</f>
        <v>36</v>
      </c>
      <c r="AL181" s="1">
        <f>30+(podroze7[[#This Row],[dnie]]-1)*24</f>
        <v>78</v>
      </c>
      <c r="AM181" s="1">
        <f>podroze7[[#This Row],[dieta]]+podroze7[[#This Row],[Koszt_wyj]]</f>
        <v>504.5</v>
      </c>
      <c r="AZ181" s="1" t="s">
        <v>6</v>
      </c>
      <c r="BA181" s="1" t="s">
        <v>7</v>
      </c>
      <c r="BB181" s="1" t="s">
        <v>14</v>
      </c>
      <c r="BC181" s="2">
        <v>41947</v>
      </c>
      <c r="BD181" s="2">
        <v>41949</v>
      </c>
      <c r="BE181">
        <v>426.5</v>
      </c>
      <c r="BF181" t="str">
        <f>podroze78[[#This Row],[Imie]]&amp;podroze78[[#This Row],[Nazwisko]]</f>
        <v>KarolinaArska</v>
      </c>
      <c r="BG181">
        <f>COUNTIF(podroze78[id],podroze78[[#This Row],[id]])</f>
        <v>12</v>
      </c>
      <c r="BH181">
        <f>podroze78[[#This Row],[D_powr]]-podroze78[[#This Row],[D_wyj]]+1</f>
        <v>3</v>
      </c>
      <c r="BI181" s="1" cm="1">
        <f t="array" ref="BI181">SUM(IF(podroze78[Nazwisko]=podroze78[[#This Row],[Nazwisko]],podroze78[dnie],0))</f>
        <v>36</v>
      </c>
      <c r="BJ181" s="1">
        <f>30+(podroze78[[#This Row],[dnie]]-1)*24</f>
        <v>78</v>
      </c>
      <c r="BK181" s="1">
        <f>podroze78[[#This Row],[dieta]]+podroze78[[#This Row],[Koszt_wyj]]</f>
        <v>504.5</v>
      </c>
      <c r="BL181" s="1">
        <f>MONTH(podroze78[[#This Row],[D_wyj]])</f>
        <v>11</v>
      </c>
      <c r="BT181" s="1" t="s">
        <v>6</v>
      </c>
      <c r="BU181" s="1" t="s">
        <v>7</v>
      </c>
      <c r="BV181" s="1" t="s">
        <v>14</v>
      </c>
      <c r="BW181" s="2">
        <v>41947</v>
      </c>
      <c r="BX181" s="2">
        <v>41949</v>
      </c>
      <c r="BY181">
        <v>426.5</v>
      </c>
      <c r="BZ181" t="str">
        <f>podroze789[[#This Row],[Imie]]&amp;podroze789[[#This Row],[Nazwisko]]</f>
        <v>KarolinaArska</v>
      </c>
      <c r="CA181">
        <f>COUNTIF(podroze789[id],podroze789[[#This Row],[id]])</f>
        <v>12</v>
      </c>
      <c r="CB181">
        <f>podroze789[[#This Row],[D_powr]]-podroze789[[#This Row],[D_wyj]]+1</f>
        <v>3</v>
      </c>
      <c r="CC181" s="1" cm="1">
        <f t="array" ref="CC181">SUM(IF(podroze789[Nazwisko]=podroze789[[#This Row],[Nazwisko]],podroze789[dnie],0))</f>
        <v>36</v>
      </c>
      <c r="CD181" s="1">
        <f>30+(podroze789[[#This Row],[dnie]]-1)*24</f>
        <v>78</v>
      </c>
      <c r="CE181" s="1">
        <f>podroze789[[#This Row],[dieta]]+podroze789[[#This Row],[Koszt_wyj]]</f>
        <v>504.5</v>
      </c>
      <c r="CF181" s="1">
        <f>MONTH(podroze789[[#This Row],[D_wyj]])</f>
        <v>11</v>
      </c>
      <c r="CG181" s="1">
        <f>podroze789[[#This Row],[dnie]]-1</f>
        <v>2</v>
      </c>
      <c r="CT181" s="23">
        <v>3</v>
      </c>
      <c r="CV181" s="23">
        <v>4</v>
      </c>
    </row>
    <row r="182" spans="1:100" x14ac:dyDescent="0.25">
      <c r="A182" s="1" t="s">
        <v>131</v>
      </c>
      <c r="B182" s="1" t="s">
        <v>142</v>
      </c>
      <c r="C182" s="1" t="s">
        <v>27</v>
      </c>
      <c r="D182" s="2">
        <v>41827</v>
      </c>
      <c r="E182" s="2">
        <v>41829</v>
      </c>
      <c r="F182">
        <v>698</v>
      </c>
      <c r="G182" t="str">
        <f>podroze[[#This Row],[Imie]]&amp;podroze[[#This Row],[Nazwisko]]</f>
        <v>WiktorCzekan</v>
      </c>
      <c r="H182">
        <f>COUNTIF(podroze[id],podroze[[#This Row],[id]])</f>
        <v>10</v>
      </c>
      <c r="I182">
        <f>podroze[[#This Row],[D_powr]]-podroze[[#This Row],[D_wyj]]+1</f>
        <v>3</v>
      </c>
      <c r="J182" s="1" cm="1">
        <f t="array" ref="J182">SUM(IF(podroze[Nazwisko]=podroze[[#This Row],[Nazwisko]],podroze[dnie],0))</f>
        <v>36</v>
      </c>
      <c r="K182" s="1">
        <f>30+(podroze[[#This Row],[dnie]]-1)*24</f>
        <v>78</v>
      </c>
      <c r="AB182" s="1" t="s">
        <v>131</v>
      </c>
      <c r="AC182" s="1" t="s">
        <v>142</v>
      </c>
      <c r="AD182" s="1" t="s">
        <v>27</v>
      </c>
      <c r="AE182" s="2">
        <v>41827</v>
      </c>
      <c r="AF182" s="2">
        <v>41829</v>
      </c>
      <c r="AG182">
        <v>698</v>
      </c>
      <c r="AH182" t="str">
        <f>podroze7[[#This Row],[Imie]]&amp;podroze7[[#This Row],[Nazwisko]]</f>
        <v>WiktorCzekan</v>
      </c>
      <c r="AI182">
        <f>COUNTIF(podroze7[id],podroze7[[#This Row],[id]])</f>
        <v>10</v>
      </c>
      <c r="AJ182">
        <f>podroze7[[#This Row],[D_powr]]-podroze7[[#This Row],[D_wyj]]+1</f>
        <v>3</v>
      </c>
      <c r="AK182" s="1" cm="1">
        <f t="array" ref="AK182">SUM(IF(podroze7[Nazwisko]=podroze7[[#This Row],[Nazwisko]],podroze7[dnie],0))</f>
        <v>36</v>
      </c>
      <c r="AL182" s="1">
        <f>30+(podroze7[[#This Row],[dnie]]-1)*24</f>
        <v>78</v>
      </c>
      <c r="AM182" s="1">
        <f>podroze7[[#This Row],[dieta]]+podroze7[[#This Row],[Koszt_wyj]]</f>
        <v>776</v>
      </c>
      <c r="AZ182" s="1" t="s">
        <v>131</v>
      </c>
      <c r="BA182" s="1" t="s">
        <v>142</v>
      </c>
      <c r="BB182" s="1" t="s">
        <v>27</v>
      </c>
      <c r="BC182" s="2">
        <v>41827</v>
      </c>
      <c r="BD182" s="2">
        <v>41829</v>
      </c>
      <c r="BE182">
        <v>698</v>
      </c>
      <c r="BF182" t="str">
        <f>podroze78[[#This Row],[Imie]]&amp;podroze78[[#This Row],[Nazwisko]]</f>
        <v>WiktorCzekan</v>
      </c>
      <c r="BG182">
        <f>COUNTIF(podroze78[id],podroze78[[#This Row],[id]])</f>
        <v>10</v>
      </c>
      <c r="BH182">
        <f>podroze78[[#This Row],[D_powr]]-podroze78[[#This Row],[D_wyj]]+1</f>
        <v>3</v>
      </c>
      <c r="BI182" s="1" cm="1">
        <f t="array" ref="BI182">SUM(IF(podroze78[Nazwisko]=podroze78[[#This Row],[Nazwisko]],podroze78[dnie],0))</f>
        <v>36</v>
      </c>
      <c r="BJ182" s="1">
        <f>30+(podroze78[[#This Row],[dnie]]-1)*24</f>
        <v>78</v>
      </c>
      <c r="BK182" s="1">
        <f>podroze78[[#This Row],[dieta]]+podroze78[[#This Row],[Koszt_wyj]]</f>
        <v>776</v>
      </c>
      <c r="BL182" s="1">
        <f>MONTH(podroze78[[#This Row],[D_wyj]])</f>
        <v>7</v>
      </c>
      <c r="BT182" s="1" t="s">
        <v>131</v>
      </c>
      <c r="BU182" s="1" t="s">
        <v>142</v>
      </c>
      <c r="BV182" s="1" t="s">
        <v>27</v>
      </c>
      <c r="BW182" s="2">
        <v>41827</v>
      </c>
      <c r="BX182" s="2">
        <v>41829</v>
      </c>
      <c r="BY182">
        <v>698</v>
      </c>
      <c r="BZ182" t="str">
        <f>podroze789[[#This Row],[Imie]]&amp;podroze789[[#This Row],[Nazwisko]]</f>
        <v>WiktorCzekan</v>
      </c>
      <c r="CA182">
        <f>COUNTIF(podroze789[id],podroze789[[#This Row],[id]])</f>
        <v>10</v>
      </c>
      <c r="CB182">
        <f>podroze789[[#This Row],[D_powr]]-podroze789[[#This Row],[D_wyj]]+1</f>
        <v>3</v>
      </c>
      <c r="CC182" s="1" cm="1">
        <f t="array" ref="CC182">SUM(IF(podroze789[Nazwisko]=podroze789[[#This Row],[Nazwisko]],podroze789[dnie],0))</f>
        <v>36</v>
      </c>
      <c r="CD182" s="1">
        <f>30+(podroze789[[#This Row],[dnie]]-1)*24</f>
        <v>78</v>
      </c>
      <c r="CE182" s="1">
        <f>podroze789[[#This Row],[dieta]]+podroze789[[#This Row],[Koszt_wyj]]</f>
        <v>776</v>
      </c>
      <c r="CF182" s="1">
        <f>MONTH(podroze789[[#This Row],[D_wyj]])</f>
        <v>7</v>
      </c>
      <c r="CG182" s="1">
        <f>podroze789[[#This Row],[dnie]]-1</f>
        <v>2</v>
      </c>
      <c r="CT182" s="24">
        <v>3</v>
      </c>
      <c r="CV182" s="24">
        <v>4</v>
      </c>
    </row>
    <row r="183" spans="1:100" x14ac:dyDescent="0.25">
      <c r="A183" s="1" t="s">
        <v>131</v>
      </c>
      <c r="B183" s="1" t="s">
        <v>142</v>
      </c>
      <c r="C183" s="1" t="s">
        <v>8</v>
      </c>
      <c r="D183" s="2">
        <v>41971</v>
      </c>
      <c r="E183" s="2">
        <v>41973</v>
      </c>
      <c r="F183">
        <v>1102</v>
      </c>
      <c r="G183" t="str">
        <f>podroze[[#This Row],[Imie]]&amp;podroze[[#This Row],[Nazwisko]]</f>
        <v>WiktorCzekan</v>
      </c>
      <c r="H183">
        <f>COUNTIF(podroze[id],podroze[[#This Row],[id]])</f>
        <v>10</v>
      </c>
      <c r="I183">
        <f>podroze[[#This Row],[D_powr]]-podroze[[#This Row],[D_wyj]]+1</f>
        <v>3</v>
      </c>
      <c r="J183" s="1" cm="1">
        <f t="array" ref="J183">SUM(IF(podroze[Nazwisko]=podroze[[#This Row],[Nazwisko]],podroze[dnie],0))</f>
        <v>36</v>
      </c>
      <c r="K183" s="1">
        <f>30+(podroze[[#This Row],[dnie]]-1)*24</f>
        <v>78</v>
      </c>
      <c r="AB183" s="1" t="s">
        <v>131</v>
      </c>
      <c r="AC183" s="1" t="s">
        <v>142</v>
      </c>
      <c r="AD183" s="1" t="s">
        <v>8</v>
      </c>
      <c r="AE183" s="2">
        <v>41971</v>
      </c>
      <c r="AF183" s="2">
        <v>41973</v>
      </c>
      <c r="AG183">
        <v>1102</v>
      </c>
      <c r="AH183" t="str">
        <f>podroze7[[#This Row],[Imie]]&amp;podroze7[[#This Row],[Nazwisko]]</f>
        <v>WiktorCzekan</v>
      </c>
      <c r="AI183">
        <f>COUNTIF(podroze7[id],podroze7[[#This Row],[id]])</f>
        <v>10</v>
      </c>
      <c r="AJ183">
        <f>podroze7[[#This Row],[D_powr]]-podroze7[[#This Row],[D_wyj]]+1</f>
        <v>3</v>
      </c>
      <c r="AK183" s="1" cm="1">
        <f t="array" ref="AK183">SUM(IF(podroze7[Nazwisko]=podroze7[[#This Row],[Nazwisko]],podroze7[dnie],0))</f>
        <v>36</v>
      </c>
      <c r="AL183" s="1">
        <f>30+(podroze7[[#This Row],[dnie]]-1)*24</f>
        <v>78</v>
      </c>
      <c r="AM183" s="1">
        <f>podroze7[[#This Row],[dieta]]+podroze7[[#This Row],[Koszt_wyj]]</f>
        <v>1180</v>
      </c>
      <c r="AZ183" s="1" t="s">
        <v>131</v>
      </c>
      <c r="BA183" s="1" t="s">
        <v>142</v>
      </c>
      <c r="BB183" s="1" t="s">
        <v>8</v>
      </c>
      <c r="BC183" s="2">
        <v>41971</v>
      </c>
      <c r="BD183" s="2">
        <v>41973</v>
      </c>
      <c r="BE183">
        <v>1102</v>
      </c>
      <c r="BF183" t="str">
        <f>podroze78[[#This Row],[Imie]]&amp;podroze78[[#This Row],[Nazwisko]]</f>
        <v>WiktorCzekan</v>
      </c>
      <c r="BG183">
        <f>COUNTIF(podroze78[id],podroze78[[#This Row],[id]])</f>
        <v>10</v>
      </c>
      <c r="BH183">
        <f>podroze78[[#This Row],[D_powr]]-podroze78[[#This Row],[D_wyj]]+1</f>
        <v>3</v>
      </c>
      <c r="BI183" s="1" cm="1">
        <f t="array" ref="BI183">SUM(IF(podroze78[Nazwisko]=podroze78[[#This Row],[Nazwisko]],podroze78[dnie],0))</f>
        <v>36</v>
      </c>
      <c r="BJ183" s="1">
        <f>30+(podroze78[[#This Row],[dnie]]-1)*24</f>
        <v>78</v>
      </c>
      <c r="BK183" s="1">
        <f>podroze78[[#This Row],[dieta]]+podroze78[[#This Row],[Koszt_wyj]]</f>
        <v>1180</v>
      </c>
      <c r="BL183" s="1">
        <f>MONTH(podroze78[[#This Row],[D_wyj]])</f>
        <v>11</v>
      </c>
      <c r="BT183" s="1" t="s">
        <v>131</v>
      </c>
      <c r="BU183" s="1" t="s">
        <v>142</v>
      </c>
      <c r="BV183" s="1" t="s">
        <v>8</v>
      </c>
      <c r="BW183" s="2">
        <v>41971</v>
      </c>
      <c r="BX183" s="2">
        <v>41973</v>
      </c>
      <c r="BY183">
        <v>1102</v>
      </c>
      <c r="BZ183" t="str">
        <f>podroze789[[#This Row],[Imie]]&amp;podroze789[[#This Row],[Nazwisko]]</f>
        <v>WiktorCzekan</v>
      </c>
      <c r="CA183">
        <f>COUNTIF(podroze789[id],podroze789[[#This Row],[id]])</f>
        <v>10</v>
      </c>
      <c r="CB183">
        <f>podroze789[[#This Row],[D_powr]]-podroze789[[#This Row],[D_wyj]]+1</f>
        <v>3</v>
      </c>
      <c r="CC183" s="1" cm="1">
        <f t="array" ref="CC183">SUM(IF(podroze789[Nazwisko]=podroze789[[#This Row],[Nazwisko]],podroze789[dnie],0))</f>
        <v>36</v>
      </c>
      <c r="CD183" s="1">
        <f>30+(podroze789[[#This Row],[dnie]]-1)*24</f>
        <v>78</v>
      </c>
      <c r="CE183" s="1">
        <f>podroze789[[#This Row],[dieta]]+podroze789[[#This Row],[Koszt_wyj]]</f>
        <v>1180</v>
      </c>
      <c r="CF183" s="1">
        <f>MONTH(podroze789[[#This Row],[D_wyj]])</f>
        <v>11</v>
      </c>
      <c r="CG183" s="1">
        <f>podroze789[[#This Row],[dnie]]-1</f>
        <v>2</v>
      </c>
      <c r="CT183" s="23">
        <v>2</v>
      </c>
      <c r="CV183" s="23">
        <v>3</v>
      </c>
    </row>
    <row r="184" spans="1:100" x14ac:dyDescent="0.25">
      <c r="A184" s="1" t="s">
        <v>93</v>
      </c>
      <c r="B184" s="1" t="s">
        <v>94</v>
      </c>
      <c r="C184" s="1" t="s">
        <v>47</v>
      </c>
      <c r="D184" s="2">
        <v>41653</v>
      </c>
      <c r="E184" s="2">
        <v>41654</v>
      </c>
      <c r="F184">
        <v>526.79999999999995</v>
      </c>
      <c r="G184" t="str">
        <f>podroze[[#This Row],[Imie]]&amp;podroze[[#This Row],[Nazwisko]]</f>
        <v>ZofiaSeredycka</v>
      </c>
      <c r="H184">
        <f>COUNTIF(podroze[id],podroze[[#This Row],[id]])</f>
        <v>15</v>
      </c>
      <c r="I184">
        <f>podroze[[#This Row],[D_powr]]-podroze[[#This Row],[D_wyj]]+1</f>
        <v>2</v>
      </c>
      <c r="J184" s="1" cm="1">
        <f t="array" ref="J184">SUM(IF(podroze[Nazwisko]=podroze[[#This Row],[Nazwisko]],podroze[dnie],0))</f>
        <v>36</v>
      </c>
      <c r="K184" s="1">
        <f>30+(podroze[[#This Row],[dnie]]-1)*24</f>
        <v>54</v>
      </c>
      <c r="AB184" s="1" t="s">
        <v>93</v>
      </c>
      <c r="AC184" s="1" t="s">
        <v>94</v>
      </c>
      <c r="AD184" s="1" t="s">
        <v>47</v>
      </c>
      <c r="AE184" s="2">
        <v>41653</v>
      </c>
      <c r="AF184" s="2">
        <v>41654</v>
      </c>
      <c r="AG184">
        <v>526.79999999999995</v>
      </c>
      <c r="AH184" t="str">
        <f>podroze7[[#This Row],[Imie]]&amp;podroze7[[#This Row],[Nazwisko]]</f>
        <v>ZofiaSeredycka</v>
      </c>
      <c r="AI184">
        <f>COUNTIF(podroze7[id],podroze7[[#This Row],[id]])</f>
        <v>15</v>
      </c>
      <c r="AJ184">
        <f>podroze7[[#This Row],[D_powr]]-podroze7[[#This Row],[D_wyj]]+1</f>
        <v>2</v>
      </c>
      <c r="AK184" s="1" cm="1">
        <f t="array" ref="AK184">SUM(IF(podroze7[Nazwisko]=podroze7[[#This Row],[Nazwisko]],podroze7[dnie],0))</f>
        <v>36</v>
      </c>
      <c r="AL184" s="1">
        <f>30+(podroze7[[#This Row],[dnie]]-1)*24</f>
        <v>54</v>
      </c>
      <c r="AM184" s="1">
        <f>podroze7[[#This Row],[dieta]]+podroze7[[#This Row],[Koszt_wyj]]</f>
        <v>580.79999999999995</v>
      </c>
      <c r="AZ184" s="1" t="s">
        <v>93</v>
      </c>
      <c r="BA184" s="1" t="s">
        <v>94</v>
      </c>
      <c r="BB184" s="1" t="s">
        <v>47</v>
      </c>
      <c r="BC184" s="2">
        <v>41653</v>
      </c>
      <c r="BD184" s="2">
        <v>41654</v>
      </c>
      <c r="BE184">
        <v>526.79999999999995</v>
      </c>
      <c r="BF184" t="str">
        <f>podroze78[[#This Row],[Imie]]&amp;podroze78[[#This Row],[Nazwisko]]</f>
        <v>ZofiaSeredycka</v>
      </c>
      <c r="BG184">
        <f>COUNTIF(podroze78[id],podroze78[[#This Row],[id]])</f>
        <v>15</v>
      </c>
      <c r="BH184">
        <f>podroze78[[#This Row],[D_powr]]-podroze78[[#This Row],[D_wyj]]+1</f>
        <v>2</v>
      </c>
      <c r="BI184" s="1" cm="1">
        <f t="array" ref="BI184">SUM(IF(podroze78[Nazwisko]=podroze78[[#This Row],[Nazwisko]],podroze78[dnie],0))</f>
        <v>36</v>
      </c>
      <c r="BJ184" s="1">
        <f>30+(podroze78[[#This Row],[dnie]]-1)*24</f>
        <v>54</v>
      </c>
      <c r="BK184" s="1">
        <f>podroze78[[#This Row],[dieta]]+podroze78[[#This Row],[Koszt_wyj]]</f>
        <v>580.79999999999995</v>
      </c>
      <c r="BL184" s="1">
        <f>MONTH(podroze78[[#This Row],[D_wyj]])</f>
        <v>1</v>
      </c>
      <c r="BT184" s="1" t="s">
        <v>93</v>
      </c>
      <c r="BU184" s="1" t="s">
        <v>94</v>
      </c>
      <c r="BV184" s="1" t="s">
        <v>47</v>
      </c>
      <c r="BW184" s="2">
        <v>41653</v>
      </c>
      <c r="BX184" s="2">
        <v>41654</v>
      </c>
      <c r="BY184">
        <v>526.79999999999995</v>
      </c>
      <c r="BZ184" t="str">
        <f>podroze789[[#This Row],[Imie]]&amp;podroze789[[#This Row],[Nazwisko]]</f>
        <v>ZofiaSeredycka</v>
      </c>
      <c r="CA184">
        <f>COUNTIF(podroze789[id],podroze789[[#This Row],[id]])</f>
        <v>15</v>
      </c>
      <c r="CB184">
        <f>podroze789[[#This Row],[D_powr]]-podroze789[[#This Row],[D_wyj]]+1</f>
        <v>2</v>
      </c>
      <c r="CC184" s="1" cm="1">
        <f t="array" ref="CC184">SUM(IF(podroze789[Nazwisko]=podroze789[[#This Row],[Nazwisko]],podroze789[dnie],0))</f>
        <v>36</v>
      </c>
      <c r="CD184" s="1">
        <f>30+(podroze789[[#This Row],[dnie]]-1)*24</f>
        <v>54</v>
      </c>
      <c r="CE184" s="1">
        <f>podroze789[[#This Row],[dieta]]+podroze789[[#This Row],[Koszt_wyj]]</f>
        <v>580.79999999999995</v>
      </c>
      <c r="CF184" s="1">
        <f>MONTH(podroze789[[#This Row],[D_wyj]])</f>
        <v>1</v>
      </c>
      <c r="CG184" s="1">
        <f>podroze789[[#This Row],[dnie]]-1</f>
        <v>1</v>
      </c>
      <c r="CT184" s="24">
        <v>2</v>
      </c>
      <c r="CV184" s="24">
        <v>3</v>
      </c>
    </row>
    <row r="185" spans="1:100" x14ac:dyDescent="0.25">
      <c r="A185" s="1" t="s">
        <v>93</v>
      </c>
      <c r="B185" s="1" t="s">
        <v>94</v>
      </c>
      <c r="C185" s="1" t="s">
        <v>19</v>
      </c>
      <c r="D185" s="2">
        <v>41725</v>
      </c>
      <c r="E185" s="2">
        <v>41726</v>
      </c>
      <c r="F185">
        <v>654.4</v>
      </c>
      <c r="G185" t="str">
        <f>podroze[[#This Row],[Imie]]&amp;podroze[[#This Row],[Nazwisko]]</f>
        <v>ZofiaSeredycka</v>
      </c>
      <c r="H185">
        <f>COUNTIF(podroze[id],podroze[[#This Row],[id]])</f>
        <v>15</v>
      </c>
      <c r="I185">
        <f>podroze[[#This Row],[D_powr]]-podroze[[#This Row],[D_wyj]]+1</f>
        <v>2</v>
      </c>
      <c r="J185" s="1" cm="1">
        <f t="array" ref="J185">SUM(IF(podroze[Nazwisko]=podroze[[#This Row],[Nazwisko]],podroze[dnie],0))</f>
        <v>36</v>
      </c>
      <c r="K185" s="1">
        <f>30+(podroze[[#This Row],[dnie]]-1)*24</f>
        <v>54</v>
      </c>
      <c r="AB185" s="1" t="s">
        <v>93</v>
      </c>
      <c r="AC185" s="1" t="s">
        <v>94</v>
      </c>
      <c r="AD185" s="1" t="s">
        <v>19</v>
      </c>
      <c r="AE185" s="2">
        <v>41725</v>
      </c>
      <c r="AF185" s="2">
        <v>41726</v>
      </c>
      <c r="AG185">
        <v>654.4</v>
      </c>
      <c r="AH185" t="str">
        <f>podroze7[[#This Row],[Imie]]&amp;podroze7[[#This Row],[Nazwisko]]</f>
        <v>ZofiaSeredycka</v>
      </c>
      <c r="AI185">
        <f>COUNTIF(podroze7[id],podroze7[[#This Row],[id]])</f>
        <v>15</v>
      </c>
      <c r="AJ185">
        <f>podroze7[[#This Row],[D_powr]]-podroze7[[#This Row],[D_wyj]]+1</f>
        <v>2</v>
      </c>
      <c r="AK185" s="1" cm="1">
        <f t="array" ref="AK185">SUM(IF(podroze7[Nazwisko]=podroze7[[#This Row],[Nazwisko]],podroze7[dnie],0))</f>
        <v>36</v>
      </c>
      <c r="AL185" s="1">
        <f>30+(podroze7[[#This Row],[dnie]]-1)*24</f>
        <v>54</v>
      </c>
      <c r="AM185" s="1">
        <f>podroze7[[#This Row],[dieta]]+podroze7[[#This Row],[Koszt_wyj]]</f>
        <v>708.4</v>
      </c>
      <c r="AZ185" s="1" t="s">
        <v>93</v>
      </c>
      <c r="BA185" s="1" t="s">
        <v>94</v>
      </c>
      <c r="BB185" s="1" t="s">
        <v>19</v>
      </c>
      <c r="BC185" s="2">
        <v>41725</v>
      </c>
      <c r="BD185" s="2">
        <v>41726</v>
      </c>
      <c r="BE185">
        <v>654.4</v>
      </c>
      <c r="BF185" t="str">
        <f>podroze78[[#This Row],[Imie]]&amp;podroze78[[#This Row],[Nazwisko]]</f>
        <v>ZofiaSeredycka</v>
      </c>
      <c r="BG185">
        <f>COUNTIF(podroze78[id],podroze78[[#This Row],[id]])</f>
        <v>15</v>
      </c>
      <c r="BH185">
        <f>podroze78[[#This Row],[D_powr]]-podroze78[[#This Row],[D_wyj]]+1</f>
        <v>2</v>
      </c>
      <c r="BI185" s="1" cm="1">
        <f t="array" ref="BI185">SUM(IF(podroze78[Nazwisko]=podroze78[[#This Row],[Nazwisko]],podroze78[dnie],0))</f>
        <v>36</v>
      </c>
      <c r="BJ185" s="1">
        <f>30+(podroze78[[#This Row],[dnie]]-1)*24</f>
        <v>54</v>
      </c>
      <c r="BK185" s="1">
        <f>podroze78[[#This Row],[dieta]]+podroze78[[#This Row],[Koszt_wyj]]</f>
        <v>708.4</v>
      </c>
      <c r="BL185" s="1">
        <f>MONTH(podroze78[[#This Row],[D_wyj]])</f>
        <v>3</v>
      </c>
      <c r="BT185" s="1" t="s">
        <v>93</v>
      </c>
      <c r="BU185" s="1" t="s">
        <v>94</v>
      </c>
      <c r="BV185" s="1" t="s">
        <v>19</v>
      </c>
      <c r="BW185" s="2">
        <v>41725</v>
      </c>
      <c r="BX185" s="2">
        <v>41726</v>
      </c>
      <c r="BY185">
        <v>654.4</v>
      </c>
      <c r="BZ185" t="str">
        <f>podroze789[[#This Row],[Imie]]&amp;podroze789[[#This Row],[Nazwisko]]</f>
        <v>ZofiaSeredycka</v>
      </c>
      <c r="CA185">
        <f>COUNTIF(podroze789[id],podroze789[[#This Row],[id]])</f>
        <v>15</v>
      </c>
      <c r="CB185">
        <f>podroze789[[#This Row],[D_powr]]-podroze789[[#This Row],[D_wyj]]+1</f>
        <v>2</v>
      </c>
      <c r="CC185" s="1" cm="1">
        <f t="array" ref="CC185">SUM(IF(podroze789[Nazwisko]=podroze789[[#This Row],[Nazwisko]],podroze789[dnie],0))</f>
        <v>36</v>
      </c>
      <c r="CD185" s="1">
        <f>30+(podroze789[[#This Row],[dnie]]-1)*24</f>
        <v>54</v>
      </c>
      <c r="CE185" s="1">
        <f>podroze789[[#This Row],[dieta]]+podroze789[[#This Row],[Koszt_wyj]]</f>
        <v>708.4</v>
      </c>
      <c r="CF185" s="1">
        <f>MONTH(podroze789[[#This Row],[D_wyj]])</f>
        <v>3</v>
      </c>
      <c r="CG185" s="1">
        <f>podroze789[[#This Row],[dnie]]-1</f>
        <v>1</v>
      </c>
      <c r="CT185" s="23">
        <v>4</v>
      </c>
      <c r="CV185" s="23">
        <v>3</v>
      </c>
    </row>
    <row r="186" spans="1:100" x14ac:dyDescent="0.25">
      <c r="A186" s="1" t="s">
        <v>9</v>
      </c>
      <c r="B186" s="1" t="s">
        <v>18</v>
      </c>
      <c r="C186" s="1" t="s">
        <v>19</v>
      </c>
      <c r="D186" s="2">
        <v>41641</v>
      </c>
      <c r="E186" s="2">
        <v>41642</v>
      </c>
      <c r="F186">
        <v>654.4</v>
      </c>
      <c r="G186" t="str">
        <f>podroze[[#This Row],[Imie]]&amp;podroze[[#This Row],[Nazwisko]]</f>
        <v>JustynaTracz</v>
      </c>
      <c r="H186">
        <f>COUNTIF(podroze[id],podroze[[#This Row],[id]])</f>
        <v>13</v>
      </c>
      <c r="I186">
        <f>podroze[[#This Row],[D_powr]]-podroze[[#This Row],[D_wyj]]+1</f>
        <v>2</v>
      </c>
      <c r="J186" s="1" cm="1">
        <f t="array" ref="J186">SUM(IF(podroze[Nazwisko]=podroze[[#This Row],[Nazwisko]],podroze[dnie],0))</f>
        <v>36</v>
      </c>
      <c r="K186" s="1">
        <f>30+(podroze[[#This Row],[dnie]]-1)*24</f>
        <v>54</v>
      </c>
      <c r="AB186" s="1" t="s">
        <v>9</v>
      </c>
      <c r="AC186" s="1" t="s">
        <v>18</v>
      </c>
      <c r="AD186" s="1" t="s">
        <v>19</v>
      </c>
      <c r="AE186" s="2">
        <v>41641</v>
      </c>
      <c r="AF186" s="2">
        <v>41642</v>
      </c>
      <c r="AG186">
        <v>654.4</v>
      </c>
      <c r="AH186" t="str">
        <f>podroze7[[#This Row],[Imie]]&amp;podroze7[[#This Row],[Nazwisko]]</f>
        <v>JustynaTracz</v>
      </c>
      <c r="AI186">
        <f>COUNTIF(podroze7[id],podroze7[[#This Row],[id]])</f>
        <v>13</v>
      </c>
      <c r="AJ186">
        <f>podroze7[[#This Row],[D_powr]]-podroze7[[#This Row],[D_wyj]]+1</f>
        <v>2</v>
      </c>
      <c r="AK186" s="1" cm="1">
        <f t="array" ref="AK186">SUM(IF(podroze7[Nazwisko]=podroze7[[#This Row],[Nazwisko]],podroze7[dnie],0))</f>
        <v>36</v>
      </c>
      <c r="AL186" s="1">
        <f>30+(podroze7[[#This Row],[dnie]]-1)*24</f>
        <v>54</v>
      </c>
      <c r="AM186" s="1">
        <f>podroze7[[#This Row],[dieta]]+podroze7[[#This Row],[Koszt_wyj]]</f>
        <v>708.4</v>
      </c>
      <c r="AZ186" s="1" t="s">
        <v>9</v>
      </c>
      <c r="BA186" s="1" t="s">
        <v>18</v>
      </c>
      <c r="BB186" s="1" t="s">
        <v>19</v>
      </c>
      <c r="BC186" s="2">
        <v>41641</v>
      </c>
      <c r="BD186" s="2">
        <v>41642</v>
      </c>
      <c r="BE186">
        <v>654.4</v>
      </c>
      <c r="BF186" t="str">
        <f>podroze78[[#This Row],[Imie]]&amp;podroze78[[#This Row],[Nazwisko]]</f>
        <v>JustynaTracz</v>
      </c>
      <c r="BG186">
        <f>COUNTIF(podroze78[id],podroze78[[#This Row],[id]])</f>
        <v>13</v>
      </c>
      <c r="BH186">
        <f>podroze78[[#This Row],[D_powr]]-podroze78[[#This Row],[D_wyj]]+1</f>
        <v>2</v>
      </c>
      <c r="BI186" s="1" cm="1">
        <f t="array" ref="BI186">SUM(IF(podroze78[Nazwisko]=podroze78[[#This Row],[Nazwisko]],podroze78[dnie],0))</f>
        <v>36</v>
      </c>
      <c r="BJ186" s="1">
        <f>30+(podroze78[[#This Row],[dnie]]-1)*24</f>
        <v>54</v>
      </c>
      <c r="BK186" s="1">
        <f>podroze78[[#This Row],[dieta]]+podroze78[[#This Row],[Koszt_wyj]]</f>
        <v>708.4</v>
      </c>
      <c r="BL186" s="1">
        <f>MONTH(podroze78[[#This Row],[D_wyj]])</f>
        <v>1</v>
      </c>
      <c r="BT186" s="1" t="s">
        <v>9</v>
      </c>
      <c r="BU186" s="1" t="s">
        <v>18</v>
      </c>
      <c r="BV186" s="1" t="s">
        <v>19</v>
      </c>
      <c r="BW186" s="2">
        <v>41641</v>
      </c>
      <c r="BX186" s="2">
        <v>41642</v>
      </c>
      <c r="BY186">
        <v>654.4</v>
      </c>
      <c r="BZ186" t="str">
        <f>podroze789[[#This Row],[Imie]]&amp;podroze789[[#This Row],[Nazwisko]]</f>
        <v>JustynaTracz</v>
      </c>
      <c r="CA186">
        <f>COUNTIF(podroze789[id],podroze789[[#This Row],[id]])</f>
        <v>13</v>
      </c>
      <c r="CB186">
        <f>podroze789[[#This Row],[D_powr]]-podroze789[[#This Row],[D_wyj]]+1</f>
        <v>2</v>
      </c>
      <c r="CC186" s="1" cm="1">
        <f t="array" ref="CC186">SUM(IF(podroze789[Nazwisko]=podroze789[[#This Row],[Nazwisko]],podroze789[dnie],0))</f>
        <v>36</v>
      </c>
      <c r="CD186" s="1">
        <f>30+(podroze789[[#This Row],[dnie]]-1)*24</f>
        <v>54</v>
      </c>
      <c r="CE186" s="1">
        <f>podroze789[[#This Row],[dieta]]+podroze789[[#This Row],[Koszt_wyj]]</f>
        <v>708.4</v>
      </c>
      <c r="CF186" s="1">
        <f>MONTH(podroze789[[#This Row],[D_wyj]])</f>
        <v>1</v>
      </c>
      <c r="CG186" s="1">
        <f>podroze789[[#This Row],[dnie]]-1</f>
        <v>1</v>
      </c>
      <c r="CT186" s="24">
        <v>4</v>
      </c>
      <c r="CV186" s="24">
        <v>4</v>
      </c>
    </row>
    <row r="187" spans="1:100" x14ac:dyDescent="0.25">
      <c r="A187" s="1" t="s">
        <v>9</v>
      </c>
      <c r="B187" s="1" t="s">
        <v>18</v>
      </c>
      <c r="C187" s="1" t="s">
        <v>27</v>
      </c>
      <c r="D187" s="2">
        <v>41923</v>
      </c>
      <c r="E187" s="2">
        <v>41924</v>
      </c>
      <c r="F187">
        <v>570</v>
      </c>
      <c r="G187" t="str">
        <f>podroze[[#This Row],[Imie]]&amp;podroze[[#This Row],[Nazwisko]]</f>
        <v>JustynaTracz</v>
      </c>
      <c r="H187">
        <f>COUNTIF(podroze[id],podroze[[#This Row],[id]])</f>
        <v>13</v>
      </c>
      <c r="I187">
        <f>podroze[[#This Row],[D_powr]]-podroze[[#This Row],[D_wyj]]+1</f>
        <v>2</v>
      </c>
      <c r="J187" s="1" cm="1">
        <f t="array" ref="J187">SUM(IF(podroze[Nazwisko]=podroze[[#This Row],[Nazwisko]],podroze[dnie],0))</f>
        <v>36</v>
      </c>
      <c r="K187" s="1">
        <f>30+(podroze[[#This Row],[dnie]]-1)*24</f>
        <v>54</v>
      </c>
      <c r="AB187" s="1" t="s">
        <v>9</v>
      </c>
      <c r="AC187" s="1" t="s">
        <v>18</v>
      </c>
      <c r="AD187" s="1" t="s">
        <v>27</v>
      </c>
      <c r="AE187" s="2">
        <v>41923</v>
      </c>
      <c r="AF187" s="2">
        <v>41924</v>
      </c>
      <c r="AG187">
        <v>570</v>
      </c>
      <c r="AH187" t="str">
        <f>podroze7[[#This Row],[Imie]]&amp;podroze7[[#This Row],[Nazwisko]]</f>
        <v>JustynaTracz</v>
      </c>
      <c r="AI187">
        <f>COUNTIF(podroze7[id],podroze7[[#This Row],[id]])</f>
        <v>13</v>
      </c>
      <c r="AJ187">
        <f>podroze7[[#This Row],[D_powr]]-podroze7[[#This Row],[D_wyj]]+1</f>
        <v>2</v>
      </c>
      <c r="AK187" s="1" cm="1">
        <f t="array" ref="AK187">SUM(IF(podroze7[Nazwisko]=podroze7[[#This Row],[Nazwisko]],podroze7[dnie],0))</f>
        <v>36</v>
      </c>
      <c r="AL187" s="1">
        <f>30+(podroze7[[#This Row],[dnie]]-1)*24</f>
        <v>54</v>
      </c>
      <c r="AM187" s="1">
        <f>podroze7[[#This Row],[dieta]]+podroze7[[#This Row],[Koszt_wyj]]</f>
        <v>624</v>
      </c>
      <c r="AZ187" s="1" t="s">
        <v>9</v>
      </c>
      <c r="BA187" s="1" t="s">
        <v>18</v>
      </c>
      <c r="BB187" s="1" t="s">
        <v>27</v>
      </c>
      <c r="BC187" s="2">
        <v>41923</v>
      </c>
      <c r="BD187" s="2">
        <v>41924</v>
      </c>
      <c r="BE187">
        <v>570</v>
      </c>
      <c r="BF187" t="str">
        <f>podroze78[[#This Row],[Imie]]&amp;podroze78[[#This Row],[Nazwisko]]</f>
        <v>JustynaTracz</v>
      </c>
      <c r="BG187">
        <f>COUNTIF(podroze78[id],podroze78[[#This Row],[id]])</f>
        <v>13</v>
      </c>
      <c r="BH187">
        <f>podroze78[[#This Row],[D_powr]]-podroze78[[#This Row],[D_wyj]]+1</f>
        <v>2</v>
      </c>
      <c r="BI187" s="1" cm="1">
        <f t="array" ref="BI187">SUM(IF(podroze78[Nazwisko]=podroze78[[#This Row],[Nazwisko]],podroze78[dnie],0))</f>
        <v>36</v>
      </c>
      <c r="BJ187" s="1">
        <f>30+(podroze78[[#This Row],[dnie]]-1)*24</f>
        <v>54</v>
      </c>
      <c r="BK187" s="1">
        <f>podroze78[[#This Row],[dieta]]+podroze78[[#This Row],[Koszt_wyj]]</f>
        <v>624</v>
      </c>
      <c r="BL187" s="1">
        <f>MONTH(podroze78[[#This Row],[D_wyj]])</f>
        <v>10</v>
      </c>
      <c r="BT187" s="1" t="s">
        <v>9</v>
      </c>
      <c r="BU187" s="1" t="s">
        <v>18</v>
      </c>
      <c r="BV187" s="1" t="s">
        <v>27</v>
      </c>
      <c r="BW187" s="2">
        <v>41923</v>
      </c>
      <c r="BX187" s="2">
        <v>41924</v>
      </c>
      <c r="BY187">
        <v>570</v>
      </c>
      <c r="BZ187" t="str">
        <f>podroze789[[#This Row],[Imie]]&amp;podroze789[[#This Row],[Nazwisko]]</f>
        <v>JustynaTracz</v>
      </c>
      <c r="CA187">
        <f>COUNTIF(podroze789[id],podroze789[[#This Row],[id]])</f>
        <v>13</v>
      </c>
      <c r="CB187">
        <f>podroze789[[#This Row],[D_powr]]-podroze789[[#This Row],[D_wyj]]+1</f>
        <v>2</v>
      </c>
      <c r="CC187" s="1" cm="1">
        <f t="array" ref="CC187">SUM(IF(podroze789[Nazwisko]=podroze789[[#This Row],[Nazwisko]],podroze789[dnie],0))</f>
        <v>36</v>
      </c>
      <c r="CD187" s="1">
        <f>30+(podroze789[[#This Row],[dnie]]-1)*24</f>
        <v>54</v>
      </c>
      <c r="CE187" s="1">
        <f>podroze789[[#This Row],[dieta]]+podroze789[[#This Row],[Koszt_wyj]]</f>
        <v>624</v>
      </c>
      <c r="CF187" s="1">
        <f>MONTH(podroze789[[#This Row],[D_wyj]])</f>
        <v>10</v>
      </c>
      <c r="CG187" s="1">
        <f>podroze789[[#This Row],[dnie]]-1</f>
        <v>1</v>
      </c>
      <c r="CT187" s="23">
        <v>3</v>
      </c>
      <c r="CV187" s="23">
        <v>4</v>
      </c>
    </row>
    <row r="188" spans="1:100" x14ac:dyDescent="0.25">
      <c r="A188" s="1" t="s">
        <v>9</v>
      </c>
      <c r="B188" s="1" t="s">
        <v>18</v>
      </c>
      <c r="C188" s="1" t="s">
        <v>47</v>
      </c>
      <c r="D188" s="2">
        <v>41959</v>
      </c>
      <c r="E188" s="2">
        <v>41960</v>
      </c>
      <c r="F188">
        <v>526.79999999999995</v>
      </c>
      <c r="G188" t="str">
        <f>podroze[[#This Row],[Imie]]&amp;podroze[[#This Row],[Nazwisko]]</f>
        <v>JustynaTracz</v>
      </c>
      <c r="H188">
        <f>COUNTIF(podroze[id],podroze[[#This Row],[id]])</f>
        <v>13</v>
      </c>
      <c r="I188">
        <f>podroze[[#This Row],[D_powr]]-podroze[[#This Row],[D_wyj]]+1</f>
        <v>2</v>
      </c>
      <c r="J188" s="1" cm="1">
        <f t="array" ref="J188">SUM(IF(podroze[Nazwisko]=podroze[[#This Row],[Nazwisko]],podroze[dnie],0))</f>
        <v>36</v>
      </c>
      <c r="K188" s="1">
        <f>30+(podroze[[#This Row],[dnie]]-1)*24</f>
        <v>54</v>
      </c>
      <c r="AB188" s="1" t="s">
        <v>9</v>
      </c>
      <c r="AC188" s="1" t="s">
        <v>18</v>
      </c>
      <c r="AD188" s="1" t="s">
        <v>47</v>
      </c>
      <c r="AE188" s="2">
        <v>41959</v>
      </c>
      <c r="AF188" s="2">
        <v>41960</v>
      </c>
      <c r="AG188">
        <v>526.79999999999995</v>
      </c>
      <c r="AH188" t="str">
        <f>podroze7[[#This Row],[Imie]]&amp;podroze7[[#This Row],[Nazwisko]]</f>
        <v>JustynaTracz</v>
      </c>
      <c r="AI188">
        <f>COUNTIF(podroze7[id],podroze7[[#This Row],[id]])</f>
        <v>13</v>
      </c>
      <c r="AJ188">
        <f>podroze7[[#This Row],[D_powr]]-podroze7[[#This Row],[D_wyj]]+1</f>
        <v>2</v>
      </c>
      <c r="AK188" s="1" cm="1">
        <f t="array" ref="AK188">SUM(IF(podroze7[Nazwisko]=podroze7[[#This Row],[Nazwisko]],podroze7[dnie],0))</f>
        <v>36</v>
      </c>
      <c r="AL188" s="1">
        <f>30+(podroze7[[#This Row],[dnie]]-1)*24</f>
        <v>54</v>
      </c>
      <c r="AM188" s="1">
        <f>podroze7[[#This Row],[dieta]]+podroze7[[#This Row],[Koszt_wyj]]</f>
        <v>580.79999999999995</v>
      </c>
      <c r="AZ188" s="1" t="s">
        <v>9</v>
      </c>
      <c r="BA188" s="1" t="s">
        <v>18</v>
      </c>
      <c r="BB188" s="1" t="s">
        <v>47</v>
      </c>
      <c r="BC188" s="2">
        <v>41959</v>
      </c>
      <c r="BD188" s="2">
        <v>41960</v>
      </c>
      <c r="BE188">
        <v>526.79999999999995</v>
      </c>
      <c r="BF188" t="str">
        <f>podroze78[[#This Row],[Imie]]&amp;podroze78[[#This Row],[Nazwisko]]</f>
        <v>JustynaTracz</v>
      </c>
      <c r="BG188">
        <f>COUNTIF(podroze78[id],podroze78[[#This Row],[id]])</f>
        <v>13</v>
      </c>
      <c r="BH188">
        <f>podroze78[[#This Row],[D_powr]]-podroze78[[#This Row],[D_wyj]]+1</f>
        <v>2</v>
      </c>
      <c r="BI188" s="1" cm="1">
        <f t="array" ref="BI188">SUM(IF(podroze78[Nazwisko]=podroze78[[#This Row],[Nazwisko]],podroze78[dnie],0))</f>
        <v>36</v>
      </c>
      <c r="BJ188" s="1">
        <f>30+(podroze78[[#This Row],[dnie]]-1)*24</f>
        <v>54</v>
      </c>
      <c r="BK188" s="1">
        <f>podroze78[[#This Row],[dieta]]+podroze78[[#This Row],[Koszt_wyj]]</f>
        <v>580.79999999999995</v>
      </c>
      <c r="BL188" s="1">
        <f>MONTH(podroze78[[#This Row],[D_wyj]])</f>
        <v>11</v>
      </c>
      <c r="BT188" s="1" t="s">
        <v>9</v>
      </c>
      <c r="BU188" s="1" t="s">
        <v>18</v>
      </c>
      <c r="BV188" s="1" t="s">
        <v>47</v>
      </c>
      <c r="BW188" s="2">
        <v>41959</v>
      </c>
      <c r="BX188" s="2">
        <v>41960</v>
      </c>
      <c r="BY188">
        <v>526.79999999999995</v>
      </c>
      <c r="BZ188" t="str">
        <f>podroze789[[#This Row],[Imie]]&amp;podroze789[[#This Row],[Nazwisko]]</f>
        <v>JustynaTracz</v>
      </c>
      <c r="CA188">
        <f>COUNTIF(podroze789[id],podroze789[[#This Row],[id]])</f>
        <v>13</v>
      </c>
      <c r="CB188">
        <f>podroze789[[#This Row],[D_powr]]-podroze789[[#This Row],[D_wyj]]+1</f>
        <v>2</v>
      </c>
      <c r="CC188" s="1" cm="1">
        <f t="array" ref="CC188">SUM(IF(podroze789[Nazwisko]=podroze789[[#This Row],[Nazwisko]],podroze789[dnie],0))</f>
        <v>36</v>
      </c>
      <c r="CD188" s="1">
        <f>30+(podroze789[[#This Row],[dnie]]-1)*24</f>
        <v>54</v>
      </c>
      <c r="CE188" s="1">
        <f>podroze789[[#This Row],[dieta]]+podroze789[[#This Row],[Koszt_wyj]]</f>
        <v>580.79999999999995</v>
      </c>
      <c r="CF188" s="1">
        <f>MONTH(podroze789[[#This Row],[D_wyj]])</f>
        <v>11</v>
      </c>
      <c r="CG188" s="1">
        <f>podroze789[[#This Row],[dnie]]-1</f>
        <v>1</v>
      </c>
      <c r="CT188" s="24">
        <v>3</v>
      </c>
      <c r="CV188" s="24">
        <v>2</v>
      </c>
    </row>
    <row r="189" spans="1:100" x14ac:dyDescent="0.25">
      <c r="A189" s="1" t="s">
        <v>6</v>
      </c>
      <c r="B189" s="1" t="s">
        <v>7</v>
      </c>
      <c r="C189" s="1" t="s">
        <v>8</v>
      </c>
      <c r="D189" s="2">
        <v>41641</v>
      </c>
      <c r="E189" s="2">
        <v>41642</v>
      </c>
      <c r="F189">
        <v>891</v>
      </c>
      <c r="G189" t="str">
        <f>podroze[[#This Row],[Imie]]&amp;podroze[[#This Row],[Nazwisko]]</f>
        <v>KarolinaArska</v>
      </c>
      <c r="H189">
        <f>COUNTIF(podroze[id],podroze[[#This Row],[id]])</f>
        <v>12</v>
      </c>
      <c r="I189">
        <f>podroze[[#This Row],[D_powr]]-podroze[[#This Row],[D_wyj]]+1</f>
        <v>2</v>
      </c>
      <c r="J189" s="1" cm="1">
        <f t="array" ref="J189">SUM(IF(podroze[Nazwisko]=podroze[[#This Row],[Nazwisko]],podroze[dnie],0))</f>
        <v>36</v>
      </c>
      <c r="K189" s="1">
        <f>30+(podroze[[#This Row],[dnie]]-1)*24</f>
        <v>54</v>
      </c>
      <c r="AB189" s="1" t="s">
        <v>6</v>
      </c>
      <c r="AC189" s="1" t="s">
        <v>7</v>
      </c>
      <c r="AD189" s="1" t="s">
        <v>8</v>
      </c>
      <c r="AE189" s="2">
        <v>41641</v>
      </c>
      <c r="AF189" s="2">
        <v>41642</v>
      </c>
      <c r="AG189">
        <v>891</v>
      </c>
      <c r="AH189" t="str">
        <f>podroze7[[#This Row],[Imie]]&amp;podroze7[[#This Row],[Nazwisko]]</f>
        <v>KarolinaArska</v>
      </c>
      <c r="AI189">
        <f>COUNTIF(podroze7[id],podroze7[[#This Row],[id]])</f>
        <v>12</v>
      </c>
      <c r="AJ189">
        <f>podroze7[[#This Row],[D_powr]]-podroze7[[#This Row],[D_wyj]]+1</f>
        <v>2</v>
      </c>
      <c r="AK189" s="1" cm="1">
        <f t="array" ref="AK189">SUM(IF(podroze7[Nazwisko]=podroze7[[#This Row],[Nazwisko]],podroze7[dnie],0))</f>
        <v>36</v>
      </c>
      <c r="AL189" s="1">
        <f>30+(podroze7[[#This Row],[dnie]]-1)*24</f>
        <v>54</v>
      </c>
      <c r="AM189" s="1">
        <f>podroze7[[#This Row],[dieta]]+podroze7[[#This Row],[Koszt_wyj]]</f>
        <v>945</v>
      </c>
      <c r="AZ189" s="1" t="s">
        <v>6</v>
      </c>
      <c r="BA189" s="1" t="s">
        <v>7</v>
      </c>
      <c r="BB189" s="1" t="s">
        <v>8</v>
      </c>
      <c r="BC189" s="2">
        <v>41641</v>
      </c>
      <c r="BD189" s="2">
        <v>41642</v>
      </c>
      <c r="BE189">
        <v>891</v>
      </c>
      <c r="BF189" t="str">
        <f>podroze78[[#This Row],[Imie]]&amp;podroze78[[#This Row],[Nazwisko]]</f>
        <v>KarolinaArska</v>
      </c>
      <c r="BG189">
        <f>COUNTIF(podroze78[id],podroze78[[#This Row],[id]])</f>
        <v>12</v>
      </c>
      <c r="BH189">
        <f>podroze78[[#This Row],[D_powr]]-podroze78[[#This Row],[D_wyj]]+1</f>
        <v>2</v>
      </c>
      <c r="BI189" s="1" cm="1">
        <f t="array" ref="BI189">SUM(IF(podroze78[Nazwisko]=podroze78[[#This Row],[Nazwisko]],podroze78[dnie],0))</f>
        <v>36</v>
      </c>
      <c r="BJ189" s="1">
        <f>30+(podroze78[[#This Row],[dnie]]-1)*24</f>
        <v>54</v>
      </c>
      <c r="BK189" s="1">
        <f>podroze78[[#This Row],[dieta]]+podroze78[[#This Row],[Koszt_wyj]]</f>
        <v>945</v>
      </c>
      <c r="BL189" s="1">
        <f>MONTH(podroze78[[#This Row],[D_wyj]])</f>
        <v>1</v>
      </c>
      <c r="BT189" s="1" t="s">
        <v>6</v>
      </c>
      <c r="BU189" s="1" t="s">
        <v>7</v>
      </c>
      <c r="BV189" s="1" t="s">
        <v>8</v>
      </c>
      <c r="BW189" s="2">
        <v>41641</v>
      </c>
      <c r="BX189" s="2">
        <v>41642</v>
      </c>
      <c r="BY189">
        <v>891</v>
      </c>
      <c r="BZ189" t="str">
        <f>podroze789[[#This Row],[Imie]]&amp;podroze789[[#This Row],[Nazwisko]]</f>
        <v>KarolinaArska</v>
      </c>
      <c r="CA189">
        <f>COUNTIF(podroze789[id],podroze789[[#This Row],[id]])</f>
        <v>12</v>
      </c>
      <c r="CB189">
        <f>podroze789[[#This Row],[D_powr]]-podroze789[[#This Row],[D_wyj]]+1</f>
        <v>2</v>
      </c>
      <c r="CC189" s="1" cm="1">
        <f t="array" ref="CC189">SUM(IF(podroze789[Nazwisko]=podroze789[[#This Row],[Nazwisko]],podroze789[dnie],0))</f>
        <v>36</v>
      </c>
      <c r="CD189" s="1">
        <f>30+(podroze789[[#This Row],[dnie]]-1)*24</f>
        <v>54</v>
      </c>
      <c r="CE189" s="1">
        <f>podroze789[[#This Row],[dieta]]+podroze789[[#This Row],[Koszt_wyj]]</f>
        <v>945</v>
      </c>
      <c r="CF189" s="1">
        <f>MONTH(podroze789[[#This Row],[D_wyj]])</f>
        <v>1</v>
      </c>
      <c r="CG189" s="1">
        <f>podroze789[[#This Row],[dnie]]-1</f>
        <v>1</v>
      </c>
      <c r="CT189" s="23">
        <v>3</v>
      </c>
      <c r="CV189" s="23">
        <v>2</v>
      </c>
    </row>
    <row r="190" spans="1:100" x14ac:dyDescent="0.25">
      <c r="A190" s="1" t="s">
        <v>6</v>
      </c>
      <c r="B190" s="1" t="s">
        <v>7</v>
      </c>
      <c r="C190" s="1" t="s">
        <v>24</v>
      </c>
      <c r="D190" s="2">
        <v>41643</v>
      </c>
      <c r="E190" s="2">
        <v>41644</v>
      </c>
      <c r="F190">
        <v>439.7</v>
      </c>
      <c r="G190" t="str">
        <f>podroze[[#This Row],[Imie]]&amp;podroze[[#This Row],[Nazwisko]]</f>
        <v>KarolinaArska</v>
      </c>
      <c r="H190">
        <f>COUNTIF(podroze[id],podroze[[#This Row],[id]])</f>
        <v>12</v>
      </c>
      <c r="I190">
        <f>podroze[[#This Row],[D_powr]]-podroze[[#This Row],[D_wyj]]+1</f>
        <v>2</v>
      </c>
      <c r="J190" s="1" cm="1">
        <f t="array" ref="J190">SUM(IF(podroze[Nazwisko]=podroze[[#This Row],[Nazwisko]],podroze[dnie],0))</f>
        <v>36</v>
      </c>
      <c r="K190" s="1">
        <f>30+(podroze[[#This Row],[dnie]]-1)*24</f>
        <v>54</v>
      </c>
      <c r="AB190" s="1" t="s">
        <v>6</v>
      </c>
      <c r="AC190" s="1" t="s">
        <v>7</v>
      </c>
      <c r="AD190" s="1" t="s">
        <v>24</v>
      </c>
      <c r="AE190" s="2">
        <v>41643</v>
      </c>
      <c r="AF190" s="2">
        <v>41644</v>
      </c>
      <c r="AG190">
        <v>439.7</v>
      </c>
      <c r="AH190" t="str">
        <f>podroze7[[#This Row],[Imie]]&amp;podroze7[[#This Row],[Nazwisko]]</f>
        <v>KarolinaArska</v>
      </c>
      <c r="AI190">
        <f>COUNTIF(podroze7[id],podroze7[[#This Row],[id]])</f>
        <v>12</v>
      </c>
      <c r="AJ190">
        <f>podroze7[[#This Row],[D_powr]]-podroze7[[#This Row],[D_wyj]]+1</f>
        <v>2</v>
      </c>
      <c r="AK190" s="1" cm="1">
        <f t="array" ref="AK190">SUM(IF(podroze7[Nazwisko]=podroze7[[#This Row],[Nazwisko]],podroze7[dnie],0))</f>
        <v>36</v>
      </c>
      <c r="AL190" s="1">
        <f>30+(podroze7[[#This Row],[dnie]]-1)*24</f>
        <v>54</v>
      </c>
      <c r="AM190" s="1">
        <f>podroze7[[#This Row],[dieta]]+podroze7[[#This Row],[Koszt_wyj]]</f>
        <v>493.7</v>
      </c>
      <c r="AZ190" s="1" t="s">
        <v>6</v>
      </c>
      <c r="BA190" s="1" t="s">
        <v>7</v>
      </c>
      <c r="BB190" s="1" t="s">
        <v>24</v>
      </c>
      <c r="BC190" s="2">
        <v>41643</v>
      </c>
      <c r="BD190" s="2">
        <v>41644</v>
      </c>
      <c r="BE190">
        <v>439.7</v>
      </c>
      <c r="BF190" t="str">
        <f>podroze78[[#This Row],[Imie]]&amp;podroze78[[#This Row],[Nazwisko]]</f>
        <v>KarolinaArska</v>
      </c>
      <c r="BG190">
        <f>COUNTIF(podroze78[id],podroze78[[#This Row],[id]])</f>
        <v>12</v>
      </c>
      <c r="BH190">
        <f>podroze78[[#This Row],[D_powr]]-podroze78[[#This Row],[D_wyj]]+1</f>
        <v>2</v>
      </c>
      <c r="BI190" s="1" cm="1">
        <f t="array" ref="BI190">SUM(IF(podroze78[Nazwisko]=podroze78[[#This Row],[Nazwisko]],podroze78[dnie],0))</f>
        <v>36</v>
      </c>
      <c r="BJ190" s="1">
        <f>30+(podroze78[[#This Row],[dnie]]-1)*24</f>
        <v>54</v>
      </c>
      <c r="BK190" s="1">
        <f>podroze78[[#This Row],[dieta]]+podroze78[[#This Row],[Koszt_wyj]]</f>
        <v>493.7</v>
      </c>
      <c r="BL190" s="1">
        <f>MONTH(podroze78[[#This Row],[D_wyj]])</f>
        <v>1</v>
      </c>
      <c r="BT190" s="1" t="s">
        <v>6</v>
      </c>
      <c r="BU190" s="1" t="s">
        <v>7</v>
      </c>
      <c r="BV190" s="1" t="s">
        <v>24</v>
      </c>
      <c r="BW190" s="2">
        <v>41643</v>
      </c>
      <c r="BX190" s="2">
        <v>41644</v>
      </c>
      <c r="BY190">
        <v>439.7</v>
      </c>
      <c r="BZ190" t="str">
        <f>podroze789[[#This Row],[Imie]]&amp;podroze789[[#This Row],[Nazwisko]]</f>
        <v>KarolinaArska</v>
      </c>
      <c r="CA190">
        <f>COUNTIF(podroze789[id],podroze789[[#This Row],[id]])</f>
        <v>12</v>
      </c>
      <c r="CB190">
        <f>podroze789[[#This Row],[D_powr]]-podroze789[[#This Row],[D_wyj]]+1</f>
        <v>2</v>
      </c>
      <c r="CC190" s="1" cm="1">
        <f t="array" ref="CC190">SUM(IF(podroze789[Nazwisko]=podroze789[[#This Row],[Nazwisko]],podroze789[dnie],0))</f>
        <v>36</v>
      </c>
      <c r="CD190" s="1">
        <f>30+(podroze789[[#This Row],[dnie]]-1)*24</f>
        <v>54</v>
      </c>
      <c r="CE190" s="1">
        <f>podroze789[[#This Row],[dieta]]+podroze789[[#This Row],[Koszt_wyj]]</f>
        <v>493.7</v>
      </c>
      <c r="CF190" s="1">
        <f>MONTH(podroze789[[#This Row],[D_wyj]])</f>
        <v>1</v>
      </c>
      <c r="CG190" s="1">
        <f>podroze789[[#This Row],[dnie]]-1</f>
        <v>1</v>
      </c>
      <c r="CT190" s="24">
        <v>2</v>
      </c>
      <c r="CV190" s="24">
        <v>2</v>
      </c>
    </row>
    <row r="191" spans="1:100" x14ac:dyDescent="0.25">
      <c r="A191" s="1" t="s">
        <v>6</v>
      </c>
      <c r="B191" s="1" t="s">
        <v>7</v>
      </c>
      <c r="C191" s="1" t="s">
        <v>30</v>
      </c>
      <c r="D191" s="2">
        <v>41983</v>
      </c>
      <c r="E191" s="2">
        <v>41984</v>
      </c>
      <c r="F191">
        <v>331.5</v>
      </c>
      <c r="G191" t="str">
        <f>podroze[[#This Row],[Imie]]&amp;podroze[[#This Row],[Nazwisko]]</f>
        <v>KarolinaArska</v>
      </c>
      <c r="H191">
        <f>COUNTIF(podroze[id],podroze[[#This Row],[id]])</f>
        <v>12</v>
      </c>
      <c r="I191">
        <f>podroze[[#This Row],[D_powr]]-podroze[[#This Row],[D_wyj]]+1</f>
        <v>2</v>
      </c>
      <c r="J191" s="1" cm="1">
        <f t="array" ref="J191">SUM(IF(podroze[Nazwisko]=podroze[[#This Row],[Nazwisko]],podroze[dnie],0))</f>
        <v>36</v>
      </c>
      <c r="K191" s="1">
        <f>30+(podroze[[#This Row],[dnie]]-1)*24</f>
        <v>54</v>
      </c>
      <c r="AB191" s="1" t="s">
        <v>6</v>
      </c>
      <c r="AC191" s="1" t="s">
        <v>7</v>
      </c>
      <c r="AD191" s="1" t="s">
        <v>30</v>
      </c>
      <c r="AE191" s="2">
        <v>41983</v>
      </c>
      <c r="AF191" s="2">
        <v>41984</v>
      </c>
      <c r="AG191">
        <v>331.5</v>
      </c>
      <c r="AH191" t="str">
        <f>podroze7[[#This Row],[Imie]]&amp;podroze7[[#This Row],[Nazwisko]]</f>
        <v>KarolinaArska</v>
      </c>
      <c r="AI191">
        <f>COUNTIF(podroze7[id],podroze7[[#This Row],[id]])</f>
        <v>12</v>
      </c>
      <c r="AJ191">
        <f>podroze7[[#This Row],[D_powr]]-podroze7[[#This Row],[D_wyj]]+1</f>
        <v>2</v>
      </c>
      <c r="AK191" s="1" cm="1">
        <f t="array" ref="AK191">SUM(IF(podroze7[Nazwisko]=podroze7[[#This Row],[Nazwisko]],podroze7[dnie],0))</f>
        <v>36</v>
      </c>
      <c r="AL191" s="1">
        <f>30+(podroze7[[#This Row],[dnie]]-1)*24</f>
        <v>54</v>
      </c>
      <c r="AM191" s="1">
        <f>podroze7[[#This Row],[dieta]]+podroze7[[#This Row],[Koszt_wyj]]</f>
        <v>385.5</v>
      </c>
      <c r="AZ191" s="1" t="s">
        <v>6</v>
      </c>
      <c r="BA191" s="1" t="s">
        <v>7</v>
      </c>
      <c r="BB191" s="1" t="s">
        <v>30</v>
      </c>
      <c r="BC191" s="2">
        <v>41983</v>
      </c>
      <c r="BD191" s="2">
        <v>41984</v>
      </c>
      <c r="BE191">
        <v>331.5</v>
      </c>
      <c r="BF191" t="str">
        <f>podroze78[[#This Row],[Imie]]&amp;podroze78[[#This Row],[Nazwisko]]</f>
        <v>KarolinaArska</v>
      </c>
      <c r="BG191">
        <f>COUNTIF(podroze78[id],podroze78[[#This Row],[id]])</f>
        <v>12</v>
      </c>
      <c r="BH191">
        <f>podroze78[[#This Row],[D_powr]]-podroze78[[#This Row],[D_wyj]]+1</f>
        <v>2</v>
      </c>
      <c r="BI191" s="1" cm="1">
        <f t="array" ref="BI191">SUM(IF(podroze78[Nazwisko]=podroze78[[#This Row],[Nazwisko]],podroze78[dnie],0))</f>
        <v>36</v>
      </c>
      <c r="BJ191" s="1">
        <f>30+(podroze78[[#This Row],[dnie]]-1)*24</f>
        <v>54</v>
      </c>
      <c r="BK191" s="1">
        <f>podroze78[[#This Row],[dieta]]+podroze78[[#This Row],[Koszt_wyj]]</f>
        <v>385.5</v>
      </c>
      <c r="BL191" s="1">
        <f>MONTH(podroze78[[#This Row],[D_wyj]])</f>
        <v>12</v>
      </c>
      <c r="BT191" s="1" t="s">
        <v>6</v>
      </c>
      <c r="BU191" s="1" t="s">
        <v>7</v>
      </c>
      <c r="BV191" s="1" t="s">
        <v>30</v>
      </c>
      <c r="BW191" s="2">
        <v>41983</v>
      </c>
      <c r="BX191" s="2">
        <v>41984</v>
      </c>
      <c r="BY191">
        <v>331.5</v>
      </c>
      <c r="BZ191" t="str">
        <f>podroze789[[#This Row],[Imie]]&amp;podroze789[[#This Row],[Nazwisko]]</f>
        <v>KarolinaArska</v>
      </c>
      <c r="CA191">
        <f>COUNTIF(podroze789[id],podroze789[[#This Row],[id]])</f>
        <v>12</v>
      </c>
      <c r="CB191">
        <f>podroze789[[#This Row],[D_powr]]-podroze789[[#This Row],[D_wyj]]+1</f>
        <v>2</v>
      </c>
      <c r="CC191" s="1" cm="1">
        <f t="array" ref="CC191">SUM(IF(podroze789[Nazwisko]=podroze789[[#This Row],[Nazwisko]],podroze789[dnie],0))</f>
        <v>36</v>
      </c>
      <c r="CD191" s="1">
        <f>30+(podroze789[[#This Row],[dnie]]-1)*24</f>
        <v>54</v>
      </c>
      <c r="CE191" s="1">
        <f>podroze789[[#This Row],[dieta]]+podroze789[[#This Row],[Koszt_wyj]]</f>
        <v>385.5</v>
      </c>
      <c r="CF191" s="1">
        <f>MONTH(podroze789[[#This Row],[D_wyj]])</f>
        <v>12</v>
      </c>
      <c r="CG191" s="1">
        <f>podroze789[[#This Row],[dnie]]-1</f>
        <v>1</v>
      </c>
      <c r="CT191" s="23">
        <v>4</v>
      </c>
      <c r="CV191" s="23">
        <v>2</v>
      </c>
    </row>
    <row r="192" spans="1:100" x14ac:dyDescent="0.25">
      <c r="A192" s="1" t="s">
        <v>131</v>
      </c>
      <c r="B192" s="1" t="s">
        <v>142</v>
      </c>
      <c r="C192" s="1" t="s">
        <v>30</v>
      </c>
      <c r="D192" s="2">
        <v>41923</v>
      </c>
      <c r="E192" s="2">
        <v>41924</v>
      </c>
      <c r="F192">
        <v>331.5</v>
      </c>
      <c r="G192" t="str">
        <f>podroze[[#This Row],[Imie]]&amp;podroze[[#This Row],[Nazwisko]]</f>
        <v>WiktorCzekan</v>
      </c>
      <c r="H192">
        <f>COUNTIF(podroze[id],podroze[[#This Row],[id]])</f>
        <v>10</v>
      </c>
      <c r="I192">
        <f>podroze[[#This Row],[D_powr]]-podroze[[#This Row],[D_wyj]]+1</f>
        <v>2</v>
      </c>
      <c r="J192" s="1" cm="1">
        <f t="array" ref="J192">SUM(IF(podroze[Nazwisko]=podroze[[#This Row],[Nazwisko]],podroze[dnie],0))</f>
        <v>36</v>
      </c>
      <c r="K192" s="1">
        <f>30+(podroze[[#This Row],[dnie]]-1)*24</f>
        <v>54</v>
      </c>
      <c r="AB192" s="1" t="s">
        <v>131</v>
      </c>
      <c r="AC192" s="1" t="s">
        <v>142</v>
      </c>
      <c r="AD192" s="1" t="s">
        <v>30</v>
      </c>
      <c r="AE192" s="2">
        <v>41923</v>
      </c>
      <c r="AF192" s="2">
        <v>41924</v>
      </c>
      <c r="AG192">
        <v>331.5</v>
      </c>
      <c r="AH192" t="str">
        <f>podroze7[[#This Row],[Imie]]&amp;podroze7[[#This Row],[Nazwisko]]</f>
        <v>WiktorCzekan</v>
      </c>
      <c r="AI192">
        <f>COUNTIF(podroze7[id],podroze7[[#This Row],[id]])</f>
        <v>10</v>
      </c>
      <c r="AJ192">
        <f>podroze7[[#This Row],[D_powr]]-podroze7[[#This Row],[D_wyj]]+1</f>
        <v>2</v>
      </c>
      <c r="AK192" s="1" cm="1">
        <f t="array" ref="AK192">SUM(IF(podroze7[Nazwisko]=podroze7[[#This Row],[Nazwisko]],podroze7[dnie],0))</f>
        <v>36</v>
      </c>
      <c r="AL192" s="1">
        <f>30+(podroze7[[#This Row],[dnie]]-1)*24</f>
        <v>54</v>
      </c>
      <c r="AM192" s="1">
        <f>podroze7[[#This Row],[dieta]]+podroze7[[#This Row],[Koszt_wyj]]</f>
        <v>385.5</v>
      </c>
      <c r="AZ192" s="1" t="s">
        <v>131</v>
      </c>
      <c r="BA192" s="1" t="s">
        <v>142</v>
      </c>
      <c r="BB192" s="1" t="s">
        <v>30</v>
      </c>
      <c r="BC192" s="2">
        <v>41923</v>
      </c>
      <c r="BD192" s="2">
        <v>41924</v>
      </c>
      <c r="BE192">
        <v>331.5</v>
      </c>
      <c r="BF192" t="str">
        <f>podroze78[[#This Row],[Imie]]&amp;podroze78[[#This Row],[Nazwisko]]</f>
        <v>WiktorCzekan</v>
      </c>
      <c r="BG192">
        <f>COUNTIF(podroze78[id],podroze78[[#This Row],[id]])</f>
        <v>10</v>
      </c>
      <c r="BH192">
        <f>podroze78[[#This Row],[D_powr]]-podroze78[[#This Row],[D_wyj]]+1</f>
        <v>2</v>
      </c>
      <c r="BI192" s="1" cm="1">
        <f t="array" ref="BI192">SUM(IF(podroze78[Nazwisko]=podroze78[[#This Row],[Nazwisko]],podroze78[dnie],0))</f>
        <v>36</v>
      </c>
      <c r="BJ192" s="1">
        <f>30+(podroze78[[#This Row],[dnie]]-1)*24</f>
        <v>54</v>
      </c>
      <c r="BK192" s="1">
        <f>podroze78[[#This Row],[dieta]]+podroze78[[#This Row],[Koszt_wyj]]</f>
        <v>385.5</v>
      </c>
      <c r="BL192" s="1">
        <f>MONTH(podroze78[[#This Row],[D_wyj]])</f>
        <v>10</v>
      </c>
      <c r="BT192" s="1" t="s">
        <v>131</v>
      </c>
      <c r="BU192" s="1" t="s">
        <v>142</v>
      </c>
      <c r="BV192" s="1" t="s">
        <v>30</v>
      </c>
      <c r="BW192" s="2">
        <v>41923</v>
      </c>
      <c r="BX192" s="2">
        <v>41924</v>
      </c>
      <c r="BY192">
        <v>331.5</v>
      </c>
      <c r="BZ192" t="str">
        <f>podroze789[[#This Row],[Imie]]&amp;podroze789[[#This Row],[Nazwisko]]</f>
        <v>WiktorCzekan</v>
      </c>
      <c r="CA192">
        <f>COUNTIF(podroze789[id],podroze789[[#This Row],[id]])</f>
        <v>10</v>
      </c>
      <c r="CB192">
        <f>podroze789[[#This Row],[D_powr]]-podroze789[[#This Row],[D_wyj]]+1</f>
        <v>2</v>
      </c>
      <c r="CC192" s="1" cm="1">
        <f t="array" ref="CC192">SUM(IF(podroze789[Nazwisko]=podroze789[[#This Row],[Nazwisko]],podroze789[dnie],0))</f>
        <v>36</v>
      </c>
      <c r="CD192" s="1">
        <f>30+(podroze789[[#This Row],[dnie]]-1)*24</f>
        <v>54</v>
      </c>
      <c r="CE192" s="1">
        <f>podroze789[[#This Row],[dieta]]+podroze789[[#This Row],[Koszt_wyj]]</f>
        <v>385.5</v>
      </c>
      <c r="CF192" s="1">
        <f>MONTH(podroze789[[#This Row],[D_wyj]])</f>
        <v>10</v>
      </c>
      <c r="CG192" s="1">
        <f>podroze789[[#This Row],[dnie]]-1</f>
        <v>1</v>
      </c>
      <c r="CT192" s="24">
        <v>4</v>
      </c>
      <c r="CV192" s="24">
        <v>2</v>
      </c>
    </row>
    <row r="193" spans="1:100" hidden="1" x14ac:dyDescent="0.25">
      <c r="A193" s="1" t="s">
        <v>93</v>
      </c>
      <c r="B193" s="1" t="s">
        <v>94</v>
      </c>
      <c r="C193" s="1" t="s">
        <v>8</v>
      </c>
      <c r="D193" s="2">
        <v>41657</v>
      </c>
      <c r="E193" s="2">
        <v>41657</v>
      </c>
      <c r="F193">
        <v>680</v>
      </c>
      <c r="G193" t="str">
        <f>podroze[[#This Row],[Imie]]&amp;podroze[[#This Row],[Nazwisko]]</f>
        <v>ZofiaSeredycka</v>
      </c>
      <c r="H193">
        <f>COUNTIF(podroze[id],podroze[[#This Row],[id]])</f>
        <v>15</v>
      </c>
      <c r="I193">
        <f>podroze[[#This Row],[D_powr]]-podroze[[#This Row],[D_wyj]]+1</f>
        <v>1</v>
      </c>
      <c r="J193" s="1" cm="1">
        <f t="array" ref="J193">SUM(IF(podroze[Nazwisko]=podroze[[#This Row],[Nazwisko]],podroze[dnie],0))</f>
        <v>36</v>
      </c>
      <c r="K193" s="1">
        <f>30+(podroze[[#This Row],[dnie]]-1)*24</f>
        <v>30</v>
      </c>
      <c r="AB193" s="1" t="s">
        <v>93</v>
      </c>
      <c r="AC193" s="1" t="s">
        <v>94</v>
      </c>
      <c r="AD193" s="1" t="s">
        <v>8</v>
      </c>
      <c r="AE193" s="2">
        <v>41657</v>
      </c>
      <c r="AF193" s="2">
        <v>41657</v>
      </c>
      <c r="AG193">
        <v>680</v>
      </c>
      <c r="AH193" t="str">
        <f>podroze7[[#This Row],[Imie]]&amp;podroze7[[#This Row],[Nazwisko]]</f>
        <v>ZofiaSeredycka</v>
      </c>
      <c r="AI193">
        <f>COUNTIF(podroze7[id],podroze7[[#This Row],[id]])</f>
        <v>15</v>
      </c>
      <c r="AJ193">
        <f>podroze7[[#This Row],[D_powr]]-podroze7[[#This Row],[D_wyj]]+1</f>
        <v>1</v>
      </c>
      <c r="AK193" s="1" cm="1">
        <f t="array" ref="AK193">SUM(IF(podroze7[Nazwisko]=podroze7[[#This Row],[Nazwisko]],podroze7[dnie],0))</f>
        <v>36</v>
      </c>
      <c r="AL193" s="1">
        <f>30+(podroze7[[#This Row],[dnie]]-1)*24</f>
        <v>30</v>
      </c>
      <c r="AM193" s="1">
        <f>podroze7[[#This Row],[dieta]]+podroze7[[#This Row],[Koszt_wyj]]</f>
        <v>710</v>
      </c>
      <c r="AZ193" s="1" t="s">
        <v>93</v>
      </c>
      <c r="BA193" s="1" t="s">
        <v>94</v>
      </c>
      <c r="BB193" s="1" t="s">
        <v>8</v>
      </c>
      <c r="BC193" s="2">
        <v>41657</v>
      </c>
      <c r="BD193" s="2">
        <v>41657</v>
      </c>
      <c r="BE193">
        <v>680</v>
      </c>
      <c r="BF193" t="str">
        <f>podroze78[[#This Row],[Imie]]&amp;podroze78[[#This Row],[Nazwisko]]</f>
        <v>ZofiaSeredycka</v>
      </c>
      <c r="BG193">
        <f>COUNTIF(podroze78[id],podroze78[[#This Row],[id]])</f>
        <v>15</v>
      </c>
      <c r="BH193">
        <f>podroze78[[#This Row],[D_powr]]-podroze78[[#This Row],[D_wyj]]+1</f>
        <v>1</v>
      </c>
      <c r="BI193" s="1" cm="1">
        <f t="array" ref="BI193">SUM(IF(podroze78[Nazwisko]=podroze78[[#This Row],[Nazwisko]],podroze78[dnie],0))</f>
        <v>36</v>
      </c>
      <c r="BJ193" s="1">
        <f>30+(podroze78[[#This Row],[dnie]]-1)*24</f>
        <v>30</v>
      </c>
      <c r="BK193" s="1">
        <f>podroze78[[#This Row],[dieta]]+podroze78[[#This Row],[Koszt_wyj]]</f>
        <v>710</v>
      </c>
      <c r="BL193" s="1">
        <f>MONTH(podroze78[[#This Row],[D_wyj]])</f>
        <v>1</v>
      </c>
      <c r="BT193" s="1" t="s">
        <v>93</v>
      </c>
      <c r="BU193" s="1" t="s">
        <v>94</v>
      </c>
      <c r="BV193" s="1" t="s">
        <v>8</v>
      </c>
      <c r="BW193" s="2">
        <v>41657</v>
      </c>
      <c r="BX193" s="2">
        <v>41657</v>
      </c>
      <c r="BY193">
        <v>680</v>
      </c>
      <c r="BZ193" t="str">
        <f>podroze789[[#This Row],[Imie]]&amp;podroze789[[#This Row],[Nazwisko]]</f>
        <v>ZofiaSeredycka</v>
      </c>
      <c r="CA193">
        <f>COUNTIF(podroze789[id],podroze789[[#This Row],[id]])</f>
        <v>15</v>
      </c>
      <c r="CB193">
        <f>podroze789[[#This Row],[D_powr]]-podroze789[[#This Row],[D_wyj]]+1</f>
        <v>1</v>
      </c>
      <c r="CC193" s="1" cm="1">
        <f t="array" ref="CC193">SUM(IF(podroze789[Nazwisko]=podroze789[[#This Row],[Nazwisko]],podroze789[dnie],0))</f>
        <v>36</v>
      </c>
      <c r="CD193" s="1">
        <f>30+(podroze789[[#This Row],[dnie]]-1)*24</f>
        <v>30</v>
      </c>
      <c r="CE193" s="1">
        <f>podroze789[[#This Row],[dieta]]+podroze789[[#This Row],[Koszt_wyj]]</f>
        <v>710</v>
      </c>
      <c r="CF193" s="1">
        <f>MONTH(podroze789[[#This Row],[D_wyj]])</f>
        <v>1</v>
      </c>
      <c r="CG193" s="1">
        <f>podroze789[[#This Row],[dnie]]-1</f>
        <v>0</v>
      </c>
      <c r="CT193" s="23">
        <v>4</v>
      </c>
      <c r="CV193" s="23">
        <v>2</v>
      </c>
    </row>
    <row r="194" spans="1:100" hidden="1" x14ac:dyDescent="0.25">
      <c r="A194" s="1" t="s">
        <v>93</v>
      </c>
      <c r="B194" s="1" t="s">
        <v>94</v>
      </c>
      <c r="C194" s="1" t="s">
        <v>47</v>
      </c>
      <c r="D194" s="2">
        <v>41664</v>
      </c>
      <c r="E194" s="2">
        <v>41664</v>
      </c>
      <c r="F194">
        <v>363.8</v>
      </c>
      <c r="G194" t="str">
        <f>podroze[[#This Row],[Imie]]&amp;podroze[[#This Row],[Nazwisko]]</f>
        <v>ZofiaSeredycka</v>
      </c>
      <c r="H194">
        <f>COUNTIF(podroze[id],podroze[[#This Row],[id]])</f>
        <v>15</v>
      </c>
      <c r="I194">
        <f>podroze[[#This Row],[D_powr]]-podroze[[#This Row],[D_wyj]]+1</f>
        <v>1</v>
      </c>
      <c r="J194" s="1" cm="1">
        <f t="array" ref="J194">SUM(IF(podroze[Nazwisko]=podroze[[#This Row],[Nazwisko]],podroze[dnie],0))</f>
        <v>36</v>
      </c>
      <c r="K194" s="1">
        <f>30+(podroze[[#This Row],[dnie]]-1)*24</f>
        <v>30</v>
      </c>
      <c r="AB194" s="1" t="s">
        <v>93</v>
      </c>
      <c r="AC194" s="1" t="s">
        <v>94</v>
      </c>
      <c r="AD194" s="1" t="s">
        <v>47</v>
      </c>
      <c r="AE194" s="2">
        <v>41664</v>
      </c>
      <c r="AF194" s="2">
        <v>41664</v>
      </c>
      <c r="AG194">
        <v>363.8</v>
      </c>
      <c r="AH194" t="str">
        <f>podroze7[[#This Row],[Imie]]&amp;podroze7[[#This Row],[Nazwisko]]</f>
        <v>ZofiaSeredycka</v>
      </c>
      <c r="AI194">
        <f>COUNTIF(podroze7[id],podroze7[[#This Row],[id]])</f>
        <v>15</v>
      </c>
      <c r="AJ194">
        <f>podroze7[[#This Row],[D_powr]]-podroze7[[#This Row],[D_wyj]]+1</f>
        <v>1</v>
      </c>
      <c r="AK194" s="1" cm="1">
        <f t="array" ref="AK194">SUM(IF(podroze7[Nazwisko]=podroze7[[#This Row],[Nazwisko]],podroze7[dnie],0))</f>
        <v>36</v>
      </c>
      <c r="AL194" s="1">
        <f>30+(podroze7[[#This Row],[dnie]]-1)*24</f>
        <v>30</v>
      </c>
      <c r="AM194" s="1">
        <f>podroze7[[#This Row],[dieta]]+podroze7[[#This Row],[Koszt_wyj]]</f>
        <v>393.8</v>
      </c>
      <c r="AZ194" s="1" t="s">
        <v>93</v>
      </c>
      <c r="BA194" s="1" t="s">
        <v>94</v>
      </c>
      <c r="BB194" s="1" t="s">
        <v>47</v>
      </c>
      <c r="BC194" s="2">
        <v>41664</v>
      </c>
      <c r="BD194" s="2">
        <v>41664</v>
      </c>
      <c r="BE194">
        <v>363.8</v>
      </c>
      <c r="BF194" t="str">
        <f>podroze78[[#This Row],[Imie]]&amp;podroze78[[#This Row],[Nazwisko]]</f>
        <v>ZofiaSeredycka</v>
      </c>
      <c r="BG194">
        <f>COUNTIF(podroze78[id],podroze78[[#This Row],[id]])</f>
        <v>15</v>
      </c>
      <c r="BH194">
        <f>podroze78[[#This Row],[D_powr]]-podroze78[[#This Row],[D_wyj]]+1</f>
        <v>1</v>
      </c>
      <c r="BI194" s="1" cm="1">
        <f t="array" ref="BI194">SUM(IF(podroze78[Nazwisko]=podroze78[[#This Row],[Nazwisko]],podroze78[dnie],0))</f>
        <v>36</v>
      </c>
      <c r="BJ194" s="1">
        <f>30+(podroze78[[#This Row],[dnie]]-1)*24</f>
        <v>30</v>
      </c>
      <c r="BK194" s="1">
        <f>podroze78[[#This Row],[dieta]]+podroze78[[#This Row],[Koszt_wyj]]</f>
        <v>393.8</v>
      </c>
      <c r="BL194" s="1">
        <f>MONTH(podroze78[[#This Row],[D_wyj]])</f>
        <v>1</v>
      </c>
      <c r="BT194" s="1" t="s">
        <v>93</v>
      </c>
      <c r="BU194" s="1" t="s">
        <v>94</v>
      </c>
      <c r="BV194" s="1" t="s">
        <v>47</v>
      </c>
      <c r="BW194" s="2">
        <v>41664</v>
      </c>
      <c r="BX194" s="2">
        <v>41664</v>
      </c>
      <c r="BY194">
        <v>363.8</v>
      </c>
      <c r="BZ194" t="str">
        <f>podroze789[[#This Row],[Imie]]&amp;podroze789[[#This Row],[Nazwisko]]</f>
        <v>ZofiaSeredycka</v>
      </c>
      <c r="CA194">
        <f>COUNTIF(podroze789[id],podroze789[[#This Row],[id]])</f>
        <v>15</v>
      </c>
      <c r="CB194">
        <f>podroze789[[#This Row],[D_powr]]-podroze789[[#This Row],[D_wyj]]+1</f>
        <v>1</v>
      </c>
      <c r="CC194" s="1" cm="1">
        <f t="array" ref="CC194">SUM(IF(podroze789[Nazwisko]=podroze789[[#This Row],[Nazwisko]],podroze789[dnie],0))</f>
        <v>36</v>
      </c>
      <c r="CD194" s="1">
        <f>30+(podroze789[[#This Row],[dnie]]-1)*24</f>
        <v>30</v>
      </c>
      <c r="CE194" s="1">
        <f>podroze789[[#This Row],[dieta]]+podroze789[[#This Row],[Koszt_wyj]]</f>
        <v>393.8</v>
      </c>
      <c r="CF194" s="1">
        <f>MONTH(podroze789[[#This Row],[D_wyj]])</f>
        <v>1</v>
      </c>
      <c r="CG194" s="1">
        <f>podroze789[[#This Row],[dnie]]-1</f>
        <v>0</v>
      </c>
      <c r="CT194" s="24">
        <v>4</v>
      </c>
      <c r="CV194" s="24">
        <v>2</v>
      </c>
    </row>
    <row r="195" spans="1:100" hidden="1" x14ac:dyDescent="0.25">
      <c r="A195" s="1" t="s">
        <v>93</v>
      </c>
      <c r="B195" s="1" t="s">
        <v>94</v>
      </c>
      <c r="C195" s="1" t="s">
        <v>8</v>
      </c>
      <c r="D195" s="2">
        <v>41666</v>
      </c>
      <c r="E195" s="2">
        <v>41666</v>
      </c>
      <c r="F195">
        <v>680</v>
      </c>
      <c r="G195" t="str">
        <f>podroze[[#This Row],[Imie]]&amp;podroze[[#This Row],[Nazwisko]]</f>
        <v>ZofiaSeredycka</v>
      </c>
      <c r="H195">
        <f>COUNTIF(podroze[id],podroze[[#This Row],[id]])</f>
        <v>15</v>
      </c>
      <c r="I195">
        <f>podroze[[#This Row],[D_powr]]-podroze[[#This Row],[D_wyj]]+1</f>
        <v>1</v>
      </c>
      <c r="J195" s="1" cm="1">
        <f t="array" ref="J195">SUM(IF(podroze[Nazwisko]=podroze[[#This Row],[Nazwisko]],podroze[dnie],0))</f>
        <v>36</v>
      </c>
      <c r="K195" s="1">
        <f>30+(podroze[[#This Row],[dnie]]-1)*24</f>
        <v>30</v>
      </c>
      <c r="AB195" s="1" t="s">
        <v>93</v>
      </c>
      <c r="AC195" s="1" t="s">
        <v>94</v>
      </c>
      <c r="AD195" s="1" t="s">
        <v>8</v>
      </c>
      <c r="AE195" s="2">
        <v>41666</v>
      </c>
      <c r="AF195" s="2">
        <v>41666</v>
      </c>
      <c r="AG195">
        <v>680</v>
      </c>
      <c r="AH195" t="str">
        <f>podroze7[[#This Row],[Imie]]&amp;podroze7[[#This Row],[Nazwisko]]</f>
        <v>ZofiaSeredycka</v>
      </c>
      <c r="AI195">
        <f>COUNTIF(podroze7[id],podroze7[[#This Row],[id]])</f>
        <v>15</v>
      </c>
      <c r="AJ195">
        <f>podroze7[[#This Row],[D_powr]]-podroze7[[#This Row],[D_wyj]]+1</f>
        <v>1</v>
      </c>
      <c r="AK195" s="1" cm="1">
        <f t="array" ref="AK195">SUM(IF(podroze7[Nazwisko]=podroze7[[#This Row],[Nazwisko]],podroze7[dnie],0))</f>
        <v>36</v>
      </c>
      <c r="AL195" s="1">
        <f>30+(podroze7[[#This Row],[dnie]]-1)*24</f>
        <v>30</v>
      </c>
      <c r="AM195" s="1">
        <f>podroze7[[#This Row],[dieta]]+podroze7[[#This Row],[Koszt_wyj]]</f>
        <v>710</v>
      </c>
      <c r="AZ195" s="1" t="s">
        <v>93</v>
      </c>
      <c r="BA195" s="1" t="s">
        <v>94</v>
      </c>
      <c r="BB195" s="1" t="s">
        <v>8</v>
      </c>
      <c r="BC195" s="2">
        <v>41666</v>
      </c>
      <c r="BD195" s="2">
        <v>41666</v>
      </c>
      <c r="BE195">
        <v>680</v>
      </c>
      <c r="BF195" t="str">
        <f>podroze78[[#This Row],[Imie]]&amp;podroze78[[#This Row],[Nazwisko]]</f>
        <v>ZofiaSeredycka</v>
      </c>
      <c r="BG195">
        <f>COUNTIF(podroze78[id],podroze78[[#This Row],[id]])</f>
        <v>15</v>
      </c>
      <c r="BH195">
        <f>podroze78[[#This Row],[D_powr]]-podroze78[[#This Row],[D_wyj]]+1</f>
        <v>1</v>
      </c>
      <c r="BI195" s="1" cm="1">
        <f t="array" ref="BI195">SUM(IF(podroze78[Nazwisko]=podroze78[[#This Row],[Nazwisko]],podroze78[dnie],0))</f>
        <v>36</v>
      </c>
      <c r="BJ195" s="1">
        <f>30+(podroze78[[#This Row],[dnie]]-1)*24</f>
        <v>30</v>
      </c>
      <c r="BK195" s="1">
        <f>podroze78[[#This Row],[dieta]]+podroze78[[#This Row],[Koszt_wyj]]</f>
        <v>710</v>
      </c>
      <c r="BL195" s="1">
        <f>MONTH(podroze78[[#This Row],[D_wyj]])</f>
        <v>1</v>
      </c>
      <c r="BT195" s="1" t="s">
        <v>93</v>
      </c>
      <c r="BU195" s="1" t="s">
        <v>94</v>
      </c>
      <c r="BV195" s="1" t="s">
        <v>8</v>
      </c>
      <c r="BW195" s="2">
        <v>41666</v>
      </c>
      <c r="BX195" s="2">
        <v>41666</v>
      </c>
      <c r="BY195">
        <v>680</v>
      </c>
      <c r="BZ195" t="str">
        <f>podroze789[[#This Row],[Imie]]&amp;podroze789[[#This Row],[Nazwisko]]</f>
        <v>ZofiaSeredycka</v>
      </c>
      <c r="CA195">
        <f>COUNTIF(podroze789[id],podroze789[[#This Row],[id]])</f>
        <v>15</v>
      </c>
      <c r="CB195">
        <f>podroze789[[#This Row],[D_powr]]-podroze789[[#This Row],[D_wyj]]+1</f>
        <v>1</v>
      </c>
      <c r="CC195" s="1" cm="1">
        <f t="array" ref="CC195">SUM(IF(podroze789[Nazwisko]=podroze789[[#This Row],[Nazwisko]],podroze789[dnie],0))</f>
        <v>36</v>
      </c>
      <c r="CD195" s="1">
        <f>30+(podroze789[[#This Row],[dnie]]-1)*24</f>
        <v>30</v>
      </c>
      <c r="CE195" s="1">
        <f>podroze789[[#This Row],[dieta]]+podroze789[[#This Row],[Koszt_wyj]]</f>
        <v>710</v>
      </c>
      <c r="CF195" s="1">
        <f>MONTH(podroze789[[#This Row],[D_wyj]])</f>
        <v>1</v>
      </c>
      <c r="CG195" s="1">
        <f>podroze789[[#This Row],[dnie]]-1</f>
        <v>0</v>
      </c>
      <c r="CT195" s="23">
        <v>4</v>
      </c>
      <c r="CV195" s="23">
        <v>3</v>
      </c>
    </row>
    <row r="196" spans="1:100" hidden="1" x14ac:dyDescent="0.25">
      <c r="A196" s="1" t="s">
        <v>93</v>
      </c>
      <c r="B196" s="1" t="s">
        <v>94</v>
      </c>
      <c r="C196" s="1" t="s">
        <v>30</v>
      </c>
      <c r="D196" s="2">
        <v>41970</v>
      </c>
      <c r="E196" s="2">
        <v>41970</v>
      </c>
      <c r="F196">
        <v>212.5</v>
      </c>
      <c r="G196" t="str">
        <f>podroze[[#This Row],[Imie]]&amp;podroze[[#This Row],[Nazwisko]]</f>
        <v>ZofiaSeredycka</v>
      </c>
      <c r="H196">
        <f>COUNTIF(podroze[id],podroze[[#This Row],[id]])</f>
        <v>15</v>
      </c>
      <c r="I196">
        <f>podroze[[#This Row],[D_powr]]-podroze[[#This Row],[D_wyj]]+1</f>
        <v>1</v>
      </c>
      <c r="J196" s="1" cm="1">
        <f t="array" ref="J196">SUM(IF(podroze[Nazwisko]=podroze[[#This Row],[Nazwisko]],podroze[dnie],0))</f>
        <v>36</v>
      </c>
      <c r="K196" s="1">
        <f>30+(podroze[[#This Row],[dnie]]-1)*24</f>
        <v>30</v>
      </c>
      <c r="AB196" s="1" t="s">
        <v>93</v>
      </c>
      <c r="AC196" s="1" t="s">
        <v>94</v>
      </c>
      <c r="AD196" s="1" t="s">
        <v>30</v>
      </c>
      <c r="AE196" s="2">
        <v>41970</v>
      </c>
      <c r="AF196" s="2">
        <v>41970</v>
      </c>
      <c r="AG196">
        <v>212.5</v>
      </c>
      <c r="AH196" t="str">
        <f>podroze7[[#This Row],[Imie]]&amp;podroze7[[#This Row],[Nazwisko]]</f>
        <v>ZofiaSeredycka</v>
      </c>
      <c r="AI196">
        <f>COUNTIF(podroze7[id],podroze7[[#This Row],[id]])</f>
        <v>15</v>
      </c>
      <c r="AJ196">
        <f>podroze7[[#This Row],[D_powr]]-podroze7[[#This Row],[D_wyj]]+1</f>
        <v>1</v>
      </c>
      <c r="AK196" s="1" cm="1">
        <f t="array" ref="AK196">SUM(IF(podroze7[Nazwisko]=podroze7[[#This Row],[Nazwisko]],podroze7[dnie],0))</f>
        <v>36</v>
      </c>
      <c r="AL196" s="1">
        <f>30+(podroze7[[#This Row],[dnie]]-1)*24</f>
        <v>30</v>
      </c>
      <c r="AM196" s="1">
        <f>podroze7[[#This Row],[dieta]]+podroze7[[#This Row],[Koszt_wyj]]</f>
        <v>242.5</v>
      </c>
      <c r="AZ196" s="1" t="s">
        <v>93</v>
      </c>
      <c r="BA196" s="1" t="s">
        <v>94</v>
      </c>
      <c r="BB196" s="1" t="s">
        <v>30</v>
      </c>
      <c r="BC196" s="2">
        <v>41970</v>
      </c>
      <c r="BD196" s="2">
        <v>41970</v>
      </c>
      <c r="BE196">
        <v>212.5</v>
      </c>
      <c r="BF196" t="str">
        <f>podroze78[[#This Row],[Imie]]&amp;podroze78[[#This Row],[Nazwisko]]</f>
        <v>ZofiaSeredycka</v>
      </c>
      <c r="BG196">
        <f>COUNTIF(podroze78[id],podroze78[[#This Row],[id]])</f>
        <v>15</v>
      </c>
      <c r="BH196">
        <f>podroze78[[#This Row],[D_powr]]-podroze78[[#This Row],[D_wyj]]+1</f>
        <v>1</v>
      </c>
      <c r="BI196" s="1" cm="1">
        <f t="array" ref="BI196">SUM(IF(podroze78[Nazwisko]=podroze78[[#This Row],[Nazwisko]],podroze78[dnie],0))</f>
        <v>36</v>
      </c>
      <c r="BJ196" s="1">
        <f>30+(podroze78[[#This Row],[dnie]]-1)*24</f>
        <v>30</v>
      </c>
      <c r="BK196" s="1">
        <f>podroze78[[#This Row],[dieta]]+podroze78[[#This Row],[Koszt_wyj]]</f>
        <v>242.5</v>
      </c>
      <c r="BL196" s="1">
        <f>MONTH(podroze78[[#This Row],[D_wyj]])</f>
        <v>11</v>
      </c>
      <c r="BT196" s="1" t="s">
        <v>93</v>
      </c>
      <c r="BU196" s="1" t="s">
        <v>94</v>
      </c>
      <c r="BV196" s="1" t="s">
        <v>30</v>
      </c>
      <c r="BW196" s="2">
        <v>41970</v>
      </c>
      <c r="BX196" s="2">
        <v>41970</v>
      </c>
      <c r="BY196">
        <v>212.5</v>
      </c>
      <c r="BZ196" t="str">
        <f>podroze789[[#This Row],[Imie]]&amp;podroze789[[#This Row],[Nazwisko]]</f>
        <v>ZofiaSeredycka</v>
      </c>
      <c r="CA196">
        <f>COUNTIF(podroze789[id],podroze789[[#This Row],[id]])</f>
        <v>15</v>
      </c>
      <c r="CB196">
        <f>podroze789[[#This Row],[D_powr]]-podroze789[[#This Row],[D_wyj]]+1</f>
        <v>1</v>
      </c>
      <c r="CC196" s="1" cm="1">
        <f t="array" ref="CC196">SUM(IF(podroze789[Nazwisko]=podroze789[[#This Row],[Nazwisko]],podroze789[dnie],0))</f>
        <v>36</v>
      </c>
      <c r="CD196" s="1">
        <f>30+(podroze789[[#This Row],[dnie]]-1)*24</f>
        <v>30</v>
      </c>
      <c r="CE196" s="1">
        <f>podroze789[[#This Row],[dieta]]+podroze789[[#This Row],[Koszt_wyj]]</f>
        <v>242.5</v>
      </c>
      <c r="CF196" s="1">
        <f>MONTH(podroze789[[#This Row],[D_wyj]])</f>
        <v>11</v>
      </c>
      <c r="CG196" s="1">
        <f>podroze789[[#This Row],[dnie]]-1</f>
        <v>0</v>
      </c>
      <c r="CT196" s="24">
        <v>4</v>
      </c>
      <c r="CV196" s="24">
        <v>3</v>
      </c>
    </row>
    <row r="197" spans="1:100" hidden="1" x14ac:dyDescent="0.25">
      <c r="A197" s="1" t="s">
        <v>93</v>
      </c>
      <c r="B197" s="1" t="s">
        <v>94</v>
      </c>
      <c r="C197" s="1" t="s">
        <v>19</v>
      </c>
      <c r="D197" s="2">
        <v>41974</v>
      </c>
      <c r="E197" s="2">
        <v>41974</v>
      </c>
      <c r="F197">
        <v>513.4</v>
      </c>
      <c r="G197" t="str">
        <f>podroze[[#This Row],[Imie]]&amp;podroze[[#This Row],[Nazwisko]]</f>
        <v>ZofiaSeredycka</v>
      </c>
      <c r="H197">
        <f>COUNTIF(podroze[id],podroze[[#This Row],[id]])</f>
        <v>15</v>
      </c>
      <c r="I197">
        <f>podroze[[#This Row],[D_powr]]-podroze[[#This Row],[D_wyj]]+1</f>
        <v>1</v>
      </c>
      <c r="J197" s="1" cm="1">
        <f t="array" ref="J197">SUM(IF(podroze[Nazwisko]=podroze[[#This Row],[Nazwisko]],podroze[dnie],0))</f>
        <v>36</v>
      </c>
      <c r="K197" s="1">
        <f>30+(podroze[[#This Row],[dnie]]-1)*24</f>
        <v>30</v>
      </c>
      <c r="AB197" s="1" t="s">
        <v>93</v>
      </c>
      <c r="AC197" s="1" t="s">
        <v>94</v>
      </c>
      <c r="AD197" s="1" t="s">
        <v>19</v>
      </c>
      <c r="AE197" s="2">
        <v>41974</v>
      </c>
      <c r="AF197" s="2">
        <v>41974</v>
      </c>
      <c r="AG197">
        <v>513.4</v>
      </c>
      <c r="AH197" t="str">
        <f>podroze7[[#This Row],[Imie]]&amp;podroze7[[#This Row],[Nazwisko]]</f>
        <v>ZofiaSeredycka</v>
      </c>
      <c r="AI197">
        <f>COUNTIF(podroze7[id],podroze7[[#This Row],[id]])</f>
        <v>15</v>
      </c>
      <c r="AJ197">
        <f>podroze7[[#This Row],[D_powr]]-podroze7[[#This Row],[D_wyj]]+1</f>
        <v>1</v>
      </c>
      <c r="AK197" s="1" cm="1">
        <f t="array" ref="AK197">SUM(IF(podroze7[Nazwisko]=podroze7[[#This Row],[Nazwisko]],podroze7[dnie],0))</f>
        <v>36</v>
      </c>
      <c r="AL197" s="1">
        <f>30+(podroze7[[#This Row],[dnie]]-1)*24</f>
        <v>30</v>
      </c>
      <c r="AM197" s="1">
        <f>podroze7[[#This Row],[dieta]]+podroze7[[#This Row],[Koszt_wyj]]</f>
        <v>543.4</v>
      </c>
      <c r="AZ197" s="1" t="s">
        <v>93</v>
      </c>
      <c r="BA197" s="1" t="s">
        <v>94</v>
      </c>
      <c r="BB197" s="1" t="s">
        <v>19</v>
      </c>
      <c r="BC197" s="2">
        <v>41974</v>
      </c>
      <c r="BD197" s="2">
        <v>41974</v>
      </c>
      <c r="BE197">
        <v>513.4</v>
      </c>
      <c r="BF197" t="str">
        <f>podroze78[[#This Row],[Imie]]&amp;podroze78[[#This Row],[Nazwisko]]</f>
        <v>ZofiaSeredycka</v>
      </c>
      <c r="BG197">
        <f>COUNTIF(podroze78[id],podroze78[[#This Row],[id]])</f>
        <v>15</v>
      </c>
      <c r="BH197">
        <f>podroze78[[#This Row],[D_powr]]-podroze78[[#This Row],[D_wyj]]+1</f>
        <v>1</v>
      </c>
      <c r="BI197" s="1" cm="1">
        <f t="array" ref="BI197">SUM(IF(podroze78[Nazwisko]=podroze78[[#This Row],[Nazwisko]],podroze78[dnie],0))</f>
        <v>36</v>
      </c>
      <c r="BJ197" s="1">
        <f>30+(podroze78[[#This Row],[dnie]]-1)*24</f>
        <v>30</v>
      </c>
      <c r="BK197" s="1">
        <f>podroze78[[#This Row],[dieta]]+podroze78[[#This Row],[Koszt_wyj]]</f>
        <v>543.4</v>
      </c>
      <c r="BL197" s="1">
        <f>MONTH(podroze78[[#This Row],[D_wyj]])</f>
        <v>12</v>
      </c>
      <c r="BT197" s="1" t="s">
        <v>93</v>
      </c>
      <c r="BU197" s="1" t="s">
        <v>94</v>
      </c>
      <c r="BV197" s="1" t="s">
        <v>19</v>
      </c>
      <c r="BW197" s="2">
        <v>41974</v>
      </c>
      <c r="BX197" s="2">
        <v>41974</v>
      </c>
      <c r="BY197">
        <v>513.4</v>
      </c>
      <c r="BZ197" t="str">
        <f>podroze789[[#This Row],[Imie]]&amp;podroze789[[#This Row],[Nazwisko]]</f>
        <v>ZofiaSeredycka</v>
      </c>
      <c r="CA197">
        <f>COUNTIF(podroze789[id],podroze789[[#This Row],[id]])</f>
        <v>15</v>
      </c>
      <c r="CB197">
        <f>podroze789[[#This Row],[D_powr]]-podroze789[[#This Row],[D_wyj]]+1</f>
        <v>1</v>
      </c>
      <c r="CC197" s="1" cm="1">
        <f t="array" ref="CC197">SUM(IF(podroze789[Nazwisko]=podroze789[[#This Row],[Nazwisko]],podroze789[dnie],0))</f>
        <v>36</v>
      </c>
      <c r="CD197" s="1">
        <f>30+(podroze789[[#This Row],[dnie]]-1)*24</f>
        <v>30</v>
      </c>
      <c r="CE197" s="1">
        <f>podroze789[[#This Row],[dieta]]+podroze789[[#This Row],[Koszt_wyj]]</f>
        <v>543.4</v>
      </c>
      <c r="CF197" s="1">
        <f>MONTH(podroze789[[#This Row],[D_wyj]])</f>
        <v>12</v>
      </c>
      <c r="CG197" s="1">
        <f>podroze789[[#This Row],[dnie]]-1</f>
        <v>0</v>
      </c>
      <c r="CT197" s="23">
        <v>4</v>
      </c>
      <c r="CV197" s="23">
        <v>3</v>
      </c>
    </row>
    <row r="198" spans="1:100" hidden="1" x14ac:dyDescent="0.25">
      <c r="A198" s="1" t="s">
        <v>93</v>
      </c>
      <c r="B198" s="1" t="s">
        <v>94</v>
      </c>
      <c r="C198" s="1" t="s">
        <v>38</v>
      </c>
      <c r="D198" s="2">
        <v>41995</v>
      </c>
      <c r="E198" s="2">
        <v>41995</v>
      </c>
      <c r="F198">
        <v>278.8</v>
      </c>
      <c r="G198" t="str">
        <f>podroze[[#This Row],[Imie]]&amp;podroze[[#This Row],[Nazwisko]]</f>
        <v>ZofiaSeredycka</v>
      </c>
      <c r="H198">
        <f>COUNTIF(podroze[id],podroze[[#This Row],[id]])</f>
        <v>15</v>
      </c>
      <c r="I198">
        <f>podroze[[#This Row],[D_powr]]-podroze[[#This Row],[D_wyj]]+1</f>
        <v>1</v>
      </c>
      <c r="J198" s="1" cm="1">
        <f t="array" ref="J198">SUM(IF(podroze[Nazwisko]=podroze[[#This Row],[Nazwisko]],podroze[dnie],0))</f>
        <v>36</v>
      </c>
      <c r="K198" s="1">
        <f>30+(podroze[[#This Row],[dnie]]-1)*24</f>
        <v>30</v>
      </c>
      <c r="AB198" s="1" t="s">
        <v>93</v>
      </c>
      <c r="AC198" s="1" t="s">
        <v>94</v>
      </c>
      <c r="AD198" s="1" t="s">
        <v>38</v>
      </c>
      <c r="AE198" s="2">
        <v>41995</v>
      </c>
      <c r="AF198" s="2">
        <v>41995</v>
      </c>
      <c r="AG198">
        <v>278.8</v>
      </c>
      <c r="AH198" t="str">
        <f>podroze7[[#This Row],[Imie]]&amp;podroze7[[#This Row],[Nazwisko]]</f>
        <v>ZofiaSeredycka</v>
      </c>
      <c r="AI198">
        <f>COUNTIF(podroze7[id],podroze7[[#This Row],[id]])</f>
        <v>15</v>
      </c>
      <c r="AJ198">
        <f>podroze7[[#This Row],[D_powr]]-podroze7[[#This Row],[D_wyj]]+1</f>
        <v>1</v>
      </c>
      <c r="AK198" s="1" cm="1">
        <f t="array" ref="AK198">SUM(IF(podroze7[Nazwisko]=podroze7[[#This Row],[Nazwisko]],podroze7[dnie],0))</f>
        <v>36</v>
      </c>
      <c r="AL198" s="1">
        <f>30+(podroze7[[#This Row],[dnie]]-1)*24</f>
        <v>30</v>
      </c>
      <c r="AM198" s="1">
        <f>podroze7[[#This Row],[dieta]]+podroze7[[#This Row],[Koszt_wyj]]</f>
        <v>308.8</v>
      </c>
      <c r="AZ198" s="1" t="s">
        <v>93</v>
      </c>
      <c r="BA198" s="1" t="s">
        <v>94</v>
      </c>
      <c r="BB198" s="1" t="s">
        <v>38</v>
      </c>
      <c r="BC198" s="2">
        <v>41995</v>
      </c>
      <c r="BD198" s="2">
        <v>41995</v>
      </c>
      <c r="BE198">
        <v>278.8</v>
      </c>
      <c r="BF198" t="str">
        <f>podroze78[[#This Row],[Imie]]&amp;podroze78[[#This Row],[Nazwisko]]</f>
        <v>ZofiaSeredycka</v>
      </c>
      <c r="BG198">
        <f>COUNTIF(podroze78[id],podroze78[[#This Row],[id]])</f>
        <v>15</v>
      </c>
      <c r="BH198">
        <f>podroze78[[#This Row],[D_powr]]-podroze78[[#This Row],[D_wyj]]+1</f>
        <v>1</v>
      </c>
      <c r="BI198" s="1" cm="1">
        <f t="array" ref="BI198">SUM(IF(podroze78[Nazwisko]=podroze78[[#This Row],[Nazwisko]],podroze78[dnie],0))</f>
        <v>36</v>
      </c>
      <c r="BJ198" s="1">
        <f>30+(podroze78[[#This Row],[dnie]]-1)*24</f>
        <v>30</v>
      </c>
      <c r="BK198" s="1">
        <f>podroze78[[#This Row],[dieta]]+podroze78[[#This Row],[Koszt_wyj]]</f>
        <v>308.8</v>
      </c>
      <c r="BL198" s="1">
        <f>MONTH(podroze78[[#This Row],[D_wyj]])</f>
        <v>12</v>
      </c>
      <c r="BT198" s="1" t="s">
        <v>93</v>
      </c>
      <c r="BU198" s="1" t="s">
        <v>94</v>
      </c>
      <c r="BV198" s="1" t="s">
        <v>38</v>
      </c>
      <c r="BW198" s="2">
        <v>41995</v>
      </c>
      <c r="BX198" s="2">
        <v>41995</v>
      </c>
      <c r="BY198">
        <v>278.8</v>
      </c>
      <c r="BZ198" t="str">
        <f>podroze789[[#This Row],[Imie]]&amp;podroze789[[#This Row],[Nazwisko]]</f>
        <v>ZofiaSeredycka</v>
      </c>
      <c r="CA198">
        <f>COUNTIF(podroze789[id],podroze789[[#This Row],[id]])</f>
        <v>15</v>
      </c>
      <c r="CB198">
        <f>podroze789[[#This Row],[D_powr]]-podroze789[[#This Row],[D_wyj]]+1</f>
        <v>1</v>
      </c>
      <c r="CC198" s="1" cm="1">
        <f t="array" ref="CC198">SUM(IF(podroze789[Nazwisko]=podroze789[[#This Row],[Nazwisko]],podroze789[dnie],0))</f>
        <v>36</v>
      </c>
      <c r="CD198" s="1">
        <f>30+(podroze789[[#This Row],[dnie]]-1)*24</f>
        <v>30</v>
      </c>
      <c r="CE198" s="1">
        <f>podroze789[[#This Row],[dieta]]+podroze789[[#This Row],[Koszt_wyj]]</f>
        <v>308.8</v>
      </c>
      <c r="CF198" s="1">
        <f>MONTH(podroze789[[#This Row],[D_wyj]])</f>
        <v>12</v>
      </c>
      <c r="CG198" s="1">
        <f>podroze789[[#This Row],[dnie]]-1</f>
        <v>0</v>
      </c>
      <c r="CT198" s="24">
        <v>4</v>
      </c>
      <c r="CV198" s="24">
        <v>3</v>
      </c>
    </row>
    <row r="199" spans="1:100" hidden="1" x14ac:dyDescent="0.25">
      <c r="A199" s="1" t="s">
        <v>9</v>
      </c>
      <c r="B199" s="1" t="s">
        <v>18</v>
      </c>
      <c r="C199" s="1" t="s">
        <v>11</v>
      </c>
      <c r="D199" s="2">
        <v>41656</v>
      </c>
      <c r="E199" s="2">
        <v>41656</v>
      </c>
      <c r="F199">
        <v>156.4</v>
      </c>
      <c r="G199" t="str">
        <f>podroze[[#This Row],[Imie]]&amp;podroze[[#This Row],[Nazwisko]]</f>
        <v>JustynaTracz</v>
      </c>
      <c r="H199">
        <f>COUNTIF(podroze[id],podroze[[#This Row],[id]])</f>
        <v>13</v>
      </c>
      <c r="I199">
        <f>podroze[[#This Row],[D_powr]]-podroze[[#This Row],[D_wyj]]+1</f>
        <v>1</v>
      </c>
      <c r="J199" s="1" cm="1">
        <f t="array" ref="J199">SUM(IF(podroze[Nazwisko]=podroze[[#This Row],[Nazwisko]],podroze[dnie],0))</f>
        <v>36</v>
      </c>
      <c r="K199" s="1">
        <f>30+(podroze[[#This Row],[dnie]]-1)*24</f>
        <v>30</v>
      </c>
      <c r="AB199" s="1" t="s">
        <v>9</v>
      </c>
      <c r="AC199" s="1" t="s">
        <v>18</v>
      </c>
      <c r="AD199" s="1" t="s">
        <v>11</v>
      </c>
      <c r="AE199" s="2">
        <v>41656</v>
      </c>
      <c r="AF199" s="2">
        <v>41656</v>
      </c>
      <c r="AG199">
        <v>156.4</v>
      </c>
      <c r="AH199" t="str">
        <f>podroze7[[#This Row],[Imie]]&amp;podroze7[[#This Row],[Nazwisko]]</f>
        <v>JustynaTracz</v>
      </c>
      <c r="AI199">
        <f>COUNTIF(podroze7[id],podroze7[[#This Row],[id]])</f>
        <v>13</v>
      </c>
      <c r="AJ199">
        <f>podroze7[[#This Row],[D_powr]]-podroze7[[#This Row],[D_wyj]]+1</f>
        <v>1</v>
      </c>
      <c r="AK199" s="1" cm="1">
        <f t="array" ref="AK199">SUM(IF(podroze7[Nazwisko]=podroze7[[#This Row],[Nazwisko]],podroze7[dnie],0))</f>
        <v>36</v>
      </c>
      <c r="AL199" s="1">
        <f>30+(podroze7[[#This Row],[dnie]]-1)*24</f>
        <v>30</v>
      </c>
      <c r="AM199" s="1">
        <f>podroze7[[#This Row],[dieta]]+podroze7[[#This Row],[Koszt_wyj]]</f>
        <v>186.4</v>
      </c>
      <c r="AZ199" s="1" t="s">
        <v>9</v>
      </c>
      <c r="BA199" s="1" t="s">
        <v>18</v>
      </c>
      <c r="BB199" s="1" t="s">
        <v>11</v>
      </c>
      <c r="BC199" s="2">
        <v>41656</v>
      </c>
      <c r="BD199" s="2">
        <v>41656</v>
      </c>
      <c r="BE199">
        <v>156.4</v>
      </c>
      <c r="BF199" t="str">
        <f>podroze78[[#This Row],[Imie]]&amp;podroze78[[#This Row],[Nazwisko]]</f>
        <v>JustynaTracz</v>
      </c>
      <c r="BG199">
        <f>COUNTIF(podroze78[id],podroze78[[#This Row],[id]])</f>
        <v>13</v>
      </c>
      <c r="BH199">
        <f>podroze78[[#This Row],[D_powr]]-podroze78[[#This Row],[D_wyj]]+1</f>
        <v>1</v>
      </c>
      <c r="BI199" s="1" cm="1">
        <f t="array" ref="BI199">SUM(IF(podroze78[Nazwisko]=podroze78[[#This Row],[Nazwisko]],podroze78[dnie],0))</f>
        <v>36</v>
      </c>
      <c r="BJ199" s="1">
        <f>30+(podroze78[[#This Row],[dnie]]-1)*24</f>
        <v>30</v>
      </c>
      <c r="BK199" s="1">
        <f>podroze78[[#This Row],[dieta]]+podroze78[[#This Row],[Koszt_wyj]]</f>
        <v>186.4</v>
      </c>
      <c r="BL199" s="1">
        <f>MONTH(podroze78[[#This Row],[D_wyj]])</f>
        <v>1</v>
      </c>
      <c r="BT199" s="1" t="s">
        <v>9</v>
      </c>
      <c r="BU199" s="1" t="s">
        <v>18</v>
      </c>
      <c r="BV199" s="1" t="s">
        <v>11</v>
      </c>
      <c r="BW199" s="2">
        <v>41656</v>
      </c>
      <c r="BX199" s="2">
        <v>41656</v>
      </c>
      <c r="BY199">
        <v>156.4</v>
      </c>
      <c r="BZ199" t="str">
        <f>podroze789[[#This Row],[Imie]]&amp;podroze789[[#This Row],[Nazwisko]]</f>
        <v>JustynaTracz</v>
      </c>
      <c r="CA199">
        <f>COUNTIF(podroze789[id],podroze789[[#This Row],[id]])</f>
        <v>13</v>
      </c>
      <c r="CB199">
        <f>podroze789[[#This Row],[D_powr]]-podroze789[[#This Row],[D_wyj]]+1</f>
        <v>1</v>
      </c>
      <c r="CC199" s="1" cm="1">
        <f t="array" ref="CC199">SUM(IF(podroze789[Nazwisko]=podroze789[[#This Row],[Nazwisko]],podroze789[dnie],0))</f>
        <v>36</v>
      </c>
      <c r="CD199" s="1">
        <f>30+(podroze789[[#This Row],[dnie]]-1)*24</f>
        <v>30</v>
      </c>
      <c r="CE199" s="1">
        <f>podroze789[[#This Row],[dieta]]+podroze789[[#This Row],[Koszt_wyj]]</f>
        <v>186.4</v>
      </c>
      <c r="CF199" s="1">
        <f>MONTH(podroze789[[#This Row],[D_wyj]])</f>
        <v>1</v>
      </c>
      <c r="CG199" s="1">
        <f>podroze789[[#This Row],[dnie]]-1</f>
        <v>0</v>
      </c>
      <c r="CT199" s="23">
        <v>4</v>
      </c>
      <c r="CV199" s="23">
        <v>1</v>
      </c>
    </row>
    <row r="200" spans="1:100" hidden="1" x14ac:dyDescent="0.25">
      <c r="A200" s="1" t="s">
        <v>9</v>
      </c>
      <c r="B200" s="1" t="s">
        <v>18</v>
      </c>
      <c r="C200" s="1" t="s">
        <v>38</v>
      </c>
      <c r="D200" s="2">
        <v>41934</v>
      </c>
      <c r="E200" s="2">
        <v>41934</v>
      </c>
      <c r="F200">
        <v>278.8</v>
      </c>
      <c r="G200" t="str">
        <f>podroze[[#This Row],[Imie]]&amp;podroze[[#This Row],[Nazwisko]]</f>
        <v>JustynaTracz</v>
      </c>
      <c r="H200">
        <f>COUNTIF(podroze[id],podroze[[#This Row],[id]])</f>
        <v>13</v>
      </c>
      <c r="I200">
        <f>podroze[[#This Row],[D_powr]]-podroze[[#This Row],[D_wyj]]+1</f>
        <v>1</v>
      </c>
      <c r="J200" s="1" cm="1">
        <f t="array" ref="J200">SUM(IF(podroze[Nazwisko]=podroze[[#This Row],[Nazwisko]],podroze[dnie],0))</f>
        <v>36</v>
      </c>
      <c r="K200" s="1">
        <f>30+(podroze[[#This Row],[dnie]]-1)*24</f>
        <v>30</v>
      </c>
      <c r="AB200" s="1" t="s">
        <v>9</v>
      </c>
      <c r="AC200" s="1" t="s">
        <v>18</v>
      </c>
      <c r="AD200" s="1" t="s">
        <v>38</v>
      </c>
      <c r="AE200" s="2">
        <v>41934</v>
      </c>
      <c r="AF200" s="2">
        <v>41934</v>
      </c>
      <c r="AG200">
        <v>278.8</v>
      </c>
      <c r="AH200" t="str">
        <f>podroze7[[#This Row],[Imie]]&amp;podroze7[[#This Row],[Nazwisko]]</f>
        <v>JustynaTracz</v>
      </c>
      <c r="AI200">
        <f>COUNTIF(podroze7[id],podroze7[[#This Row],[id]])</f>
        <v>13</v>
      </c>
      <c r="AJ200">
        <f>podroze7[[#This Row],[D_powr]]-podroze7[[#This Row],[D_wyj]]+1</f>
        <v>1</v>
      </c>
      <c r="AK200" s="1" cm="1">
        <f t="array" ref="AK200">SUM(IF(podroze7[Nazwisko]=podroze7[[#This Row],[Nazwisko]],podroze7[dnie],0))</f>
        <v>36</v>
      </c>
      <c r="AL200" s="1">
        <f>30+(podroze7[[#This Row],[dnie]]-1)*24</f>
        <v>30</v>
      </c>
      <c r="AM200" s="1">
        <f>podroze7[[#This Row],[dieta]]+podroze7[[#This Row],[Koszt_wyj]]</f>
        <v>308.8</v>
      </c>
      <c r="AZ200" s="1" t="s">
        <v>9</v>
      </c>
      <c r="BA200" s="1" t="s">
        <v>18</v>
      </c>
      <c r="BB200" s="1" t="s">
        <v>38</v>
      </c>
      <c r="BC200" s="2">
        <v>41934</v>
      </c>
      <c r="BD200" s="2">
        <v>41934</v>
      </c>
      <c r="BE200">
        <v>278.8</v>
      </c>
      <c r="BF200" t="str">
        <f>podroze78[[#This Row],[Imie]]&amp;podroze78[[#This Row],[Nazwisko]]</f>
        <v>JustynaTracz</v>
      </c>
      <c r="BG200">
        <f>COUNTIF(podroze78[id],podroze78[[#This Row],[id]])</f>
        <v>13</v>
      </c>
      <c r="BH200">
        <f>podroze78[[#This Row],[D_powr]]-podroze78[[#This Row],[D_wyj]]+1</f>
        <v>1</v>
      </c>
      <c r="BI200" s="1" cm="1">
        <f t="array" ref="BI200">SUM(IF(podroze78[Nazwisko]=podroze78[[#This Row],[Nazwisko]],podroze78[dnie],0))</f>
        <v>36</v>
      </c>
      <c r="BJ200" s="1">
        <f>30+(podroze78[[#This Row],[dnie]]-1)*24</f>
        <v>30</v>
      </c>
      <c r="BK200" s="1">
        <f>podroze78[[#This Row],[dieta]]+podroze78[[#This Row],[Koszt_wyj]]</f>
        <v>308.8</v>
      </c>
      <c r="BL200" s="1">
        <f>MONTH(podroze78[[#This Row],[D_wyj]])</f>
        <v>10</v>
      </c>
      <c r="BT200" s="1" t="s">
        <v>9</v>
      </c>
      <c r="BU200" s="1" t="s">
        <v>18</v>
      </c>
      <c r="BV200" s="1" t="s">
        <v>38</v>
      </c>
      <c r="BW200" s="2">
        <v>41934</v>
      </c>
      <c r="BX200" s="2">
        <v>41934</v>
      </c>
      <c r="BY200">
        <v>278.8</v>
      </c>
      <c r="BZ200" t="str">
        <f>podroze789[[#This Row],[Imie]]&amp;podroze789[[#This Row],[Nazwisko]]</f>
        <v>JustynaTracz</v>
      </c>
      <c r="CA200">
        <f>COUNTIF(podroze789[id],podroze789[[#This Row],[id]])</f>
        <v>13</v>
      </c>
      <c r="CB200">
        <f>podroze789[[#This Row],[D_powr]]-podroze789[[#This Row],[D_wyj]]+1</f>
        <v>1</v>
      </c>
      <c r="CC200" s="1" cm="1">
        <f t="array" ref="CC200">SUM(IF(podroze789[Nazwisko]=podroze789[[#This Row],[Nazwisko]],podroze789[dnie],0))</f>
        <v>36</v>
      </c>
      <c r="CD200" s="1">
        <f>30+(podroze789[[#This Row],[dnie]]-1)*24</f>
        <v>30</v>
      </c>
      <c r="CE200" s="1">
        <f>podroze789[[#This Row],[dieta]]+podroze789[[#This Row],[Koszt_wyj]]</f>
        <v>308.8</v>
      </c>
      <c r="CF200" s="1">
        <f>MONTH(podroze789[[#This Row],[D_wyj]])</f>
        <v>10</v>
      </c>
      <c r="CG200" s="1">
        <f>podroze789[[#This Row],[dnie]]-1</f>
        <v>0</v>
      </c>
      <c r="CT200" s="24">
        <v>4</v>
      </c>
      <c r="CV200" s="24">
        <v>1</v>
      </c>
    </row>
    <row r="201" spans="1:100" hidden="1" x14ac:dyDescent="0.25">
      <c r="A201" s="1" t="s">
        <v>9</v>
      </c>
      <c r="B201" s="1" t="s">
        <v>18</v>
      </c>
      <c r="C201" s="1" t="s">
        <v>24</v>
      </c>
      <c r="D201" s="2">
        <v>41936</v>
      </c>
      <c r="E201" s="2">
        <v>41936</v>
      </c>
      <c r="F201">
        <v>290.7</v>
      </c>
      <c r="G201" t="str">
        <f>podroze[[#This Row],[Imie]]&amp;podroze[[#This Row],[Nazwisko]]</f>
        <v>JustynaTracz</v>
      </c>
      <c r="H201">
        <f>COUNTIF(podroze[id],podroze[[#This Row],[id]])</f>
        <v>13</v>
      </c>
      <c r="I201">
        <f>podroze[[#This Row],[D_powr]]-podroze[[#This Row],[D_wyj]]+1</f>
        <v>1</v>
      </c>
      <c r="J201" s="1" cm="1">
        <f t="array" ref="J201">SUM(IF(podroze[Nazwisko]=podroze[[#This Row],[Nazwisko]],podroze[dnie],0))</f>
        <v>36</v>
      </c>
      <c r="K201" s="1">
        <f>30+(podroze[[#This Row],[dnie]]-1)*24</f>
        <v>30</v>
      </c>
      <c r="AB201" s="1" t="s">
        <v>9</v>
      </c>
      <c r="AC201" s="1" t="s">
        <v>18</v>
      </c>
      <c r="AD201" s="1" t="s">
        <v>24</v>
      </c>
      <c r="AE201" s="2">
        <v>41936</v>
      </c>
      <c r="AF201" s="2">
        <v>41936</v>
      </c>
      <c r="AG201">
        <v>290.7</v>
      </c>
      <c r="AH201" t="str">
        <f>podroze7[[#This Row],[Imie]]&amp;podroze7[[#This Row],[Nazwisko]]</f>
        <v>JustynaTracz</v>
      </c>
      <c r="AI201">
        <f>COUNTIF(podroze7[id],podroze7[[#This Row],[id]])</f>
        <v>13</v>
      </c>
      <c r="AJ201">
        <f>podroze7[[#This Row],[D_powr]]-podroze7[[#This Row],[D_wyj]]+1</f>
        <v>1</v>
      </c>
      <c r="AK201" s="1" cm="1">
        <f t="array" ref="AK201">SUM(IF(podroze7[Nazwisko]=podroze7[[#This Row],[Nazwisko]],podroze7[dnie],0))</f>
        <v>36</v>
      </c>
      <c r="AL201" s="1">
        <f>30+(podroze7[[#This Row],[dnie]]-1)*24</f>
        <v>30</v>
      </c>
      <c r="AM201" s="1">
        <f>podroze7[[#This Row],[dieta]]+podroze7[[#This Row],[Koszt_wyj]]</f>
        <v>320.7</v>
      </c>
      <c r="AZ201" s="1" t="s">
        <v>9</v>
      </c>
      <c r="BA201" s="1" t="s">
        <v>18</v>
      </c>
      <c r="BB201" s="1" t="s">
        <v>24</v>
      </c>
      <c r="BC201" s="2">
        <v>41936</v>
      </c>
      <c r="BD201" s="2">
        <v>41936</v>
      </c>
      <c r="BE201">
        <v>290.7</v>
      </c>
      <c r="BF201" t="str">
        <f>podroze78[[#This Row],[Imie]]&amp;podroze78[[#This Row],[Nazwisko]]</f>
        <v>JustynaTracz</v>
      </c>
      <c r="BG201">
        <f>COUNTIF(podroze78[id],podroze78[[#This Row],[id]])</f>
        <v>13</v>
      </c>
      <c r="BH201">
        <f>podroze78[[#This Row],[D_powr]]-podroze78[[#This Row],[D_wyj]]+1</f>
        <v>1</v>
      </c>
      <c r="BI201" s="1" cm="1">
        <f t="array" ref="BI201">SUM(IF(podroze78[Nazwisko]=podroze78[[#This Row],[Nazwisko]],podroze78[dnie],0))</f>
        <v>36</v>
      </c>
      <c r="BJ201" s="1">
        <f>30+(podroze78[[#This Row],[dnie]]-1)*24</f>
        <v>30</v>
      </c>
      <c r="BK201" s="1">
        <f>podroze78[[#This Row],[dieta]]+podroze78[[#This Row],[Koszt_wyj]]</f>
        <v>320.7</v>
      </c>
      <c r="BL201" s="1">
        <f>MONTH(podroze78[[#This Row],[D_wyj]])</f>
        <v>10</v>
      </c>
      <c r="BT201" s="1" t="s">
        <v>9</v>
      </c>
      <c r="BU201" s="1" t="s">
        <v>18</v>
      </c>
      <c r="BV201" s="1" t="s">
        <v>24</v>
      </c>
      <c r="BW201" s="2">
        <v>41936</v>
      </c>
      <c r="BX201" s="2">
        <v>41936</v>
      </c>
      <c r="BY201">
        <v>290.7</v>
      </c>
      <c r="BZ201" t="str">
        <f>podroze789[[#This Row],[Imie]]&amp;podroze789[[#This Row],[Nazwisko]]</f>
        <v>JustynaTracz</v>
      </c>
      <c r="CA201">
        <f>COUNTIF(podroze789[id],podroze789[[#This Row],[id]])</f>
        <v>13</v>
      </c>
      <c r="CB201">
        <f>podroze789[[#This Row],[D_powr]]-podroze789[[#This Row],[D_wyj]]+1</f>
        <v>1</v>
      </c>
      <c r="CC201" s="1" cm="1">
        <f t="array" ref="CC201">SUM(IF(podroze789[Nazwisko]=podroze789[[#This Row],[Nazwisko]],podroze789[dnie],0))</f>
        <v>36</v>
      </c>
      <c r="CD201" s="1">
        <f>30+(podroze789[[#This Row],[dnie]]-1)*24</f>
        <v>30</v>
      </c>
      <c r="CE201" s="1">
        <f>podroze789[[#This Row],[dieta]]+podroze789[[#This Row],[Koszt_wyj]]</f>
        <v>320.7</v>
      </c>
      <c r="CF201" s="1">
        <f>MONTH(podroze789[[#This Row],[D_wyj]])</f>
        <v>10</v>
      </c>
      <c r="CG201" s="1">
        <f>podroze789[[#This Row],[dnie]]-1</f>
        <v>0</v>
      </c>
      <c r="CT201" s="23">
        <v>4</v>
      </c>
      <c r="CV201" s="23">
        <v>1</v>
      </c>
    </row>
    <row r="202" spans="1:100" hidden="1" x14ac:dyDescent="0.25">
      <c r="A202" s="1" t="s">
        <v>6</v>
      </c>
      <c r="B202" s="1" t="s">
        <v>7</v>
      </c>
      <c r="C202" s="1" t="s">
        <v>38</v>
      </c>
      <c r="D202" s="2">
        <v>41897</v>
      </c>
      <c r="E202" s="2">
        <v>41897</v>
      </c>
      <c r="F202">
        <v>278.8</v>
      </c>
      <c r="G202" t="str">
        <f>podroze[[#This Row],[Imie]]&amp;podroze[[#This Row],[Nazwisko]]</f>
        <v>KarolinaArska</v>
      </c>
      <c r="H202">
        <f>COUNTIF(podroze[id],podroze[[#This Row],[id]])</f>
        <v>12</v>
      </c>
      <c r="I202">
        <f>podroze[[#This Row],[D_powr]]-podroze[[#This Row],[D_wyj]]+1</f>
        <v>1</v>
      </c>
      <c r="J202" s="1" cm="1">
        <f t="array" ref="J202">SUM(IF(podroze[Nazwisko]=podroze[[#This Row],[Nazwisko]],podroze[dnie],0))</f>
        <v>36</v>
      </c>
      <c r="K202" s="1">
        <f>30+(podroze[[#This Row],[dnie]]-1)*24</f>
        <v>30</v>
      </c>
      <c r="AB202" s="1" t="s">
        <v>6</v>
      </c>
      <c r="AC202" s="1" t="s">
        <v>7</v>
      </c>
      <c r="AD202" s="1" t="s">
        <v>38</v>
      </c>
      <c r="AE202" s="2">
        <v>41897</v>
      </c>
      <c r="AF202" s="2">
        <v>41897</v>
      </c>
      <c r="AG202">
        <v>278.8</v>
      </c>
      <c r="AH202" t="str">
        <f>podroze7[[#This Row],[Imie]]&amp;podroze7[[#This Row],[Nazwisko]]</f>
        <v>KarolinaArska</v>
      </c>
      <c r="AI202">
        <f>COUNTIF(podroze7[id],podroze7[[#This Row],[id]])</f>
        <v>12</v>
      </c>
      <c r="AJ202">
        <f>podroze7[[#This Row],[D_powr]]-podroze7[[#This Row],[D_wyj]]+1</f>
        <v>1</v>
      </c>
      <c r="AK202" s="1" cm="1">
        <f t="array" ref="AK202">SUM(IF(podroze7[Nazwisko]=podroze7[[#This Row],[Nazwisko]],podroze7[dnie],0))</f>
        <v>36</v>
      </c>
      <c r="AL202" s="1">
        <f>30+(podroze7[[#This Row],[dnie]]-1)*24</f>
        <v>30</v>
      </c>
      <c r="AM202" s="1">
        <f>podroze7[[#This Row],[dieta]]+podroze7[[#This Row],[Koszt_wyj]]</f>
        <v>308.8</v>
      </c>
      <c r="AZ202" s="1" t="s">
        <v>6</v>
      </c>
      <c r="BA202" s="1" t="s">
        <v>7</v>
      </c>
      <c r="BB202" s="1" t="s">
        <v>38</v>
      </c>
      <c r="BC202" s="2">
        <v>41897</v>
      </c>
      <c r="BD202" s="2">
        <v>41897</v>
      </c>
      <c r="BE202">
        <v>278.8</v>
      </c>
      <c r="BF202" t="str">
        <f>podroze78[[#This Row],[Imie]]&amp;podroze78[[#This Row],[Nazwisko]]</f>
        <v>KarolinaArska</v>
      </c>
      <c r="BG202">
        <f>COUNTIF(podroze78[id],podroze78[[#This Row],[id]])</f>
        <v>12</v>
      </c>
      <c r="BH202">
        <f>podroze78[[#This Row],[D_powr]]-podroze78[[#This Row],[D_wyj]]+1</f>
        <v>1</v>
      </c>
      <c r="BI202" s="1" cm="1">
        <f t="array" ref="BI202">SUM(IF(podroze78[Nazwisko]=podroze78[[#This Row],[Nazwisko]],podroze78[dnie],0))</f>
        <v>36</v>
      </c>
      <c r="BJ202" s="1">
        <f>30+(podroze78[[#This Row],[dnie]]-1)*24</f>
        <v>30</v>
      </c>
      <c r="BK202" s="1">
        <f>podroze78[[#This Row],[dieta]]+podroze78[[#This Row],[Koszt_wyj]]</f>
        <v>308.8</v>
      </c>
      <c r="BL202" s="1">
        <f>MONTH(podroze78[[#This Row],[D_wyj]])</f>
        <v>9</v>
      </c>
      <c r="BT202" s="1" t="s">
        <v>6</v>
      </c>
      <c r="BU202" s="1" t="s">
        <v>7</v>
      </c>
      <c r="BV202" s="1" t="s">
        <v>38</v>
      </c>
      <c r="BW202" s="2">
        <v>41897</v>
      </c>
      <c r="BX202" s="2">
        <v>41897</v>
      </c>
      <c r="BY202">
        <v>278.8</v>
      </c>
      <c r="BZ202" t="str">
        <f>podroze789[[#This Row],[Imie]]&amp;podroze789[[#This Row],[Nazwisko]]</f>
        <v>KarolinaArska</v>
      </c>
      <c r="CA202">
        <f>COUNTIF(podroze789[id],podroze789[[#This Row],[id]])</f>
        <v>12</v>
      </c>
      <c r="CB202">
        <f>podroze789[[#This Row],[D_powr]]-podroze789[[#This Row],[D_wyj]]+1</f>
        <v>1</v>
      </c>
      <c r="CC202" s="1" cm="1">
        <f t="array" ref="CC202">SUM(IF(podroze789[Nazwisko]=podroze789[[#This Row],[Nazwisko]],podroze789[dnie],0))</f>
        <v>36</v>
      </c>
      <c r="CD202" s="1">
        <f>30+(podroze789[[#This Row],[dnie]]-1)*24</f>
        <v>30</v>
      </c>
      <c r="CE202" s="1">
        <f>podroze789[[#This Row],[dieta]]+podroze789[[#This Row],[Koszt_wyj]]</f>
        <v>308.8</v>
      </c>
      <c r="CF202" s="1">
        <f>MONTH(podroze789[[#This Row],[D_wyj]])</f>
        <v>9</v>
      </c>
      <c r="CG202" s="1">
        <f>podroze789[[#This Row],[dnie]]-1</f>
        <v>0</v>
      </c>
      <c r="CT202" s="24">
        <v>4</v>
      </c>
      <c r="CV202" s="24">
        <v>1</v>
      </c>
    </row>
    <row r="203" spans="1:100" hidden="1" x14ac:dyDescent="0.25">
      <c r="A203" s="1" t="s">
        <v>6</v>
      </c>
      <c r="B203" s="1" t="s">
        <v>7</v>
      </c>
      <c r="C203" s="1" t="s">
        <v>66</v>
      </c>
      <c r="D203" s="2">
        <v>41993</v>
      </c>
      <c r="E203" s="2">
        <v>41993</v>
      </c>
      <c r="F203">
        <v>307.7</v>
      </c>
      <c r="G203" t="str">
        <f>podroze[[#This Row],[Imie]]&amp;podroze[[#This Row],[Nazwisko]]</f>
        <v>KarolinaArska</v>
      </c>
      <c r="H203">
        <f>COUNTIF(podroze[id],podroze[[#This Row],[id]])</f>
        <v>12</v>
      </c>
      <c r="I203">
        <f>podroze[[#This Row],[D_powr]]-podroze[[#This Row],[D_wyj]]+1</f>
        <v>1</v>
      </c>
      <c r="J203" s="1" cm="1">
        <f t="array" ref="J203">SUM(IF(podroze[Nazwisko]=podroze[[#This Row],[Nazwisko]],podroze[dnie],0))</f>
        <v>36</v>
      </c>
      <c r="K203" s="1">
        <f>30+(podroze[[#This Row],[dnie]]-1)*24</f>
        <v>30</v>
      </c>
      <c r="AB203" s="1" t="s">
        <v>6</v>
      </c>
      <c r="AC203" s="1" t="s">
        <v>7</v>
      </c>
      <c r="AD203" s="1" t="s">
        <v>66</v>
      </c>
      <c r="AE203" s="2">
        <v>41993</v>
      </c>
      <c r="AF203" s="2">
        <v>41993</v>
      </c>
      <c r="AG203">
        <v>307.7</v>
      </c>
      <c r="AH203" t="str">
        <f>podroze7[[#This Row],[Imie]]&amp;podroze7[[#This Row],[Nazwisko]]</f>
        <v>KarolinaArska</v>
      </c>
      <c r="AI203">
        <f>COUNTIF(podroze7[id],podroze7[[#This Row],[id]])</f>
        <v>12</v>
      </c>
      <c r="AJ203">
        <f>podroze7[[#This Row],[D_powr]]-podroze7[[#This Row],[D_wyj]]+1</f>
        <v>1</v>
      </c>
      <c r="AK203" s="1" cm="1">
        <f t="array" ref="AK203">SUM(IF(podroze7[Nazwisko]=podroze7[[#This Row],[Nazwisko]],podroze7[dnie],0))</f>
        <v>36</v>
      </c>
      <c r="AL203" s="1">
        <f>30+(podroze7[[#This Row],[dnie]]-1)*24</f>
        <v>30</v>
      </c>
      <c r="AM203" s="1">
        <f>podroze7[[#This Row],[dieta]]+podroze7[[#This Row],[Koszt_wyj]]</f>
        <v>337.7</v>
      </c>
      <c r="AZ203" s="1" t="s">
        <v>6</v>
      </c>
      <c r="BA203" s="1" t="s">
        <v>7</v>
      </c>
      <c r="BB203" s="1" t="s">
        <v>66</v>
      </c>
      <c r="BC203" s="2">
        <v>41993</v>
      </c>
      <c r="BD203" s="2">
        <v>41993</v>
      </c>
      <c r="BE203">
        <v>307.7</v>
      </c>
      <c r="BF203" t="str">
        <f>podroze78[[#This Row],[Imie]]&amp;podroze78[[#This Row],[Nazwisko]]</f>
        <v>KarolinaArska</v>
      </c>
      <c r="BG203">
        <f>COUNTIF(podroze78[id],podroze78[[#This Row],[id]])</f>
        <v>12</v>
      </c>
      <c r="BH203">
        <f>podroze78[[#This Row],[D_powr]]-podroze78[[#This Row],[D_wyj]]+1</f>
        <v>1</v>
      </c>
      <c r="BI203" s="1" cm="1">
        <f t="array" ref="BI203">SUM(IF(podroze78[Nazwisko]=podroze78[[#This Row],[Nazwisko]],podroze78[dnie],0))</f>
        <v>36</v>
      </c>
      <c r="BJ203" s="1">
        <f>30+(podroze78[[#This Row],[dnie]]-1)*24</f>
        <v>30</v>
      </c>
      <c r="BK203" s="1">
        <f>podroze78[[#This Row],[dieta]]+podroze78[[#This Row],[Koszt_wyj]]</f>
        <v>337.7</v>
      </c>
      <c r="BL203" s="1">
        <f>MONTH(podroze78[[#This Row],[D_wyj]])</f>
        <v>12</v>
      </c>
      <c r="BT203" s="1" t="s">
        <v>6</v>
      </c>
      <c r="BU203" s="1" t="s">
        <v>7</v>
      </c>
      <c r="BV203" s="1" t="s">
        <v>66</v>
      </c>
      <c r="BW203" s="2">
        <v>41993</v>
      </c>
      <c r="BX203" s="2">
        <v>41993</v>
      </c>
      <c r="BY203">
        <v>307.7</v>
      </c>
      <c r="BZ203" t="str">
        <f>podroze789[[#This Row],[Imie]]&amp;podroze789[[#This Row],[Nazwisko]]</f>
        <v>KarolinaArska</v>
      </c>
      <c r="CA203">
        <f>COUNTIF(podroze789[id],podroze789[[#This Row],[id]])</f>
        <v>12</v>
      </c>
      <c r="CB203">
        <f>podroze789[[#This Row],[D_powr]]-podroze789[[#This Row],[D_wyj]]+1</f>
        <v>1</v>
      </c>
      <c r="CC203" s="1" cm="1">
        <f t="array" ref="CC203">SUM(IF(podroze789[Nazwisko]=podroze789[[#This Row],[Nazwisko]],podroze789[dnie],0))</f>
        <v>36</v>
      </c>
      <c r="CD203" s="1">
        <f>30+(podroze789[[#This Row],[dnie]]-1)*24</f>
        <v>30</v>
      </c>
      <c r="CE203" s="1">
        <f>podroze789[[#This Row],[dieta]]+podroze789[[#This Row],[Koszt_wyj]]</f>
        <v>337.7</v>
      </c>
      <c r="CF203" s="1">
        <f>MONTH(podroze789[[#This Row],[D_wyj]])</f>
        <v>12</v>
      </c>
      <c r="CG203" s="1">
        <f>podroze789[[#This Row],[dnie]]-1</f>
        <v>0</v>
      </c>
      <c r="CT203" s="23">
        <v>4</v>
      </c>
      <c r="CV203" s="23">
        <v>1</v>
      </c>
    </row>
    <row r="204" spans="1:100" hidden="1" x14ac:dyDescent="0.25">
      <c r="A204" s="1" t="s">
        <v>131</v>
      </c>
      <c r="B204" s="1" t="s">
        <v>142</v>
      </c>
      <c r="C204" s="1" t="s">
        <v>14</v>
      </c>
      <c r="D204" s="2">
        <v>41831</v>
      </c>
      <c r="E204" s="2">
        <v>41831</v>
      </c>
      <c r="F204">
        <v>178.5</v>
      </c>
      <c r="G204" t="str">
        <f>podroze[[#This Row],[Imie]]&amp;podroze[[#This Row],[Nazwisko]]</f>
        <v>WiktorCzekan</v>
      </c>
      <c r="H204">
        <f>COUNTIF(podroze[id],podroze[[#This Row],[id]])</f>
        <v>10</v>
      </c>
      <c r="I204">
        <f>podroze[[#This Row],[D_powr]]-podroze[[#This Row],[D_wyj]]+1</f>
        <v>1</v>
      </c>
      <c r="J204" s="1" cm="1">
        <f t="array" ref="J204">SUM(IF(podroze[Nazwisko]=podroze[[#This Row],[Nazwisko]],podroze[dnie],0))</f>
        <v>36</v>
      </c>
      <c r="K204" s="1">
        <f>30+(podroze[[#This Row],[dnie]]-1)*24</f>
        <v>30</v>
      </c>
      <c r="AB204" s="1" t="s">
        <v>131</v>
      </c>
      <c r="AC204" s="1" t="s">
        <v>142</v>
      </c>
      <c r="AD204" s="1" t="s">
        <v>14</v>
      </c>
      <c r="AE204" s="2">
        <v>41831</v>
      </c>
      <c r="AF204" s="2">
        <v>41831</v>
      </c>
      <c r="AG204">
        <v>178.5</v>
      </c>
      <c r="AH204" t="str">
        <f>podroze7[[#This Row],[Imie]]&amp;podroze7[[#This Row],[Nazwisko]]</f>
        <v>WiktorCzekan</v>
      </c>
      <c r="AI204">
        <f>COUNTIF(podroze7[id],podroze7[[#This Row],[id]])</f>
        <v>10</v>
      </c>
      <c r="AJ204">
        <f>podroze7[[#This Row],[D_powr]]-podroze7[[#This Row],[D_wyj]]+1</f>
        <v>1</v>
      </c>
      <c r="AK204" s="1" cm="1">
        <f t="array" ref="AK204">SUM(IF(podroze7[Nazwisko]=podroze7[[#This Row],[Nazwisko]],podroze7[dnie],0))</f>
        <v>36</v>
      </c>
      <c r="AL204" s="1">
        <f>30+(podroze7[[#This Row],[dnie]]-1)*24</f>
        <v>30</v>
      </c>
      <c r="AM204" s="1">
        <f>podroze7[[#This Row],[dieta]]+podroze7[[#This Row],[Koszt_wyj]]</f>
        <v>208.5</v>
      </c>
      <c r="AZ204" s="1" t="s">
        <v>131</v>
      </c>
      <c r="BA204" s="1" t="s">
        <v>142</v>
      </c>
      <c r="BB204" s="1" t="s">
        <v>14</v>
      </c>
      <c r="BC204" s="2">
        <v>41831</v>
      </c>
      <c r="BD204" s="2">
        <v>41831</v>
      </c>
      <c r="BE204">
        <v>178.5</v>
      </c>
      <c r="BF204" t="str">
        <f>podroze78[[#This Row],[Imie]]&amp;podroze78[[#This Row],[Nazwisko]]</f>
        <v>WiktorCzekan</v>
      </c>
      <c r="BG204">
        <f>COUNTIF(podroze78[id],podroze78[[#This Row],[id]])</f>
        <v>10</v>
      </c>
      <c r="BH204">
        <f>podroze78[[#This Row],[D_powr]]-podroze78[[#This Row],[D_wyj]]+1</f>
        <v>1</v>
      </c>
      <c r="BI204" s="1" cm="1">
        <f t="array" ref="BI204">SUM(IF(podroze78[Nazwisko]=podroze78[[#This Row],[Nazwisko]],podroze78[dnie],0))</f>
        <v>36</v>
      </c>
      <c r="BJ204" s="1">
        <f>30+(podroze78[[#This Row],[dnie]]-1)*24</f>
        <v>30</v>
      </c>
      <c r="BK204" s="1">
        <f>podroze78[[#This Row],[dieta]]+podroze78[[#This Row],[Koszt_wyj]]</f>
        <v>208.5</v>
      </c>
      <c r="BL204" s="1">
        <f>MONTH(podroze78[[#This Row],[D_wyj]])</f>
        <v>7</v>
      </c>
      <c r="BT204" s="1" t="s">
        <v>131</v>
      </c>
      <c r="BU204" s="1" t="s">
        <v>142</v>
      </c>
      <c r="BV204" s="1" t="s">
        <v>14</v>
      </c>
      <c r="BW204" s="2">
        <v>41831</v>
      </c>
      <c r="BX204" s="2">
        <v>41831</v>
      </c>
      <c r="BY204">
        <v>178.5</v>
      </c>
      <c r="BZ204" t="str">
        <f>podroze789[[#This Row],[Imie]]&amp;podroze789[[#This Row],[Nazwisko]]</f>
        <v>WiktorCzekan</v>
      </c>
      <c r="CA204">
        <f>COUNTIF(podroze789[id],podroze789[[#This Row],[id]])</f>
        <v>10</v>
      </c>
      <c r="CB204">
        <f>podroze789[[#This Row],[D_powr]]-podroze789[[#This Row],[D_wyj]]+1</f>
        <v>1</v>
      </c>
      <c r="CC204" s="1" cm="1">
        <f t="array" ref="CC204">SUM(IF(podroze789[Nazwisko]=podroze789[[#This Row],[Nazwisko]],podroze789[dnie],0))</f>
        <v>36</v>
      </c>
      <c r="CD204" s="1">
        <f>30+(podroze789[[#This Row],[dnie]]-1)*24</f>
        <v>30</v>
      </c>
      <c r="CE204" s="1">
        <f>podroze789[[#This Row],[dieta]]+podroze789[[#This Row],[Koszt_wyj]]</f>
        <v>208.5</v>
      </c>
      <c r="CF204" s="1">
        <f>MONTH(podroze789[[#This Row],[D_wyj]])</f>
        <v>7</v>
      </c>
      <c r="CG204" s="1">
        <f>podroze789[[#This Row],[dnie]]-1</f>
        <v>0</v>
      </c>
      <c r="CT204" s="24">
        <v>3</v>
      </c>
      <c r="CV204" s="24">
        <v>2</v>
      </c>
    </row>
    <row r="205" spans="1:100" x14ac:dyDescent="0.25">
      <c r="A205" s="1" t="s">
        <v>122</v>
      </c>
      <c r="B205" s="1" t="s">
        <v>123</v>
      </c>
      <c r="C205" s="1" t="s">
        <v>11</v>
      </c>
      <c r="D205" s="2">
        <v>41898</v>
      </c>
      <c r="E205" s="2">
        <v>41902</v>
      </c>
      <c r="F205">
        <v>712.4</v>
      </c>
      <c r="G205" t="str">
        <f>podroze[[#This Row],[Imie]]&amp;podroze[[#This Row],[Nazwisko]]</f>
        <v>DominikaBodera</v>
      </c>
      <c r="H205">
        <f>COUNTIF(podroze[id],podroze[[#This Row],[id]])</f>
        <v>13</v>
      </c>
      <c r="I205">
        <f>podroze[[#This Row],[D_powr]]-podroze[[#This Row],[D_wyj]]+1</f>
        <v>5</v>
      </c>
      <c r="J205" s="1" cm="1">
        <f t="array" ref="J205">SUM(IF(podroze[Nazwisko]=podroze[[#This Row],[Nazwisko]],podroze[dnie],0))</f>
        <v>35</v>
      </c>
      <c r="K205" s="1">
        <f>30+(podroze[[#This Row],[dnie]]-1)*24</f>
        <v>126</v>
      </c>
      <c r="AB205" s="1" t="s">
        <v>122</v>
      </c>
      <c r="AC205" s="1" t="s">
        <v>123</v>
      </c>
      <c r="AD205" s="1" t="s">
        <v>11</v>
      </c>
      <c r="AE205" s="2">
        <v>41898</v>
      </c>
      <c r="AF205" s="2">
        <v>41902</v>
      </c>
      <c r="AG205">
        <v>712.4</v>
      </c>
      <c r="AH205" t="str">
        <f>podroze7[[#This Row],[Imie]]&amp;podroze7[[#This Row],[Nazwisko]]</f>
        <v>DominikaBodera</v>
      </c>
      <c r="AI205">
        <f>COUNTIF(podroze7[id],podroze7[[#This Row],[id]])</f>
        <v>13</v>
      </c>
      <c r="AJ205">
        <f>podroze7[[#This Row],[D_powr]]-podroze7[[#This Row],[D_wyj]]+1</f>
        <v>5</v>
      </c>
      <c r="AK205" s="1" cm="1">
        <f t="array" ref="AK205">SUM(IF(podroze7[Nazwisko]=podroze7[[#This Row],[Nazwisko]],podroze7[dnie],0))</f>
        <v>35</v>
      </c>
      <c r="AL205" s="1">
        <f>30+(podroze7[[#This Row],[dnie]]-1)*24</f>
        <v>126</v>
      </c>
      <c r="AM205" s="1">
        <f>podroze7[[#This Row],[dieta]]+podroze7[[#This Row],[Koszt_wyj]]</f>
        <v>838.4</v>
      </c>
      <c r="AZ205" s="1" t="s">
        <v>122</v>
      </c>
      <c r="BA205" s="1" t="s">
        <v>123</v>
      </c>
      <c r="BB205" s="1" t="s">
        <v>11</v>
      </c>
      <c r="BC205" s="2">
        <v>41898</v>
      </c>
      <c r="BD205" s="2">
        <v>41902</v>
      </c>
      <c r="BE205">
        <v>712.4</v>
      </c>
      <c r="BF205" t="str">
        <f>podroze78[[#This Row],[Imie]]&amp;podroze78[[#This Row],[Nazwisko]]</f>
        <v>DominikaBodera</v>
      </c>
      <c r="BG205">
        <f>COUNTIF(podroze78[id],podroze78[[#This Row],[id]])</f>
        <v>13</v>
      </c>
      <c r="BH205">
        <f>podroze78[[#This Row],[D_powr]]-podroze78[[#This Row],[D_wyj]]+1</f>
        <v>5</v>
      </c>
      <c r="BI205" s="1" cm="1">
        <f t="array" ref="BI205">SUM(IF(podroze78[Nazwisko]=podroze78[[#This Row],[Nazwisko]],podroze78[dnie],0))</f>
        <v>35</v>
      </c>
      <c r="BJ205" s="1">
        <f>30+(podroze78[[#This Row],[dnie]]-1)*24</f>
        <v>126</v>
      </c>
      <c r="BK205" s="1">
        <f>podroze78[[#This Row],[dieta]]+podroze78[[#This Row],[Koszt_wyj]]</f>
        <v>838.4</v>
      </c>
      <c r="BL205" s="1">
        <f>MONTH(podroze78[[#This Row],[D_wyj]])</f>
        <v>9</v>
      </c>
      <c r="BT205" s="1" t="s">
        <v>122</v>
      </c>
      <c r="BU205" s="1" t="s">
        <v>123</v>
      </c>
      <c r="BV205" s="1" t="s">
        <v>11</v>
      </c>
      <c r="BW205" s="2">
        <v>41898</v>
      </c>
      <c r="BX205" s="2">
        <v>41902</v>
      </c>
      <c r="BY205">
        <v>712.4</v>
      </c>
      <c r="BZ205" t="str">
        <f>podroze789[[#This Row],[Imie]]&amp;podroze789[[#This Row],[Nazwisko]]</f>
        <v>DominikaBodera</v>
      </c>
      <c r="CA205">
        <f>COUNTIF(podroze789[id],podroze789[[#This Row],[id]])</f>
        <v>13</v>
      </c>
      <c r="CB205">
        <f>podroze789[[#This Row],[D_powr]]-podroze789[[#This Row],[D_wyj]]+1</f>
        <v>5</v>
      </c>
      <c r="CC205" s="1" cm="1">
        <f t="array" ref="CC205">SUM(IF(podroze789[Nazwisko]=podroze789[[#This Row],[Nazwisko]],podroze789[dnie],0))</f>
        <v>35</v>
      </c>
      <c r="CD205" s="1">
        <f>30+(podroze789[[#This Row],[dnie]]-1)*24</f>
        <v>126</v>
      </c>
      <c r="CE205" s="1">
        <f>podroze789[[#This Row],[dieta]]+podroze789[[#This Row],[Koszt_wyj]]</f>
        <v>838.4</v>
      </c>
      <c r="CF205" s="1">
        <f>MONTH(podroze789[[#This Row],[D_wyj]])</f>
        <v>9</v>
      </c>
      <c r="CG205" s="1">
        <f>podroze789[[#This Row],[dnie]]-1</f>
        <v>4</v>
      </c>
      <c r="CT205" s="23">
        <v>3</v>
      </c>
      <c r="CV205" s="23">
        <v>2</v>
      </c>
    </row>
    <row r="206" spans="1:100" x14ac:dyDescent="0.25">
      <c r="A206" s="1" t="s">
        <v>31</v>
      </c>
      <c r="B206" s="1" t="s">
        <v>77</v>
      </c>
      <c r="C206" s="1" t="s">
        <v>66</v>
      </c>
      <c r="D206" s="2">
        <v>41684</v>
      </c>
      <c r="E206" s="2">
        <v>41688</v>
      </c>
      <c r="F206">
        <v>1019.7</v>
      </c>
      <c r="G206" t="str">
        <f>podroze[[#This Row],[Imie]]&amp;podroze[[#This Row],[Nazwisko]]</f>
        <v>SebastianPuchacz</v>
      </c>
      <c r="H206">
        <f>COUNTIF(podroze[id],podroze[[#This Row],[id]])</f>
        <v>12</v>
      </c>
      <c r="I206">
        <f>podroze[[#This Row],[D_powr]]-podroze[[#This Row],[D_wyj]]+1</f>
        <v>5</v>
      </c>
      <c r="J206" s="1" cm="1">
        <f t="array" ref="J206">SUM(IF(podroze[Nazwisko]=podroze[[#This Row],[Nazwisko]],podroze[dnie],0))</f>
        <v>35</v>
      </c>
      <c r="K206" s="1">
        <f>30+(podroze[[#This Row],[dnie]]-1)*24</f>
        <v>126</v>
      </c>
      <c r="AB206" s="1" t="s">
        <v>31</v>
      </c>
      <c r="AC206" s="1" t="s">
        <v>77</v>
      </c>
      <c r="AD206" s="1" t="s">
        <v>66</v>
      </c>
      <c r="AE206" s="2">
        <v>41684</v>
      </c>
      <c r="AF206" s="2">
        <v>41688</v>
      </c>
      <c r="AG206">
        <v>1019.7</v>
      </c>
      <c r="AH206" t="str">
        <f>podroze7[[#This Row],[Imie]]&amp;podroze7[[#This Row],[Nazwisko]]</f>
        <v>SebastianPuchacz</v>
      </c>
      <c r="AI206">
        <f>COUNTIF(podroze7[id],podroze7[[#This Row],[id]])</f>
        <v>12</v>
      </c>
      <c r="AJ206">
        <f>podroze7[[#This Row],[D_powr]]-podroze7[[#This Row],[D_wyj]]+1</f>
        <v>5</v>
      </c>
      <c r="AK206" s="1" cm="1">
        <f t="array" ref="AK206">SUM(IF(podroze7[Nazwisko]=podroze7[[#This Row],[Nazwisko]],podroze7[dnie],0))</f>
        <v>35</v>
      </c>
      <c r="AL206" s="1">
        <f>30+(podroze7[[#This Row],[dnie]]-1)*24</f>
        <v>126</v>
      </c>
      <c r="AM206" s="1">
        <f>podroze7[[#This Row],[dieta]]+podroze7[[#This Row],[Koszt_wyj]]</f>
        <v>1145.7</v>
      </c>
      <c r="AZ206" s="1" t="s">
        <v>31</v>
      </c>
      <c r="BA206" s="1" t="s">
        <v>77</v>
      </c>
      <c r="BB206" s="1" t="s">
        <v>66</v>
      </c>
      <c r="BC206" s="2">
        <v>41684</v>
      </c>
      <c r="BD206" s="2">
        <v>41688</v>
      </c>
      <c r="BE206">
        <v>1019.7</v>
      </c>
      <c r="BF206" t="str">
        <f>podroze78[[#This Row],[Imie]]&amp;podroze78[[#This Row],[Nazwisko]]</f>
        <v>SebastianPuchacz</v>
      </c>
      <c r="BG206">
        <f>COUNTIF(podroze78[id],podroze78[[#This Row],[id]])</f>
        <v>12</v>
      </c>
      <c r="BH206">
        <f>podroze78[[#This Row],[D_powr]]-podroze78[[#This Row],[D_wyj]]+1</f>
        <v>5</v>
      </c>
      <c r="BI206" s="1" cm="1">
        <f t="array" ref="BI206">SUM(IF(podroze78[Nazwisko]=podroze78[[#This Row],[Nazwisko]],podroze78[dnie],0))</f>
        <v>35</v>
      </c>
      <c r="BJ206" s="1">
        <f>30+(podroze78[[#This Row],[dnie]]-1)*24</f>
        <v>126</v>
      </c>
      <c r="BK206" s="1">
        <f>podroze78[[#This Row],[dieta]]+podroze78[[#This Row],[Koszt_wyj]]</f>
        <v>1145.7</v>
      </c>
      <c r="BL206" s="1">
        <f>MONTH(podroze78[[#This Row],[D_wyj]])</f>
        <v>2</v>
      </c>
      <c r="BT206" s="1" t="s">
        <v>31</v>
      </c>
      <c r="BU206" s="1" t="s">
        <v>77</v>
      </c>
      <c r="BV206" s="1" t="s">
        <v>66</v>
      </c>
      <c r="BW206" s="2">
        <v>41684</v>
      </c>
      <c r="BX206" s="2">
        <v>41688</v>
      </c>
      <c r="BY206">
        <v>1019.7</v>
      </c>
      <c r="BZ206" t="str">
        <f>podroze789[[#This Row],[Imie]]&amp;podroze789[[#This Row],[Nazwisko]]</f>
        <v>SebastianPuchacz</v>
      </c>
      <c r="CA206">
        <f>COUNTIF(podroze789[id],podroze789[[#This Row],[id]])</f>
        <v>12</v>
      </c>
      <c r="CB206">
        <f>podroze789[[#This Row],[D_powr]]-podroze789[[#This Row],[D_wyj]]+1</f>
        <v>5</v>
      </c>
      <c r="CC206" s="1" cm="1">
        <f t="array" ref="CC206">SUM(IF(podroze789[Nazwisko]=podroze789[[#This Row],[Nazwisko]],podroze789[dnie],0))</f>
        <v>35</v>
      </c>
      <c r="CD206" s="1">
        <f>30+(podroze789[[#This Row],[dnie]]-1)*24</f>
        <v>126</v>
      </c>
      <c r="CE206" s="1">
        <f>podroze789[[#This Row],[dieta]]+podroze789[[#This Row],[Koszt_wyj]]</f>
        <v>1145.7</v>
      </c>
      <c r="CF206" s="1">
        <f>MONTH(podroze789[[#This Row],[D_wyj]])</f>
        <v>2</v>
      </c>
      <c r="CG206" s="1">
        <f>podroze789[[#This Row],[dnie]]-1</f>
        <v>4</v>
      </c>
      <c r="CT206" s="24">
        <v>3</v>
      </c>
      <c r="CV206" s="24">
        <v>1</v>
      </c>
    </row>
    <row r="207" spans="1:100" x14ac:dyDescent="0.25">
      <c r="A207" s="1" t="s">
        <v>31</v>
      </c>
      <c r="B207" s="1" t="s">
        <v>77</v>
      </c>
      <c r="C207" s="1" t="s">
        <v>8</v>
      </c>
      <c r="D207" s="2">
        <v>41815</v>
      </c>
      <c r="E207" s="2">
        <v>41819</v>
      </c>
      <c r="F207">
        <v>1524</v>
      </c>
      <c r="G207" t="str">
        <f>podroze[[#This Row],[Imie]]&amp;podroze[[#This Row],[Nazwisko]]</f>
        <v>SebastianPuchacz</v>
      </c>
      <c r="H207">
        <f>COUNTIF(podroze[id],podroze[[#This Row],[id]])</f>
        <v>12</v>
      </c>
      <c r="I207">
        <f>podroze[[#This Row],[D_powr]]-podroze[[#This Row],[D_wyj]]+1</f>
        <v>5</v>
      </c>
      <c r="J207" s="1" cm="1">
        <f t="array" ref="J207">SUM(IF(podroze[Nazwisko]=podroze[[#This Row],[Nazwisko]],podroze[dnie],0))</f>
        <v>35</v>
      </c>
      <c r="K207" s="1">
        <f>30+(podroze[[#This Row],[dnie]]-1)*24</f>
        <v>126</v>
      </c>
      <c r="AB207" s="1" t="s">
        <v>31</v>
      </c>
      <c r="AC207" s="1" t="s">
        <v>77</v>
      </c>
      <c r="AD207" s="1" t="s">
        <v>8</v>
      </c>
      <c r="AE207" s="2">
        <v>41815</v>
      </c>
      <c r="AF207" s="2">
        <v>41819</v>
      </c>
      <c r="AG207">
        <v>1524</v>
      </c>
      <c r="AH207" t="str">
        <f>podroze7[[#This Row],[Imie]]&amp;podroze7[[#This Row],[Nazwisko]]</f>
        <v>SebastianPuchacz</v>
      </c>
      <c r="AI207">
        <f>COUNTIF(podroze7[id],podroze7[[#This Row],[id]])</f>
        <v>12</v>
      </c>
      <c r="AJ207">
        <f>podroze7[[#This Row],[D_powr]]-podroze7[[#This Row],[D_wyj]]+1</f>
        <v>5</v>
      </c>
      <c r="AK207" s="1" cm="1">
        <f t="array" ref="AK207">SUM(IF(podroze7[Nazwisko]=podroze7[[#This Row],[Nazwisko]],podroze7[dnie],0))</f>
        <v>35</v>
      </c>
      <c r="AL207" s="1">
        <f>30+(podroze7[[#This Row],[dnie]]-1)*24</f>
        <v>126</v>
      </c>
      <c r="AM207" s="1">
        <f>podroze7[[#This Row],[dieta]]+podroze7[[#This Row],[Koszt_wyj]]</f>
        <v>1650</v>
      </c>
      <c r="AZ207" s="1" t="s">
        <v>31</v>
      </c>
      <c r="BA207" s="1" t="s">
        <v>77</v>
      </c>
      <c r="BB207" s="1" t="s">
        <v>8</v>
      </c>
      <c r="BC207" s="2">
        <v>41815</v>
      </c>
      <c r="BD207" s="2">
        <v>41819</v>
      </c>
      <c r="BE207">
        <v>1524</v>
      </c>
      <c r="BF207" t="str">
        <f>podroze78[[#This Row],[Imie]]&amp;podroze78[[#This Row],[Nazwisko]]</f>
        <v>SebastianPuchacz</v>
      </c>
      <c r="BG207">
        <f>COUNTIF(podroze78[id],podroze78[[#This Row],[id]])</f>
        <v>12</v>
      </c>
      <c r="BH207">
        <f>podroze78[[#This Row],[D_powr]]-podroze78[[#This Row],[D_wyj]]+1</f>
        <v>5</v>
      </c>
      <c r="BI207" s="1" cm="1">
        <f t="array" ref="BI207">SUM(IF(podroze78[Nazwisko]=podroze78[[#This Row],[Nazwisko]],podroze78[dnie],0))</f>
        <v>35</v>
      </c>
      <c r="BJ207" s="1">
        <f>30+(podroze78[[#This Row],[dnie]]-1)*24</f>
        <v>126</v>
      </c>
      <c r="BK207" s="1">
        <f>podroze78[[#This Row],[dieta]]+podroze78[[#This Row],[Koszt_wyj]]</f>
        <v>1650</v>
      </c>
      <c r="BL207" s="1">
        <f>MONTH(podroze78[[#This Row],[D_wyj]])</f>
        <v>6</v>
      </c>
      <c r="BT207" s="1" t="s">
        <v>31</v>
      </c>
      <c r="BU207" s="1" t="s">
        <v>77</v>
      </c>
      <c r="BV207" s="1" t="s">
        <v>8</v>
      </c>
      <c r="BW207" s="2">
        <v>41815</v>
      </c>
      <c r="BX207" s="2">
        <v>41819</v>
      </c>
      <c r="BY207">
        <v>1524</v>
      </c>
      <c r="BZ207" t="str">
        <f>podroze789[[#This Row],[Imie]]&amp;podroze789[[#This Row],[Nazwisko]]</f>
        <v>SebastianPuchacz</v>
      </c>
      <c r="CA207">
        <f>COUNTIF(podroze789[id],podroze789[[#This Row],[id]])</f>
        <v>12</v>
      </c>
      <c r="CB207">
        <f>podroze789[[#This Row],[D_powr]]-podroze789[[#This Row],[D_wyj]]+1</f>
        <v>5</v>
      </c>
      <c r="CC207" s="1" cm="1">
        <f t="array" ref="CC207">SUM(IF(podroze789[Nazwisko]=podroze789[[#This Row],[Nazwisko]],podroze789[dnie],0))</f>
        <v>35</v>
      </c>
      <c r="CD207" s="1">
        <f>30+(podroze789[[#This Row],[dnie]]-1)*24</f>
        <v>126</v>
      </c>
      <c r="CE207" s="1">
        <f>podroze789[[#This Row],[dieta]]+podroze789[[#This Row],[Koszt_wyj]]</f>
        <v>1650</v>
      </c>
      <c r="CF207" s="1">
        <f>MONTH(podroze789[[#This Row],[D_wyj]])</f>
        <v>6</v>
      </c>
      <c r="CG207" s="1">
        <f>podroze789[[#This Row],[dnie]]-1</f>
        <v>4</v>
      </c>
      <c r="CT207" s="23">
        <v>4</v>
      </c>
      <c r="CV207" s="23">
        <v>1</v>
      </c>
    </row>
    <row r="208" spans="1:100" x14ac:dyDescent="0.25">
      <c r="A208" s="1" t="s">
        <v>31</v>
      </c>
      <c r="B208" s="1" t="s">
        <v>77</v>
      </c>
      <c r="C208" s="1" t="s">
        <v>19</v>
      </c>
      <c r="D208" s="2">
        <v>41958</v>
      </c>
      <c r="E208" s="2">
        <v>41962</v>
      </c>
      <c r="F208">
        <v>1077.4000000000001</v>
      </c>
      <c r="G208" t="str">
        <f>podroze[[#This Row],[Imie]]&amp;podroze[[#This Row],[Nazwisko]]</f>
        <v>SebastianPuchacz</v>
      </c>
      <c r="H208">
        <f>COUNTIF(podroze[id],podroze[[#This Row],[id]])</f>
        <v>12</v>
      </c>
      <c r="I208">
        <f>podroze[[#This Row],[D_powr]]-podroze[[#This Row],[D_wyj]]+1</f>
        <v>5</v>
      </c>
      <c r="J208" s="1" cm="1">
        <f t="array" ref="J208">SUM(IF(podroze[Nazwisko]=podroze[[#This Row],[Nazwisko]],podroze[dnie],0))</f>
        <v>35</v>
      </c>
      <c r="K208" s="1">
        <f>30+(podroze[[#This Row],[dnie]]-1)*24</f>
        <v>126</v>
      </c>
      <c r="AB208" s="1" t="s">
        <v>31</v>
      </c>
      <c r="AC208" s="1" t="s">
        <v>77</v>
      </c>
      <c r="AD208" s="1" t="s">
        <v>19</v>
      </c>
      <c r="AE208" s="2">
        <v>41958</v>
      </c>
      <c r="AF208" s="2">
        <v>41962</v>
      </c>
      <c r="AG208">
        <v>1077.4000000000001</v>
      </c>
      <c r="AH208" t="str">
        <f>podroze7[[#This Row],[Imie]]&amp;podroze7[[#This Row],[Nazwisko]]</f>
        <v>SebastianPuchacz</v>
      </c>
      <c r="AI208">
        <f>COUNTIF(podroze7[id],podroze7[[#This Row],[id]])</f>
        <v>12</v>
      </c>
      <c r="AJ208">
        <f>podroze7[[#This Row],[D_powr]]-podroze7[[#This Row],[D_wyj]]+1</f>
        <v>5</v>
      </c>
      <c r="AK208" s="1" cm="1">
        <f t="array" ref="AK208">SUM(IF(podroze7[Nazwisko]=podroze7[[#This Row],[Nazwisko]],podroze7[dnie],0))</f>
        <v>35</v>
      </c>
      <c r="AL208" s="1">
        <f>30+(podroze7[[#This Row],[dnie]]-1)*24</f>
        <v>126</v>
      </c>
      <c r="AM208" s="1">
        <f>podroze7[[#This Row],[dieta]]+podroze7[[#This Row],[Koszt_wyj]]</f>
        <v>1203.4000000000001</v>
      </c>
      <c r="AZ208" s="1" t="s">
        <v>31</v>
      </c>
      <c r="BA208" s="1" t="s">
        <v>77</v>
      </c>
      <c r="BB208" s="1" t="s">
        <v>19</v>
      </c>
      <c r="BC208" s="2">
        <v>41958</v>
      </c>
      <c r="BD208" s="2">
        <v>41962</v>
      </c>
      <c r="BE208">
        <v>1077.4000000000001</v>
      </c>
      <c r="BF208" t="str">
        <f>podroze78[[#This Row],[Imie]]&amp;podroze78[[#This Row],[Nazwisko]]</f>
        <v>SebastianPuchacz</v>
      </c>
      <c r="BG208">
        <f>COUNTIF(podroze78[id],podroze78[[#This Row],[id]])</f>
        <v>12</v>
      </c>
      <c r="BH208">
        <f>podroze78[[#This Row],[D_powr]]-podroze78[[#This Row],[D_wyj]]+1</f>
        <v>5</v>
      </c>
      <c r="BI208" s="1" cm="1">
        <f t="array" ref="BI208">SUM(IF(podroze78[Nazwisko]=podroze78[[#This Row],[Nazwisko]],podroze78[dnie],0))</f>
        <v>35</v>
      </c>
      <c r="BJ208" s="1">
        <f>30+(podroze78[[#This Row],[dnie]]-1)*24</f>
        <v>126</v>
      </c>
      <c r="BK208" s="1">
        <f>podroze78[[#This Row],[dieta]]+podroze78[[#This Row],[Koszt_wyj]]</f>
        <v>1203.4000000000001</v>
      </c>
      <c r="BL208" s="1">
        <f>MONTH(podroze78[[#This Row],[D_wyj]])</f>
        <v>11</v>
      </c>
      <c r="BT208" s="1" t="s">
        <v>31</v>
      </c>
      <c r="BU208" s="1" t="s">
        <v>77</v>
      </c>
      <c r="BV208" s="1" t="s">
        <v>19</v>
      </c>
      <c r="BW208" s="2">
        <v>41958</v>
      </c>
      <c r="BX208" s="2">
        <v>41962</v>
      </c>
      <c r="BY208">
        <v>1077.4000000000001</v>
      </c>
      <c r="BZ208" t="str">
        <f>podroze789[[#This Row],[Imie]]&amp;podroze789[[#This Row],[Nazwisko]]</f>
        <v>SebastianPuchacz</v>
      </c>
      <c r="CA208">
        <f>COUNTIF(podroze789[id],podroze789[[#This Row],[id]])</f>
        <v>12</v>
      </c>
      <c r="CB208">
        <f>podroze789[[#This Row],[D_powr]]-podroze789[[#This Row],[D_wyj]]+1</f>
        <v>5</v>
      </c>
      <c r="CC208" s="1" cm="1">
        <f t="array" ref="CC208">SUM(IF(podroze789[Nazwisko]=podroze789[[#This Row],[Nazwisko]],podroze789[dnie],0))</f>
        <v>35</v>
      </c>
      <c r="CD208" s="1">
        <f>30+(podroze789[[#This Row],[dnie]]-1)*24</f>
        <v>126</v>
      </c>
      <c r="CE208" s="1">
        <f>podroze789[[#This Row],[dieta]]+podroze789[[#This Row],[Koszt_wyj]]</f>
        <v>1203.4000000000001</v>
      </c>
      <c r="CF208" s="1">
        <f>MONTH(podroze789[[#This Row],[D_wyj]])</f>
        <v>11</v>
      </c>
      <c r="CG208" s="1">
        <f>podroze789[[#This Row],[dnie]]-1</f>
        <v>4</v>
      </c>
      <c r="CT208" s="24">
        <v>4</v>
      </c>
      <c r="CV208" s="24">
        <v>1</v>
      </c>
    </row>
    <row r="209" spans="1:100" x14ac:dyDescent="0.25">
      <c r="A209" s="1" t="s">
        <v>122</v>
      </c>
      <c r="B209" s="1" t="s">
        <v>123</v>
      </c>
      <c r="C209" s="1" t="s">
        <v>11</v>
      </c>
      <c r="D209" s="2">
        <v>41773</v>
      </c>
      <c r="E209" s="2">
        <v>41776</v>
      </c>
      <c r="F209">
        <v>573.4</v>
      </c>
      <c r="G209" t="str">
        <f>podroze[[#This Row],[Imie]]&amp;podroze[[#This Row],[Nazwisko]]</f>
        <v>DominikaBodera</v>
      </c>
      <c r="H209">
        <f>COUNTIF(podroze[id],podroze[[#This Row],[id]])</f>
        <v>13</v>
      </c>
      <c r="I209">
        <f>podroze[[#This Row],[D_powr]]-podroze[[#This Row],[D_wyj]]+1</f>
        <v>4</v>
      </c>
      <c r="J209" s="1" cm="1">
        <f t="array" ref="J209">SUM(IF(podroze[Nazwisko]=podroze[[#This Row],[Nazwisko]],podroze[dnie],0))</f>
        <v>35</v>
      </c>
      <c r="K209" s="1">
        <f>30+(podroze[[#This Row],[dnie]]-1)*24</f>
        <v>102</v>
      </c>
      <c r="AB209" s="1" t="s">
        <v>122</v>
      </c>
      <c r="AC209" s="1" t="s">
        <v>123</v>
      </c>
      <c r="AD209" s="1" t="s">
        <v>11</v>
      </c>
      <c r="AE209" s="2">
        <v>41773</v>
      </c>
      <c r="AF209" s="2">
        <v>41776</v>
      </c>
      <c r="AG209">
        <v>573.4</v>
      </c>
      <c r="AH209" t="str">
        <f>podroze7[[#This Row],[Imie]]&amp;podroze7[[#This Row],[Nazwisko]]</f>
        <v>DominikaBodera</v>
      </c>
      <c r="AI209">
        <f>COUNTIF(podroze7[id],podroze7[[#This Row],[id]])</f>
        <v>13</v>
      </c>
      <c r="AJ209">
        <f>podroze7[[#This Row],[D_powr]]-podroze7[[#This Row],[D_wyj]]+1</f>
        <v>4</v>
      </c>
      <c r="AK209" s="1" cm="1">
        <f t="array" ref="AK209">SUM(IF(podroze7[Nazwisko]=podroze7[[#This Row],[Nazwisko]],podroze7[dnie],0))</f>
        <v>35</v>
      </c>
      <c r="AL209" s="1">
        <f>30+(podroze7[[#This Row],[dnie]]-1)*24</f>
        <v>102</v>
      </c>
      <c r="AM209" s="1">
        <f>podroze7[[#This Row],[dieta]]+podroze7[[#This Row],[Koszt_wyj]]</f>
        <v>675.4</v>
      </c>
      <c r="AZ209" s="1" t="s">
        <v>122</v>
      </c>
      <c r="BA209" s="1" t="s">
        <v>123</v>
      </c>
      <c r="BB209" s="1" t="s">
        <v>11</v>
      </c>
      <c r="BC209" s="2">
        <v>41773</v>
      </c>
      <c r="BD209" s="2">
        <v>41776</v>
      </c>
      <c r="BE209">
        <v>573.4</v>
      </c>
      <c r="BF209" t="str">
        <f>podroze78[[#This Row],[Imie]]&amp;podroze78[[#This Row],[Nazwisko]]</f>
        <v>DominikaBodera</v>
      </c>
      <c r="BG209">
        <f>COUNTIF(podroze78[id],podroze78[[#This Row],[id]])</f>
        <v>13</v>
      </c>
      <c r="BH209">
        <f>podroze78[[#This Row],[D_powr]]-podroze78[[#This Row],[D_wyj]]+1</f>
        <v>4</v>
      </c>
      <c r="BI209" s="1" cm="1">
        <f t="array" ref="BI209">SUM(IF(podroze78[Nazwisko]=podroze78[[#This Row],[Nazwisko]],podroze78[dnie],0))</f>
        <v>35</v>
      </c>
      <c r="BJ209" s="1">
        <f>30+(podroze78[[#This Row],[dnie]]-1)*24</f>
        <v>102</v>
      </c>
      <c r="BK209" s="1">
        <f>podroze78[[#This Row],[dieta]]+podroze78[[#This Row],[Koszt_wyj]]</f>
        <v>675.4</v>
      </c>
      <c r="BL209" s="1">
        <f>MONTH(podroze78[[#This Row],[D_wyj]])</f>
        <v>5</v>
      </c>
      <c r="BT209" s="1" t="s">
        <v>122</v>
      </c>
      <c r="BU209" s="1" t="s">
        <v>123</v>
      </c>
      <c r="BV209" s="1" t="s">
        <v>11</v>
      </c>
      <c r="BW209" s="2">
        <v>41773</v>
      </c>
      <c r="BX209" s="2">
        <v>41776</v>
      </c>
      <c r="BY209">
        <v>573.4</v>
      </c>
      <c r="BZ209" t="str">
        <f>podroze789[[#This Row],[Imie]]&amp;podroze789[[#This Row],[Nazwisko]]</f>
        <v>DominikaBodera</v>
      </c>
      <c r="CA209">
        <f>COUNTIF(podroze789[id],podroze789[[#This Row],[id]])</f>
        <v>13</v>
      </c>
      <c r="CB209">
        <f>podroze789[[#This Row],[D_powr]]-podroze789[[#This Row],[D_wyj]]+1</f>
        <v>4</v>
      </c>
      <c r="CC209" s="1" cm="1">
        <f t="array" ref="CC209">SUM(IF(podroze789[Nazwisko]=podroze789[[#This Row],[Nazwisko]],podroze789[dnie],0))</f>
        <v>35</v>
      </c>
      <c r="CD209" s="1">
        <f>30+(podroze789[[#This Row],[dnie]]-1)*24</f>
        <v>102</v>
      </c>
      <c r="CE209" s="1">
        <f>podroze789[[#This Row],[dieta]]+podroze789[[#This Row],[Koszt_wyj]]</f>
        <v>675.4</v>
      </c>
      <c r="CF209" s="1">
        <f>MONTH(podroze789[[#This Row],[D_wyj]])</f>
        <v>5</v>
      </c>
      <c r="CG209" s="1">
        <f>podroze789[[#This Row],[dnie]]-1</f>
        <v>3</v>
      </c>
      <c r="CT209" s="23">
        <v>2</v>
      </c>
      <c r="CV209" s="23">
        <v>1</v>
      </c>
    </row>
    <row r="210" spans="1:100" x14ac:dyDescent="0.25">
      <c r="A210" s="1" t="s">
        <v>122</v>
      </c>
      <c r="B210" s="1" t="s">
        <v>123</v>
      </c>
      <c r="C210" s="1" t="s">
        <v>14</v>
      </c>
      <c r="D210" s="2">
        <v>41886</v>
      </c>
      <c r="E210" s="2">
        <v>41889</v>
      </c>
      <c r="F210">
        <v>550.5</v>
      </c>
      <c r="G210" t="str">
        <f>podroze[[#This Row],[Imie]]&amp;podroze[[#This Row],[Nazwisko]]</f>
        <v>DominikaBodera</v>
      </c>
      <c r="H210">
        <f>COUNTIF(podroze[id],podroze[[#This Row],[id]])</f>
        <v>13</v>
      </c>
      <c r="I210">
        <f>podroze[[#This Row],[D_powr]]-podroze[[#This Row],[D_wyj]]+1</f>
        <v>4</v>
      </c>
      <c r="J210" s="1" cm="1">
        <f t="array" ref="J210">SUM(IF(podroze[Nazwisko]=podroze[[#This Row],[Nazwisko]],podroze[dnie],0))</f>
        <v>35</v>
      </c>
      <c r="K210" s="1">
        <f>30+(podroze[[#This Row],[dnie]]-1)*24</f>
        <v>102</v>
      </c>
      <c r="AB210" s="1" t="s">
        <v>122</v>
      </c>
      <c r="AC210" s="1" t="s">
        <v>123</v>
      </c>
      <c r="AD210" s="1" t="s">
        <v>14</v>
      </c>
      <c r="AE210" s="2">
        <v>41886</v>
      </c>
      <c r="AF210" s="2">
        <v>41889</v>
      </c>
      <c r="AG210">
        <v>550.5</v>
      </c>
      <c r="AH210" t="str">
        <f>podroze7[[#This Row],[Imie]]&amp;podroze7[[#This Row],[Nazwisko]]</f>
        <v>DominikaBodera</v>
      </c>
      <c r="AI210">
        <f>COUNTIF(podroze7[id],podroze7[[#This Row],[id]])</f>
        <v>13</v>
      </c>
      <c r="AJ210">
        <f>podroze7[[#This Row],[D_powr]]-podroze7[[#This Row],[D_wyj]]+1</f>
        <v>4</v>
      </c>
      <c r="AK210" s="1" cm="1">
        <f t="array" ref="AK210">SUM(IF(podroze7[Nazwisko]=podroze7[[#This Row],[Nazwisko]],podroze7[dnie],0))</f>
        <v>35</v>
      </c>
      <c r="AL210" s="1">
        <f>30+(podroze7[[#This Row],[dnie]]-1)*24</f>
        <v>102</v>
      </c>
      <c r="AM210" s="1">
        <f>podroze7[[#This Row],[dieta]]+podroze7[[#This Row],[Koszt_wyj]]</f>
        <v>652.5</v>
      </c>
      <c r="AZ210" s="1" t="s">
        <v>122</v>
      </c>
      <c r="BA210" s="1" t="s">
        <v>123</v>
      </c>
      <c r="BB210" s="1" t="s">
        <v>14</v>
      </c>
      <c r="BC210" s="2">
        <v>41886</v>
      </c>
      <c r="BD210" s="2">
        <v>41889</v>
      </c>
      <c r="BE210">
        <v>550.5</v>
      </c>
      <c r="BF210" t="str">
        <f>podroze78[[#This Row],[Imie]]&amp;podroze78[[#This Row],[Nazwisko]]</f>
        <v>DominikaBodera</v>
      </c>
      <c r="BG210">
        <f>COUNTIF(podroze78[id],podroze78[[#This Row],[id]])</f>
        <v>13</v>
      </c>
      <c r="BH210">
        <f>podroze78[[#This Row],[D_powr]]-podroze78[[#This Row],[D_wyj]]+1</f>
        <v>4</v>
      </c>
      <c r="BI210" s="1" cm="1">
        <f t="array" ref="BI210">SUM(IF(podroze78[Nazwisko]=podroze78[[#This Row],[Nazwisko]],podroze78[dnie],0))</f>
        <v>35</v>
      </c>
      <c r="BJ210" s="1">
        <f>30+(podroze78[[#This Row],[dnie]]-1)*24</f>
        <v>102</v>
      </c>
      <c r="BK210" s="1">
        <f>podroze78[[#This Row],[dieta]]+podroze78[[#This Row],[Koszt_wyj]]</f>
        <v>652.5</v>
      </c>
      <c r="BL210" s="1">
        <f>MONTH(podroze78[[#This Row],[D_wyj]])</f>
        <v>9</v>
      </c>
      <c r="BT210" s="1" t="s">
        <v>122</v>
      </c>
      <c r="BU210" s="1" t="s">
        <v>123</v>
      </c>
      <c r="BV210" s="1" t="s">
        <v>14</v>
      </c>
      <c r="BW210" s="2">
        <v>41886</v>
      </c>
      <c r="BX210" s="2">
        <v>41889</v>
      </c>
      <c r="BY210">
        <v>550.5</v>
      </c>
      <c r="BZ210" t="str">
        <f>podroze789[[#This Row],[Imie]]&amp;podroze789[[#This Row],[Nazwisko]]</f>
        <v>DominikaBodera</v>
      </c>
      <c r="CA210">
        <f>COUNTIF(podroze789[id],podroze789[[#This Row],[id]])</f>
        <v>13</v>
      </c>
      <c r="CB210">
        <f>podroze789[[#This Row],[D_powr]]-podroze789[[#This Row],[D_wyj]]+1</f>
        <v>4</v>
      </c>
      <c r="CC210" s="1" cm="1">
        <f t="array" ref="CC210">SUM(IF(podroze789[Nazwisko]=podroze789[[#This Row],[Nazwisko]],podroze789[dnie],0))</f>
        <v>35</v>
      </c>
      <c r="CD210" s="1">
        <f>30+(podroze789[[#This Row],[dnie]]-1)*24</f>
        <v>102</v>
      </c>
      <c r="CE210" s="1">
        <f>podroze789[[#This Row],[dieta]]+podroze789[[#This Row],[Koszt_wyj]]</f>
        <v>652.5</v>
      </c>
      <c r="CF210" s="1">
        <f>MONTH(podroze789[[#This Row],[D_wyj]])</f>
        <v>9</v>
      </c>
      <c r="CG210" s="1">
        <f>podroze789[[#This Row],[dnie]]-1</f>
        <v>3</v>
      </c>
      <c r="CT210" s="24">
        <v>2</v>
      </c>
      <c r="CV210" s="24">
        <v>1</v>
      </c>
    </row>
    <row r="211" spans="1:100" x14ac:dyDescent="0.25">
      <c r="A211" s="1" t="s">
        <v>122</v>
      </c>
      <c r="B211" s="1" t="s">
        <v>123</v>
      </c>
      <c r="C211" s="1" t="s">
        <v>59</v>
      </c>
      <c r="D211" s="2">
        <v>41934</v>
      </c>
      <c r="E211" s="2">
        <v>41937</v>
      </c>
      <c r="F211">
        <v>919</v>
      </c>
      <c r="G211" t="str">
        <f>podroze[[#This Row],[Imie]]&amp;podroze[[#This Row],[Nazwisko]]</f>
        <v>DominikaBodera</v>
      </c>
      <c r="H211">
        <f>COUNTIF(podroze[id],podroze[[#This Row],[id]])</f>
        <v>13</v>
      </c>
      <c r="I211">
        <f>podroze[[#This Row],[D_powr]]-podroze[[#This Row],[D_wyj]]+1</f>
        <v>4</v>
      </c>
      <c r="J211" s="1" cm="1">
        <f t="array" ref="J211">SUM(IF(podroze[Nazwisko]=podroze[[#This Row],[Nazwisko]],podroze[dnie],0))</f>
        <v>35</v>
      </c>
      <c r="K211" s="1">
        <f>30+(podroze[[#This Row],[dnie]]-1)*24</f>
        <v>102</v>
      </c>
      <c r="AB211" s="1" t="s">
        <v>122</v>
      </c>
      <c r="AC211" s="1" t="s">
        <v>123</v>
      </c>
      <c r="AD211" s="1" t="s">
        <v>59</v>
      </c>
      <c r="AE211" s="2">
        <v>41934</v>
      </c>
      <c r="AF211" s="2">
        <v>41937</v>
      </c>
      <c r="AG211">
        <v>919</v>
      </c>
      <c r="AH211" t="str">
        <f>podroze7[[#This Row],[Imie]]&amp;podroze7[[#This Row],[Nazwisko]]</f>
        <v>DominikaBodera</v>
      </c>
      <c r="AI211">
        <f>COUNTIF(podroze7[id],podroze7[[#This Row],[id]])</f>
        <v>13</v>
      </c>
      <c r="AJ211">
        <f>podroze7[[#This Row],[D_powr]]-podroze7[[#This Row],[D_wyj]]+1</f>
        <v>4</v>
      </c>
      <c r="AK211" s="1" cm="1">
        <f t="array" ref="AK211">SUM(IF(podroze7[Nazwisko]=podroze7[[#This Row],[Nazwisko]],podroze7[dnie],0))</f>
        <v>35</v>
      </c>
      <c r="AL211" s="1">
        <f>30+(podroze7[[#This Row],[dnie]]-1)*24</f>
        <v>102</v>
      </c>
      <c r="AM211" s="1">
        <f>podroze7[[#This Row],[dieta]]+podroze7[[#This Row],[Koszt_wyj]]</f>
        <v>1021</v>
      </c>
      <c r="AZ211" s="1" t="s">
        <v>122</v>
      </c>
      <c r="BA211" s="1" t="s">
        <v>123</v>
      </c>
      <c r="BB211" s="1" t="s">
        <v>59</v>
      </c>
      <c r="BC211" s="2">
        <v>41934</v>
      </c>
      <c r="BD211" s="2">
        <v>41937</v>
      </c>
      <c r="BE211">
        <v>919</v>
      </c>
      <c r="BF211" t="str">
        <f>podroze78[[#This Row],[Imie]]&amp;podroze78[[#This Row],[Nazwisko]]</f>
        <v>DominikaBodera</v>
      </c>
      <c r="BG211">
        <f>COUNTIF(podroze78[id],podroze78[[#This Row],[id]])</f>
        <v>13</v>
      </c>
      <c r="BH211">
        <f>podroze78[[#This Row],[D_powr]]-podroze78[[#This Row],[D_wyj]]+1</f>
        <v>4</v>
      </c>
      <c r="BI211" s="1" cm="1">
        <f t="array" ref="BI211">SUM(IF(podroze78[Nazwisko]=podroze78[[#This Row],[Nazwisko]],podroze78[dnie],0))</f>
        <v>35</v>
      </c>
      <c r="BJ211" s="1">
        <f>30+(podroze78[[#This Row],[dnie]]-1)*24</f>
        <v>102</v>
      </c>
      <c r="BK211" s="1">
        <f>podroze78[[#This Row],[dieta]]+podroze78[[#This Row],[Koszt_wyj]]</f>
        <v>1021</v>
      </c>
      <c r="BL211" s="1">
        <f>MONTH(podroze78[[#This Row],[D_wyj]])</f>
        <v>10</v>
      </c>
      <c r="BT211" s="1" t="s">
        <v>122</v>
      </c>
      <c r="BU211" s="1" t="s">
        <v>123</v>
      </c>
      <c r="BV211" s="1" t="s">
        <v>59</v>
      </c>
      <c r="BW211" s="2">
        <v>41934</v>
      </c>
      <c r="BX211" s="2">
        <v>41937</v>
      </c>
      <c r="BY211">
        <v>919</v>
      </c>
      <c r="BZ211" t="str">
        <f>podroze789[[#This Row],[Imie]]&amp;podroze789[[#This Row],[Nazwisko]]</f>
        <v>DominikaBodera</v>
      </c>
      <c r="CA211">
        <f>COUNTIF(podroze789[id],podroze789[[#This Row],[id]])</f>
        <v>13</v>
      </c>
      <c r="CB211">
        <f>podroze789[[#This Row],[D_powr]]-podroze789[[#This Row],[D_wyj]]+1</f>
        <v>4</v>
      </c>
      <c r="CC211" s="1" cm="1">
        <f t="array" ref="CC211">SUM(IF(podroze789[Nazwisko]=podroze789[[#This Row],[Nazwisko]],podroze789[dnie],0))</f>
        <v>35</v>
      </c>
      <c r="CD211" s="1">
        <f>30+(podroze789[[#This Row],[dnie]]-1)*24</f>
        <v>102</v>
      </c>
      <c r="CE211" s="1">
        <f>podroze789[[#This Row],[dieta]]+podroze789[[#This Row],[Koszt_wyj]]</f>
        <v>1021</v>
      </c>
      <c r="CF211" s="1">
        <f>MONTH(podroze789[[#This Row],[D_wyj]])</f>
        <v>10</v>
      </c>
      <c r="CG211" s="1">
        <f>podroze789[[#This Row],[dnie]]-1</f>
        <v>3</v>
      </c>
      <c r="CT211" s="23">
        <v>2</v>
      </c>
      <c r="CV211" s="23">
        <v>1</v>
      </c>
    </row>
    <row r="212" spans="1:100" x14ac:dyDescent="0.25">
      <c r="A212" s="1" t="s">
        <v>122</v>
      </c>
      <c r="B212" s="1" t="s">
        <v>123</v>
      </c>
      <c r="C212" s="1" t="s">
        <v>8</v>
      </c>
      <c r="D212" s="2">
        <v>41953</v>
      </c>
      <c r="E212" s="2">
        <v>41956</v>
      </c>
      <c r="F212">
        <v>1313</v>
      </c>
      <c r="G212" t="str">
        <f>podroze[[#This Row],[Imie]]&amp;podroze[[#This Row],[Nazwisko]]</f>
        <v>DominikaBodera</v>
      </c>
      <c r="H212">
        <f>COUNTIF(podroze[id],podroze[[#This Row],[id]])</f>
        <v>13</v>
      </c>
      <c r="I212">
        <f>podroze[[#This Row],[D_powr]]-podroze[[#This Row],[D_wyj]]+1</f>
        <v>4</v>
      </c>
      <c r="J212" s="1" cm="1">
        <f t="array" ref="J212">SUM(IF(podroze[Nazwisko]=podroze[[#This Row],[Nazwisko]],podroze[dnie],0))</f>
        <v>35</v>
      </c>
      <c r="K212" s="1">
        <f>30+(podroze[[#This Row],[dnie]]-1)*24</f>
        <v>102</v>
      </c>
      <c r="AB212" s="1" t="s">
        <v>122</v>
      </c>
      <c r="AC212" s="1" t="s">
        <v>123</v>
      </c>
      <c r="AD212" s="1" t="s">
        <v>8</v>
      </c>
      <c r="AE212" s="2">
        <v>41953</v>
      </c>
      <c r="AF212" s="2">
        <v>41956</v>
      </c>
      <c r="AG212">
        <v>1313</v>
      </c>
      <c r="AH212" t="str">
        <f>podroze7[[#This Row],[Imie]]&amp;podroze7[[#This Row],[Nazwisko]]</f>
        <v>DominikaBodera</v>
      </c>
      <c r="AI212">
        <f>COUNTIF(podroze7[id],podroze7[[#This Row],[id]])</f>
        <v>13</v>
      </c>
      <c r="AJ212">
        <f>podroze7[[#This Row],[D_powr]]-podroze7[[#This Row],[D_wyj]]+1</f>
        <v>4</v>
      </c>
      <c r="AK212" s="1" cm="1">
        <f t="array" ref="AK212">SUM(IF(podroze7[Nazwisko]=podroze7[[#This Row],[Nazwisko]],podroze7[dnie],0))</f>
        <v>35</v>
      </c>
      <c r="AL212" s="1">
        <f>30+(podroze7[[#This Row],[dnie]]-1)*24</f>
        <v>102</v>
      </c>
      <c r="AM212" s="1">
        <f>podroze7[[#This Row],[dieta]]+podroze7[[#This Row],[Koszt_wyj]]</f>
        <v>1415</v>
      </c>
      <c r="AZ212" s="1" t="s">
        <v>122</v>
      </c>
      <c r="BA212" s="1" t="s">
        <v>123</v>
      </c>
      <c r="BB212" s="1" t="s">
        <v>8</v>
      </c>
      <c r="BC212" s="2">
        <v>41953</v>
      </c>
      <c r="BD212" s="2">
        <v>41956</v>
      </c>
      <c r="BE212">
        <v>1313</v>
      </c>
      <c r="BF212" t="str">
        <f>podroze78[[#This Row],[Imie]]&amp;podroze78[[#This Row],[Nazwisko]]</f>
        <v>DominikaBodera</v>
      </c>
      <c r="BG212">
        <f>COUNTIF(podroze78[id],podroze78[[#This Row],[id]])</f>
        <v>13</v>
      </c>
      <c r="BH212">
        <f>podroze78[[#This Row],[D_powr]]-podroze78[[#This Row],[D_wyj]]+1</f>
        <v>4</v>
      </c>
      <c r="BI212" s="1" cm="1">
        <f t="array" ref="BI212">SUM(IF(podroze78[Nazwisko]=podroze78[[#This Row],[Nazwisko]],podroze78[dnie],0))</f>
        <v>35</v>
      </c>
      <c r="BJ212" s="1">
        <f>30+(podroze78[[#This Row],[dnie]]-1)*24</f>
        <v>102</v>
      </c>
      <c r="BK212" s="1">
        <f>podroze78[[#This Row],[dieta]]+podroze78[[#This Row],[Koszt_wyj]]</f>
        <v>1415</v>
      </c>
      <c r="BL212" s="1">
        <f>MONTH(podroze78[[#This Row],[D_wyj]])</f>
        <v>11</v>
      </c>
      <c r="BT212" s="1" t="s">
        <v>122</v>
      </c>
      <c r="BU212" s="1" t="s">
        <v>123</v>
      </c>
      <c r="BV212" s="1" t="s">
        <v>8</v>
      </c>
      <c r="BW212" s="2">
        <v>41953</v>
      </c>
      <c r="BX212" s="2">
        <v>41956</v>
      </c>
      <c r="BY212">
        <v>1313</v>
      </c>
      <c r="BZ212" t="str">
        <f>podroze789[[#This Row],[Imie]]&amp;podroze789[[#This Row],[Nazwisko]]</f>
        <v>DominikaBodera</v>
      </c>
      <c r="CA212">
        <f>COUNTIF(podroze789[id],podroze789[[#This Row],[id]])</f>
        <v>13</v>
      </c>
      <c r="CB212">
        <f>podroze789[[#This Row],[D_powr]]-podroze789[[#This Row],[D_wyj]]+1</f>
        <v>4</v>
      </c>
      <c r="CC212" s="1" cm="1">
        <f t="array" ref="CC212">SUM(IF(podroze789[Nazwisko]=podroze789[[#This Row],[Nazwisko]],podroze789[dnie],0))</f>
        <v>35</v>
      </c>
      <c r="CD212" s="1">
        <f>30+(podroze789[[#This Row],[dnie]]-1)*24</f>
        <v>102</v>
      </c>
      <c r="CE212" s="1">
        <f>podroze789[[#This Row],[dieta]]+podroze789[[#This Row],[Koszt_wyj]]</f>
        <v>1415</v>
      </c>
      <c r="CF212" s="1">
        <f>MONTH(podroze789[[#This Row],[D_wyj]])</f>
        <v>11</v>
      </c>
      <c r="CG212" s="1">
        <f>podroze789[[#This Row],[dnie]]-1</f>
        <v>3</v>
      </c>
      <c r="CT212" s="24">
        <v>3</v>
      </c>
      <c r="CV212" s="24">
        <v>1</v>
      </c>
    </row>
    <row r="213" spans="1:100" x14ac:dyDescent="0.25">
      <c r="A213" s="1" t="s">
        <v>31</v>
      </c>
      <c r="B213" s="1" t="s">
        <v>77</v>
      </c>
      <c r="C213" s="1" t="s">
        <v>47</v>
      </c>
      <c r="D213" s="2">
        <v>41660</v>
      </c>
      <c r="E213" s="2">
        <v>41663</v>
      </c>
      <c r="F213">
        <v>852.8</v>
      </c>
      <c r="G213" t="str">
        <f>podroze[[#This Row],[Imie]]&amp;podroze[[#This Row],[Nazwisko]]</f>
        <v>SebastianPuchacz</v>
      </c>
      <c r="H213">
        <f>COUNTIF(podroze[id],podroze[[#This Row],[id]])</f>
        <v>12</v>
      </c>
      <c r="I213">
        <f>podroze[[#This Row],[D_powr]]-podroze[[#This Row],[D_wyj]]+1</f>
        <v>4</v>
      </c>
      <c r="J213" s="1" cm="1">
        <f t="array" ref="J213">SUM(IF(podroze[Nazwisko]=podroze[[#This Row],[Nazwisko]],podroze[dnie],0))</f>
        <v>35</v>
      </c>
      <c r="K213" s="1">
        <f>30+(podroze[[#This Row],[dnie]]-1)*24</f>
        <v>102</v>
      </c>
      <c r="AB213" s="1" t="s">
        <v>31</v>
      </c>
      <c r="AC213" s="1" t="s">
        <v>77</v>
      </c>
      <c r="AD213" s="1" t="s">
        <v>47</v>
      </c>
      <c r="AE213" s="2">
        <v>41660</v>
      </c>
      <c r="AF213" s="2">
        <v>41663</v>
      </c>
      <c r="AG213">
        <v>852.8</v>
      </c>
      <c r="AH213" t="str">
        <f>podroze7[[#This Row],[Imie]]&amp;podroze7[[#This Row],[Nazwisko]]</f>
        <v>SebastianPuchacz</v>
      </c>
      <c r="AI213">
        <f>COUNTIF(podroze7[id],podroze7[[#This Row],[id]])</f>
        <v>12</v>
      </c>
      <c r="AJ213">
        <f>podroze7[[#This Row],[D_powr]]-podroze7[[#This Row],[D_wyj]]+1</f>
        <v>4</v>
      </c>
      <c r="AK213" s="1" cm="1">
        <f t="array" ref="AK213">SUM(IF(podroze7[Nazwisko]=podroze7[[#This Row],[Nazwisko]],podroze7[dnie],0))</f>
        <v>35</v>
      </c>
      <c r="AL213" s="1">
        <f>30+(podroze7[[#This Row],[dnie]]-1)*24</f>
        <v>102</v>
      </c>
      <c r="AM213" s="1">
        <f>podroze7[[#This Row],[dieta]]+podroze7[[#This Row],[Koszt_wyj]]</f>
        <v>954.8</v>
      </c>
      <c r="AZ213" s="1" t="s">
        <v>31</v>
      </c>
      <c r="BA213" s="1" t="s">
        <v>77</v>
      </c>
      <c r="BB213" s="1" t="s">
        <v>47</v>
      </c>
      <c r="BC213" s="2">
        <v>41660</v>
      </c>
      <c r="BD213" s="2">
        <v>41663</v>
      </c>
      <c r="BE213">
        <v>852.8</v>
      </c>
      <c r="BF213" t="str">
        <f>podroze78[[#This Row],[Imie]]&amp;podroze78[[#This Row],[Nazwisko]]</f>
        <v>SebastianPuchacz</v>
      </c>
      <c r="BG213">
        <f>COUNTIF(podroze78[id],podroze78[[#This Row],[id]])</f>
        <v>12</v>
      </c>
      <c r="BH213">
        <f>podroze78[[#This Row],[D_powr]]-podroze78[[#This Row],[D_wyj]]+1</f>
        <v>4</v>
      </c>
      <c r="BI213" s="1" cm="1">
        <f t="array" ref="BI213">SUM(IF(podroze78[Nazwisko]=podroze78[[#This Row],[Nazwisko]],podroze78[dnie],0))</f>
        <v>35</v>
      </c>
      <c r="BJ213" s="1">
        <f>30+(podroze78[[#This Row],[dnie]]-1)*24</f>
        <v>102</v>
      </c>
      <c r="BK213" s="1">
        <f>podroze78[[#This Row],[dieta]]+podroze78[[#This Row],[Koszt_wyj]]</f>
        <v>954.8</v>
      </c>
      <c r="BL213" s="1">
        <f>MONTH(podroze78[[#This Row],[D_wyj]])</f>
        <v>1</v>
      </c>
      <c r="BT213" s="1" t="s">
        <v>31</v>
      </c>
      <c r="BU213" s="1" t="s">
        <v>77</v>
      </c>
      <c r="BV213" s="1" t="s">
        <v>47</v>
      </c>
      <c r="BW213" s="2">
        <v>41660</v>
      </c>
      <c r="BX213" s="2">
        <v>41663</v>
      </c>
      <c r="BY213">
        <v>852.8</v>
      </c>
      <c r="BZ213" t="str">
        <f>podroze789[[#This Row],[Imie]]&amp;podroze789[[#This Row],[Nazwisko]]</f>
        <v>SebastianPuchacz</v>
      </c>
      <c r="CA213">
        <f>COUNTIF(podroze789[id],podroze789[[#This Row],[id]])</f>
        <v>12</v>
      </c>
      <c r="CB213">
        <f>podroze789[[#This Row],[D_powr]]-podroze789[[#This Row],[D_wyj]]+1</f>
        <v>4</v>
      </c>
      <c r="CC213" s="1" cm="1">
        <f t="array" ref="CC213">SUM(IF(podroze789[Nazwisko]=podroze789[[#This Row],[Nazwisko]],podroze789[dnie],0))</f>
        <v>35</v>
      </c>
      <c r="CD213" s="1">
        <f>30+(podroze789[[#This Row],[dnie]]-1)*24</f>
        <v>102</v>
      </c>
      <c r="CE213" s="1">
        <f>podroze789[[#This Row],[dieta]]+podroze789[[#This Row],[Koszt_wyj]]</f>
        <v>954.8</v>
      </c>
      <c r="CF213" s="1">
        <f>MONTH(podroze789[[#This Row],[D_wyj]])</f>
        <v>1</v>
      </c>
      <c r="CG213" s="1">
        <f>podroze789[[#This Row],[dnie]]-1</f>
        <v>3</v>
      </c>
      <c r="CT213" s="23">
        <v>3</v>
      </c>
      <c r="CV213" s="23">
        <v>4</v>
      </c>
    </row>
    <row r="214" spans="1:100" x14ac:dyDescent="0.25">
      <c r="A214" s="1" t="s">
        <v>122</v>
      </c>
      <c r="B214" s="1" t="s">
        <v>123</v>
      </c>
      <c r="C214" s="1" t="s">
        <v>72</v>
      </c>
      <c r="D214" s="2">
        <v>41749</v>
      </c>
      <c r="E214" s="2">
        <v>41751</v>
      </c>
      <c r="F214">
        <v>892.7</v>
      </c>
      <c r="G214" t="str">
        <f>podroze[[#This Row],[Imie]]&amp;podroze[[#This Row],[Nazwisko]]</f>
        <v>DominikaBodera</v>
      </c>
      <c r="H214">
        <f>COUNTIF(podroze[id],podroze[[#This Row],[id]])</f>
        <v>13</v>
      </c>
      <c r="I214">
        <f>podroze[[#This Row],[D_powr]]-podroze[[#This Row],[D_wyj]]+1</f>
        <v>3</v>
      </c>
      <c r="J214" s="1" cm="1">
        <f t="array" ref="J214">SUM(IF(podroze[Nazwisko]=podroze[[#This Row],[Nazwisko]],podroze[dnie],0))</f>
        <v>35</v>
      </c>
      <c r="K214" s="1">
        <f>30+(podroze[[#This Row],[dnie]]-1)*24</f>
        <v>78</v>
      </c>
      <c r="AB214" s="1" t="s">
        <v>122</v>
      </c>
      <c r="AC214" s="1" t="s">
        <v>123</v>
      </c>
      <c r="AD214" s="1" t="s">
        <v>72</v>
      </c>
      <c r="AE214" s="2">
        <v>41749</v>
      </c>
      <c r="AF214" s="2">
        <v>41751</v>
      </c>
      <c r="AG214">
        <v>892.7</v>
      </c>
      <c r="AH214" t="str">
        <f>podroze7[[#This Row],[Imie]]&amp;podroze7[[#This Row],[Nazwisko]]</f>
        <v>DominikaBodera</v>
      </c>
      <c r="AI214">
        <f>COUNTIF(podroze7[id],podroze7[[#This Row],[id]])</f>
        <v>13</v>
      </c>
      <c r="AJ214">
        <f>podroze7[[#This Row],[D_powr]]-podroze7[[#This Row],[D_wyj]]+1</f>
        <v>3</v>
      </c>
      <c r="AK214" s="1" cm="1">
        <f t="array" ref="AK214">SUM(IF(podroze7[Nazwisko]=podroze7[[#This Row],[Nazwisko]],podroze7[dnie],0))</f>
        <v>35</v>
      </c>
      <c r="AL214" s="1">
        <f>30+(podroze7[[#This Row],[dnie]]-1)*24</f>
        <v>78</v>
      </c>
      <c r="AM214" s="1">
        <f>podroze7[[#This Row],[dieta]]+podroze7[[#This Row],[Koszt_wyj]]</f>
        <v>970.7</v>
      </c>
      <c r="AZ214" s="1" t="s">
        <v>122</v>
      </c>
      <c r="BA214" s="1" t="s">
        <v>123</v>
      </c>
      <c r="BB214" s="1" t="s">
        <v>72</v>
      </c>
      <c r="BC214" s="2">
        <v>41749</v>
      </c>
      <c r="BD214" s="2">
        <v>41751</v>
      </c>
      <c r="BE214">
        <v>892.7</v>
      </c>
      <c r="BF214" t="str">
        <f>podroze78[[#This Row],[Imie]]&amp;podroze78[[#This Row],[Nazwisko]]</f>
        <v>DominikaBodera</v>
      </c>
      <c r="BG214">
        <f>COUNTIF(podroze78[id],podroze78[[#This Row],[id]])</f>
        <v>13</v>
      </c>
      <c r="BH214">
        <f>podroze78[[#This Row],[D_powr]]-podroze78[[#This Row],[D_wyj]]+1</f>
        <v>3</v>
      </c>
      <c r="BI214" s="1" cm="1">
        <f t="array" ref="BI214">SUM(IF(podroze78[Nazwisko]=podroze78[[#This Row],[Nazwisko]],podroze78[dnie],0))</f>
        <v>35</v>
      </c>
      <c r="BJ214" s="1">
        <f>30+(podroze78[[#This Row],[dnie]]-1)*24</f>
        <v>78</v>
      </c>
      <c r="BK214" s="1">
        <f>podroze78[[#This Row],[dieta]]+podroze78[[#This Row],[Koszt_wyj]]</f>
        <v>970.7</v>
      </c>
      <c r="BL214" s="1">
        <f>MONTH(podroze78[[#This Row],[D_wyj]])</f>
        <v>4</v>
      </c>
      <c r="BT214" s="1" t="s">
        <v>122</v>
      </c>
      <c r="BU214" s="1" t="s">
        <v>123</v>
      </c>
      <c r="BV214" s="1" t="s">
        <v>72</v>
      </c>
      <c r="BW214" s="2">
        <v>41749</v>
      </c>
      <c r="BX214" s="2">
        <v>41751</v>
      </c>
      <c r="BY214">
        <v>892.7</v>
      </c>
      <c r="BZ214" t="str">
        <f>podroze789[[#This Row],[Imie]]&amp;podroze789[[#This Row],[Nazwisko]]</f>
        <v>DominikaBodera</v>
      </c>
      <c r="CA214">
        <f>COUNTIF(podroze789[id],podroze789[[#This Row],[id]])</f>
        <v>13</v>
      </c>
      <c r="CB214">
        <f>podroze789[[#This Row],[D_powr]]-podroze789[[#This Row],[D_wyj]]+1</f>
        <v>3</v>
      </c>
      <c r="CC214" s="1" cm="1">
        <f t="array" ref="CC214">SUM(IF(podroze789[Nazwisko]=podroze789[[#This Row],[Nazwisko]],podroze789[dnie],0))</f>
        <v>35</v>
      </c>
      <c r="CD214" s="1">
        <f>30+(podroze789[[#This Row],[dnie]]-1)*24</f>
        <v>78</v>
      </c>
      <c r="CE214" s="1">
        <f>podroze789[[#This Row],[dieta]]+podroze789[[#This Row],[Koszt_wyj]]</f>
        <v>970.7</v>
      </c>
      <c r="CF214" s="1">
        <f>MONTH(podroze789[[#This Row],[D_wyj]])</f>
        <v>4</v>
      </c>
      <c r="CG214" s="1">
        <f>podroze789[[#This Row],[dnie]]-1</f>
        <v>2</v>
      </c>
      <c r="CT214" s="24">
        <v>3</v>
      </c>
      <c r="CV214" s="24">
        <v>4</v>
      </c>
    </row>
    <row r="215" spans="1:100" x14ac:dyDescent="0.25">
      <c r="A215" s="1" t="s">
        <v>122</v>
      </c>
      <c r="B215" s="1" t="s">
        <v>123</v>
      </c>
      <c r="C215" s="1" t="s">
        <v>17</v>
      </c>
      <c r="D215" s="2">
        <v>41845</v>
      </c>
      <c r="E215" s="2">
        <v>41847</v>
      </c>
      <c r="F215">
        <v>911.5</v>
      </c>
      <c r="G215" t="str">
        <f>podroze[[#This Row],[Imie]]&amp;podroze[[#This Row],[Nazwisko]]</f>
        <v>DominikaBodera</v>
      </c>
      <c r="H215">
        <f>COUNTIF(podroze[id],podroze[[#This Row],[id]])</f>
        <v>13</v>
      </c>
      <c r="I215">
        <f>podroze[[#This Row],[D_powr]]-podroze[[#This Row],[D_wyj]]+1</f>
        <v>3</v>
      </c>
      <c r="J215" s="1" cm="1">
        <f t="array" ref="J215">SUM(IF(podroze[Nazwisko]=podroze[[#This Row],[Nazwisko]],podroze[dnie],0))</f>
        <v>35</v>
      </c>
      <c r="K215" s="1">
        <f>30+(podroze[[#This Row],[dnie]]-1)*24</f>
        <v>78</v>
      </c>
      <c r="AB215" s="1" t="s">
        <v>122</v>
      </c>
      <c r="AC215" s="1" t="s">
        <v>123</v>
      </c>
      <c r="AD215" s="1" t="s">
        <v>17</v>
      </c>
      <c r="AE215" s="2">
        <v>41845</v>
      </c>
      <c r="AF215" s="2">
        <v>41847</v>
      </c>
      <c r="AG215">
        <v>911.5</v>
      </c>
      <c r="AH215" t="str">
        <f>podroze7[[#This Row],[Imie]]&amp;podroze7[[#This Row],[Nazwisko]]</f>
        <v>DominikaBodera</v>
      </c>
      <c r="AI215">
        <f>COUNTIF(podroze7[id],podroze7[[#This Row],[id]])</f>
        <v>13</v>
      </c>
      <c r="AJ215">
        <f>podroze7[[#This Row],[D_powr]]-podroze7[[#This Row],[D_wyj]]+1</f>
        <v>3</v>
      </c>
      <c r="AK215" s="1" cm="1">
        <f t="array" ref="AK215">SUM(IF(podroze7[Nazwisko]=podroze7[[#This Row],[Nazwisko]],podroze7[dnie],0))</f>
        <v>35</v>
      </c>
      <c r="AL215" s="1">
        <f>30+(podroze7[[#This Row],[dnie]]-1)*24</f>
        <v>78</v>
      </c>
      <c r="AM215" s="1">
        <f>podroze7[[#This Row],[dieta]]+podroze7[[#This Row],[Koszt_wyj]]</f>
        <v>989.5</v>
      </c>
      <c r="AZ215" s="1" t="s">
        <v>122</v>
      </c>
      <c r="BA215" s="1" t="s">
        <v>123</v>
      </c>
      <c r="BB215" s="1" t="s">
        <v>17</v>
      </c>
      <c r="BC215" s="2">
        <v>41845</v>
      </c>
      <c r="BD215" s="2">
        <v>41847</v>
      </c>
      <c r="BE215">
        <v>911.5</v>
      </c>
      <c r="BF215" t="str">
        <f>podroze78[[#This Row],[Imie]]&amp;podroze78[[#This Row],[Nazwisko]]</f>
        <v>DominikaBodera</v>
      </c>
      <c r="BG215">
        <f>COUNTIF(podroze78[id],podroze78[[#This Row],[id]])</f>
        <v>13</v>
      </c>
      <c r="BH215">
        <f>podroze78[[#This Row],[D_powr]]-podroze78[[#This Row],[D_wyj]]+1</f>
        <v>3</v>
      </c>
      <c r="BI215" s="1" cm="1">
        <f t="array" ref="BI215">SUM(IF(podroze78[Nazwisko]=podroze78[[#This Row],[Nazwisko]],podroze78[dnie],0))</f>
        <v>35</v>
      </c>
      <c r="BJ215" s="1">
        <f>30+(podroze78[[#This Row],[dnie]]-1)*24</f>
        <v>78</v>
      </c>
      <c r="BK215" s="1">
        <f>podroze78[[#This Row],[dieta]]+podroze78[[#This Row],[Koszt_wyj]]</f>
        <v>989.5</v>
      </c>
      <c r="BL215" s="1">
        <f>MONTH(podroze78[[#This Row],[D_wyj]])</f>
        <v>7</v>
      </c>
      <c r="BT215" s="1" t="s">
        <v>122</v>
      </c>
      <c r="BU215" s="1" t="s">
        <v>123</v>
      </c>
      <c r="BV215" s="1" t="s">
        <v>17</v>
      </c>
      <c r="BW215" s="2">
        <v>41845</v>
      </c>
      <c r="BX215" s="2">
        <v>41847</v>
      </c>
      <c r="BY215">
        <v>911.5</v>
      </c>
      <c r="BZ215" t="str">
        <f>podroze789[[#This Row],[Imie]]&amp;podroze789[[#This Row],[Nazwisko]]</f>
        <v>DominikaBodera</v>
      </c>
      <c r="CA215">
        <f>COUNTIF(podroze789[id],podroze789[[#This Row],[id]])</f>
        <v>13</v>
      </c>
      <c r="CB215">
        <f>podroze789[[#This Row],[D_powr]]-podroze789[[#This Row],[D_wyj]]+1</f>
        <v>3</v>
      </c>
      <c r="CC215" s="1" cm="1">
        <f t="array" ref="CC215">SUM(IF(podroze789[Nazwisko]=podroze789[[#This Row],[Nazwisko]],podroze789[dnie],0))</f>
        <v>35</v>
      </c>
      <c r="CD215" s="1">
        <f>30+(podroze789[[#This Row],[dnie]]-1)*24</f>
        <v>78</v>
      </c>
      <c r="CE215" s="1">
        <f>podroze789[[#This Row],[dieta]]+podroze789[[#This Row],[Koszt_wyj]]</f>
        <v>989.5</v>
      </c>
      <c r="CF215" s="1">
        <f>MONTH(podroze789[[#This Row],[D_wyj]])</f>
        <v>7</v>
      </c>
      <c r="CG215" s="1">
        <f>podroze789[[#This Row],[dnie]]-1</f>
        <v>2</v>
      </c>
      <c r="CT215" s="23">
        <v>2</v>
      </c>
      <c r="CV215" s="23">
        <v>4</v>
      </c>
    </row>
    <row r="216" spans="1:100" x14ac:dyDescent="0.25">
      <c r="A216" s="1" t="s">
        <v>31</v>
      </c>
      <c r="B216" s="1" t="s">
        <v>77</v>
      </c>
      <c r="C216" s="1" t="s">
        <v>72</v>
      </c>
      <c r="D216" s="2">
        <v>41666</v>
      </c>
      <c r="E216" s="2">
        <v>41668</v>
      </c>
      <c r="F216">
        <v>892.7</v>
      </c>
      <c r="G216" t="str">
        <f>podroze[[#This Row],[Imie]]&amp;podroze[[#This Row],[Nazwisko]]</f>
        <v>SebastianPuchacz</v>
      </c>
      <c r="H216">
        <f>COUNTIF(podroze[id],podroze[[#This Row],[id]])</f>
        <v>12</v>
      </c>
      <c r="I216">
        <f>podroze[[#This Row],[D_powr]]-podroze[[#This Row],[D_wyj]]+1</f>
        <v>3</v>
      </c>
      <c r="J216" s="1" cm="1">
        <f t="array" ref="J216">SUM(IF(podroze[Nazwisko]=podroze[[#This Row],[Nazwisko]],podroze[dnie],0))</f>
        <v>35</v>
      </c>
      <c r="K216" s="1">
        <f>30+(podroze[[#This Row],[dnie]]-1)*24</f>
        <v>78</v>
      </c>
      <c r="AB216" s="1" t="s">
        <v>31</v>
      </c>
      <c r="AC216" s="1" t="s">
        <v>77</v>
      </c>
      <c r="AD216" s="1" t="s">
        <v>72</v>
      </c>
      <c r="AE216" s="2">
        <v>41666</v>
      </c>
      <c r="AF216" s="2">
        <v>41668</v>
      </c>
      <c r="AG216">
        <v>892.7</v>
      </c>
      <c r="AH216" t="str">
        <f>podroze7[[#This Row],[Imie]]&amp;podroze7[[#This Row],[Nazwisko]]</f>
        <v>SebastianPuchacz</v>
      </c>
      <c r="AI216">
        <f>COUNTIF(podroze7[id],podroze7[[#This Row],[id]])</f>
        <v>12</v>
      </c>
      <c r="AJ216">
        <f>podroze7[[#This Row],[D_powr]]-podroze7[[#This Row],[D_wyj]]+1</f>
        <v>3</v>
      </c>
      <c r="AK216" s="1" cm="1">
        <f t="array" ref="AK216">SUM(IF(podroze7[Nazwisko]=podroze7[[#This Row],[Nazwisko]],podroze7[dnie],0))</f>
        <v>35</v>
      </c>
      <c r="AL216" s="1">
        <f>30+(podroze7[[#This Row],[dnie]]-1)*24</f>
        <v>78</v>
      </c>
      <c r="AM216" s="1">
        <f>podroze7[[#This Row],[dieta]]+podroze7[[#This Row],[Koszt_wyj]]</f>
        <v>970.7</v>
      </c>
      <c r="AZ216" s="1" t="s">
        <v>31</v>
      </c>
      <c r="BA216" s="1" t="s">
        <v>77</v>
      </c>
      <c r="BB216" s="1" t="s">
        <v>72</v>
      </c>
      <c r="BC216" s="2">
        <v>41666</v>
      </c>
      <c r="BD216" s="2">
        <v>41668</v>
      </c>
      <c r="BE216">
        <v>892.7</v>
      </c>
      <c r="BF216" t="str">
        <f>podroze78[[#This Row],[Imie]]&amp;podroze78[[#This Row],[Nazwisko]]</f>
        <v>SebastianPuchacz</v>
      </c>
      <c r="BG216">
        <f>COUNTIF(podroze78[id],podroze78[[#This Row],[id]])</f>
        <v>12</v>
      </c>
      <c r="BH216">
        <f>podroze78[[#This Row],[D_powr]]-podroze78[[#This Row],[D_wyj]]+1</f>
        <v>3</v>
      </c>
      <c r="BI216" s="1" cm="1">
        <f t="array" ref="BI216">SUM(IF(podroze78[Nazwisko]=podroze78[[#This Row],[Nazwisko]],podroze78[dnie],0))</f>
        <v>35</v>
      </c>
      <c r="BJ216" s="1">
        <f>30+(podroze78[[#This Row],[dnie]]-1)*24</f>
        <v>78</v>
      </c>
      <c r="BK216" s="1">
        <f>podroze78[[#This Row],[dieta]]+podroze78[[#This Row],[Koszt_wyj]]</f>
        <v>970.7</v>
      </c>
      <c r="BL216" s="1">
        <f>MONTH(podroze78[[#This Row],[D_wyj]])</f>
        <v>1</v>
      </c>
      <c r="BT216" s="1" t="s">
        <v>31</v>
      </c>
      <c r="BU216" s="1" t="s">
        <v>77</v>
      </c>
      <c r="BV216" s="1" t="s">
        <v>72</v>
      </c>
      <c r="BW216" s="2">
        <v>41666</v>
      </c>
      <c r="BX216" s="2">
        <v>41668</v>
      </c>
      <c r="BY216">
        <v>892.7</v>
      </c>
      <c r="BZ216" t="str">
        <f>podroze789[[#This Row],[Imie]]&amp;podroze789[[#This Row],[Nazwisko]]</f>
        <v>SebastianPuchacz</v>
      </c>
      <c r="CA216">
        <f>COUNTIF(podroze789[id],podroze789[[#This Row],[id]])</f>
        <v>12</v>
      </c>
      <c r="CB216">
        <f>podroze789[[#This Row],[D_powr]]-podroze789[[#This Row],[D_wyj]]+1</f>
        <v>3</v>
      </c>
      <c r="CC216" s="1" cm="1">
        <f t="array" ref="CC216">SUM(IF(podroze789[Nazwisko]=podroze789[[#This Row],[Nazwisko]],podroze789[dnie],0))</f>
        <v>35</v>
      </c>
      <c r="CD216" s="1">
        <f>30+(podroze789[[#This Row],[dnie]]-1)*24</f>
        <v>78</v>
      </c>
      <c r="CE216" s="1">
        <f>podroze789[[#This Row],[dieta]]+podroze789[[#This Row],[Koszt_wyj]]</f>
        <v>970.7</v>
      </c>
      <c r="CF216" s="1">
        <f>MONTH(podroze789[[#This Row],[D_wyj]])</f>
        <v>1</v>
      </c>
      <c r="CG216" s="1">
        <f>podroze789[[#This Row],[dnie]]-1</f>
        <v>2</v>
      </c>
      <c r="CT216" s="24">
        <v>2</v>
      </c>
      <c r="CV216" s="24">
        <v>3</v>
      </c>
    </row>
    <row r="217" spans="1:100" x14ac:dyDescent="0.25">
      <c r="A217" s="1" t="s">
        <v>31</v>
      </c>
      <c r="B217" s="1" t="s">
        <v>77</v>
      </c>
      <c r="C217" s="1" t="s">
        <v>24</v>
      </c>
      <c r="D217" s="2">
        <v>41773</v>
      </c>
      <c r="E217" s="2">
        <v>41775</v>
      </c>
      <c r="F217">
        <v>588.70000000000005</v>
      </c>
      <c r="G217" t="str">
        <f>podroze[[#This Row],[Imie]]&amp;podroze[[#This Row],[Nazwisko]]</f>
        <v>SebastianPuchacz</v>
      </c>
      <c r="H217">
        <f>COUNTIF(podroze[id],podroze[[#This Row],[id]])</f>
        <v>12</v>
      </c>
      <c r="I217">
        <f>podroze[[#This Row],[D_powr]]-podroze[[#This Row],[D_wyj]]+1</f>
        <v>3</v>
      </c>
      <c r="J217" s="1" cm="1">
        <f t="array" ref="J217">SUM(IF(podroze[Nazwisko]=podroze[[#This Row],[Nazwisko]],podroze[dnie],0))</f>
        <v>35</v>
      </c>
      <c r="K217" s="1">
        <f>30+(podroze[[#This Row],[dnie]]-1)*24</f>
        <v>78</v>
      </c>
      <c r="AB217" s="1" t="s">
        <v>31</v>
      </c>
      <c r="AC217" s="1" t="s">
        <v>77</v>
      </c>
      <c r="AD217" s="1" t="s">
        <v>24</v>
      </c>
      <c r="AE217" s="2">
        <v>41773</v>
      </c>
      <c r="AF217" s="2">
        <v>41775</v>
      </c>
      <c r="AG217">
        <v>588.70000000000005</v>
      </c>
      <c r="AH217" t="str">
        <f>podroze7[[#This Row],[Imie]]&amp;podroze7[[#This Row],[Nazwisko]]</f>
        <v>SebastianPuchacz</v>
      </c>
      <c r="AI217">
        <f>COUNTIF(podroze7[id],podroze7[[#This Row],[id]])</f>
        <v>12</v>
      </c>
      <c r="AJ217">
        <f>podroze7[[#This Row],[D_powr]]-podroze7[[#This Row],[D_wyj]]+1</f>
        <v>3</v>
      </c>
      <c r="AK217" s="1" cm="1">
        <f t="array" ref="AK217">SUM(IF(podroze7[Nazwisko]=podroze7[[#This Row],[Nazwisko]],podroze7[dnie],0))</f>
        <v>35</v>
      </c>
      <c r="AL217" s="1">
        <f>30+(podroze7[[#This Row],[dnie]]-1)*24</f>
        <v>78</v>
      </c>
      <c r="AM217" s="1">
        <f>podroze7[[#This Row],[dieta]]+podroze7[[#This Row],[Koszt_wyj]]</f>
        <v>666.7</v>
      </c>
      <c r="AZ217" s="1" t="s">
        <v>31</v>
      </c>
      <c r="BA217" s="1" t="s">
        <v>77</v>
      </c>
      <c r="BB217" s="1" t="s">
        <v>24</v>
      </c>
      <c r="BC217" s="2">
        <v>41773</v>
      </c>
      <c r="BD217" s="2">
        <v>41775</v>
      </c>
      <c r="BE217">
        <v>588.70000000000005</v>
      </c>
      <c r="BF217" t="str">
        <f>podroze78[[#This Row],[Imie]]&amp;podroze78[[#This Row],[Nazwisko]]</f>
        <v>SebastianPuchacz</v>
      </c>
      <c r="BG217">
        <f>COUNTIF(podroze78[id],podroze78[[#This Row],[id]])</f>
        <v>12</v>
      </c>
      <c r="BH217">
        <f>podroze78[[#This Row],[D_powr]]-podroze78[[#This Row],[D_wyj]]+1</f>
        <v>3</v>
      </c>
      <c r="BI217" s="1" cm="1">
        <f t="array" ref="BI217">SUM(IF(podroze78[Nazwisko]=podroze78[[#This Row],[Nazwisko]],podroze78[dnie],0))</f>
        <v>35</v>
      </c>
      <c r="BJ217" s="1">
        <f>30+(podroze78[[#This Row],[dnie]]-1)*24</f>
        <v>78</v>
      </c>
      <c r="BK217" s="1">
        <f>podroze78[[#This Row],[dieta]]+podroze78[[#This Row],[Koszt_wyj]]</f>
        <v>666.7</v>
      </c>
      <c r="BL217" s="1">
        <f>MONTH(podroze78[[#This Row],[D_wyj]])</f>
        <v>5</v>
      </c>
      <c r="BT217" s="1" t="s">
        <v>31</v>
      </c>
      <c r="BU217" s="1" t="s">
        <v>77</v>
      </c>
      <c r="BV217" s="1" t="s">
        <v>24</v>
      </c>
      <c r="BW217" s="2">
        <v>41773</v>
      </c>
      <c r="BX217" s="2">
        <v>41775</v>
      </c>
      <c r="BY217">
        <v>588.70000000000005</v>
      </c>
      <c r="BZ217" t="str">
        <f>podroze789[[#This Row],[Imie]]&amp;podroze789[[#This Row],[Nazwisko]]</f>
        <v>SebastianPuchacz</v>
      </c>
      <c r="CA217">
        <f>COUNTIF(podroze789[id],podroze789[[#This Row],[id]])</f>
        <v>12</v>
      </c>
      <c r="CB217">
        <f>podroze789[[#This Row],[D_powr]]-podroze789[[#This Row],[D_wyj]]+1</f>
        <v>3</v>
      </c>
      <c r="CC217" s="1" cm="1">
        <f t="array" ref="CC217">SUM(IF(podroze789[Nazwisko]=podroze789[[#This Row],[Nazwisko]],podroze789[dnie],0))</f>
        <v>35</v>
      </c>
      <c r="CD217" s="1">
        <f>30+(podroze789[[#This Row],[dnie]]-1)*24</f>
        <v>78</v>
      </c>
      <c r="CE217" s="1">
        <f>podroze789[[#This Row],[dieta]]+podroze789[[#This Row],[Koszt_wyj]]</f>
        <v>666.7</v>
      </c>
      <c r="CF217" s="1">
        <f>MONTH(podroze789[[#This Row],[D_wyj]])</f>
        <v>5</v>
      </c>
      <c r="CG217" s="1">
        <f>podroze789[[#This Row],[dnie]]-1</f>
        <v>2</v>
      </c>
      <c r="CT217" s="23">
        <v>2</v>
      </c>
      <c r="CV217" s="23">
        <v>3</v>
      </c>
    </row>
    <row r="218" spans="1:100" x14ac:dyDescent="0.25">
      <c r="A218" s="1" t="s">
        <v>122</v>
      </c>
      <c r="B218" s="1" t="s">
        <v>123</v>
      </c>
      <c r="C218" s="1" t="s">
        <v>66</v>
      </c>
      <c r="D218" s="2">
        <v>41677</v>
      </c>
      <c r="E218" s="2">
        <v>41678</v>
      </c>
      <c r="F218">
        <v>485.7</v>
      </c>
      <c r="G218" t="str">
        <f>podroze[[#This Row],[Imie]]&amp;podroze[[#This Row],[Nazwisko]]</f>
        <v>DominikaBodera</v>
      </c>
      <c r="H218">
        <f>COUNTIF(podroze[id],podroze[[#This Row],[id]])</f>
        <v>13</v>
      </c>
      <c r="I218">
        <f>podroze[[#This Row],[D_powr]]-podroze[[#This Row],[D_wyj]]+1</f>
        <v>2</v>
      </c>
      <c r="J218" s="1" cm="1">
        <f t="array" ref="J218">SUM(IF(podroze[Nazwisko]=podroze[[#This Row],[Nazwisko]],podroze[dnie],0))</f>
        <v>35</v>
      </c>
      <c r="K218" s="1">
        <f>30+(podroze[[#This Row],[dnie]]-1)*24</f>
        <v>54</v>
      </c>
      <c r="AB218" s="1" t="s">
        <v>122</v>
      </c>
      <c r="AC218" s="1" t="s">
        <v>123</v>
      </c>
      <c r="AD218" s="1" t="s">
        <v>66</v>
      </c>
      <c r="AE218" s="2">
        <v>41677</v>
      </c>
      <c r="AF218" s="2">
        <v>41678</v>
      </c>
      <c r="AG218">
        <v>485.7</v>
      </c>
      <c r="AH218" t="str">
        <f>podroze7[[#This Row],[Imie]]&amp;podroze7[[#This Row],[Nazwisko]]</f>
        <v>DominikaBodera</v>
      </c>
      <c r="AI218">
        <f>COUNTIF(podroze7[id],podroze7[[#This Row],[id]])</f>
        <v>13</v>
      </c>
      <c r="AJ218">
        <f>podroze7[[#This Row],[D_powr]]-podroze7[[#This Row],[D_wyj]]+1</f>
        <v>2</v>
      </c>
      <c r="AK218" s="1" cm="1">
        <f t="array" ref="AK218">SUM(IF(podroze7[Nazwisko]=podroze7[[#This Row],[Nazwisko]],podroze7[dnie],0))</f>
        <v>35</v>
      </c>
      <c r="AL218" s="1">
        <f>30+(podroze7[[#This Row],[dnie]]-1)*24</f>
        <v>54</v>
      </c>
      <c r="AM218" s="1">
        <f>podroze7[[#This Row],[dieta]]+podroze7[[#This Row],[Koszt_wyj]]</f>
        <v>539.70000000000005</v>
      </c>
      <c r="AZ218" s="1" t="s">
        <v>122</v>
      </c>
      <c r="BA218" s="1" t="s">
        <v>123</v>
      </c>
      <c r="BB218" s="1" t="s">
        <v>66</v>
      </c>
      <c r="BC218" s="2">
        <v>41677</v>
      </c>
      <c r="BD218" s="2">
        <v>41678</v>
      </c>
      <c r="BE218">
        <v>485.7</v>
      </c>
      <c r="BF218" t="str">
        <f>podroze78[[#This Row],[Imie]]&amp;podroze78[[#This Row],[Nazwisko]]</f>
        <v>DominikaBodera</v>
      </c>
      <c r="BG218">
        <f>COUNTIF(podroze78[id],podroze78[[#This Row],[id]])</f>
        <v>13</v>
      </c>
      <c r="BH218">
        <f>podroze78[[#This Row],[D_powr]]-podroze78[[#This Row],[D_wyj]]+1</f>
        <v>2</v>
      </c>
      <c r="BI218" s="1" cm="1">
        <f t="array" ref="BI218">SUM(IF(podroze78[Nazwisko]=podroze78[[#This Row],[Nazwisko]],podroze78[dnie],0))</f>
        <v>35</v>
      </c>
      <c r="BJ218" s="1">
        <f>30+(podroze78[[#This Row],[dnie]]-1)*24</f>
        <v>54</v>
      </c>
      <c r="BK218" s="1">
        <f>podroze78[[#This Row],[dieta]]+podroze78[[#This Row],[Koszt_wyj]]</f>
        <v>539.70000000000005</v>
      </c>
      <c r="BL218" s="1">
        <f>MONTH(podroze78[[#This Row],[D_wyj]])</f>
        <v>2</v>
      </c>
      <c r="BT218" s="1" t="s">
        <v>122</v>
      </c>
      <c r="BU218" s="1" t="s">
        <v>123</v>
      </c>
      <c r="BV218" s="1" t="s">
        <v>66</v>
      </c>
      <c r="BW218" s="2">
        <v>41677</v>
      </c>
      <c r="BX218" s="2">
        <v>41678</v>
      </c>
      <c r="BY218">
        <v>485.7</v>
      </c>
      <c r="BZ218" t="str">
        <f>podroze789[[#This Row],[Imie]]&amp;podroze789[[#This Row],[Nazwisko]]</f>
        <v>DominikaBodera</v>
      </c>
      <c r="CA218">
        <f>COUNTIF(podroze789[id],podroze789[[#This Row],[id]])</f>
        <v>13</v>
      </c>
      <c r="CB218">
        <f>podroze789[[#This Row],[D_powr]]-podroze789[[#This Row],[D_wyj]]+1</f>
        <v>2</v>
      </c>
      <c r="CC218" s="1" cm="1">
        <f t="array" ref="CC218">SUM(IF(podroze789[Nazwisko]=podroze789[[#This Row],[Nazwisko]],podroze789[dnie],0))</f>
        <v>35</v>
      </c>
      <c r="CD218" s="1">
        <f>30+(podroze789[[#This Row],[dnie]]-1)*24</f>
        <v>54</v>
      </c>
      <c r="CE218" s="1">
        <f>podroze789[[#This Row],[dieta]]+podroze789[[#This Row],[Koszt_wyj]]</f>
        <v>539.70000000000005</v>
      </c>
      <c r="CF218" s="1">
        <f>MONTH(podroze789[[#This Row],[D_wyj]])</f>
        <v>2</v>
      </c>
      <c r="CG218" s="1">
        <f>podroze789[[#This Row],[dnie]]-1</f>
        <v>1</v>
      </c>
      <c r="CT218" s="24">
        <v>2</v>
      </c>
      <c r="CV218" s="24">
        <v>3</v>
      </c>
    </row>
    <row r="219" spans="1:100" x14ac:dyDescent="0.25">
      <c r="A219" s="1" t="s">
        <v>122</v>
      </c>
      <c r="B219" s="1" t="s">
        <v>123</v>
      </c>
      <c r="C219" s="1" t="s">
        <v>30</v>
      </c>
      <c r="D219" s="2">
        <v>41959</v>
      </c>
      <c r="E219" s="2">
        <v>41960</v>
      </c>
      <c r="F219">
        <v>331.5</v>
      </c>
      <c r="G219" t="str">
        <f>podroze[[#This Row],[Imie]]&amp;podroze[[#This Row],[Nazwisko]]</f>
        <v>DominikaBodera</v>
      </c>
      <c r="H219">
        <f>COUNTIF(podroze[id],podroze[[#This Row],[id]])</f>
        <v>13</v>
      </c>
      <c r="I219">
        <f>podroze[[#This Row],[D_powr]]-podroze[[#This Row],[D_wyj]]+1</f>
        <v>2</v>
      </c>
      <c r="J219" s="1" cm="1">
        <f t="array" ref="J219">SUM(IF(podroze[Nazwisko]=podroze[[#This Row],[Nazwisko]],podroze[dnie],0))</f>
        <v>35</v>
      </c>
      <c r="K219" s="1">
        <f>30+(podroze[[#This Row],[dnie]]-1)*24</f>
        <v>54</v>
      </c>
      <c r="AB219" s="1" t="s">
        <v>122</v>
      </c>
      <c r="AC219" s="1" t="s">
        <v>123</v>
      </c>
      <c r="AD219" s="1" t="s">
        <v>30</v>
      </c>
      <c r="AE219" s="2">
        <v>41959</v>
      </c>
      <c r="AF219" s="2">
        <v>41960</v>
      </c>
      <c r="AG219">
        <v>331.5</v>
      </c>
      <c r="AH219" t="str">
        <f>podroze7[[#This Row],[Imie]]&amp;podroze7[[#This Row],[Nazwisko]]</f>
        <v>DominikaBodera</v>
      </c>
      <c r="AI219">
        <f>COUNTIF(podroze7[id],podroze7[[#This Row],[id]])</f>
        <v>13</v>
      </c>
      <c r="AJ219">
        <f>podroze7[[#This Row],[D_powr]]-podroze7[[#This Row],[D_wyj]]+1</f>
        <v>2</v>
      </c>
      <c r="AK219" s="1" cm="1">
        <f t="array" ref="AK219">SUM(IF(podroze7[Nazwisko]=podroze7[[#This Row],[Nazwisko]],podroze7[dnie],0))</f>
        <v>35</v>
      </c>
      <c r="AL219" s="1">
        <f>30+(podroze7[[#This Row],[dnie]]-1)*24</f>
        <v>54</v>
      </c>
      <c r="AM219" s="1">
        <f>podroze7[[#This Row],[dieta]]+podroze7[[#This Row],[Koszt_wyj]]</f>
        <v>385.5</v>
      </c>
      <c r="AZ219" s="1" t="s">
        <v>122</v>
      </c>
      <c r="BA219" s="1" t="s">
        <v>123</v>
      </c>
      <c r="BB219" s="1" t="s">
        <v>30</v>
      </c>
      <c r="BC219" s="2">
        <v>41959</v>
      </c>
      <c r="BD219" s="2">
        <v>41960</v>
      </c>
      <c r="BE219">
        <v>331.5</v>
      </c>
      <c r="BF219" t="str">
        <f>podroze78[[#This Row],[Imie]]&amp;podroze78[[#This Row],[Nazwisko]]</f>
        <v>DominikaBodera</v>
      </c>
      <c r="BG219">
        <f>COUNTIF(podroze78[id],podroze78[[#This Row],[id]])</f>
        <v>13</v>
      </c>
      <c r="BH219">
        <f>podroze78[[#This Row],[D_powr]]-podroze78[[#This Row],[D_wyj]]+1</f>
        <v>2</v>
      </c>
      <c r="BI219" s="1" cm="1">
        <f t="array" ref="BI219">SUM(IF(podroze78[Nazwisko]=podroze78[[#This Row],[Nazwisko]],podroze78[dnie],0))</f>
        <v>35</v>
      </c>
      <c r="BJ219" s="1">
        <f>30+(podroze78[[#This Row],[dnie]]-1)*24</f>
        <v>54</v>
      </c>
      <c r="BK219" s="1">
        <f>podroze78[[#This Row],[dieta]]+podroze78[[#This Row],[Koszt_wyj]]</f>
        <v>385.5</v>
      </c>
      <c r="BL219" s="1">
        <f>MONTH(podroze78[[#This Row],[D_wyj]])</f>
        <v>11</v>
      </c>
      <c r="BT219" s="1" t="s">
        <v>122</v>
      </c>
      <c r="BU219" s="1" t="s">
        <v>123</v>
      </c>
      <c r="BV219" s="1" t="s">
        <v>30</v>
      </c>
      <c r="BW219" s="2">
        <v>41959</v>
      </c>
      <c r="BX219" s="2">
        <v>41960</v>
      </c>
      <c r="BY219">
        <v>331.5</v>
      </c>
      <c r="BZ219" t="str">
        <f>podroze789[[#This Row],[Imie]]&amp;podroze789[[#This Row],[Nazwisko]]</f>
        <v>DominikaBodera</v>
      </c>
      <c r="CA219">
        <f>COUNTIF(podroze789[id],podroze789[[#This Row],[id]])</f>
        <v>13</v>
      </c>
      <c r="CB219">
        <f>podroze789[[#This Row],[D_powr]]-podroze789[[#This Row],[D_wyj]]+1</f>
        <v>2</v>
      </c>
      <c r="CC219" s="1" cm="1">
        <f t="array" ref="CC219">SUM(IF(podroze789[Nazwisko]=podroze789[[#This Row],[Nazwisko]],podroze789[dnie],0))</f>
        <v>35</v>
      </c>
      <c r="CD219" s="1">
        <f>30+(podroze789[[#This Row],[dnie]]-1)*24</f>
        <v>54</v>
      </c>
      <c r="CE219" s="1">
        <f>podroze789[[#This Row],[dieta]]+podroze789[[#This Row],[Koszt_wyj]]</f>
        <v>385.5</v>
      </c>
      <c r="CF219" s="1">
        <f>MONTH(podroze789[[#This Row],[D_wyj]])</f>
        <v>11</v>
      </c>
      <c r="CG219" s="1">
        <f>podroze789[[#This Row],[dnie]]-1</f>
        <v>1</v>
      </c>
      <c r="CT219" s="23">
        <v>2</v>
      </c>
      <c r="CV219" s="23">
        <v>3</v>
      </c>
    </row>
    <row r="220" spans="1:100" x14ac:dyDescent="0.25">
      <c r="A220" s="1" t="s">
        <v>31</v>
      </c>
      <c r="B220" s="1" t="s">
        <v>77</v>
      </c>
      <c r="C220" s="1" t="s">
        <v>17</v>
      </c>
      <c r="D220" s="2">
        <v>41793</v>
      </c>
      <c r="E220" s="2">
        <v>41794</v>
      </c>
      <c r="F220">
        <v>706.5</v>
      </c>
      <c r="G220" t="str">
        <f>podroze[[#This Row],[Imie]]&amp;podroze[[#This Row],[Nazwisko]]</f>
        <v>SebastianPuchacz</v>
      </c>
      <c r="H220">
        <f>COUNTIF(podroze[id],podroze[[#This Row],[id]])</f>
        <v>12</v>
      </c>
      <c r="I220">
        <f>podroze[[#This Row],[D_powr]]-podroze[[#This Row],[D_wyj]]+1</f>
        <v>2</v>
      </c>
      <c r="J220" s="1" cm="1">
        <f t="array" ref="J220">SUM(IF(podroze[Nazwisko]=podroze[[#This Row],[Nazwisko]],podroze[dnie],0))</f>
        <v>35</v>
      </c>
      <c r="K220" s="1">
        <f>30+(podroze[[#This Row],[dnie]]-1)*24</f>
        <v>54</v>
      </c>
      <c r="AB220" s="1" t="s">
        <v>31</v>
      </c>
      <c r="AC220" s="1" t="s">
        <v>77</v>
      </c>
      <c r="AD220" s="1" t="s">
        <v>17</v>
      </c>
      <c r="AE220" s="2">
        <v>41793</v>
      </c>
      <c r="AF220" s="2">
        <v>41794</v>
      </c>
      <c r="AG220">
        <v>706.5</v>
      </c>
      <c r="AH220" t="str">
        <f>podroze7[[#This Row],[Imie]]&amp;podroze7[[#This Row],[Nazwisko]]</f>
        <v>SebastianPuchacz</v>
      </c>
      <c r="AI220">
        <f>COUNTIF(podroze7[id],podroze7[[#This Row],[id]])</f>
        <v>12</v>
      </c>
      <c r="AJ220">
        <f>podroze7[[#This Row],[D_powr]]-podroze7[[#This Row],[D_wyj]]+1</f>
        <v>2</v>
      </c>
      <c r="AK220" s="1" cm="1">
        <f t="array" ref="AK220">SUM(IF(podroze7[Nazwisko]=podroze7[[#This Row],[Nazwisko]],podroze7[dnie],0))</f>
        <v>35</v>
      </c>
      <c r="AL220" s="1">
        <f>30+(podroze7[[#This Row],[dnie]]-1)*24</f>
        <v>54</v>
      </c>
      <c r="AM220" s="1">
        <f>podroze7[[#This Row],[dieta]]+podroze7[[#This Row],[Koszt_wyj]]</f>
        <v>760.5</v>
      </c>
      <c r="AZ220" s="1" t="s">
        <v>31</v>
      </c>
      <c r="BA220" s="1" t="s">
        <v>77</v>
      </c>
      <c r="BB220" s="1" t="s">
        <v>17</v>
      </c>
      <c r="BC220" s="2">
        <v>41793</v>
      </c>
      <c r="BD220" s="2">
        <v>41794</v>
      </c>
      <c r="BE220">
        <v>706.5</v>
      </c>
      <c r="BF220" t="str">
        <f>podroze78[[#This Row],[Imie]]&amp;podroze78[[#This Row],[Nazwisko]]</f>
        <v>SebastianPuchacz</v>
      </c>
      <c r="BG220">
        <f>COUNTIF(podroze78[id],podroze78[[#This Row],[id]])</f>
        <v>12</v>
      </c>
      <c r="BH220">
        <f>podroze78[[#This Row],[D_powr]]-podroze78[[#This Row],[D_wyj]]+1</f>
        <v>2</v>
      </c>
      <c r="BI220" s="1" cm="1">
        <f t="array" ref="BI220">SUM(IF(podroze78[Nazwisko]=podroze78[[#This Row],[Nazwisko]],podroze78[dnie],0))</f>
        <v>35</v>
      </c>
      <c r="BJ220" s="1">
        <f>30+(podroze78[[#This Row],[dnie]]-1)*24</f>
        <v>54</v>
      </c>
      <c r="BK220" s="1">
        <f>podroze78[[#This Row],[dieta]]+podroze78[[#This Row],[Koszt_wyj]]</f>
        <v>760.5</v>
      </c>
      <c r="BL220" s="1">
        <f>MONTH(podroze78[[#This Row],[D_wyj]])</f>
        <v>6</v>
      </c>
      <c r="BT220" s="1" t="s">
        <v>31</v>
      </c>
      <c r="BU220" s="1" t="s">
        <v>77</v>
      </c>
      <c r="BV220" s="1" t="s">
        <v>17</v>
      </c>
      <c r="BW220" s="2">
        <v>41793</v>
      </c>
      <c r="BX220" s="2">
        <v>41794</v>
      </c>
      <c r="BY220">
        <v>706.5</v>
      </c>
      <c r="BZ220" t="str">
        <f>podroze789[[#This Row],[Imie]]&amp;podroze789[[#This Row],[Nazwisko]]</f>
        <v>SebastianPuchacz</v>
      </c>
      <c r="CA220">
        <f>COUNTIF(podroze789[id],podroze789[[#This Row],[id]])</f>
        <v>12</v>
      </c>
      <c r="CB220">
        <f>podroze789[[#This Row],[D_powr]]-podroze789[[#This Row],[D_wyj]]+1</f>
        <v>2</v>
      </c>
      <c r="CC220" s="1" cm="1">
        <f t="array" ref="CC220">SUM(IF(podroze789[Nazwisko]=podroze789[[#This Row],[Nazwisko]],podroze789[dnie],0))</f>
        <v>35</v>
      </c>
      <c r="CD220" s="1">
        <f>30+(podroze789[[#This Row],[dnie]]-1)*24</f>
        <v>54</v>
      </c>
      <c r="CE220" s="1">
        <f>podroze789[[#This Row],[dieta]]+podroze789[[#This Row],[Koszt_wyj]]</f>
        <v>760.5</v>
      </c>
      <c r="CF220" s="1">
        <f>MONTH(podroze789[[#This Row],[D_wyj]])</f>
        <v>6</v>
      </c>
      <c r="CG220" s="1">
        <f>podroze789[[#This Row],[dnie]]-1</f>
        <v>1</v>
      </c>
      <c r="CT220" s="24">
        <v>2</v>
      </c>
      <c r="CV220" s="24">
        <v>3</v>
      </c>
    </row>
    <row r="221" spans="1:100" x14ac:dyDescent="0.25">
      <c r="A221" s="1" t="s">
        <v>31</v>
      </c>
      <c r="B221" s="1" t="s">
        <v>77</v>
      </c>
      <c r="C221" s="1" t="s">
        <v>59</v>
      </c>
      <c r="D221" s="2">
        <v>41851</v>
      </c>
      <c r="E221" s="2">
        <v>41852</v>
      </c>
      <c r="F221">
        <v>601</v>
      </c>
      <c r="G221" t="str">
        <f>podroze[[#This Row],[Imie]]&amp;podroze[[#This Row],[Nazwisko]]</f>
        <v>SebastianPuchacz</v>
      </c>
      <c r="H221">
        <f>COUNTIF(podroze[id],podroze[[#This Row],[id]])</f>
        <v>12</v>
      </c>
      <c r="I221">
        <f>podroze[[#This Row],[D_powr]]-podroze[[#This Row],[D_wyj]]+1</f>
        <v>2</v>
      </c>
      <c r="J221" s="1" cm="1">
        <f t="array" ref="J221">SUM(IF(podroze[Nazwisko]=podroze[[#This Row],[Nazwisko]],podroze[dnie],0))</f>
        <v>35</v>
      </c>
      <c r="K221" s="1">
        <f>30+(podroze[[#This Row],[dnie]]-1)*24</f>
        <v>54</v>
      </c>
      <c r="AB221" s="1" t="s">
        <v>31</v>
      </c>
      <c r="AC221" s="1" t="s">
        <v>77</v>
      </c>
      <c r="AD221" s="1" t="s">
        <v>59</v>
      </c>
      <c r="AE221" s="2">
        <v>41851</v>
      </c>
      <c r="AF221" s="2">
        <v>41852</v>
      </c>
      <c r="AG221">
        <v>601</v>
      </c>
      <c r="AH221" t="str">
        <f>podroze7[[#This Row],[Imie]]&amp;podroze7[[#This Row],[Nazwisko]]</f>
        <v>SebastianPuchacz</v>
      </c>
      <c r="AI221">
        <f>COUNTIF(podroze7[id],podroze7[[#This Row],[id]])</f>
        <v>12</v>
      </c>
      <c r="AJ221">
        <f>podroze7[[#This Row],[D_powr]]-podroze7[[#This Row],[D_wyj]]+1</f>
        <v>2</v>
      </c>
      <c r="AK221" s="1" cm="1">
        <f t="array" ref="AK221">SUM(IF(podroze7[Nazwisko]=podroze7[[#This Row],[Nazwisko]],podroze7[dnie],0))</f>
        <v>35</v>
      </c>
      <c r="AL221" s="1">
        <f>30+(podroze7[[#This Row],[dnie]]-1)*24</f>
        <v>54</v>
      </c>
      <c r="AM221" s="1">
        <f>podroze7[[#This Row],[dieta]]+podroze7[[#This Row],[Koszt_wyj]]</f>
        <v>655</v>
      </c>
      <c r="AZ221" s="1" t="s">
        <v>31</v>
      </c>
      <c r="BA221" s="1" t="s">
        <v>77</v>
      </c>
      <c r="BB221" s="1" t="s">
        <v>59</v>
      </c>
      <c r="BC221" s="2">
        <v>41851</v>
      </c>
      <c r="BD221" s="2">
        <v>41852</v>
      </c>
      <c r="BE221">
        <v>601</v>
      </c>
      <c r="BF221" t="str">
        <f>podroze78[[#This Row],[Imie]]&amp;podroze78[[#This Row],[Nazwisko]]</f>
        <v>SebastianPuchacz</v>
      </c>
      <c r="BG221">
        <f>COUNTIF(podroze78[id],podroze78[[#This Row],[id]])</f>
        <v>12</v>
      </c>
      <c r="BH221">
        <f>podroze78[[#This Row],[D_powr]]-podroze78[[#This Row],[D_wyj]]+1</f>
        <v>2</v>
      </c>
      <c r="BI221" s="1" cm="1">
        <f t="array" ref="BI221">SUM(IF(podroze78[Nazwisko]=podroze78[[#This Row],[Nazwisko]],podroze78[dnie],0))</f>
        <v>35</v>
      </c>
      <c r="BJ221" s="1">
        <f>30+(podroze78[[#This Row],[dnie]]-1)*24</f>
        <v>54</v>
      </c>
      <c r="BK221" s="1">
        <f>podroze78[[#This Row],[dieta]]+podroze78[[#This Row],[Koszt_wyj]]</f>
        <v>655</v>
      </c>
      <c r="BL221" s="1">
        <f>MONTH(podroze78[[#This Row],[D_wyj]])</f>
        <v>7</v>
      </c>
      <c r="BT221" s="1" t="s">
        <v>31</v>
      </c>
      <c r="BU221" s="1" t="s">
        <v>77</v>
      </c>
      <c r="BV221" s="1" t="s">
        <v>59</v>
      </c>
      <c r="BW221" s="2">
        <v>41851</v>
      </c>
      <c r="BX221" s="2">
        <v>41852</v>
      </c>
      <c r="BY221">
        <v>601</v>
      </c>
      <c r="BZ221" t="str">
        <f>podroze789[[#This Row],[Imie]]&amp;podroze789[[#This Row],[Nazwisko]]</f>
        <v>SebastianPuchacz</v>
      </c>
      <c r="CA221">
        <f>COUNTIF(podroze789[id],podroze789[[#This Row],[id]])</f>
        <v>12</v>
      </c>
      <c r="CB221">
        <f>podroze789[[#This Row],[D_powr]]-podroze789[[#This Row],[D_wyj]]+1</f>
        <v>2</v>
      </c>
      <c r="CC221" s="1" cm="1">
        <f t="array" ref="CC221">SUM(IF(podroze789[Nazwisko]=podroze789[[#This Row],[Nazwisko]],podroze789[dnie],0))</f>
        <v>35</v>
      </c>
      <c r="CD221" s="1">
        <f>30+(podroze789[[#This Row],[dnie]]-1)*24</f>
        <v>54</v>
      </c>
      <c r="CE221" s="1">
        <f>podroze789[[#This Row],[dieta]]+podroze789[[#This Row],[Koszt_wyj]]</f>
        <v>655</v>
      </c>
      <c r="CF221" s="1">
        <f>MONTH(podroze789[[#This Row],[D_wyj]])</f>
        <v>7</v>
      </c>
      <c r="CG221" s="1">
        <f>podroze789[[#This Row],[dnie]]-1</f>
        <v>1</v>
      </c>
      <c r="CT221" s="23">
        <v>2</v>
      </c>
      <c r="CV221" s="23">
        <v>3</v>
      </c>
    </row>
    <row r="222" spans="1:100" x14ac:dyDescent="0.25">
      <c r="A222" s="1" t="s">
        <v>31</v>
      </c>
      <c r="B222" s="1" t="s">
        <v>77</v>
      </c>
      <c r="C222" s="1" t="s">
        <v>47</v>
      </c>
      <c r="D222" s="2">
        <v>41947</v>
      </c>
      <c r="E222" s="2">
        <v>41948</v>
      </c>
      <c r="F222">
        <v>526.79999999999995</v>
      </c>
      <c r="G222" t="str">
        <f>podroze[[#This Row],[Imie]]&amp;podroze[[#This Row],[Nazwisko]]</f>
        <v>SebastianPuchacz</v>
      </c>
      <c r="H222">
        <f>COUNTIF(podroze[id],podroze[[#This Row],[id]])</f>
        <v>12</v>
      </c>
      <c r="I222">
        <f>podroze[[#This Row],[D_powr]]-podroze[[#This Row],[D_wyj]]+1</f>
        <v>2</v>
      </c>
      <c r="J222" s="1" cm="1">
        <f t="array" ref="J222">SUM(IF(podroze[Nazwisko]=podroze[[#This Row],[Nazwisko]],podroze[dnie],0))</f>
        <v>35</v>
      </c>
      <c r="K222" s="1">
        <f>30+(podroze[[#This Row],[dnie]]-1)*24</f>
        <v>54</v>
      </c>
      <c r="AB222" s="1" t="s">
        <v>31</v>
      </c>
      <c r="AC222" s="1" t="s">
        <v>77</v>
      </c>
      <c r="AD222" s="1" t="s">
        <v>47</v>
      </c>
      <c r="AE222" s="2">
        <v>41947</v>
      </c>
      <c r="AF222" s="2">
        <v>41948</v>
      </c>
      <c r="AG222">
        <v>526.79999999999995</v>
      </c>
      <c r="AH222" t="str">
        <f>podroze7[[#This Row],[Imie]]&amp;podroze7[[#This Row],[Nazwisko]]</f>
        <v>SebastianPuchacz</v>
      </c>
      <c r="AI222">
        <f>COUNTIF(podroze7[id],podroze7[[#This Row],[id]])</f>
        <v>12</v>
      </c>
      <c r="AJ222">
        <f>podroze7[[#This Row],[D_powr]]-podroze7[[#This Row],[D_wyj]]+1</f>
        <v>2</v>
      </c>
      <c r="AK222" s="1" cm="1">
        <f t="array" ref="AK222">SUM(IF(podroze7[Nazwisko]=podroze7[[#This Row],[Nazwisko]],podroze7[dnie],0))</f>
        <v>35</v>
      </c>
      <c r="AL222" s="1">
        <f>30+(podroze7[[#This Row],[dnie]]-1)*24</f>
        <v>54</v>
      </c>
      <c r="AM222" s="1">
        <f>podroze7[[#This Row],[dieta]]+podroze7[[#This Row],[Koszt_wyj]]</f>
        <v>580.79999999999995</v>
      </c>
      <c r="AZ222" s="1" t="s">
        <v>31</v>
      </c>
      <c r="BA222" s="1" t="s">
        <v>77</v>
      </c>
      <c r="BB222" s="1" t="s">
        <v>47</v>
      </c>
      <c r="BC222" s="2">
        <v>41947</v>
      </c>
      <c r="BD222" s="2">
        <v>41948</v>
      </c>
      <c r="BE222">
        <v>526.79999999999995</v>
      </c>
      <c r="BF222" t="str">
        <f>podroze78[[#This Row],[Imie]]&amp;podroze78[[#This Row],[Nazwisko]]</f>
        <v>SebastianPuchacz</v>
      </c>
      <c r="BG222">
        <f>COUNTIF(podroze78[id],podroze78[[#This Row],[id]])</f>
        <v>12</v>
      </c>
      <c r="BH222">
        <f>podroze78[[#This Row],[D_powr]]-podroze78[[#This Row],[D_wyj]]+1</f>
        <v>2</v>
      </c>
      <c r="BI222" s="1" cm="1">
        <f t="array" ref="BI222">SUM(IF(podroze78[Nazwisko]=podroze78[[#This Row],[Nazwisko]],podroze78[dnie],0))</f>
        <v>35</v>
      </c>
      <c r="BJ222" s="1">
        <f>30+(podroze78[[#This Row],[dnie]]-1)*24</f>
        <v>54</v>
      </c>
      <c r="BK222" s="1">
        <f>podroze78[[#This Row],[dieta]]+podroze78[[#This Row],[Koszt_wyj]]</f>
        <v>580.79999999999995</v>
      </c>
      <c r="BL222" s="1">
        <f>MONTH(podroze78[[#This Row],[D_wyj]])</f>
        <v>11</v>
      </c>
      <c r="BT222" s="1" t="s">
        <v>31</v>
      </c>
      <c r="BU222" s="1" t="s">
        <v>77</v>
      </c>
      <c r="BV222" s="1" t="s">
        <v>47</v>
      </c>
      <c r="BW222" s="2">
        <v>41947</v>
      </c>
      <c r="BX222" s="2">
        <v>41948</v>
      </c>
      <c r="BY222">
        <v>526.79999999999995</v>
      </c>
      <c r="BZ222" t="str">
        <f>podroze789[[#This Row],[Imie]]&amp;podroze789[[#This Row],[Nazwisko]]</f>
        <v>SebastianPuchacz</v>
      </c>
      <c r="CA222">
        <f>COUNTIF(podroze789[id],podroze789[[#This Row],[id]])</f>
        <v>12</v>
      </c>
      <c r="CB222">
        <f>podroze789[[#This Row],[D_powr]]-podroze789[[#This Row],[D_wyj]]+1</f>
        <v>2</v>
      </c>
      <c r="CC222" s="1" cm="1">
        <f t="array" ref="CC222">SUM(IF(podroze789[Nazwisko]=podroze789[[#This Row],[Nazwisko]],podroze789[dnie],0))</f>
        <v>35</v>
      </c>
      <c r="CD222" s="1">
        <f>30+(podroze789[[#This Row],[dnie]]-1)*24</f>
        <v>54</v>
      </c>
      <c r="CE222" s="1">
        <f>podroze789[[#This Row],[dieta]]+podroze789[[#This Row],[Koszt_wyj]]</f>
        <v>580.79999999999995</v>
      </c>
      <c r="CF222" s="1">
        <f>MONTH(podroze789[[#This Row],[D_wyj]])</f>
        <v>11</v>
      </c>
      <c r="CG222" s="1">
        <f>podroze789[[#This Row],[dnie]]-1</f>
        <v>1</v>
      </c>
      <c r="CT222" s="24">
        <v>2</v>
      </c>
      <c r="CV222" s="24">
        <v>3</v>
      </c>
    </row>
    <row r="223" spans="1:100" x14ac:dyDescent="0.25">
      <c r="A223" s="1" t="s">
        <v>31</v>
      </c>
      <c r="B223" s="1" t="s">
        <v>77</v>
      </c>
      <c r="C223" s="1" t="s">
        <v>72</v>
      </c>
      <c r="D223" s="2">
        <v>41971</v>
      </c>
      <c r="E223" s="2">
        <v>41972</v>
      </c>
      <c r="F223">
        <v>693.7</v>
      </c>
      <c r="G223" t="str">
        <f>podroze[[#This Row],[Imie]]&amp;podroze[[#This Row],[Nazwisko]]</f>
        <v>SebastianPuchacz</v>
      </c>
      <c r="H223">
        <f>COUNTIF(podroze[id],podroze[[#This Row],[id]])</f>
        <v>12</v>
      </c>
      <c r="I223">
        <f>podroze[[#This Row],[D_powr]]-podroze[[#This Row],[D_wyj]]+1</f>
        <v>2</v>
      </c>
      <c r="J223" s="1" cm="1">
        <f t="array" ref="J223">SUM(IF(podroze[Nazwisko]=podroze[[#This Row],[Nazwisko]],podroze[dnie],0))</f>
        <v>35</v>
      </c>
      <c r="K223" s="1">
        <f>30+(podroze[[#This Row],[dnie]]-1)*24</f>
        <v>54</v>
      </c>
      <c r="AB223" s="1" t="s">
        <v>31</v>
      </c>
      <c r="AC223" s="1" t="s">
        <v>77</v>
      </c>
      <c r="AD223" s="1" t="s">
        <v>72</v>
      </c>
      <c r="AE223" s="2">
        <v>41971</v>
      </c>
      <c r="AF223" s="2">
        <v>41972</v>
      </c>
      <c r="AG223">
        <v>693.7</v>
      </c>
      <c r="AH223" t="str">
        <f>podroze7[[#This Row],[Imie]]&amp;podroze7[[#This Row],[Nazwisko]]</f>
        <v>SebastianPuchacz</v>
      </c>
      <c r="AI223">
        <f>COUNTIF(podroze7[id],podroze7[[#This Row],[id]])</f>
        <v>12</v>
      </c>
      <c r="AJ223">
        <f>podroze7[[#This Row],[D_powr]]-podroze7[[#This Row],[D_wyj]]+1</f>
        <v>2</v>
      </c>
      <c r="AK223" s="1" cm="1">
        <f t="array" ref="AK223">SUM(IF(podroze7[Nazwisko]=podroze7[[#This Row],[Nazwisko]],podroze7[dnie],0))</f>
        <v>35</v>
      </c>
      <c r="AL223" s="1">
        <f>30+(podroze7[[#This Row],[dnie]]-1)*24</f>
        <v>54</v>
      </c>
      <c r="AM223" s="1">
        <f>podroze7[[#This Row],[dieta]]+podroze7[[#This Row],[Koszt_wyj]]</f>
        <v>747.7</v>
      </c>
      <c r="AZ223" s="1" t="s">
        <v>31</v>
      </c>
      <c r="BA223" s="1" t="s">
        <v>77</v>
      </c>
      <c r="BB223" s="1" t="s">
        <v>72</v>
      </c>
      <c r="BC223" s="2">
        <v>41971</v>
      </c>
      <c r="BD223" s="2">
        <v>41972</v>
      </c>
      <c r="BE223">
        <v>693.7</v>
      </c>
      <c r="BF223" t="str">
        <f>podroze78[[#This Row],[Imie]]&amp;podroze78[[#This Row],[Nazwisko]]</f>
        <v>SebastianPuchacz</v>
      </c>
      <c r="BG223">
        <f>COUNTIF(podroze78[id],podroze78[[#This Row],[id]])</f>
        <v>12</v>
      </c>
      <c r="BH223">
        <f>podroze78[[#This Row],[D_powr]]-podroze78[[#This Row],[D_wyj]]+1</f>
        <v>2</v>
      </c>
      <c r="BI223" s="1" cm="1">
        <f t="array" ref="BI223">SUM(IF(podroze78[Nazwisko]=podroze78[[#This Row],[Nazwisko]],podroze78[dnie],0))</f>
        <v>35</v>
      </c>
      <c r="BJ223" s="1">
        <f>30+(podroze78[[#This Row],[dnie]]-1)*24</f>
        <v>54</v>
      </c>
      <c r="BK223" s="1">
        <f>podroze78[[#This Row],[dieta]]+podroze78[[#This Row],[Koszt_wyj]]</f>
        <v>747.7</v>
      </c>
      <c r="BL223" s="1">
        <f>MONTH(podroze78[[#This Row],[D_wyj]])</f>
        <v>11</v>
      </c>
      <c r="BT223" s="1" t="s">
        <v>31</v>
      </c>
      <c r="BU223" s="1" t="s">
        <v>77</v>
      </c>
      <c r="BV223" s="1" t="s">
        <v>72</v>
      </c>
      <c r="BW223" s="2">
        <v>41971</v>
      </c>
      <c r="BX223" s="2">
        <v>41972</v>
      </c>
      <c r="BY223">
        <v>693.7</v>
      </c>
      <c r="BZ223" t="str">
        <f>podroze789[[#This Row],[Imie]]&amp;podroze789[[#This Row],[Nazwisko]]</f>
        <v>SebastianPuchacz</v>
      </c>
      <c r="CA223">
        <f>COUNTIF(podroze789[id],podroze789[[#This Row],[id]])</f>
        <v>12</v>
      </c>
      <c r="CB223">
        <f>podroze789[[#This Row],[D_powr]]-podroze789[[#This Row],[D_wyj]]+1</f>
        <v>2</v>
      </c>
      <c r="CC223" s="1" cm="1">
        <f t="array" ref="CC223">SUM(IF(podroze789[Nazwisko]=podroze789[[#This Row],[Nazwisko]],podroze789[dnie],0))</f>
        <v>35</v>
      </c>
      <c r="CD223" s="1">
        <f>30+(podroze789[[#This Row],[dnie]]-1)*24</f>
        <v>54</v>
      </c>
      <c r="CE223" s="1">
        <f>podroze789[[#This Row],[dieta]]+podroze789[[#This Row],[Koszt_wyj]]</f>
        <v>747.7</v>
      </c>
      <c r="CF223" s="1">
        <f>MONTH(podroze789[[#This Row],[D_wyj]])</f>
        <v>11</v>
      </c>
      <c r="CG223" s="1">
        <f>podroze789[[#This Row],[dnie]]-1</f>
        <v>1</v>
      </c>
      <c r="CT223" s="23">
        <v>2</v>
      </c>
      <c r="CV223" s="23">
        <v>2</v>
      </c>
    </row>
    <row r="224" spans="1:100" hidden="1" x14ac:dyDescent="0.25">
      <c r="A224" s="1" t="s">
        <v>122</v>
      </c>
      <c r="B224" s="1" t="s">
        <v>123</v>
      </c>
      <c r="C224" s="1" t="s">
        <v>17</v>
      </c>
      <c r="D224" s="2">
        <v>41661</v>
      </c>
      <c r="E224" s="2">
        <v>41661</v>
      </c>
      <c r="F224">
        <v>501.5</v>
      </c>
      <c r="G224" t="str">
        <f>podroze[[#This Row],[Imie]]&amp;podroze[[#This Row],[Nazwisko]]</f>
        <v>DominikaBodera</v>
      </c>
      <c r="H224">
        <f>COUNTIF(podroze[id],podroze[[#This Row],[id]])</f>
        <v>13</v>
      </c>
      <c r="I224">
        <f>podroze[[#This Row],[D_powr]]-podroze[[#This Row],[D_wyj]]+1</f>
        <v>1</v>
      </c>
      <c r="J224" s="1" cm="1">
        <f t="array" ref="J224">SUM(IF(podroze[Nazwisko]=podroze[[#This Row],[Nazwisko]],podroze[dnie],0))</f>
        <v>35</v>
      </c>
      <c r="K224" s="1">
        <f>30+(podroze[[#This Row],[dnie]]-1)*24</f>
        <v>30</v>
      </c>
      <c r="AB224" s="1" t="s">
        <v>122</v>
      </c>
      <c r="AC224" s="1" t="s">
        <v>123</v>
      </c>
      <c r="AD224" s="1" t="s">
        <v>17</v>
      </c>
      <c r="AE224" s="2">
        <v>41661</v>
      </c>
      <c r="AF224" s="2">
        <v>41661</v>
      </c>
      <c r="AG224">
        <v>501.5</v>
      </c>
      <c r="AH224" t="str">
        <f>podroze7[[#This Row],[Imie]]&amp;podroze7[[#This Row],[Nazwisko]]</f>
        <v>DominikaBodera</v>
      </c>
      <c r="AI224">
        <f>COUNTIF(podroze7[id],podroze7[[#This Row],[id]])</f>
        <v>13</v>
      </c>
      <c r="AJ224">
        <f>podroze7[[#This Row],[D_powr]]-podroze7[[#This Row],[D_wyj]]+1</f>
        <v>1</v>
      </c>
      <c r="AK224" s="1" cm="1">
        <f t="array" ref="AK224">SUM(IF(podroze7[Nazwisko]=podroze7[[#This Row],[Nazwisko]],podroze7[dnie],0))</f>
        <v>35</v>
      </c>
      <c r="AL224" s="1">
        <f>30+(podroze7[[#This Row],[dnie]]-1)*24</f>
        <v>30</v>
      </c>
      <c r="AM224" s="1">
        <f>podroze7[[#This Row],[dieta]]+podroze7[[#This Row],[Koszt_wyj]]</f>
        <v>531.5</v>
      </c>
      <c r="AZ224" s="1" t="s">
        <v>122</v>
      </c>
      <c r="BA224" s="1" t="s">
        <v>123</v>
      </c>
      <c r="BB224" s="1" t="s">
        <v>17</v>
      </c>
      <c r="BC224" s="2">
        <v>41661</v>
      </c>
      <c r="BD224" s="2">
        <v>41661</v>
      </c>
      <c r="BE224">
        <v>501.5</v>
      </c>
      <c r="BF224" t="str">
        <f>podroze78[[#This Row],[Imie]]&amp;podroze78[[#This Row],[Nazwisko]]</f>
        <v>DominikaBodera</v>
      </c>
      <c r="BG224">
        <f>COUNTIF(podroze78[id],podroze78[[#This Row],[id]])</f>
        <v>13</v>
      </c>
      <c r="BH224">
        <f>podroze78[[#This Row],[D_powr]]-podroze78[[#This Row],[D_wyj]]+1</f>
        <v>1</v>
      </c>
      <c r="BI224" s="1" cm="1">
        <f t="array" ref="BI224">SUM(IF(podroze78[Nazwisko]=podroze78[[#This Row],[Nazwisko]],podroze78[dnie],0))</f>
        <v>35</v>
      </c>
      <c r="BJ224" s="1">
        <f>30+(podroze78[[#This Row],[dnie]]-1)*24</f>
        <v>30</v>
      </c>
      <c r="BK224" s="1">
        <f>podroze78[[#This Row],[dieta]]+podroze78[[#This Row],[Koszt_wyj]]</f>
        <v>531.5</v>
      </c>
      <c r="BL224" s="1">
        <f>MONTH(podroze78[[#This Row],[D_wyj]])</f>
        <v>1</v>
      </c>
      <c r="BT224" s="1" t="s">
        <v>122</v>
      </c>
      <c r="BU224" s="1" t="s">
        <v>123</v>
      </c>
      <c r="BV224" s="1" t="s">
        <v>17</v>
      </c>
      <c r="BW224" s="2">
        <v>41661</v>
      </c>
      <c r="BX224" s="2">
        <v>41661</v>
      </c>
      <c r="BY224">
        <v>501.5</v>
      </c>
      <c r="BZ224" t="str">
        <f>podroze789[[#This Row],[Imie]]&amp;podroze789[[#This Row],[Nazwisko]]</f>
        <v>DominikaBodera</v>
      </c>
      <c r="CA224">
        <f>COUNTIF(podroze789[id],podroze789[[#This Row],[id]])</f>
        <v>13</v>
      </c>
      <c r="CB224">
        <f>podroze789[[#This Row],[D_powr]]-podroze789[[#This Row],[D_wyj]]+1</f>
        <v>1</v>
      </c>
      <c r="CC224" s="1" cm="1">
        <f t="array" ref="CC224">SUM(IF(podroze789[Nazwisko]=podroze789[[#This Row],[Nazwisko]],podroze789[dnie],0))</f>
        <v>35</v>
      </c>
      <c r="CD224" s="1">
        <f>30+(podroze789[[#This Row],[dnie]]-1)*24</f>
        <v>30</v>
      </c>
      <c r="CE224" s="1">
        <f>podroze789[[#This Row],[dieta]]+podroze789[[#This Row],[Koszt_wyj]]</f>
        <v>531.5</v>
      </c>
      <c r="CF224" s="1">
        <f>MONTH(podroze789[[#This Row],[D_wyj]])</f>
        <v>1</v>
      </c>
      <c r="CG224" s="1">
        <f>podroze789[[#This Row],[dnie]]-1</f>
        <v>0</v>
      </c>
      <c r="CT224" s="24">
        <v>3</v>
      </c>
      <c r="CV224" s="24">
        <v>2</v>
      </c>
    </row>
    <row r="225" spans="1:100" hidden="1" x14ac:dyDescent="0.25">
      <c r="A225" s="1" t="s">
        <v>122</v>
      </c>
      <c r="B225" s="1" t="s">
        <v>123</v>
      </c>
      <c r="C225" s="1" t="s">
        <v>59</v>
      </c>
      <c r="D225" s="2">
        <v>41982</v>
      </c>
      <c r="E225" s="2">
        <v>41982</v>
      </c>
      <c r="F225">
        <v>442</v>
      </c>
      <c r="G225" t="str">
        <f>podroze[[#This Row],[Imie]]&amp;podroze[[#This Row],[Nazwisko]]</f>
        <v>DominikaBodera</v>
      </c>
      <c r="H225">
        <f>COUNTIF(podroze[id],podroze[[#This Row],[id]])</f>
        <v>13</v>
      </c>
      <c r="I225">
        <f>podroze[[#This Row],[D_powr]]-podroze[[#This Row],[D_wyj]]+1</f>
        <v>1</v>
      </c>
      <c r="J225" s="1" cm="1">
        <f t="array" ref="J225">SUM(IF(podroze[Nazwisko]=podroze[[#This Row],[Nazwisko]],podroze[dnie],0))</f>
        <v>35</v>
      </c>
      <c r="K225" s="1">
        <f>30+(podroze[[#This Row],[dnie]]-1)*24</f>
        <v>30</v>
      </c>
      <c r="AB225" s="1" t="s">
        <v>122</v>
      </c>
      <c r="AC225" s="1" t="s">
        <v>123</v>
      </c>
      <c r="AD225" s="1" t="s">
        <v>59</v>
      </c>
      <c r="AE225" s="2">
        <v>41982</v>
      </c>
      <c r="AF225" s="2">
        <v>41982</v>
      </c>
      <c r="AG225">
        <v>442</v>
      </c>
      <c r="AH225" t="str">
        <f>podroze7[[#This Row],[Imie]]&amp;podroze7[[#This Row],[Nazwisko]]</f>
        <v>DominikaBodera</v>
      </c>
      <c r="AI225">
        <f>COUNTIF(podroze7[id],podroze7[[#This Row],[id]])</f>
        <v>13</v>
      </c>
      <c r="AJ225">
        <f>podroze7[[#This Row],[D_powr]]-podroze7[[#This Row],[D_wyj]]+1</f>
        <v>1</v>
      </c>
      <c r="AK225" s="1" cm="1">
        <f t="array" ref="AK225">SUM(IF(podroze7[Nazwisko]=podroze7[[#This Row],[Nazwisko]],podroze7[dnie],0))</f>
        <v>35</v>
      </c>
      <c r="AL225" s="1">
        <f>30+(podroze7[[#This Row],[dnie]]-1)*24</f>
        <v>30</v>
      </c>
      <c r="AM225" s="1">
        <f>podroze7[[#This Row],[dieta]]+podroze7[[#This Row],[Koszt_wyj]]</f>
        <v>472</v>
      </c>
      <c r="AZ225" s="1" t="s">
        <v>122</v>
      </c>
      <c r="BA225" s="1" t="s">
        <v>123</v>
      </c>
      <c r="BB225" s="1" t="s">
        <v>59</v>
      </c>
      <c r="BC225" s="2">
        <v>41982</v>
      </c>
      <c r="BD225" s="2">
        <v>41982</v>
      </c>
      <c r="BE225">
        <v>442</v>
      </c>
      <c r="BF225" t="str">
        <f>podroze78[[#This Row],[Imie]]&amp;podroze78[[#This Row],[Nazwisko]]</f>
        <v>DominikaBodera</v>
      </c>
      <c r="BG225">
        <f>COUNTIF(podroze78[id],podroze78[[#This Row],[id]])</f>
        <v>13</v>
      </c>
      <c r="BH225">
        <f>podroze78[[#This Row],[D_powr]]-podroze78[[#This Row],[D_wyj]]+1</f>
        <v>1</v>
      </c>
      <c r="BI225" s="1" cm="1">
        <f t="array" ref="BI225">SUM(IF(podroze78[Nazwisko]=podroze78[[#This Row],[Nazwisko]],podroze78[dnie],0))</f>
        <v>35</v>
      </c>
      <c r="BJ225" s="1">
        <f>30+(podroze78[[#This Row],[dnie]]-1)*24</f>
        <v>30</v>
      </c>
      <c r="BK225" s="1">
        <f>podroze78[[#This Row],[dieta]]+podroze78[[#This Row],[Koszt_wyj]]</f>
        <v>472</v>
      </c>
      <c r="BL225" s="1">
        <f>MONTH(podroze78[[#This Row],[D_wyj]])</f>
        <v>12</v>
      </c>
      <c r="BT225" s="1" t="s">
        <v>122</v>
      </c>
      <c r="BU225" s="1" t="s">
        <v>123</v>
      </c>
      <c r="BV225" s="1" t="s">
        <v>59</v>
      </c>
      <c r="BW225" s="2">
        <v>41982</v>
      </c>
      <c r="BX225" s="2">
        <v>41982</v>
      </c>
      <c r="BY225">
        <v>442</v>
      </c>
      <c r="BZ225" t="str">
        <f>podroze789[[#This Row],[Imie]]&amp;podroze789[[#This Row],[Nazwisko]]</f>
        <v>DominikaBodera</v>
      </c>
      <c r="CA225">
        <f>COUNTIF(podroze789[id],podroze789[[#This Row],[id]])</f>
        <v>13</v>
      </c>
      <c r="CB225">
        <f>podroze789[[#This Row],[D_powr]]-podroze789[[#This Row],[D_wyj]]+1</f>
        <v>1</v>
      </c>
      <c r="CC225" s="1" cm="1">
        <f t="array" ref="CC225">SUM(IF(podroze789[Nazwisko]=podroze789[[#This Row],[Nazwisko]],podroze789[dnie],0))</f>
        <v>35</v>
      </c>
      <c r="CD225" s="1">
        <f>30+(podroze789[[#This Row],[dnie]]-1)*24</f>
        <v>30</v>
      </c>
      <c r="CE225" s="1">
        <f>podroze789[[#This Row],[dieta]]+podroze789[[#This Row],[Koszt_wyj]]</f>
        <v>472</v>
      </c>
      <c r="CF225" s="1">
        <f>MONTH(podroze789[[#This Row],[D_wyj]])</f>
        <v>12</v>
      </c>
      <c r="CG225" s="1">
        <f>podroze789[[#This Row],[dnie]]-1</f>
        <v>0</v>
      </c>
      <c r="CT225" s="23">
        <v>3</v>
      </c>
      <c r="CV225" s="23">
        <v>2</v>
      </c>
    </row>
    <row r="226" spans="1:100" hidden="1" x14ac:dyDescent="0.25">
      <c r="A226" s="1" t="s">
        <v>122</v>
      </c>
      <c r="B226" s="1" t="s">
        <v>123</v>
      </c>
      <c r="C226" s="1" t="s">
        <v>38</v>
      </c>
      <c r="D226" s="2">
        <v>41985</v>
      </c>
      <c r="E226" s="2">
        <v>41985</v>
      </c>
      <c r="F226">
        <v>278.8</v>
      </c>
      <c r="G226" t="str">
        <f>podroze[[#This Row],[Imie]]&amp;podroze[[#This Row],[Nazwisko]]</f>
        <v>DominikaBodera</v>
      </c>
      <c r="H226">
        <f>COUNTIF(podroze[id],podroze[[#This Row],[id]])</f>
        <v>13</v>
      </c>
      <c r="I226">
        <f>podroze[[#This Row],[D_powr]]-podroze[[#This Row],[D_wyj]]+1</f>
        <v>1</v>
      </c>
      <c r="J226" s="1" cm="1">
        <f t="array" ref="J226">SUM(IF(podroze[Nazwisko]=podroze[[#This Row],[Nazwisko]],podroze[dnie],0))</f>
        <v>35</v>
      </c>
      <c r="K226" s="1">
        <f>30+(podroze[[#This Row],[dnie]]-1)*24</f>
        <v>30</v>
      </c>
      <c r="AB226" s="1" t="s">
        <v>122</v>
      </c>
      <c r="AC226" s="1" t="s">
        <v>123</v>
      </c>
      <c r="AD226" s="1" t="s">
        <v>38</v>
      </c>
      <c r="AE226" s="2">
        <v>41985</v>
      </c>
      <c r="AF226" s="2">
        <v>41985</v>
      </c>
      <c r="AG226">
        <v>278.8</v>
      </c>
      <c r="AH226" t="str">
        <f>podroze7[[#This Row],[Imie]]&amp;podroze7[[#This Row],[Nazwisko]]</f>
        <v>DominikaBodera</v>
      </c>
      <c r="AI226">
        <f>COUNTIF(podroze7[id],podroze7[[#This Row],[id]])</f>
        <v>13</v>
      </c>
      <c r="AJ226">
        <f>podroze7[[#This Row],[D_powr]]-podroze7[[#This Row],[D_wyj]]+1</f>
        <v>1</v>
      </c>
      <c r="AK226" s="1" cm="1">
        <f t="array" ref="AK226">SUM(IF(podroze7[Nazwisko]=podroze7[[#This Row],[Nazwisko]],podroze7[dnie],0))</f>
        <v>35</v>
      </c>
      <c r="AL226" s="1">
        <f>30+(podroze7[[#This Row],[dnie]]-1)*24</f>
        <v>30</v>
      </c>
      <c r="AM226" s="1">
        <f>podroze7[[#This Row],[dieta]]+podroze7[[#This Row],[Koszt_wyj]]</f>
        <v>308.8</v>
      </c>
      <c r="AZ226" s="1" t="s">
        <v>122</v>
      </c>
      <c r="BA226" s="1" t="s">
        <v>123</v>
      </c>
      <c r="BB226" s="1" t="s">
        <v>38</v>
      </c>
      <c r="BC226" s="2">
        <v>41985</v>
      </c>
      <c r="BD226" s="2">
        <v>41985</v>
      </c>
      <c r="BE226">
        <v>278.8</v>
      </c>
      <c r="BF226" t="str">
        <f>podroze78[[#This Row],[Imie]]&amp;podroze78[[#This Row],[Nazwisko]]</f>
        <v>DominikaBodera</v>
      </c>
      <c r="BG226">
        <f>COUNTIF(podroze78[id],podroze78[[#This Row],[id]])</f>
        <v>13</v>
      </c>
      <c r="BH226">
        <f>podroze78[[#This Row],[D_powr]]-podroze78[[#This Row],[D_wyj]]+1</f>
        <v>1</v>
      </c>
      <c r="BI226" s="1" cm="1">
        <f t="array" ref="BI226">SUM(IF(podroze78[Nazwisko]=podroze78[[#This Row],[Nazwisko]],podroze78[dnie],0))</f>
        <v>35</v>
      </c>
      <c r="BJ226" s="1">
        <f>30+(podroze78[[#This Row],[dnie]]-1)*24</f>
        <v>30</v>
      </c>
      <c r="BK226" s="1">
        <f>podroze78[[#This Row],[dieta]]+podroze78[[#This Row],[Koszt_wyj]]</f>
        <v>308.8</v>
      </c>
      <c r="BL226" s="1">
        <f>MONTH(podroze78[[#This Row],[D_wyj]])</f>
        <v>12</v>
      </c>
      <c r="BT226" s="1" t="s">
        <v>122</v>
      </c>
      <c r="BU226" s="1" t="s">
        <v>123</v>
      </c>
      <c r="BV226" s="1" t="s">
        <v>38</v>
      </c>
      <c r="BW226" s="2">
        <v>41985</v>
      </c>
      <c r="BX226" s="2">
        <v>41985</v>
      </c>
      <c r="BY226">
        <v>278.8</v>
      </c>
      <c r="BZ226" t="str">
        <f>podroze789[[#This Row],[Imie]]&amp;podroze789[[#This Row],[Nazwisko]]</f>
        <v>DominikaBodera</v>
      </c>
      <c r="CA226">
        <f>COUNTIF(podroze789[id],podroze789[[#This Row],[id]])</f>
        <v>13</v>
      </c>
      <c r="CB226">
        <f>podroze789[[#This Row],[D_powr]]-podroze789[[#This Row],[D_wyj]]+1</f>
        <v>1</v>
      </c>
      <c r="CC226" s="1" cm="1">
        <f t="array" ref="CC226">SUM(IF(podroze789[Nazwisko]=podroze789[[#This Row],[Nazwisko]],podroze789[dnie],0))</f>
        <v>35</v>
      </c>
      <c r="CD226" s="1">
        <f>30+(podroze789[[#This Row],[dnie]]-1)*24</f>
        <v>30</v>
      </c>
      <c r="CE226" s="1">
        <f>podroze789[[#This Row],[dieta]]+podroze789[[#This Row],[Koszt_wyj]]</f>
        <v>308.8</v>
      </c>
      <c r="CF226" s="1">
        <f>MONTH(podroze789[[#This Row],[D_wyj]])</f>
        <v>12</v>
      </c>
      <c r="CG226" s="1">
        <f>podroze789[[#This Row],[dnie]]-1</f>
        <v>0</v>
      </c>
      <c r="CT226" s="24">
        <v>4</v>
      </c>
      <c r="CV226" s="24">
        <v>2</v>
      </c>
    </row>
    <row r="227" spans="1:100" hidden="1" x14ac:dyDescent="0.25">
      <c r="A227" s="1" t="s">
        <v>122</v>
      </c>
      <c r="B227" s="1" t="s">
        <v>123</v>
      </c>
      <c r="C227" s="1" t="s">
        <v>27</v>
      </c>
      <c r="D227" s="2">
        <v>41994</v>
      </c>
      <c r="E227" s="2">
        <v>41994</v>
      </c>
      <c r="F227">
        <v>442</v>
      </c>
      <c r="G227" t="str">
        <f>podroze[[#This Row],[Imie]]&amp;podroze[[#This Row],[Nazwisko]]</f>
        <v>DominikaBodera</v>
      </c>
      <c r="H227">
        <f>COUNTIF(podroze[id],podroze[[#This Row],[id]])</f>
        <v>13</v>
      </c>
      <c r="I227">
        <f>podroze[[#This Row],[D_powr]]-podroze[[#This Row],[D_wyj]]+1</f>
        <v>1</v>
      </c>
      <c r="J227" s="1" cm="1">
        <f t="array" ref="J227">SUM(IF(podroze[Nazwisko]=podroze[[#This Row],[Nazwisko]],podroze[dnie],0))</f>
        <v>35</v>
      </c>
      <c r="K227" s="1">
        <f>30+(podroze[[#This Row],[dnie]]-1)*24</f>
        <v>30</v>
      </c>
      <c r="AB227" s="1" t="s">
        <v>122</v>
      </c>
      <c r="AC227" s="1" t="s">
        <v>123</v>
      </c>
      <c r="AD227" s="1" t="s">
        <v>27</v>
      </c>
      <c r="AE227" s="2">
        <v>41994</v>
      </c>
      <c r="AF227" s="2">
        <v>41994</v>
      </c>
      <c r="AG227">
        <v>442</v>
      </c>
      <c r="AH227" t="str">
        <f>podroze7[[#This Row],[Imie]]&amp;podroze7[[#This Row],[Nazwisko]]</f>
        <v>DominikaBodera</v>
      </c>
      <c r="AI227">
        <f>COUNTIF(podroze7[id],podroze7[[#This Row],[id]])</f>
        <v>13</v>
      </c>
      <c r="AJ227">
        <f>podroze7[[#This Row],[D_powr]]-podroze7[[#This Row],[D_wyj]]+1</f>
        <v>1</v>
      </c>
      <c r="AK227" s="1" cm="1">
        <f t="array" ref="AK227">SUM(IF(podroze7[Nazwisko]=podroze7[[#This Row],[Nazwisko]],podroze7[dnie],0))</f>
        <v>35</v>
      </c>
      <c r="AL227" s="1">
        <f>30+(podroze7[[#This Row],[dnie]]-1)*24</f>
        <v>30</v>
      </c>
      <c r="AM227" s="1">
        <f>podroze7[[#This Row],[dieta]]+podroze7[[#This Row],[Koszt_wyj]]</f>
        <v>472</v>
      </c>
      <c r="AZ227" s="1" t="s">
        <v>122</v>
      </c>
      <c r="BA227" s="1" t="s">
        <v>123</v>
      </c>
      <c r="BB227" s="1" t="s">
        <v>27</v>
      </c>
      <c r="BC227" s="2">
        <v>41994</v>
      </c>
      <c r="BD227" s="2">
        <v>41994</v>
      </c>
      <c r="BE227">
        <v>442</v>
      </c>
      <c r="BF227" t="str">
        <f>podroze78[[#This Row],[Imie]]&amp;podroze78[[#This Row],[Nazwisko]]</f>
        <v>DominikaBodera</v>
      </c>
      <c r="BG227">
        <f>COUNTIF(podroze78[id],podroze78[[#This Row],[id]])</f>
        <v>13</v>
      </c>
      <c r="BH227">
        <f>podroze78[[#This Row],[D_powr]]-podroze78[[#This Row],[D_wyj]]+1</f>
        <v>1</v>
      </c>
      <c r="BI227" s="1" cm="1">
        <f t="array" ref="BI227">SUM(IF(podroze78[Nazwisko]=podroze78[[#This Row],[Nazwisko]],podroze78[dnie],0))</f>
        <v>35</v>
      </c>
      <c r="BJ227" s="1">
        <f>30+(podroze78[[#This Row],[dnie]]-1)*24</f>
        <v>30</v>
      </c>
      <c r="BK227" s="1">
        <f>podroze78[[#This Row],[dieta]]+podroze78[[#This Row],[Koszt_wyj]]</f>
        <v>472</v>
      </c>
      <c r="BL227" s="1">
        <f>MONTH(podroze78[[#This Row],[D_wyj]])</f>
        <v>12</v>
      </c>
      <c r="BT227" s="1" t="s">
        <v>122</v>
      </c>
      <c r="BU227" s="1" t="s">
        <v>123</v>
      </c>
      <c r="BV227" s="1" t="s">
        <v>27</v>
      </c>
      <c r="BW227" s="2">
        <v>41994</v>
      </c>
      <c r="BX227" s="2">
        <v>41994</v>
      </c>
      <c r="BY227">
        <v>442</v>
      </c>
      <c r="BZ227" t="str">
        <f>podroze789[[#This Row],[Imie]]&amp;podroze789[[#This Row],[Nazwisko]]</f>
        <v>DominikaBodera</v>
      </c>
      <c r="CA227">
        <f>COUNTIF(podroze789[id],podroze789[[#This Row],[id]])</f>
        <v>13</v>
      </c>
      <c r="CB227">
        <f>podroze789[[#This Row],[D_powr]]-podroze789[[#This Row],[D_wyj]]+1</f>
        <v>1</v>
      </c>
      <c r="CC227" s="1" cm="1">
        <f t="array" ref="CC227">SUM(IF(podroze789[Nazwisko]=podroze789[[#This Row],[Nazwisko]],podroze789[dnie],0))</f>
        <v>35</v>
      </c>
      <c r="CD227" s="1">
        <f>30+(podroze789[[#This Row],[dnie]]-1)*24</f>
        <v>30</v>
      </c>
      <c r="CE227" s="1">
        <f>podroze789[[#This Row],[dieta]]+podroze789[[#This Row],[Koszt_wyj]]</f>
        <v>472</v>
      </c>
      <c r="CF227" s="1">
        <f>MONTH(podroze789[[#This Row],[D_wyj]])</f>
        <v>12</v>
      </c>
      <c r="CG227" s="1">
        <f>podroze789[[#This Row],[dnie]]-1</f>
        <v>0</v>
      </c>
      <c r="CT227" s="23">
        <v>4</v>
      </c>
      <c r="CV227" s="23">
        <v>1</v>
      </c>
    </row>
    <row r="228" spans="1:100" hidden="1" x14ac:dyDescent="0.25">
      <c r="A228" s="1" t="s">
        <v>31</v>
      </c>
      <c r="B228" s="1" t="s">
        <v>77</v>
      </c>
      <c r="C228" s="1" t="s">
        <v>38</v>
      </c>
      <c r="D228" s="2">
        <v>41652</v>
      </c>
      <c r="E228" s="2">
        <v>41652</v>
      </c>
      <c r="F228">
        <v>278.8</v>
      </c>
      <c r="G228" t="str">
        <f>podroze[[#This Row],[Imie]]&amp;podroze[[#This Row],[Nazwisko]]</f>
        <v>SebastianPuchacz</v>
      </c>
      <c r="H228">
        <f>COUNTIF(podroze[id],podroze[[#This Row],[id]])</f>
        <v>12</v>
      </c>
      <c r="I228">
        <f>podroze[[#This Row],[D_powr]]-podroze[[#This Row],[D_wyj]]+1</f>
        <v>1</v>
      </c>
      <c r="J228" s="1" cm="1">
        <f t="array" ref="J228">SUM(IF(podroze[Nazwisko]=podroze[[#This Row],[Nazwisko]],podroze[dnie],0))</f>
        <v>35</v>
      </c>
      <c r="K228" s="1">
        <f>30+(podroze[[#This Row],[dnie]]-1)*24</f>
        <v>30</v>
      </c>
      <c r="AB228" s="1" t="s">
        <v>31</v>
      </c>
      <c r="AC228" s="1" t="s">
        <v>77</v>
      </c>
      <c r="AD228" s="1" t="s">
        <v>38</v>
      </c>
      <c r="AE228" s="2">
        <v>41652</v>
      </c>
      <c r="AF228" s="2">
        <v>41652</v>
      </c>
      <c r="AG228">
        <v>278.8</v>
      </c>
      <c r="AH228" t="str">
        <f>podroze7[[#This Row],[Imie]]&amp;podroze7[[#This Row],[Nazwisko]]</f>
        <v>SebastianPuchacz</v>
      </c>
      <c r="AI228">
        <f>COUNTIF(podroze7[id],podroze7[[#This Row],[id]])</f>
        <v>12</v>
      </c>
      <c r="AJ228">
        <f>podroze7[[#This Row],[D_powr]]-podroze7[[#This Row],[D_wyj]]+1</f>
        <v>1</v>
      </c>
      <c r="AK228" s="1" cm="1">
        <f t="array" ref="AK228">SUM(IF(podroze7[Nazwisko]=podroze7[[#This Row],[Nazwisko]],podroze7[dnie],0))</f>
        <v>35</v>
      </c>
      <c r="AL228" s="1">
        <f>30+(podroze7[[#This Row],[dnie]]-1)*24</f>
        <v>30</v>
      </c>
      <c r="AM228" s="1">
        <f>podroze7[[#This Row],[dieta]]+podroze7[[#This Row],[Koszt_wyj]]</f>
        <v>308.8</v>
      </c>
      <c r="AZ228" s="1" t="s">
        <v>31</v>
      </c>
      <c r="BA228" s="1" t="s">
        <v>77</v>
      </c>
      <c r="BB228" s="1" t="s">
        <v>38</v>
      </c>
      <c r="BC228" s="2">
        <v>41652</v>
      </c>
      <c r="BD228" s="2">
        <v>41652</v>
      </c>
      <c r="BE228">
        <v>278.8</v>
      </c>
      <c r="BF228" t="str">
        <f>podroze78[[#This Row],[Imie]]&amp;podroze78[[#This Row],[Nazwisko]]</f>
        <v>SebastianPuchacz</v>
      </c>
      <c r="BG228">
        <f>COUNTIF(podroze78[id],podroze78[[#This Row],[id]])</f>
        <v>12</v>
      </c>
      <c r="BH228">
        <f>podroze78[[#This Row],[D_powr]]-podroze78[[#This Row],[D_wyj]]+1</f>
        <v>1</v>
      </c>
      <c r="BI228" s="1" cm="1">
        <f t="array" ref="BI228">SUM(IF(podroze78[Nazwisko]=podroze78[[#This Row],[Nazwisko]],podroze78[dnie],0))</f>
        <v>35</v>
      </c>
      <c r="BJ228" s="1">
        <f>30+(podroze78[[#This Row],[dnie]]-1)*24</f>
        <v>30</v>
      </c>
      <c r="BK228" s="1">
        <f>podroze78[[#This Row],[dieta]]+podroze78[[#This Row],[Koszt_wyj]]</f>
        <v>308.8</v>
      </c>
      <c r="BL228" s="1">
        <f>MONTH(podroze78[[#This Row],[D_wyj]])</f>
        <v>1</v>
      </c>
      <c r="BT228" s="1" t="s">
        <v>31</v>
      </c>
      <c r="BU228" s="1" t="s">
        <v>77</v>
      </c>
      <c r="BV228" s="1" t="s">
        <v>38</v>
      </c>
      <c r="BW228" s="2">
        <v>41652</v>
      </c>
      <c r="BX228" s="2">
        <v>41652</v>
      </c>
      <c r="BY228">
        <v>278.8</v>
      </c>
      <c r="BZ228" t="str">
        <f>podroze789[[#This Row],[Imie]]&amp;podroze789[[#This Row],[Nazwisko]]</f>
        <v>SebastianPuchacz</v>
      </c>
      <c r="CA228">
        <f>COUNTIF(podroze789[id],podroze789[[#This Row],[id]])</f>
        <v>12</v>
      </c>
      <c r="CB228">
        <f>podroze789[[#This Row],[D_powr]]-podroze789[[#This Row],[D_wyj]]+1</f>
        <v>1</v>
      </c>
      <c r="CC228" s="1" cm="1">
        <f t="array" ref="CC228">SUM(IF(podroze789[Nazwisko]=podroze789[[#This Row],[Nazwisko]],podroze789[dnie],0))</f>
        <v>35</v>
      </c>
      <c r="CD228" s="1">
        <f>30+(podroze789[[#This Row],[dnie]]-1)*24</f>
        <v>30</v>
      </c>
      <c r="CE228" s="1">
        <f>podroze789[[#This Row],[dieta]]+podroze789[[#This Row],[Koszt_wyj]]</f>
        <v>308.8</v>
      </c>
      <c r="CF228" s="1">
        <f>MONTH(podroze789[[#This Row],[D_wyj]])</f>
        <v>1</v>
      </c>
      <c r="CG228" s="1">
        <f>podroze789[[#This Row],[dnie]]-1</f>
        <v>0</v>
      </c>
      <c r="CT228" s="24">
        <v>2</v>
      </c>
      <c r="CV228" s="24">
        <v>1</v>
      </c>
    </row>
    <row r="229" spans="1:100" hidden="1" x14ac:dyDescent="0.25">
      <c r="A229" s="1" t="s">
        <v>31</v>
      </c>
      <c r="B229" s="1" t="s">
        <v>77</v>
      </c>
      <c r="C229" s="1" t="s">
        <v>11</v>
      </c>
      <c r="D229" s="2">
        <v>41656</v>
      </c>
      <c r="E229" s="2">
        <v>41656</v>
      </c>
      <c r="F229">
        <v>156.4</v>
      </c>
      <c r="G229" t="str">
        <f>podroze[[#This Row],[Imie]]&amp;podroze[[#This Row],[Nazwisko]]</f>
        <v>SebastianPuchacz</v>
      </c>
      <c r="H229">
        <f>COUNTIF(podroze[id],podroze[[#This Row],[id]])</f>
        <v>12</v>
      </c>
      <c r="I229">
        <f>podroze[[#This Row],[D_powr]]-podroze[[#This Row],[D_wyj]]+1</f>
        <v>1</v>
      </c>
      <c r="J229" s="1" cm="1">
        <f t="array" ref="J229">SUM(IF(podroze[Nazwisko]=podroze[[#This Row],[Nazwisko]],podroze[dnie],0))</f>
        <v>35</v>
      </c>
      <c r="K229" s="1">
        <f>30+(podroze[[#This Row],[dnie]]-1)*24</f>
        <v>30</v>
      </c>
      <c r="AB229" s="1" t="s">
        <v>31</v>
      </c>
      <c r="AC229" s="1" t="s">
        <v>77</v>
      </c>
      <c r="AD229" s="1" t="s">
        <v>11</v>
      </c>
      <c r="AE229" s="2">
        <v>41656</v>
      </c>
      <c r="AF229" s="2">
        <v>41656</v>
      </c>
      <c r="AG229">
        <v>156.4</v>
      </c>
      <c r="AH229" t="str">
        <f>podroze7[[#This Row],[Imie]]&amp;podroze7[[#This Row],[Nazwisko]]</f>
        <v>SebastianPuchacz</v>
      </c>
      <c r="AI229">
        <f>COUNTIF(podroze7[id],podroze7[[#This Row],[id]])</f>
        <v>12</v>
      </c>
      <c r="AJ229">
        <f>podroze7[[#This Row],[D_powr]]-podroze7[[#This Row],[D_wyj]]+1</f>
        <v>1</v>
      </c>
      <c r="AK229" s="1" cm="1">
        <f t="array" ref="AK229">SUM(IF(podroze7[Nazwisko]=podroze7[[#This Row],[Nazwisko]],podroze7[dnie],0))</f>
        <v>35</v>
      </c>
      <c r="AL229" s="1">
        <f>30+(podroze7[[#This Row],[dnie]]-1)*24</f>
        <v>30</v>
      </c>
      <c r="AM229" s="1">
        <f>podroze7[[#This Row],[dieta]]+podroze7[[#This Row],[Koszt_wyj]]</f>
        <v>186.4</v>
      </c>
      <c r="AZ229" s="1" t="s">
        <v>31</v>
      </c>
      <c r="BA229" s="1" t="s">
        <v>77</v>
      </c>
      <c r="BB229" s="1" t="s">
        <v>11</v>
      </c>
      <c r="BC229" s="2">
        <v>41656</v>
      </c>
      <c r="BD229" s="2">
        <v>41656</v>
      </c>
      <c r="BE229">
        <v>156.4</v>
      </c>
      <c r="BF229" t="str">
        <f>podroze78[[#This Row],[Imie]]&amp;podroze78[[#This Row],[Nazwisko]]</f>
        <v>SebastianPuchacz</v>
      </c>
      <c r="BG229">
        <f>COUNTIF(podroze78[id],podroze78[[#This Row],[id]])</f>
        <v>12</v>
      </c>
      <c r="BH229">
        <f>podroze78[[#This Row],[D_powr]]-podroze78[[#This Row],[D_wyj]]+1</f>
        <v>1</v>
      </c>
      <c r="BI229" s="1" cm="1">
        <f t="array" ref="BI229">SUM(IF(podroze78[Nazwisko]=podroze78[[#This Row],[Nazwisko]],podroze78[dnie],0))</f>
        <v>35</v>
      </c>
      <c r="BJ229" s="1">
        <f>30+(podroze78[[#This Row],[dnie]]-1)*24</f>
        <v>30</v>
      </c>
      <c r="BK229" s="1">
        <f>podroze78[[#This Row],[dieta]]+podroze78[[#This Row],[Koszt_wyj]]</f>
        <v>186.4</v>
      </c>
      <c r="BL229" s="1">
        <f>MONTH(podroze78[[#This Row],[D_wyj]])</f>
        <v>1</v>
      </c>
      <c r="BT229" s="1" t="s">
        <v>31</v>
      </c>
      <c r="BU229" s="1" t="s">
        <v>77</v>
      </c>
      <c r="BV229" s="1" t="s">
        <v>11</v>
      </c>
      <c r="BW229" s="2">
        <v>41656</v>
      </c>
      <c r="BX229" s="2">
        <v>41656</v>
      </c>
      <c r="BY229">
        <v>156.4</v>
      </c>
      <c r="BZ229" t="str">
        <f>podroze789[[#This Row],[Imie]]&amp;podroze789[[#This Row],[Nazwisko]]</f>
        <v>SebastianPuchacz</v>
      </c>
      <c r="CA229">
        <f>COUNTIF(podroze789[id],podroze789[[#This Row],[id]])</f>
        <v>12</v>
      </c>
      <c r="CB229">
        <f>podroze789[[#This Row],[D_powr]]-podroze789[[#This Row],[D_wyj]]+1</f>
        <v>1</v>
      </c>
      <c r="CC229" s="1" cm="1">
        <f t="array" ref="CC229">SUM(IF(podroze789[Nazwisko]=podroze789[[#This Row],[Nazwisko]],podroze789[dnie],0))</f>
        <v>35</v>
      </c>
      <c r="CD229" s="1">
        <f>30+(podroze789[[#This Row],[dnie]]-1)*24</f>
        <v>30</v>
      </c>
      <c r="CE229" s="1">
        <f>podroze789[[#This Row],[dieta]]+podroze789[[#This Row],[Koszt_wyj]]</f>
        <v>186.4</v>
      </c>
      <c r="CF229" s="1">
        <f>MONTH(podroze789[[#This Row],[D_wyj]])</f>
        <v>1</v>
      </c>
      <c r="CG229" s="1">
        <f>podroze789[[#This Row],[dnie]]-1</f>
        <v>0</v>
      </c>
      <c r="CT229" s="23">
        <v>2</v>
      </c>
      <c r="CV229" s="23">
        <v>1</v>
      </c>
    </row>
    <row r="230" spans="1:100" x14ac:dyDescent="0.25">
      <c r="A230" s="1" t="s">
        <v>134</v>
      </c>
      <c r="B230" s="1" t="s">
        <v>149</v>
      </c>
      <c r="C230" s="1" t="s">
        <v>30</v>
      </c>
      <c r="D230" s="2">
        <v>41677</v>
      </c>
      <c r="E230" s="2">
        <v>41681</v>
      </c>
      <c r="F230">
        <v>688.5</v>
      </c>
      <c r="G230" t="str">
        <f>podroze[[#This Row],[Imie]]&amp;podroze[[#This Row],[Nazwisko]]</f>
        <v>ZuzannaPiotrkowska</v>
      </c>
      <c r="H230">
        <f>COUNTIF(podroze[id],podroze[[#This Row],[id]])</f>
        <v>15</v>
      </c>
      <c r="I230">
        <f>podroze[[#This Row],[D_powr]]-podroze[[#This Row],[D_wyj]]+1</f>
        <v>5</v>
      </c>
      <c r="J230" s="1" cm="1">
        <f t="array" ref="J230">SUM(IF(podroze[Nazwisko]=podroze[[#This Row],[Nazwisko]],podroze[dnie],0))</f>
        <v>34</v>
      </c>
      <c r="K230" s="1">
        <f>30+(podroze[[#This Row],[dnie]]-1)*24</f>
        <v>126</v>
      </c>
      <c r="AB230" s="1" t="s">
        <v>134</v>
      </c>
      <c r="AC230" s="1" t="s">
        <v>149</v>
      </c>
      <c r="AD230" s="1" t="s">
        <v>30</v>
      </c>
      <c r="AE230" s="2">
        <v>41677</v>
      </c>
      <c r="AF230" s="2">
        <v>41681</v>
      </c>
      <c r="AG230">
        <v>688.5</v>
      </c>
      <c r="AH230" t="str">
        <f>podroze7[[#This Row],[Imie]]&amp;podroze7[[#This Row],[Nazwisko]]</f>
        <v>ZuzannaPiotrkowska</v>
      </c>
      <c r="AI230">
        <f>COUNTIF(podroze7[id],podroze7[[#This Row],[id]])</f>
        <v>15</v>
      </c>
      <c r="AJ230">
        <f>podroze7[[#This Row],[D_powr]]-podroze7[[#This Row],[D_wyj]]+1</f>
        <v>5</v>
      </c>
      <c r="AK230" s="1" cm="1">
        <f t="array" ref="AK230">SUM(IF(podroze7[Nazwisko]=podroze7[[#This Row],[Nazwisko]],podroze7[dnie],0))</f>
        <v>34</v>
      </c>
      <c r="AL230" s="1">
        <f>30+(podroze7[[#This Row],[dnie]]-1)*24</f>
        <v>126</v>
      </c>
      <c r="AM230" s="1">
        <f>podroze7[[#This Row],[dieta]]+podroze7[[#This Row],[Koszt_wyj]]</f>
        <v>814.5</v>
      </c>
      <c r="AZ230" s="1" t="s">
        <v>134</v>
      </c>
      <c r="BA230" s="1" t="s">
        <v>149</v>
      </c>
      <c r="BB230" s="1" t="s">
        <v>30</v>
      </c>
      <c r="BC230" s="2">
        <v>41677</v>
      </c>
      <c r="BD230" s="2">
        <v>41681</v>
      </c>
      <c r="BE230">
        <v>688.5</v>
      </c>
      <c r="BF230" t="str">
        <f>podroze78[[#This Row],[Imie]]&amp;podroze78[[#This Row],[Nazwisko]]</f>
        <v>ZuzannaPiotrkowska</v>
      </c>
      <c r="BG230">
        <f>COUNTIF(podroze78[id],podroze78[[#This Row],[id]])</f>
        <v>15</v>
      </c>
      <c r="BH230">
        <f>podroze78[[#This Row],[D_powr]]-podroze78[[#This Row],[D_wyj]]+1</f>
        <v>5</v>
      </c>
      <c r="BI230" s="1" cm="1">
        <f t="array" ref="BI230">SUM(IF(podroze78[Nazwisko]=podroze78[[#This Row],[Nazwisko]],podroze78[dnie],0))</f>
        <v>34</v>
      </c>
      <c r="BJ230" s="1">
        <f>30+(podroze78[[#This Row],[dnie]]-1)*24</f>
        <v>126</v>
      </c>
      <c r="BK230" s="1">
        <f>podroze78[[#This Row],[dieta]]+podroze78[[#This Row],[Koszt_wyj]]</f>
        <v>814.5</v>
      </c>
      <c r="BL230" s="1">
        <f>MONTH(podroze78[[#This Row],[D_wyj]])</f>
        <v>2</v>
      </c>
      <c r="BT230" s="1" t="s">
        <v>134</v>
      </c>
      <c r="BU230" s="1" t="s">
        <v>149</v>
      </c>
      <c r="BV230" s="1" t="s">
        <v>30</v>
      </c>
      <c r="BW230" s="2">
        <v>41677</v>
      </c>
      <c r="BX230" s="2">
        <v>41681</v>
      </c>
      <c r="BY230">
        <v>688.5</v>
      </c>
      <c r="BZ230" t="str">
        <f>podroze789[[#This Row],[Imie]]&amp;podroze789[[#This Row],[Nazwisko]]</f>
        <v>ZuzannaPiotrkowska</v>
      </c>
      <c r="CA230">
        <f>COUNTIF(podroze789[id],podroze789[[#This Row],[id]])</f>
        <v>15</v>
      </c>
      <c r="CB230">
        <f>podroze789[[#This Row],[D_powr]]-podroze789[[#This Row],[D_wyj]]+1</f>
        <v>5</v>
      </c>
      <c r="CC230" s="1" cm="1">
        <f t="array" ref="CC230">SUM(IF(podroze789[Nazwisko]=podroze789[[#This Row],[Nazwisko]],podroze789[dnie],0))</f>
        <v>34</v>
      </c>
      <c r="CD230" s="1">
        <f>30+(podroze789[[#This Row],[dnie]]-1)*24</f>
        <v>126</v>
      </c>
      <c r="CE230" s="1">
        <f>podroze789[[#This Row],[dieta]]+podroze789[[#This Row],[Koszt_wyj]]</f>
        <v>814.5</v>
      </c>
      <c r="CF230" s="1">
        <f>MONTH(podroze789[[#This Row],[D_wyj]])</f>
        <v>2</v>
      </c>
      <c r="CG230" s="1">
        <f>podroze789[[#This Row],[dnie]]-1</f>
        <v>4</v>
      </c>
      <c r="CT230" s="24">
        <v>3</v>
      </c>
      <c r="CV230" s="24">
        <v>3</v>
      </c>
    </row>
    <row r="231" spans="1:100" x14ac:dyDescent="0.25">
      <c r="A231" s="1" t="s">
        <v>134</v>
      </c>
      <c r="B231" s="1" t="s">
        <v>149</v>
      </c>
      <c r="C231" s="1" t="s">
        <v>24</v>
      </c>
      <c r="D231" s="2">
        <v>41875</v>
      </c>
      <c r="E231" s="2">
        <v>41879</v>
      </c>
      <c r="F231">
        <v>886.7</v>
      </c>
      <c r="G231" t="str">
        <f>podroze[[#This Row],[Imie]]&amp;podroze[[#This Row],[Nazwisko]]</f>
        <v>ZuzannaPiotrkowska</v>
      </c>
      <c r="H231">
        <f>COUNTIF(podroze[id],podroze[[#This Row],[id]])</f>
        <v>15</v>
      </c>
      <c r="I231">
        <f>podroze[[#This Row],[D_powr]]-podroze[[#This Row],[D_wyj]]+1</f>
        <v>5</v>
      </c>
      <c r="J231" s="1" cm="1">
        <f t="array" ref="J231">SUM(IF(podroze[Nazwisko]=podroze[[#This Row],[Nazwisko]],podroze[dnie],0))</f>
        <v>34</v>
      </c>
      <c r="K231" s="1">
        <f>30+(podroze[[#This Row],[dnie]]-1)*24</f>
        <v>126</v>
      </c>
      <c r="AB231" s="1" t="s">
        <v>134</v>
      </c>
      <c r="AC231" s="1" t="s">
        <v>149</v>
      </c>
      <c r="AD231" s="1" t="s">
        <v>24</v>
      </c>
      <c r="AE231" s="2">
        <v>41875</v>
      </c>
      <c r="AF231" s="2">
        <v>41879</v>
      </c>
      <c r="AG231">
        <v>886.7</v>
      </c>
      <c r="AH231" t="str">
        <f>podroze7[[#This Row],[Imie]]&amp;podroze7[[#This Row],[Nazwisko]]</f>
        <v>ZuzannaPiotrkowska</v>
      </c>
      <c r="AI231">
        <f>COUNTIF(podroze7[id],podroze7[[#This Row],[id]])</f>
        <v>15</v>
      </c>
      <c r="AJ231">
        <f>podroze7[[#This Row],[D_powr]]-podroze7[[#This Row],[D_wyj]]+1</f>
        <v>5</v>
      </c>
      <c r="AK231" s="1" cm="1">
        <f t="array" ref="AK231">SUM(IF(podroze7[Nazwisko]=podroze7[[#This Row],[Nazwisko]],podroze7[dnie],0))</f>
        <v>34</v>
      </c>
      <c r="AL231" s="1">
        <f>30+(podroze7[[#This Row],[dnie]]-1)*24</f>
        <v>126</v>
      </c>
      <c r="AM231" s="1">
        <f>podroze7[[#This Row],[dieta]]+podroze7[[#This Row],[Koszt_wyj]]</f>
        <v>1012.7</v>
      </c>
      <c r="AZ231" s="1" t="s">
        <v>134</v>
      </c>
      <c r="BA231" s="1" t="s">
        <v>149</v>
      </c>
      <c r="BB231" s="1" t="s">
        <v>24</v>
      </c>
      <c r="BC231" s="2">
        <v>41875</v>
      </c>
      <c r="BD231" s="2">
        <v>41879</v>
      </c>
      <c r="BE231">
        <v>886.7</v>
      </c>
      <c r="BF231" t="str">
        <f>podroze78[[#This Row],[Imie]]&amp;podroze78[[#This Row],[Nazwisko]]</f>
        <v>ZuzannaPiotrkowska</v>
      </c>
      <c r="BG231">
        <f>COUNTIF(podroze78[id],podroze78[[#This Row],[id]])</f>
        <v>15</v>
      </c>
      <c r="BH231">
        <f>podroze78[[#This Row],[D_powr]]-podroze78[[#This Row],[D_wyj]]+1</f>
        <v>5</v>
      </c>
      <c r="BI231" s="1" cm="1">
        <f t="array" ref="BI231">SUM(IF(podroze78[Nazwisko]=podroze78[[#This Row],[Nazwisko]],podroze78[dnie],0))</f>
        <v>34</v>
      </c>
      <c r="BJ231" s="1">
        <f>30+(podroze78[[#This Row],[dnie]]-1)*24</f>
        <v>126</v>
      </c>
      <c r="BK231" s="1">
        <f>podroze78[[#This Row],[dieta]]+podroze78[[#This Row],[Koszt_wyj]]</f>
        <v>1012.7</v>
      </c>
      <c r="BL231" s="1">
        <f>MONTH(podroze78[[#This Row],[D_wyj]])</f>
        <v>8</v>
      </c>
      <c r="BT231" s="1" t="s">
        <v>134</v>
      </c>
      <c r="BU231" s="1" t="s">
        <v>149</v>
      </c>
      <c r="BV231" s="1" t="s">
        <v>24</v>
      </c>
      <c r="BW231" s="2">
        <v>41875</v>
      </c>
      <c r="BX231" s="2">
        <v>41879</v>
      </c>
      <c r="BY231">
        <v>886.7</v>
      </c>
      <c r="BZ231" t="str">
        <f>podroze789[[#This Row],[Imie]]&amp;podroze789[[#This Row],[Nazwisko]]</f>
        <v>ZuzannaPiotrkowska</v>
      </c>
      <c r="CA231">
        <f>COUNTIF(podroze789[id],podroze789[[#This Row],[id]])</f>
        <v>15</v>
      </c>
      <c r="CB231">
        <f>podroze789[[#This Row],[D_powr]]-podroze789[[#This Row],[D_wyj]]+1</f>
        <v>5</v>
      </c>
      <c r="CC231" s="1" cm="1">
        <f t="array" ref="CC231">SUM(IF(podroze789[Nazwisko]=podroze789[[#This Row],[Nazwisko]],podroze789[dnie],0))</f>
        <v>34</v>
      </c>
      <c r="CD231" s="1">
        <f>30+(podroze789[[#This Row],[dnie]]-1)*24</f>
        <v>126</v>
      </c>
      <c r="CE231" s="1">
        <f>podroze789[[#This Row],[dieta]]+podroze789[[#This Row],[Koszt_wyj]]</f>
        <v>1012.7</v>
      </c>
      <c r="CF231" s="1">
        <f>MONTH(podroze789[[#This Row],[D_wyj]])</f>
        <v>8</v>
      </c>
      <c r="CG231" s="1">
        <f>podroze789[[#This Row],[dnie]]-1</f>
        <v>4</v>
      </c>
      <c r="CT231" s="23">
        <v>3</v>
      </c>
      <c r="CV231" s="23">
        <v>3</v>
      </c>
    </row>
    <row r="232" spans="1:100" x14ac:dyDescent="0.25">
      <c r="A232" s="1" t="s">
        <v>20</v>
      </c>
      <c r="B232" s="1" t="s">
        <v>21</v>
      </c>
      <c r="C232" s="1" t="s">
        <v>47</v>
      </c>
      <c r="D232" s="2">
        <v>41863</v>
      </c>
      <c r="E232" s="2">
        <v>41867</v>
      </c>
      <c r="F232">
        <v>1015.8</v>
      </c>
      <c r="G232" t="str">
        <f>podroze[[#This Row],[Imie]]&amp;podroze[[#This Row],[Nazwisko]]</f>
        <v>KamilZabrzeski</v>
      </c>
      <c r="H232">
        <f>COUNTIF(podroze[id],podroze[[#This Row],[id]])</f>
        <v>13</v>
      </c>
      <c r="I232">
        <f>podroze[[#This Row],[D_powr]]-podroze[[#This Row],[D_wyj]]+1</f>
        <v>5</v>
      </c>
      <c r="J232" s="1" cm="1">
        <f t="array" ref="J232">SUM(IF(podroze[Nazwisko]=podroze[[#This Row],[Nazwisko]],podroze[dnie],0))</f>
        <v>34</v>
      </c>
      <c r="K232" s="1">
        <f>30+(podroze[[#This Row],[dnie]]-1)*24</f>
        <v>126</v>
      </c>
      <c r="AB232" s="1" t="s">
        <v>20</v>
      </c>
      <c r="AC232" s="1" t="s">
        <v>21</v>
      </c>
      <c r="AD232" s="1" t="s">
        <v>47</v>
      </c>
      <c r="AE232" s="2">
        <v>41863</v>
      </c>
      <c r="AF232" s="2">
        <v>41867</v>
      </c>
      <c r="AG232">
        <v>1015.8</v>
      </c>
      <c r="AH232" t="str">
        <f>podroze7[[#This Row],[Imie]]&amp;podroze7[[#This Row],[Nazwisko]]</f>
        <v>KamilZabrzeski</v>
      </c>
      <c r="AI232">
        <f>COUNTIF(podroze7[id],podroze7[[#This Row],[id]])</f>
        <v>13</v>
      </c>
      <c r="AJ232">
        <f>podroze7[[#This Row],[D_powr]]-podroze7[[#This Row],[D_wyj]]+1</f>
        <v>5</v>
      </c>
      <c r="AK232" s="1" cm="1">
        <f t="array" ref="AK232">SUM(IF(podroze7[Nazwisko]=podroze7[[#This Row],[Nazwisko]],podroze7[dnie],0))</f>
        <v>34</v>
      </c>
      <c r="AL232" s="1">
        <f>30+(podroze7[[#This Row],[dnie]]-1)*24</f>
        <v>126</v>
      </c>
      <c r="AM232" s="1">
        <f>podroze7[[#This Row],[dieta]]+podroze7[[#This Row],[Koszt_wyj]]</f>
        <v>1141.8</v>
      </c>
      <c r="AZ232" s="1" t="s">
        <v>20</v>
      </c>
      <c r="BA232" s="1" t="s">
        <v>21</v>
      </c>
      <c r="BB232" s="1" t="s">
        <v>47</v>
      </c>
      <c r="BC232" s="2">
        <v>41863</v>
      </c>
      <c r="BD232" s="2">
        <v>41867</v>
      </c>
      <c r="BE232">
        <v>1015.8</v>
      </c>
      <c r="BF232" t="str">
        <f>podroze78[[#This Row],[Imie]]&amp;podroze78[[#This Row],[Nazwisko]]</f>
        <v>KamilZabrzeski</v>
      </c>
      <c r="BG232">
        <f>COUNTIF(podroze78[id],podroze78[[#This Row],[id]])</f>
        <v>13</v>
      </c>
      <c r="BH232">
        <f>podroze78[[#This Row],[D_powr]]-podroze78[[#This Row],[D_wyj]]+1</f>
        <v>5</v>
      </c>
      <c r="BI232" s="1" cm="1">
        <f t="array" ref="BI232">SUM(IF(podroze78[Nazwisko]=podroze78[[#This Row],[Nazwisko]],podroze78[dnie],0))</f>
        <v>34</v>
      </c>
      <c r="BJ232" s="1">
        <f>30+(podroze78[[#This Row],[dnie]]-1)*24</f>
        <v>126</v>
      </c>
      <c r="BK232" s="1">
        <f>podroze78[[#This Row],[dieta]]+podroze78[[#This Row],[Koszt_wyj]]</f>
        <v>1141.8</v>
      </c>
      <c r="BL232" s="1">
        <f>MONTH(podroze78[[#This Row],[D_wyj]])</f>
        <v>8</v>
      </c>
      <c r="BT232" s="1" t="s">
        <v>20</v>
      </c>
      <c r="BU232" s="1" t="s">
        <v>21</v>
      </c>
      <c r="BV232" s="1" t="s">
        <v>47</v>
      </c>
      <c r="BW232" s="2">
        <v>41863</v>
      </c>
      <c r="BX232" s="2">
        <v>41867</v>
      </c>
      <c r="BY232">
        <v>1015.8</v>
      </c>
      <c r="BZ232" t="str">
        <f>podroze789[[#This Row],[Imie]]&amp;podroze789[[#This Row],[Nazwisko]]</f>
        <v>KamilZabrzeski</v>
      </c>
      <c r="CA232">
        <f>COUNTIF(podroze789[id],podroze789[[#This Row],[id]])</f>
        <v>13</v>
      </c>
      <c r="CB232">
        <f>podroze789[[#This Row],[D_powr]]-podroze789[[#This Row],[D_wyj]]+1</f>
        <v>5</v>
      </c>
      <c r="CC232" s="1" cm="1">
        <f t="array" ref="CC232">SUM(IF(podroze789[Nazwisko]=podroze789[[#This Row],[Nazwisko]],podroze789[dnie],0))</f>
        <v>34</v>
      </c>
      <c r="CD232" s="1">
        <f>30+(podroze789[[#This Row],[dnie]]-1)*24</f>
        <v>126</v>
      </c>
      <c r="CE232" s="1">
        <f>podroze789[[#This Row],[dieta]]+podroze789[[#This Row],[Koszt_wyj]]</f>
        <v>1141.8</v>
      </c>
      <c r="CF232" s="1">
        <f>MONTH(podroze789[[#This Row],[D_wyj]])</f>
        <v>8</v>
      </c>
      <c r="CG232" s="1">
        <f>podroze789[[#This Row],[dnie]]-1</f>
        <v>4</v>
      </c>
      <c r="CT232" s="24">
        <v>3</v>
      </c>
      <c r="CV232" s="24">
        <v>4</v>
      </c>
    </row>
    <row r="233" spans="1:100" x14ac:dyDescent="0.25">
      <c r="A233" s="1" t="s">
        <v>20</v>
      </c>
      <c r="B233" s="1" t="s">
        <v>21</v>
      </c>
      <c r="C233" s="1" t="s">
        <v>47</v>
      </c>
      <c r="D233" s="2">
        <v>41934</v>
      </c>
      <c r="E233" s="2">
        <v>41938</v>
      </c>
      <c r="F233">
        <v>1015.8</v>
      </c>
      <c r="G233" t="str">
        <f>podroze[[#This Row],[Imie]]&amp;podroze[[#This Row],[Nazwisko]]</f>
        <v>KamilZabrzeski</v>
      </c>
      <c r="H233">
        <f>COUNTIF(podroze[id],podroze[[#This Row],[id]])</f>
        <v>13</v>
      </c>
      <c r="I233">
        <f>podroze[[#This Row],[D_powr]]-podroze[[#This Row],[D_wyj]]+1</f>
        <v>5</v>
      </c>
      <c r="J233" s="1" cm="1">
        <f t="array" ref="J233">SUM(IF(podroze[Nazwisko]=podroze[[#This Row],[Nazwisko]],podroze[dnie],0))</f>
        <v>34</v>
      </c>
      <c r="K233" s="1">
        <f>30+(podroze[[#This Row],[dnie]]-1)*24</f>
        <v>126</v>
      </c>
      <c r="AB233" s="1" t="s">
        <v>20</v>
      </c>
      <c r="AC233" s="1" t="s">
        <v>21</v>
      </c>
      <c r="AD233" s="1" t="s">
        <v>47</v>
      </c>
      <c r="AE233" s="2">
        <v>41934</v>
      </c>
      <c r="AF233" s="2">
        <v>41938</v>
      </c>
      <c r="AG233">
        <v>1015.8</v>
      </c>
      <c r="AH233" t="str">
        <f>podroze7[[#This Row],[Imie]]&amp;podroze7[[#This Row],[Nazwisko]]</f>
        <v>KamilZabrzeski</v>
      </c>
      <c r="AI233">
        <f>COUNTIF(podroze7[id],podroze7[[#This Row],[id]])</f>
        <v>13</v>
      </c>
      <c r="AJ233">
        <f>podroze7[[#This Row],[D_powr]]-podroze7[[#This Row],[D_wyj]]+1</f>
        <v>5</v>
      </c>
      <c r="AK233" s="1" cm="1">
        <f t="array" ref="AK233">SUM(IF(podroze7[Nazwisko]=podroze7[[#This Row],[Nazwisko]],podroze7[dnie],0))</f>
        <v>34</v>
      </c>
      <c r="AL233" s="1">
        <f>30+(podroze7[[#This Row],[dnie]]-1)*24</f>
        <v>126</v>
      </c>
      <c r="AM233" s="1">
        <f>podroze7[[#This Row],[dieta]]+podroze7[[#This Row],[Koszt_wyj]]</f>
        <v>1141.8</v>
      </c>
      <c r="AZ233" s="1" t="s">
        <v>20</v>
      </c>
      <c r="BA233" s="1" t="s">
        <v>21</v>
      </c>
      <c r="BB233" s="1" t="s">
        <v>47</v>
      </c>
      <c r="BC233" s="2">
        <v>41934</v>
      </c>
      <c r="BD233" s="2">
        <v>41938</v>
      </c>
      <c r="BE233">
        <v>1015.8</v>
      </c>
      <c r="BF233" t="str">
        <f>podroze78[[#This Row],[Imie]]&amp;podroze78[[#This Row],[Nazwisko]]</f>
        <v>KamilZabrzeski</v>
      </c>
      <c r="BG233">
        <f>COUNTIF(podroze78[id],podroze78[[#This Row],[id]])</f>
        <v>13</v>
      </c>
      <c r="BH233">
        <f>podroze78[[#This Row],[D_powr]]-podroze78[[#This Row],[D_wyj]]+1</f>
        <v>5</v>
      </c>
      <c r="BI233" s="1" cm="1">
        <f t="array" ref="BI233">SUM(IF(podroze78[Nazwisko]=podroze78[[#This Row],[Nazwisko]],podroze78[dnie],0))</f>
        <v>34</v>
      </c>
      <c r="BJ233" s="1">
        <f>30+(podroze78[[#This Row],[dnie]]-1)*24</f>
        <v>126</v>
      </c>
      <c r="BK233" s="1">
        <f>podroze78[[#This Row],[dieta]]+podroze78[[#This Row],[Koszt_wyj]]</f>
        <v>1141.8</v>
      </c>
      <c r="BL233" s="1">
        <f>MONTH(podroze78[[#This Row],[D_wyj]])</f>
        <v>10</v>
      </c>
      <c r="BT233" s="1" t="s">
        <v>20</v>
      </c>
      <c r="BU233" s="1" t="s">
        <v>21</v>
      </c>
      <c r="BV233" s="1" t="s">
        <v>47</v>
      </c>
      <c r="BW233" s="2">
        <v>41934</v>
      </c>
      <c r="BX233" s="2">
        <v>41938</v>
      </c>
      <c r="BY233">
        <v>1015.8</v>
      </c>
      <c r="BZ233" t="str">
        <f>podroze789[[#This Row],[Imie]]&amp;podroze789[[#This Row],[Nazwisko]]</f>
        <v>KamilZabrzeski</v>
      </c>
      <c r="CA233">
        <f>COUNTIF(podroze789[id],podroze789[[#This Row],[id]])</f>
        <v>13</v>
      </c>
      <c r="CB233">
        <f>podroze789[[#This Row],[D_powr]]-podroze789[[#This Row],[D_wyj]]+1</f>
        <v>5</v>
      </c>
      <c r="CC233" s="1" cm="1">
        <f t="array" ref="CC233">SUM(IF(podroze789[Nazwisko]=podroze789[[#This Row],[Nazwisko]],podroze789[dnie],0))</f>
        <v>34</v>
      </c>
      <c r="CD233" s="1">
        <f>30+(podroze789[[#This Row],[dnie]]-1)*24</f>
        <v>126</v>
      </c>
      <c r="CE233" s="1">
        <f>podroze789[[#This Row],[dieta]]+podroze789[[#This Row],[Koszt_wyj]]</f>
        <v>1141.8</v>
      </c>
      <c r="CF233" s="1">
        <f>MONTH(podroze789[[#This Row],[D_wyj]])</f>
        <v>10</v>
      </c>
      <c r="CG233" s="1">
        <f>podroze789[[#This Row],[dnie]]-1</f>
        <v>4</v>
      </c>
      <c r="CT233" s="23">
        <v>2</v>
      </c>
      <c r="CV233" s="23">
        <v>4</v>
      </c>
    </row>
    <row r="234" spans="1:100" x14ac:dyDescent="0.25">
      <c r="A234" s="1" t="s">
        <v>28</v>
      </c>
      <c r="B234" s="1" t="s">
        <v>60</v>
      </c>
      <c r="C234" s="1" t="s">
        <v>11</v>
      </c>
      <c r="D234" s="2">
        <v>41648</v>
      </c>
      <c r="E234" s="2">
        <v>41652</v>
      </c>
      <c r="F234">
        <v>712.4</v>
      </c>
      <c r="G234" t="str">
        <f>podroze[[#This Row],[Imie]]&amp;podroze[[#This Row],[Nazwisko]]</f>
        <v>MarzenaGrab</v>
      </c>
      <c r="H234">
        <f>COUNTIF(podroze[id],podroze[[#This Row],[id]])</f>
        <v>12</v>
      </c>
      <c r="I234">
        <f>podroze[[#This Row],[D_powr]]-podroze[[#This Row],[D_wyj]]+1</f>
        <v>5</v>
      </c>
      <c r="J234" s="1" cm="1">
        <f t="array" ref="J234">SUM(IF(podroze[Nazwisko]=podroze[[#This Row],[Nazwisko]],podroze[dnie],0))</f>
        <v>34</v>
      </c>
      <c r="K234" s="1">
        <f>30+(podroze[[#This Row],[dnie]]-1)*24</f>
        <v>126</v>
      </c>
      <c r="AB234" s="1" t="s">
        <v>28</v>
      </c>
      <c r="AC234" s="1" t="s">
        <v>60</v>
      </c>
      <c r="AD234" s="1" t="s">
        <v>11</v>
      </c>
      <c r="AE234" s="2">
        <v>41648</v>
      </c>
      <c r="AF234" s="2">
        <v>41652</v>
      </c>
      <c r="AG234">
        <v>712.4</v>
      </c>
      <c r="AH234" t="str">
        <f>podroze7[[#This Row],[Imie]]&amp;podroze7[[#This Row],[Nazwisko]]</f>
        <v>MarzenaGrab</v>
      </c>
      <c r="AI234">
        <f>COUNTIF(podroze7[id],podroze7[[#This Row],[id]])</f>
        <v>12</v>
      </c>
      <c r="AJ234">
        <f>podroze7[[#This Row],[D_powr]]-podroze7[[#This Row],[D_wyj]]+1</f>
        <v>5</v>
      </c>
      <c r="AK234" s="1" cm="1">
        <f t="array" ref="AK234">SUM(IF(podroze7[Nazwisko]=podroze7[[#This Row],[Nazwisko]],podroze7[dnie],0))</f>
        <v>34</v>
      </c>
      <c r="AL234" s="1">
        <f>30+(podroze7[[#This Row],[dnie]]-1)*24</f>
        <v>126</v>
      </c>
      <c r="AM234" s="1">
        <f>podroze7[[#This Row],[dieta]]+podroze7[[#This Row],[Koszt_wyj]]</f>
        <v>838.4</v>
      </c>
      <c r="AZ234" s="1" t="s">
        <v>28</v>
      </c>
      <c r="BA234" s="1" t="s">
        <v>60</v>
      </c>
      <c r="BB234" s="1" t="s">
        <v>11</v>
      </c>
      <c r="BC234" s="2">
        <v>41648</v>
      </c>
      <c r="BD234" s="2">
        <v>41652</v>
      </c>
      <c r="BE234">
        <v>712.4</v>
      </c>
      <c r="BF234" t="str">
        <f>podroze78[[#This Row],[Imie]]&amp;podroze78[[#This Row],[Nazwisko]]</f>
        <v>MarzenaGrab</v>
      </c>
      <c r="BG234">
        <f>COUNTIF(podroze78[id],podroze78[[#This Row],[id]])</f>
        <v>12</v>
      </c>
      <c r="BH234">
        <f>podroze78[[#This Row],[D_powr]]-podroze78[[#This Row],[D_wyj]]+1</f>
        <v>5</v>
      </c>
      <c r="BI234" s="1" cm="1">
        <f t="array" ref="BI234">SUM(IF(podroze78[Nazwisko]=podroze78[[#This Row],[Nazwisko]],podroze78[dnie],0))</f>
        <v>34</v>
      </c>
      <c r="BJ234" s="1">
        <f>30+(podroze78[[#This Row],[dnie]]-1)*24</f>
        <v>126</v>
      </c>
      <c r="BK234" s="1">
        <f>podroze78[[#This Row],[dieta]]+podroze78[[#This Row],[Koszt_wyj]]</f>
        <v>838.4</v>
      </c>
      <c r="BL234" s="1">
        <f>MONTH(podroze78[[#This Row],[D_wyj]])</f>
        <v>1</v>
      </c>
      <c r="BT234" s="1" t="s">
        <v>28</v>
      </c>
      <c r="BU234" s="1" t="s">
        <v>60</v>
      </c>
      <c r="BV234" s="1" t="s">
        <v>11</v>
      </c>
      <c r="BW234" s="2">
        <v>41648</v>
      </c>
      <c r="BX234" s="2">
        <v>41652</v>
      </c>
      <c r="BY234">
        <v>712.4</v>
      </c>
      <c r="BZ234" t="str">
        <f>podroze789[[#This Row],[Imie]]&amp;podroze789[[#This Row],[Nazwisko]]</f>
        <v>MarzenaGrab</v>
      </c>
      <c r="CA234">
        <f>COUNTIF(podroze789[id],podroze789[[#This Row],[id]])</f>
        <v>12</v>
      </c>
      <c r="CB234">
        <f>podroze789[[#This Row],[D_powr]]-podroze789[[#This Row],[D_wyj]]+1</f>
        <v>5</v>
      </c>
      <c r="CC234" s="1" cm="1">
        <f t="array" ref="CC234">SUM(IF(podroze789[Nazwisko]=podroze789[[#This Row],[Nazwisko]],podroze789[dnie],0))</f>
        <v>34</v>
      </c>
      <c r="CD234" s="1">
        <f>30+(podroze789[[#This Row],[dnie]]-1)*24</f>
        <v>126</v>
      </c>
      <c r="CE234" s="1">
        <f>podroze789[[#This Row],[dieta]]+podroze789[[#This Row],[Koszt_wyj]]</f>
        <v>838.4</v>
      </c>
      <c r="CF234" s="1">
        <f>MONTH(podroze789[[#This Row],[D_wyj]])</f>
        <v>1</v>
      </c>
      <c r="CG234" s="1">
        <f>podroze789[[#This Row],[dnie]]-1</f>
        <v>4</v>
      </c>
      <c r="CT234" s="24">
        <v>2</v>
      </c>
      <c r="CV234" s="24">
        <v>2</v>
      </c>
    </row>
    <row r="235" spans="1:100" x14ac:dyDescent="0.25">
      <c r="A235" s="1" t="s">
        <v>28</v>
      </c>
      <c r="B235" s="1" t="s">
        <v>60</v>
      </c>
      <c r="C235" s="1" t="s">
        <v>38</v>
      </c>
      <c r="D235" s="2">
        <v>41755</v>
      </c>
      <c r="E235" s="2">
        <v>41759</v>
      </c>
      <c r="F235">
        <v>794.8</v>
      </c>
      <c r="G235" t="str">
        <f>podroze[[#This Row],[Imie]]&amp;podroze[[#This Row],[Nazwisko]]</f>
        <v>MarzenaGrab</v>
      </c>
      <c r="H235">
        <f>COUNTIF(podroze[id],podroze[[#This Row],[id]])</f>
        <v>12</v>
      </c>
      <c r="I235">
        <f>podroze[[#This Row],[D_powr]]-podroze[[#This Row],[D_wyj]]+1</f>
        <v>5</v>
      </c>
      <c r="J235" s="1" cm="1">
        <f t="array" ref="J235">SUM(IF(podroze[Nazwisko]=podroze[[#This Row],[Nazwisko]],podroze[dnie],0))</f>
        <v>34</v>
      </c>
      <c r="K235" s="1">
        <f>30+(podroze[[#This Row],[dnie]]-1)*24</f>
        <v>126</v>
      </c>
      <c r="AB235" s="1" t="s">
        <v>28</v>
      </c>
      <c r="AC235" s="1" t="s">
        <v>60</v>
      </c>
      <c r="AD235" s="1" t="s">
        <v>38</v>
      </c>
      <c r="AE235" s="2">
        <v>41755</v>
      </c>
      <c r="AF235" s="2">
        <v>41759</v>
      </c>
      <c r="AG235">
        <v>794.8</v>
      </c>
      <c r="AH235" t="str">
        <f>podroze7[[#This Row],[Imie]]&amp;podroze7[[#This Row],[Nazwisko]]</f>
        <v>MarzenaGrab</v>
      </c>
      <c r="AI235">
        <f>COUNTIF(podroze7[id],podroze7[[#This Row],[id]])</f>
        <v>12</v>
      </c>
      <c r="AJ235">
        <f>podroze7[[#This Row],[D_powr]]-podroze7[[#This Row],[D_wyj]]+1</f>
        <v>5</v>
      </c>
      <c r="AK235" s="1" cm="1">
        <f t="array" ref="AK235">SUM(IF(podroze7[Nazwisko]=podroze7[[#This Row],[Nazwisko]],podroze7[dnie],0))</f>
        <v>34</v>
      </c>
      <c r="AL235" s="1">
        <f>30+(podroze7[[#This Row],[dnie]]-1)*24</f>
        <v>126</v>
      </c>
      <c r="AM235" s="1">
        <f>podroze7[[#This Row],[dieta]]+podroze7[[#This Row],[Koszt_wyj]]</f>
        <v>920.8</v>
      </c>
      <c r="AZ235" s="1" t="s">
        <v>28</v>
      </c>
      <c r="BA235" s="1" t="s">
        <v>60</v>
      </c>
      <c r="BB235" s="1" t="s">
        <v>38</v>
      </c>
      <c r="BC235" s="2">
        <v>41755</v>
      </c>
      <c r="BD235" s="2">
        <v>41759</v>
      </c>
      <c r="BE235">
        <v>794.8</v>
      </c>
      <c r="BF235" t="str">
        <f>podroze78[[#This Row],[Imie]]&amp;podroze78[[#This Row],[Nazwisko]]</f>
        <v>MarzenaGrab</v>
      </c>
      <c r="BG235">
        <f>COUNTIF(podroze78[id],podroze78[[#This Row],[id]])</f>
        <v>12</v>
      </c>
      <c r="BH235">
        <f>podroze78[[#This Row],[D_powr]]-podroze78[[#This Row],[D_wyj]]+1</f>
        <v>5</v>
      </c>
      <c r="BI235" s="1" cm="1">
        <f t="array" ref="BI235">SUM(IF(podroze78[Nazwisko]=podroze78[[#This Row],[Nazwisko]],podroze78[dnie],0))</f>
        <v>34</v>
      </c>
      <c r="BJ235" s="1">
        <f>30+(podroze78[[#This Row],[dnie]]-1)*24</f>
        <v>126</v>
      </c>
      <c r="BK235" s="1">
        <f>podroze78[[#This Row],[dieta]]+podroze78[[#This Row],[Koszt_wyj]]</f>
        <v>920.8</v>
      </c>
      <c r="BL235" s="1">
        <f>MONTH(podroze78[[#This Row],[D_wyj]])</f>
        <v>4</v>
      </c>
      <c r="BT235" s="1" t="s">
        <v>28</v>
      </c>
      <c r="BU235" s="1" t="s">
        <v>60</v>
      </c>
      <c r="BV235" s="1" t="s">
        <v>38</v>
      </c>
      <c r="BW235" s="2">
        <v>41755</v>
      </c>
      <c r="BX235" s="2">
        <v>41759</v>
      </c>
      <c r="BY235">
        <v>794.8</v>
      </c>
      <c r="BZ235" t="str">
        <f>podroze789[[#This Row],[Imie]]&amp;podroze789[[#This Row],[Nazwisko]]</f>
        <v>MarzenaGrab</v>
      </c>
      <c r="CA235">
        <f>COUNTIF(podroze789[id],podroze789[[#This Row],[id]])</f>
        <v>12</v>
      </c>
      <c r="CB235">
        <f>podroze789[[#This Row],[D_powr]]-podroze789[[#This Row],[D_wyj]]+1</f>
        <v>5</v>
      </c>
      <c r="CC235" s="1" cm="1">
        <f t="array" ref="CC235">SUM(IF(podroze789[Nazwisko]=podroze789[[#This Row],[Nazwisko]],podroze789[dnie],0))</f>
        <v>34</v>
      </c>
      <c r="CD235" s="1">
        <f>30+(podroze789[[#This Row],[dnie]]-1)*24</f>
        <v>126</v>
      </c>
      <c r="CE235" s="1">
        <f>podroze789[[#This Row],[dieta]]+podroze789[[#This Row],[Koszt_wyj]]</f>
        <v>920.8</v>
      </c>
      <c r="CF235" s="1">
        <f>MONTH(podroze789[[#This Row],[D_wyj]])</f>
        <v>4</v>
      </c>
      <c r="CG235" s="1">
        <f>podroze789[[#This Row],[dnie]]-1</f>
        <v>4</v>
      </c>
      <c r="CT235" s="23">
        <v>4</v>
      </c>
      <c r="CV235" s="23">
        <v>2</v>
      </c>
    </row>
    <row r="236" spans="1:100" x14ac:dyDescent="0.25">
      <c r="A236" s="1" t="s">
        <v>28</v>
      </c>
      <c r="B236" s="1" t="s">
        <v>60</v>
      </c>
      <c r="C236" s="1" t="s">
        <v>30</v>
      </c>
      <c r="D236" s="2">
        <v>41845</v>
      </c>
      <c r="E236" s="2">
        <v>41849</v>
      </c>
      <c r="F236">
        <v>688.5</v>
      </c>
      <c r="G236" t="str">
        <f>podroze[[#This Row],[Imie]]&amp;podroze[[#This Row],[Nazwisko]]</f>
        <v>MarzenaGrab</v>
      </c>
      <c r="H236">
        <f>COUNTIF(podroze[id],podroze[[#This Row],[id]])</f>
        <v>12</v>
      </c>
      <c r="I236">
        <f>podroze[[#This Row],[D_powr]]-podroze[[#This Row],[D_wyj]]+1</f>
        <v>5</v>
      </c>
      <c r="J236" s="1" cm="1">
        <f t="array" ref="J236">SUM(IF(podroze[Nazwisko]=podroze[[#This Row],[Nazwisko]],podroze[dnie],0))</f>
        <v>34</v>
      </c>
      <c r="K236" s="1">
        <f>30+(podroze[[#This Row],[dnie]]-1)*24</f>
        <v>126</v>
      </c>
      <c r="AB236" s="1" t="s">
        <v>28</v>
      </c>
      <c r="AC236" s="1" t="s">
        <v>60</v>
      </c>
      <c r="AD236" s="1" t="s">
        <v>30</v>
      </c>
      <c r="AE236" s="2">
        <v>41845</v>
      </c>
      <c r="AF236" s="2">
        <v>41849</v>
      </c>
      <c r="AG236">
        <v>688.5</v>
      </c>
      <c r="AH236" t="str">
        <f>podroze7[[#This Row],[Imie]]&amp;podroze7[[#This Row],[Nazwisko]]</f>
        <v>MarzenaGrab</v>
      </c>
      <c r="AI236">
        <f>COUNTIF(podroze7[id],podroze7[[#This Row],[id]])</f>
        <v>12</v>
      </c>
      <c r="AJ236">
        <f>podroze7[[#This Row],[D_powr]]-podroze7[[#This Row],[D_wyj]]+1</f>
        <v>5</v>
      </c>
      <c r="AK236" s="1" cm="1">
        <f t="array" ref="AK236">SUM(IF(podroze7[Nazwisko]=podroze7[[#This Row],[Nazwisko]],podroze7[dnie],0))</f>
        <v>34</v>
      </c>
      <c r="AL236" s="1">
        <f>30+(podroze7[[#This Row],[dnie]]-1)*24</f>
        <v>126</v>
      </c>
      <c r="AM236" s="1">
        <f>podroze7[[#This Row],[dieta]]+podroze7[[#This Row],[Koszt_wyj]]</f>
        <v>814.5</v>
      </c>
      <c r="AZ236" s="1" t="s">
        <v>28</v>
      </c>
      <c r="BA236" s="1" t="s">
        <v>60</v>
      </c>
      <c r="BB236" s="1" t="s">
        <v>30</v>
      </c>
      <c r="BC236" s="2">
        <v>41845</v>
      </c>
      <c r="BD236" s="2">
        <v>41849</v>
      </c>
      <c r="BE236">
        <v>688.5</v>
      </c>
      <c r="BF236" t="str">
        <f>podroze78[[#This Row],[Imie]]&amp;podroze78[[#This Row],[Nazwisko]]</f>
        <v>MarzenaGrab</v>
      </c>
      <c r="BG236">
        <f>COUNTIF(podroze78[id],podroze78[[#This Row],[id]])</f>
        <v>12</v>
      </c>
      <c r="BH236">
        <f>podroze78[[#This Row],[D_powr]]-podroze78[[#This Row],[D_wyj]]+1</f>
        <v>5</v>
      </c>
      <c r="BI236" s="1" cm="1">
        <f t="array" ref="BI236">SUM(IF(podroze78[Nazwisko]=podroze78[[#This Row],[Nazwisko]],podroze78[dnie],0))</f>
        <v>34</v>
      </c>
      <c r="BJ236" s="1">
        <f>30+(podroze78[[#This Row],[dnie]]-1)*24</f>
        <v>126</v>
      </c>
      <c r="BK236" s="1">
        <f>podroze78[[#This Row],[dieta]]+podroze78[[#This Row],[Koszt_wyj]]</f>
        <v>814.5</v>
      </c>
      <c r="BL236" s="1">
        <f>MONTH(podroze78[[#This Row],[D_wyj]])</f>
        <v>7</v>
      </c>
      <c r="BT236" s="1" t="s">
        <v>28</v>
      </c>
      <c r="BU236" s="1" t="s">
        <v>60</v>
      </c>
      <c r="BV236" s="1" t="s">
        <v>30</v>
      </c>
      <c r="BW236" s="2">
        <v>41845</v>
      </c>
      <c r="BX236" s="2">
        <v>41849</v>
      </c>
      <c r="BY236">
        <v>688.5</v>
      </c>
      <c r="BZ236" t="str">
        <f>podroze789[[#This Row],[Imie]]&amp;podroze789[[#This Row],[Nazwisko]]</f>
        <v>MarzenaGrab</v>
      </c>
      <c r="CA236">
        <f>COUNTIF(podroze789[id],podroze789[[#This Row],[id]])</f>
        <v>12</v>
      </c>
      <c r="CB236">
        <f>podroze789[[#This Row],[D_powr]]-podroze789[[#This Row],[D_wyj]]+1</f>
        <v>5</v>
      </c>
      <c r="CC236" s="1" cm="1">
        <f t="array" ref="CC236">SUM(IF(podroze789[Nazwisko]=podroze789[[#This Row],[Nazwisko]],podroze789[dnie],0))</f>
        <v>34</v>
      </c>
      <c r="CD236" s="1">
        <f>30+(podroze789[[#This Row],[dnie]]-1)*24</f>
        <v>126</v>
      </c>
      <c r="CE236" s="1">
        <f>podroze789[[#This Row],[dieta]]+podroze789[[#This Row],[Koszt_wyj]]</f>
        <v>814.5</v>
      </c>
      <c r="CF236" s="1">
        <f>MONTH(podroze789[[#This Row],[D_wyj]])</f>
        <v>7</v>
      </c>
      <c r="CG236" s="1">
        <f>podroze789[[#This Row],[dnie]]-1</f>
        <v>4</v>
      </c>
      <c r="CT236" s="24">
        <v>4</v>
      </c>
      <c r="CV236" s="24">
        <v>2</v>
      </c>
    </row>
    <row r="237" spans="1:100" x14ac:dyDescent="0.25">
      <c r="A237" s="1" t="s">
        <v>20</v>
      </c>
      <c r="B237" s="1" t="s">
        <v>21</v>
      </c>
      <c r="C237" s="1" t="s">
        <v>14</v>
      </c>
      <c r="D237" s="2">
        <v>41701</v>
      </c>
      <c r="E237" s="2">
        <v>41704</v>
      </c>
      <c r="F237">
        <v>550.5</v>
      </c>
      <c r="G237" t="str">
        <f>podroze[[#This Row],[Imie]]&amp;podroze[[#This Row],[Nazwisko]]</f>
        <v>KamilZabrzeski</v>
      </c>
      <c r="H237">
        <f>COUNTIF(podroze[id],podroze[[#This Row],[id]])</f>
        <v>13</v>
      </c>
      <c r="I237">
        <f>podroze[[#This Row],[D_powr]]-podroze[[#This Row],[D_wyj]]+1</f>
        <v>4</v>
      </c>
      <c r="J237" s="1" cm="1">
        <f t="array" ref="J237">SUM(IF(podroze[Nazwisko]=podroze[[#This Row],[Nazwisko]],podroze[dnie],0))</f>
        <v>34</v>
      </c>
      <c r="K237" s="1">
        <f>30+(podroze[[#This Row],[dnie]]-1)*24</f>
        <v>102</v>
      </c>
      <c r="AB237" s="1" t="s">
        <v>20</v>
      </c>
      <c r="AC237" s="1" t="s">
        <v>21</v>
      </c>
      <c r="AD237" s="1" t="s">
        <v>14</v>
      </c>
      <c r="AE237" s="2">
        <v>41701</v>
      </c>
      <c r="AF237" s="2">
        <v>41704</v>
      </c>
      <c r="AG237">
        <v>550.5</v>
      </c>
      <c r="AH237" t="str">
        <f>podroze7[[#This Row],[Imie]]&amp;podroze7[[#This Row],[Nazwisko]]</f>
        <v>KamilZabrzeski</v>
      </c>
      <c r="AI237">
        <f>COUNTIF(podroze7[id],podroze7[[#This Row],[id]])</f>
        <v>13</v>
      </c>
      <c r="AJ237">
        <f>podroze7[[#This Row],[D_powr]]-podroze7[[#This Row],[D_wyj]]+1</f>
        <v>4</v>
      </c>
      <c r="AK237" s="1" cm="1">
        <f t="array" ref="AK237">SUM(IF(podroze7[Nazwisko]=podroze7[[#This Row],[Nazwisko]],podroze7[dnie],0))</f>
        <v>34</v>
      </c>
      <c r="AL237" s="1">
        <f>30+(podroze7[[#This Row],[dnie]]-1)*24</f>
        <v>102</v>
      </c>
      <c r="AM237" s="1">
        <f>podroze7[[#This Row],[dieta]]+podroze7[[#This Row],[Koszt_wyj]]</f>
        <v>652.5</v>
      </c>
      <c r="AZ237" s="1" t="s">
        <v>20</v>
      </c>
      <c r="BA237" s="1" t="s">
        <v>21</v>
      </c>
      <c r="BB237" s="1" t="s">
        <v>14</v>
      </c>
      <c r="BC237" s="2">
        <v>41701</v>
      </c>
      <c r="BD237" s="2">
        <v>41704</v>
      </c>
      <c r="BE237">
        <v>550.5</v>
      </c>
      <c r="BF237" t="str">
        <f>podroze78[[#This Row],[Imie]]&amp;podroze78[[#This Row],[Nazwisko]]</f>
        <v>KamilZabrzeski</v>
      </c>
      <c r="BG237">
        <f>COUNTIF(podroze78[id],podroze78[[#This Row],[id]])</f>
        <v>13</v>
      </c>
      <c r="BH237">
        <f>podroze78[[#This Row],[D_powr]]-podroze78[[#This Row],[D_wyj]]+1</f>
        <v>4</v>
      </c>
      <c r="BI237" s="1" cm="1">
        <f t="array" ref="BI237">SUM(IF(podroze78[Nazwisko]=podroze78[[#This Row],[Nazwisko]],podroze78[dnie],0))</f>
        <v>34</v>
      </c>
      <c r="BJ237" s="1">
        <f>30+(podroze78[[#This Row],[dnie]]-1)*24</f>
        <v>102</v>
      </c>
      <c r="BK237" s="1">
        <f>podroze78[[#This Row],[dieta]]+podroze78[[#This Row],[Koszt_wyj]]</f>
        <v>652.5</v>
      </c>
      <c r="BL237" s="1">
        <f>MONTH(podroze78[[#This Row],[D_wyj]])</f>
        <v>3</v>
      </c>
      <c r="BT237" s="1" t="s">
        <v>20</v>
      </c>
      <c r="BU237" s="1" t="s">
        <v>21</v>
      </c>
      <c r="BV237" s="1" t="s">
        <v>14</v>
      </c>
      <c r="BW237" s="2">
        <v>41701</v>
      </c>
      <c r="BX237" s="2">
        <v>41704</v>
      </c>
      <c r="BY237">
        <v>550.5</v>
      </c>
      <c r="BZ237" t="str">
        <f>podroze789[[#This Row],[Imie]]&amp;podroze789[[#This Row],[Nazwisko]]</f>
        <v>KamilZabrzeski</v>
      </c>
      <c r="CA237">
        <f>COUNTIF(podroze789[id],podroze789[[#This Row],[id]])</f>
        <v>13</v>
      </c>
      <c r="CB237">
        <f>podroze789[[#This Row],[D_powr]]-podroze789[[#This Row],[D_wyj]]+1</f>
        <v>4</v>
      </c>
      <c r="CC237" s="1" cm="1">
        <f t="array" ref="CC237">SUM(IF(podroze789[Nazwisko]=podroze789[[#This Row],[Nazwisko]],podroze789[dnie],0))</f>
        <v>34</v>
      </c>
      <c r="CD237" s="1">
        <f>30+(podroze789[[#This Row],[dnie]]-1)*24</f>
        <v>102</v>
      </c>
      <c r="CE237" s="1">
        <f>podroze789[[#This Row],[dieta]]+podroze789[[#This Row],[Koszt_wyj]]</f>
        <v>652.5</v>
      </c>
      <c r="CF237" s="1">
        <f>MONTH(podroze789[[#This Row],[D_wyj]])</f>
        <v>3</v>
      </c>
      <c r="CG237" s="1">
        <f>podroze789[[#This Row],[dnie]]-1</f>
        <v>3</v>
      </c>
      <c r="CT237" s="23">
        <v>4</v>
      </c>
      <c r="CV237" s="23">
        <v>3</v>
      </c>
    </row>
    <row r="238" spans="1:100" x14ac:dyDescent="0.25">
      <c r="A238" s="1" t="s">
        <v>28</v>
      </c>
      <c r="B238" s="1" t="s">
        <v>60</v>
      </c>
      <c r="C238" s="1" t="s">
        <v>17</v>
      </c>
      <c r="D238" s="2">
        <v>41654</v>
      </c>
      <c r="E238" s="2">
        <v>41657</v>
      </c>
      <c r="F238">
        <v>1116.5</v>
      </c>
      <c r="G238" t="str">
        <f>podroze[[#This Row],[Imie]]&amp;podroze[[#This Row],[Nazwisko]]</f>
        <v>MarzenaGrab</v>
      </c>
      <c r="H238">
        <f>COUNTIF(podroze[id],podroze[[#This Row],[id]])</f>
        <v>12</v>
      </c>
      <c r="I238">
        <f>podroze[[#This Row],[D_powr]]-podroze[[#This Row],[D_wyj]]+1</f>
        <v>4</v>
      </c>
      <c r="J238" s="1" cm="1">
        <f t="array" ref="J238">SUM(IF(podroze[Nazwisko]=podroze[[#This Row],[Nazwisko]],podroze[dnie],0))</f>
        <v>34</v>
      </c>
      <c r="K238" s="1">
        <f>30+(podroze[[#This Row],[dnie]]-1)*24</f>
        <v>102</v>
      </c>
      <c r="AB238" s="1" t="s">
        <v>28</v>
      </c>
      <c r="AC238" s="1" t="s">
        <v>60</v>
      </c>
      <c r="AD238" s="1" t="s">
        <v>17</v>
      </c>
      <c r="AE238" s="2">
        <v>41654</v>
      </c>
      <c r="AF238" s="2">
        <v>41657</v>
      </c>
      <c r="AG238">
        <v>1116.5</v>
      </c>
      <c r="AH238" t="str">
        <f>podroze7[[#This Row],[Imie]]&amp;podroze7[[#This Row],[Nazwisko]]</f>
        <v>MarzenaGrab</v>
      </c>
      <c r="AI238">
        <f>COUNTIF(podroze7[id],podroze7[[#This Row],[id]])</f>
        <v>12</v>
      </c>
      <c r="AJ238">
        <f>podroze7[[#This Row],[D_powr]]-podroze7[[#This Row],[D_wyj]]+1</f>
        <v>4</v>
      </c>
      <c r="AK238" s="1" cm="1">
        <f t="array" ref="AK238">SUM(IF(podroze7[Nazwisko]=podroze7[[#This Row],[Nazwisko]],podroze7[dnie],0))</f>
        <v>34</v>
      </c>
      <c r="AL238" s="1">
        <f>30+(podroze7[[#This Row],[dnie]]-1)*24</f>
        <v>102</v>
      </c>
      <c r="AM238" s="1">
        <f>podroze7[[#This Row],[dieta]]+podroze7[[#This Row],[Koszt_wyj]]</f>
        <v>1218.5</v>
      </c>
      <c r="AZ238" s="1" t="s">
        <v>28</v>
      </c>
      <c r="BA238" s="1" t="s">
        <v>60</v>
      </c>
      <c r="BB238" s="1" t="s">
        <v>17</v>
      </c>
      <c r="BC238" s="2">
        <v>41654</v>
      </c>
      <c r="BD238" s="2">
        <v>41657</v>
      </c>
      <c r="BE238">
        <v>1116.5</v>
      </c>
      <c r="BF238" t="str">
        <f>podroze78[[#This Row],[Imie]]&amp;podroze78[[#This Row],[Nazwisko]]</f>
        <v>MarzenaGrab</v>
      </c>
      <c r="BG238">
        <f>COUNTIF(podroze78[id],podroze78[[#This Row],[id]])</f>
        <v>12</v>
      </c>
      <c r="BH238">
        <f>podroze78[[#This Row],[D_powr]]-podroze78[[#This Row],[D_wyj]]+1</f>
        <v>4</v>
      </c>
      <c r="BI238" s="1" cm="1">
        <f t="array" ref="BI238">SUM(IF(podroze78[Nazwisko]=podroze78[[#This Row],[Nazwisko]],podroze78[dnie],0))</f>
        <v>34</v>
      </c>
      <c r="BJ238" s="1">
        <f>30+(podroze78[[#This Row],[dnie]]-1)*24</f>
        <v>102</v>
      </c>
      <c r="BK238" s="1">
        <f>podroze78[[#This Row],[dieta]]+podroze78[[#This Row],[Koszt_wyj]]</f>
        <v>1218.5</v>
      </c>
      <c r="BL238" s="1">
        <f>MONTH(podroze78[[#This Row],[D_wyj]])</f>
        <v>1</v>
      </c>
      <c r="BT238" s="1" t="s">
        <v>28</v>
      </c>
      <c r="BU238" s="1" t="s">
        <v>60</v>
      </c>
      <c r="BV238" s="1" t="s">
        <v>17</v>
      </c>
      <c r="BW238" s="2">
        <v>41654</v>
      </c>
      <c r="BX238" s="2">
        <v>41657</v>
      </c>
      <c r="BY238">
        <v>1116.5</v>
      </c>
      <c r="BZ238" t="str">
        <f>podroze789[[#This Row],[Imie]]&amp;podroze789[[#This Row],[Nazwisko]]</f>
        <v>MarzenaGrab</v>
      </c>
      <c r="CA238">
        <f>COUNTIF(podroze789[id],podroze789[[#This Row],[id]])</f>
        <v>12</v>
      </c>
      <c r="CB238">
        <f>podroze789[[#This Row],[D_powr]]-podroze789[[#This Row],[D_wyj]]+1</f>
        <v>4</v>
      </c>
      <c r="CC238" s="1" cm="1">
        <f t="array" ref="CC238">SUM(IF(podroze789[Nazwisko]=podroze789[[#This Row],[Nazwisko]],podroze789[dnie],0))</f>
        <v>34</v>
      </c>
      <c r="CD238" s="1">
        <f>30+(podroze789[[#This Row],[dnie]]-1)*24</f>
        <v>102</v>
      </c>
      <c r="CE238" s="1">
        <f>podroze789[[#This Row],[dieta]]+podroze789[[#This Row],[Koszt_wyj]]</f>
        <v>1218.5</v>
      </c>
      <c r="CF238" s="1">
        <f>MONTH(podroze789[[#This Row],[D_wyj]])</f>
        <v>1</v>
      </c>
      <c r="CG238" s="1">
        <f>podroze789[[#This Row],[dnie]]-1</f>
        <v>3</v>
      </c>
      <c r="CT238" s="24">
        <v>4</v>
      </c>
      <c r="CV238" s="24">
        <v>3</v>
      </c>
    </row>
    <row r="239" spans="1:100" x14ac:dyDescent="0.25">
      <c r="A239" s="1" t="s">
        <v>28</v>
      </c>
      <c r="B239" s="1" t="s">
        <v>60</v>
      </c>
      <c r="C239" s="1" t="s">
        <v>72</v>
      </c>
      <c r="D239" s="2">
        <v>41713</v>
      </c>
      <c r="E239" s="2">
        <v>41716</v>
      </c>
      <c r="F239">
        <v>1091.7</v>
      </c>
      <c r="G239" t="str">
        <f>podroze[[#This Row],[Imie]]&amp;podroze[[#This Row],[Nazwisko]]</f>
        <v>MarzenaGrab</v>
      </c>
      <c r="H239">
        <f>COUNTIF(podroze[id],podroze[[#This Row],[id]])</f>
        <v>12</v>
      </c>
      <c r="I239">
        <f>podroze[[#This Row],[D_powr]]-podroze[[#This Row],[D_wyj]]+1</f>
        <v>4</v>
      </c>
      <c r="J239" s="1" cm="1">
        <f t="array" ref="J239">SUM(IF(podroze[Nazwisko]=podroze[[#This Row],[Nazwisko]],podroze[dnie],0))</f>
        <v>34</v>
      </c>
      <c r="K239" s="1">
        <f>30+(podroze[[#This Row],[dnie]]-1)*24</f>
        <v>102</v>
      </c>
      <c r="AB239" s="1" t="s">
        <v>28</v>
      </c>
      <c r="AC239" s="1" t="s">
        <v>60</v>
      </c>
      <c r="AD239" s="1" t="s">
        <v>72</v>
      </c>
      <c r="AE239" s="2">
        <v>41713</v>
      </c>
      <c r="AF239" s="2">
        <v>41716</v>
      </c>
      <c r="AG239">
        <v>1091.7</v>
      </c>
      <c r="AH239" t="str">
        <f>podroze7[[#This Row],[Imie]]&amp;podroze7[[#This Row],[Nazwisko]]</f>
        <v>MarzenaGrab</v>
      </c>
      <c r="AI239">
        <f>COUNTIF(podroze7[id],podroze7[[#This Row],[id]])</f>
        <v>12</v>
      </c>
      <c r="AJ239">
        <f>podroze7[[#This Row],[D_powr]]-podroze7[[#This Row],[D_wyj]]+1</f>
        <v>4</v>
      </c>
      <c r="AK239" s="1" cm="1">
        <f t="array" ref="AK239">SUM(IF(podroze7[Nazwisko]=podroze7[[#This Row],[Nazwisko]],podroze7[dnie],0))</f>
        <v>34</v>
      </c>
      <c r="AL239" s="1">
        <f>30+(podroze7[[#This Row],[dnie]]-1)*24</f>
        <v>102</v>
      </c>
      <c r="AM239" s="1">
        <f>podroze7[[#This Row],[dieta]]+podroze7[[#This Row],[Koszt_wyj]]</f>
        <v>1193.7</v>
      </c>
      <c r="AZ239" s="1" t="s">
        <v>28</v>
      </c>
      <c r="BA239" s="1" t="s">
        <v>60</v>
      </c>
      <c r="BB239" s="1" t="s">
        <v>72</v>
      </c>
      <c r="BC239" s="2">
        <v>41713</v>
      </c>
      <c r="BD239" s="2">
        <v>41716</v>
      </c>
      <c r="BE239">
        <v>1091.7</v>
      </c>
      <c r="BF239" t="str">
        <f>podroze78[[#This Row],[Imie]]&amp;podroze78[[#This Row],[Nazwisko]]</f>
        <v>MarzenaGrab</v>
      </c>
      <c r="BG239">
        <f>COUNTIF(podroze78[id],podroze78[[#This Row],[id]])</f>
        <v>12</v>
      </c>
      <c r="BH239">
        <f>podroze78[[#This Row],[D_powr]]-podroze78[[#This Row],[D_wyj]]+1</f>
        <v>4</v>
      </c>
      <c r="BI239" s="1" cm="1">
        <f t="array" ref="BI239">SUM(IF(podroze78[Nazwisko]=podroze78[[#This Row],[Nazwisko]],podroze78[dnie],0))</f>
        <v>34</v>
      </c>
      <c r="BJ239" s="1">
        <f>30+(podroze78[[#This Row],[dnie]]-1)*24</f>
        <v>102</v>
      </c>
      <c r="BK239" s="1">
        <f>podroze78[[#This Row],[dieta]]+podroze78[[#This Row],[Koszt_wyj]]</f>
        <v>1193.7</v>
      </c>
      <c r="BL239" s="1">
        <f>MONTH(podroze78[[#This Row],[D_wyj]])</f>
        <v>3</v>
      </c>
      <c r="BT239" s="1" t="s">
        <v>28</v>
      </c>
      <c r="BU239" s="1" t="s">
        <v>60</v>
      </c>
      <c r="BV239" s="1" t="s">
        <v>72</v>
      </c>
      <c r="BW239" s="2">
        <v>41713</v>
      </c>
      <c r="BX239" s="2">
        <v>41716</v>
      </c>
      <c r="BY239">
        <v>1091.7</v>
      </c>
      <c r="BZ239" t="str">
        <f>podroze789[[#This Row],[Imie]]&amp;podroze789[[#This Row],[Nazwisko]]</f>
        <v>MarzenaGrab</v>
      </c>
      <c r="CA239">
        <f>COUNTIF(podroze789[id],podroze789[[#This Row],[id]])</f>
        <v>12</v>
      </c>
      <c r="CB239">
        <f>podroze789[[#This Row],[D_powr]]-podroze789[[#This Row],[D_wyj]]+1</f>
        <v>4</v>
      </c>
      <c r="CC239" s="1" cm="1">
        <f t="array" ref="CC239">SUM(IF(podroze789[Nazwisko]=podroze789[[#This Row],[Nazwisko]],podroze789[dnie],0))</f>
        <v>34</v>
      </c>
      <c r="CD239" s="1">
        <f>30+(podroze789[[#This Row],[dnie]]-1)*24</f>
        <v>102</v>
      </c>
      <c r="CE239" s="1">
        <f>podroze789[[#This Row],[dieta]]+podroze789[[#This Row],[Koszt_wyj]]</f>
        <v>1193.7</v>
      </c>
      <c r="CF239" s="1">
        <f>MONTH(podroze789[[#This Row],[D_wyj]])</f>
        <v>3</v>
      </c>
      <c r="CG239" s="1">
        <f>podroze789[[#This Row],[dnie]]-1</f>
        <v>3</v>
      </c>
      <c r="CT239" s="23">
        <v>4</v>
      </c>
      <c r="CV239" s="23">
        <v>3</v>
      </c>
    </row>
    <row r="240" spans="1:100" x14ac:dyDescent="0.25">
      <c r="A240" s="1" t="s">
        <v>156</v>
      </c>
      <c r="B240" s="1" t="s">
        <v>157</v>
      </c>
      <c r="C240" s="1" t="s">
        <v>17</v>
      </c>
      <c r="D240" s="2">
        <v>41689</v>
      </c>
      <c r="E240" s="2">
        <v>41693</v>
      </c>
      <c r="F240">
        <v>1321.5</v>
      </c>
      <c r="G240" t="str">
        <f>podroze[[#This Row],[Imie]]&amp;podroze[[#This Row],[Nazwisko]]</f>
        <v>IrmaOpoczna</v>
      </c>
      <c r="H240">
        <f>COUNTIF(podroze[id],podroze[[#This Row],[id]])</f>
        <v>9</v>
      </c>
      <c r="I240">
        <f>podroze[[#This Row],[D_powr]]-podroze[[#This Row],[D_wyj]]+1</f>
        <v>5</v>
      </c>
      <c r="J240" s="1" cm="1">
        <f t="array" ref="J240">SUM(IF(podroze[Nazwisko]=podroze[[#This Row],[Nazwisko]],podroze[dnie],0))</f>
        <v>34</v>
      </c>
      <c r="K240" s="1">
        <f>30+(podroze[[#This Row],[dnie]]-1)*24</f>
        <v>126</v>
      </c>
      <c r="AB240" s="1" t="s">
        <v>156</v>
      </c>
      <c r="AC240" s="1" t="s">
        <v>157</v>
      </c>
      <c r="AD240" s="1" t="s">
        <v>17</v>
      </c>
      <c r="AE240" s="2">
        <v>41689</v>
      </c>
      <c r="AF240" s="2">
        <v>41693</v>
      </c>
      <c r="AG240">
        <v>1321.5</v>
      </c>
      <c r="AH240" t="str">
        <f>podroze7[[#This Row],[Imie]]&amp;podroze7[[#This Row],[Nazwisko]]</f>
        <v>IrmaOpoczna</v>
      </c>
      <c r="AI240">
        <f>COUNTIF(podroze7[id],podroze7[[#This Row],[id]])</f>
        <v>9</v>
      </c>
      <c r="AJ240">
        <f>podroze7[[#This Row],[D_powr]]-podroze7[[#This Row],[D_wyj]]+1</f>
        <v>5</v>
      </c>
      <c r="AK240" s="1" cm="1">
        <f t="array" ref="AK240">SUM(IF(podroze7[Nazwisko]=podroze7[[#This Row],[Nazwisko]],podroze7[dnie],0))</f>
        <v>34</v>
      </c>
      <c r="AL240" s="1">
        <f>30+(podroze7[[#This Row],[dnie]]-1)*24</f>
        <v>126</v>
      </c>
      <c r="AM240" s="1">
        <f>podroze7[[#This Row],[dieta]]+podroze7[[#This Row],[Koszt_wyj]]</f>
        <v>1447.5</v>
      </c>
      <c r="AZ240" s="1" t="s">
        <v>156</v>
      </c>
      <c r="BA240" s="1" t="s">
        <v>157</v>
      </c>
      <c r="BB240" s="1" t="s">
        <v>17</v>
      </c>
      <c r="BC240" s="2">
        <v>41689</v>
      </c>
      <c r="BD240" s="2">
        <v>41693</v>
      </c>
      <c r="BE240">
        <v>1321.5</v>
      </c>
      <c r="BF240" t="str">
        <f>podroze78[[#This Row],[Imie]]&amp;podroze78[[#This Row],[Nazwisko]]</f>
        <v>IrmaOpoczna</v>
      </c>
      <c r="BG240">
        <f>COUNTIF(podroze78[id],podroze78[[#This Row],[id]])</f>
        <v>9</v>
      </c>
      <c r="BH240">
        <f>podroze78[[#This Row],[D_powr]]-podroze78[[#This Row],[D_wyj]]+1</f>
        <v>5</v>
      </c>
      <c r="BI240" s="1" cm="1">
        <f t="array" ref="BI240">SUM(IF(podroze78[Nazwisko]=podroze78[[#This Row],[Nazwisko]],podroze78[dnie],0))</f>
        <v>34</v>
      </c>
      <c r="BJ240" s="1">
        <f>30+(podroze78[[#This Row],[dnie]]-1)*24</f>
        <v>126</v>
      </c>
      <c r="BK240" s="1">
        <f>podroze78[[#This Row],[dieta]]+podroze78[[#This Row],[Koszt_wyj]]</f>
        <v>1447.5</v>
      </c>
      <c r="BL240" s="1">
        <f>MONTH(podroze78[[#This Row],[D_wyj]])</f>
        <v>2</v>
      </c>
      <c r="BT240" s="1" t="s">
        <v>156</v>
      </c>
      <c r="BU240" s="1" t="s">
        <v>157</v>
      </c>
      <c r="BV240" s="1" t="s">
        <v>17</v>
      </c>
      <c r="BW240" s="2">
        <v>41689</v>
      </c>
      <c r="BX240" s="2">
        <v>41693</v>
      </c>
      <c r="BY240">
        <v>1321.5</v>
      </c>
      <c r="BZ240" t="str">
        <f>podroze789[[#This Row],[Imie]]&amp;podroze789[[#This Row],[Nazwisko]]</f>
        <v>IrmaOpoczna</v>
      </c>
      <c r="CA240">
        <f>COUNTIF(podroze789[id],podroze789[[#This Row],[id]])</f>
        <v>9</v>
      </c>
      <c r="CB240">
        <f>podroze789[[#This Row],[D_powr]]-podroze789[[#This Row],[D_wyj]]+1</f>
        <v>5</v>
      </c>
      <c r="CC240" s="1" cm="1">
        <f t="array" ref="CC240">SUM(IF(podroze789[Nazwisko]=podroze789[[#This Row],[Nazwisko]],podroze789[dnie],0))</f>
        <v>34</v>
      </c>
      <c r="CD240" s="1">
        <f>30+(podroze789[[#This Row],[dnie]]-1)*24</f>
        <v>126</v>
      </c>
      <c r="CE240" s="1">
        <f>podroze789[[#This Row],[dieta]]+podroze789[[#This Row],[Koszt_wyj]]</f>
        <v>1447.5</v>
      </c>
      <c r="CF240" s="1">
        <f>MONTH(podroze789[[#This Row],[D_wyj]])</f>
        <v>2</v>
      </c>
      <c r="CG240" s="1">
        <f>podroze789[[#This Row],[dnie]]-1</f>
        <v>4</v>
      </c>
      <c r="CT240" s="24">
        <v>4</v>
      </c>
      <c r="CV240" s="24">
        <v>2</v>
      </c>
    </row>
    <row r="241" spans="1:100" x14ac:dyDescent="0.25">
      <c r="A241" s="1" t="s">
        <v>156</v>
      </c>
      <c r="B241" s="1" t="s">
        <v>157</v>
      </c>
      <c r="C241" s="1" t="s">
        <v>8</v>
      </c>
      <c r="D241" s="2">
        <v>41971</v>
      </c>
      <c r="E241" s="2">
        <v>41975</v>
      </c>
      <c r="F241">
        <v>1524</v>
      </c>
      <c r="G241" t="str">
        <f>podroze[[#This Row],[Imie]]&amp;podroze[[#This Row],[Nazwisko]]</f>
        <v>IrmaOpoczna</v>
      </c>
      <c r="H241">
        <f>COUNTIF(podroze[id],podroze[[#This Row],[id]])</f>
        <v>9</v>
      </c>
      <c r="I241">
        <f>podroze[[#This Row],[D_powr]]-podroze[[#This Row],[D_wyj]]+1</f>
        <v>5</v>
      </c>
      <c r="J241" s="1" cm="1">
        <f t="array" ref="J241">SUM(IF(podroze[Nazwisko]=podroze[[#This Row],[Nazwisko]],podroze[dnie],0))</f>
        <v>34</v>
      </c>
      <c r="K241" s="1">
        <f>30+(podroze[[#This Row],[dnie]]-1)*24</f>
        <v>126</v>
      </c>
      <c r="AB241" s="1" t="s">
        <v>156</v>
      </c>
      <c r="AC241" s="1" t="s">
        <v>157</v>
      </c>
      <c r="AD241" s="1" t="s">
        <v>8</v>
      </c>
      <c r="AE241" s="2">
        <v>41971</v>
      </c>
      <c r="AF241" s="2">
        <v>41975</v>
      </c>
      <c r="AG241">
        <v>1524</v>
      </c>
      <c r="AH241" t="str">
        <f>podroze7[[#This Row],[Imie]]&amp;podroze7[[#This Row],[Nazwisko]]</f>
        <v>IrmaOpoczna</v>
      </c>
      <c r="AI241">
        <f>COUNTIF(podroze7[id],podroze7[[#This Row],[id]])</f>
        <v>9</v>
      </c>
      <c r="AJ241">
        <f>podroze7[[#This Row],[D_powr]]-podroze7[[#This Row],[D_wyj]]+1</f>
        <v>5</v>
      </c>
      <c r="AK241" s="1" cm="1">
        <f t="array" ref="AK241">SUM(IF(podroze7[Nazwisko]=podroze7[[#This Row],[Nazwisko]],podroze7[dnie],0))</f>
        <v>34</v>
      </c>
      <c r="AL241" s="1">
        <f>30+(podroze7[[#This Row],[dnie]]-1)*24</f>
        <v>126</v>
      </c>
      <c r="AM241" s="1">
        <f>podroze7[[#This Row],[dieta]]+podroze7[[#This Row],[Koszt_wyj]]</f>
        <v>1650</v>
      </c>
      <c r="AZ241" s="1" t="s">
        <v>156</v>
      </c>
      <c r="BA241" s="1" t="s">
        <v>157</v>
      </c>
      <c r="BB241" s="1" t="s">
        <v>8</v>
      </c>
      <c r="BC241" s="2">
        <v>41971</v>
      </c>
      <c r="BD241" s="2">
        <v>41975</v>
      </c>
      <c r="BE241">
        <v>1524</v>
      </c>
      <c r="BF241" t="str">
        <f>podroze78[[#This Row],[Imie]]&amp;podroze78[[#This Row],[Nazwisko]]</f>
        <v>IrmaOpoczna</v>
      </c>
      <c r="BG241">
        <f>COUNTIF(podroze78[id],podroze78[[#This Row],[id]])</f>
        <v>9</v>
      </c>
      <c r="BH241">
        <f>podroze78[[#This Row],[D_powr]]-podroze78[[#This Row],[D_wyj]]+1</f>
        <v>5</v>
      </c>
      <c r="BI241" s="1" cm="1">
        <f t="array" ref="BI241">SUM(IF(podroze78[Nazwisko]=podroze78[[#This Row],[Nazwisko]],podroze78[dnie],0))</f>
        <v>34</v>
      </c>
      <c r="BJ241" s="1">
        <f>30+(podroze78[[#This Row],[dnie]]-1)*24</f>
        <v>126</v>
      </c>
      <c r="BK241" s="1">
        <f>podroze78[[#This Row],[dieta]]+podroze78[[#This Row],[Koszt_wyj]]</f>
        <v>1650</v>
      </c>
      <c r="BL241" s="1">
        <f>MONTH(podroze78[[#This Row],[D_wyj]])</f>
        <v>11</v>
      </c>
      <c r="BT241" s="1" t="s">
        <v>156</v>
      </c>
      <c r="BU241" s="1" t="s">
        <v>157</v>
      </c>
      <c r="BV241" s="1" t="s">
        <v>8</v>
      </c>
      <c r="BW241" s="2">
        <v>41971</v>
      </c>
      <c r="BX241" s="2">
        <v>41975</v>
      </c>
      <c r="BY241">
        <v>1524</v>
      </c>
      <c r="BZ241" t="str">
        <f>podroze789[[#This Row],[Imie]]&amp;podroze789[[#This Row],[Nazwisko]]</f>
        <v>IrmaOpoczna</v>
      </c>
      <c r="CA241">
        <f>COUNTIF(podroze789[id],podroze789[[#This Row],[id]])</f>
        <v>9</v>
      </c>
      <c r="CB241">
        <f>podroze789[[#This Row],[D_powr]]-podroze789[[#This Row],[D_wyj]]+1</f>
        <v>5</v>
      </c>
      <c r="CC241" s="1" cm="1">
        <f t="array" ref="CC241">SUM(IF(podroze789[Nazwisko]=podroze789[[#This Row],[Nazwisko]],podroze789[dnie],0))</f>
        <v>34</v>
      </c>
      <c r="CD241" s="1">
        <f>30+(podroze789[[#This Row],[dnie]]-1)*24</f>
        <v>126</v>
      </c>
      <c r="CE241" s="1">
        <f>podroze789[[#This Row],[dieta]]+podroze789[[#This Row],[Koszt_wyj]]</f>
        <v>1650</v>
      </c>
      <c r="CF241" s="1">
        <f>MONTH(podroze789[[#This Row],[D_wyj]])</f>
        <v>11</v>
      </c>
      <c r="CG241" s="1">
        <f>podroze789[[#This Row],[dnie]]-1</f>
        <v>4</v>
      </c>
      <c r="CT241" s="23">
        <v>3</v>
      </c>
      <c r="CV241" s="23">
        <v>2</v>
      </c>
    </row>
    <row r="242" spans="1:100" x14ac:dyDescent="0.25">
      <c r="A242" s="1" t="s">
        <v>134</v>
      </c>
      <c r="B242" s="1" t="s">
        <v>149</v>
      </c>
      <c r="C242" s="1" t="s">
        <v>24</v>
      </c>
      <c r="D242" s="2">
        <v>41791</v>
      </c>
      <c r="E242" s="2">
        <v>41793</v>
      </c>
      <c r="F242">
        <v>588.70000000000005</v>
      </c>
      <c r="G242" t="str">
        <f>podroze[[#This Row],[Imie]]&amp;podroze[[#This Row],[Nazwisko]]</f>
        <v>ZuzannaPiotrkowska</v>
      </c>
      <c r="H242">
        <f>COUNTIF(podroze[id],podroze[[#This Row],[id]])</f>
        <v>15</v>
      </c>
      <c r="I242">
        <f>podroze[[#This Row],[D_powr]]-podroze[[#This Row],[D_wyj]]+1</f>
        <v>3</v>
      </c>
      <c r="J242" s="1" cm="1">
        <f t="array" ref="J242">SUM(IF(podroze[Nazwisko]=podroze[[#This Row],[Nazwisko]],podroze[dnie],0))</f>
        <v>34</v>
      </c>
      <c r="K242" s="1">
        <f>30+(podroze[[#This Row],[dnie]]-1)*24</f>
        <v>78</v>
      </c>
      <c r="AB242" s="1" t="s">
        <v>134</v>
      </c>
      <c r="AC242" s="1" t="s">
        <v>149</v>
      </c>
      <c r="AD242" s="1" t="s">
        <v>24</v>
      </c>
      <c r="AE242" s="2">
        <v>41791</v>
      </c>
      <c r="AF242" s="2">
        <v>41793</v>
      </c>
      <c r="AG242">
        <v>588.70000000000005</v>
      </c>
      <c r="AH242" t="str">
        <f>podroze7[[#This Row],[Imie]]&amp;podroze7[[#This Row],[Nazwisko]]</f>
        <v>ZuzannaPiotrkowska</v>
      </c>
      <c r="AI242">
        <f>COUNTIF(podroze7[id],podroze7[[#This Row],[id]])</f>
        <v>15</v>
      </c>
      <c r="AJ242">
        <f>podroze7[[#This Row],[D_powr]]-podroze7[[#This Row],[D_wyj]]+1</f>
        <v>3</v>
      </c>
      <c r="AK242" s="1" cm="1">
        <f t="array" ref="AK242">SUM(IF(podroze7[Nazwisko]=podroze7[[#This Row],[Nazwisko]],podroze7[dnie],0))</f>
        <v>34</v>
      </c>
      <c r="AL242" s="1">
        <f>30+(podroze7[[#This Row],[dnie]]-1)*24</f>
        <v>78</v>
      </c>
      <c r="AM242" s="1">
        <f>podroze7[[#This Row],[dieta]]+podroze7[[#This Row],[Koszt_wyj]]</f>
        <v>666.7</v>
      </c>
      <c r="AZ242" s="1" t="s">
        <v>134</v>
      </c>
      <c r="BA242" s="1" t="s">
        <v>149</v>
      </c>
      <c r="BB242" s="1" t="s">
        <v>24</v>
      </c>
      <c r="BC242" s="2">
        <v>41791</v>
      </c>
      <c r="BD242" s="2">
        <v>41793</v>
      </c>
      <c r="BE242">
        <v>588.70000000000005</v>
      </c>
      <c r="BF242" t="str">
        <f>podroze78[[#This Row],[Imie]]&amp;podroze78[[#This Row],[Nazwisko]]</f>
        <v>ZuzannaPiotrkowska</v>
      </c>
      <c r="BG242">
        <f>COUNTIF(podroze78[id],podroze78[[#This Row],[id]])</f>
        <v>15</v>
      </c>
      <c r="BH242">
        <f>podroze78[[#This Row],[D_powr]]-podroze78[[#This Row],[D_wyj]]+1</f>
        <v>3</v>
      </c>
      <c r="BI242" s="1" cm="1">
        <f t="array" ref="BI242">SUM(IF(podroze78[Nazwisko]=podroze78[[#This Row],[Nazwisko]],podroze78[dnie],0))</f>
        <v>34</v>
      </c>
      <c r="BJ242" s="1">
        <f>30+(podroze78[[#This Row],[dnie]]-1)*24</f>
        <v>78</v>
      </c>
      <c r="BK242" s="1">
        <f>podroze78[[#This Row],[dieta]]+podroze78[[#This Row],[Koszt_wyj]]</f>
        <v>666.7</v>
      </c>
      <c r="BL242" s="1">
        <f>MONTH(podroze78[[#This Row],[D_wyj]])</f>
        <v>6</v>
      </c>
      <c r="BT242" s="1" t="s">
        <v>134</v>
      </c>
      <c r="BU242" s="1" t="s">
        <v>149</v>
      </c>
      <c r="BV242" s="1" t="s">
        <v>24</v>
      </c>
      <c r="BW242" s="2">
        <v>41791</v>
      </c>
      <c r="BX242" s="2">
        <v>41793</v>
      </c>
      <c r="BY242">
        <v>588.70000000000005</v>
      </c>
      <c r="BZ242" t="str">
        <f>podroze789[[#This Row],[Imie]]&amp;podroze789[[#This Row],[Nazwisko]]</f>
        <v>ZuzannaPiotrkowska</v>
      </c>
      <c r="CA242">
        <f>COUNTIF(podroze789[id],podroze789[[#This Row],[id]])</f>
        <v>15</v>
      </c>
      <c r="CB242">
        <f>podroze789[[#This Row],[D_powr]]-podroze789[[#This Row],[D_wyj]]+1</f>
        <v>3</v>
      </c>
      <c r="CC242" s="1" cm="1">
        <f t="array" ref="CC242">SUM(IF(podroze789[Nazwisko]=podroze789[[#This Row],[Nazwisko]],podroze789[dnie],0))</f>
        <v>34</v>
      </c>
      <c r="CD242" s="1">
        <f>30+(podroze789[[#This Row],[dnie]]-1)*24</f>
        <v>78</v>
      </c>
      <c r="CE242" s="1">
        <f>podroze789[[#This Row],[dieta]]+podroze789[[#This Row],[Koszt_wyj]]</f>
        <v>666.7</v>
      </c>
      <c r="CF242" s="1">
        <f>MONTH(podroze789[[#This Row],[D_wyj]])</f>
        <v>6</v>
      </c>
      <c r="CG242" s="1">
        <f>podroze789[[#This Row],[dnie]]-1</f>
        <v>2</v>
      </c>
      <c r="CT242" s="24">
        <v>3</v>
      </c>
      <c r="CV242" s="24">
        <v>1</v>
      </c>
    </row>
    <row r="243" spans="1:100" x14ac:dyDescent="0.25">
      <c r="A243" s="1" t="s">
        <v>134</v>
      </c>
      <c r="B243" s="1" t="s">
        <v>149</v>
      </c>
      <c r="C243" s="1" t="s">
        <v>27</v>
      </c>
      <c r="D243" s="2">
        <v>41911</v>
      </c>
      <c r="E243" s="2">
        <v>41913</v>
      </c>
      <c r="F243">
        <v>698</v>
      </c>
      <c r="G243" t="str">
        <f>podroze[[#This Row],[Imie]]&amp;podroze[[#This Row],[Nazwisko]]</f>
        <v>ZuzannaPiotrkowska</v>
      </c>
      <c r="H243">
        <f>COUNTIF(podroze[id],podroze[[#This Row],[id]])</f>
        <v>15</v>
      </c>
      <c r="I243">
        <f>podroze[[#This Row],[D_powr]]-podroze[[#This Row],[D_wyj]]+1</f>
        <v>3</v>
      </c>
      <c r="J243" s="1" cm="1">
        <f t="array" ref="J243">SUM(IF(podroze[Nazwisko]=podroze[[#This Row],[Nazwisko]],podroze[dnie],0))</f>
        <v>34</v>
      </c>
      <c r="K243" s="1">
        <f>30+(podroze[[#This Row],[dnie]]-1)*24</f>
        <v>78</v>
      </c>
      <c r="AB243" s="1" t="s">
        <v>134</v>
      </c>
      <c r="AC243" s="1" t="s">
        <v>149</v>
      </c>
      <c r="AD243" s="1" t="s">
        <v>27</v>
      </c>
      <c r="AE243" s="2">
        <v>41911</v>
      </c>
      <c r="AF243" s="2">
        <v>41913</v>
      </c>
      <c r="AG243">
        <v>698</v>
      </c>
      <c r="AH243" t="str">
        <f>podroze7[[#This Row],[Imie]]&amp;podroze7[[#This Row],[Nazwisko]]</f>
        <v>ZuzannaPiotrkowska</v>
      </c>
      <c r="AI243">
        <f>COUNTIF(podroze7[id],podroze7[[#This Row],[id]])</f>
        <v>15</v>
      </c>
      <c r="AJ243">
        <f>podroze7[[#This Row],[D_powr]]-podroze7[[#This Row],[D_wyj]]+1</f>
        <v>3</v>
      </c>
      <c r="AK243" s="1" cm="1">
        <f t="array" ref="AK243">SUM(IF(podroze7[Nazwisko]=podroze7[[#This Row],[Nazwisko]],podroze7[dnie],0))</f>
        <v>34</v>
      </c>
      <c r="AL243" s="1">
        <f>30+(podroze7[[#This Row],[dnie]]-1)*24</f>
        <v>78</v>
      </c>
      <c r="AM243" s="1">
        <f>podroze7[[#This Row],[dieta]]+podroze7[[#This Row],[Koszt_wyj]]</f>
        <v>776</v>
      </c>
      <c r="AZ243" s="1" t="s">
        <v>134</v>
      </c>
      <c r="BA243" s="1" t="s">
        <v>149</v>
      </c>
      <c r="BB243" s="1" t="s">
        <v>27</v>
      </c>
      <c r="BC243" s="2">
        <v>41911</v>
      </c>
      <c r="BD243" s="2">
        <v>41913</v>
      </c>
      <c r="BE243">
        <v>698</v>
      </c>
      <c r="BF243" t="str">
        <f>podroze78[[#This Row],[Imie]]&amp;podroze78[[#This Row],[Nazwisko]]</f>
        <v>ZuzannaPiotrkowska</v>
      </c>
      <c r="BG243">
        <f>COUNTIF(podroze78[id],podroze78[[#This Row],[id]])</f>
        <v>15</v>
      </c>
      <c r="BH243">
        <f>podroze78[[#This Row],[D_powr]]-podroze78[[#This Row],[D_wyj]]+1</f>
        <v>3</v>
      </c>
      <c r="BI243" s="1" cm="1">
        <f t="array" ref="BI243">SUM(IF(podroze78[Nazwisko]=podroze78[[#This Row],[Nazwisko]],podroze78[dnie],0))</f>
        <v>34</v>
      </c>
      <c r="BJ243" s="1">
        <f>30+(podroze78[[#This Row],[dnie]]-1)*24</f>
        <v>78</v>
      </c>
      <c r="BK243" s="1">
        <f>podroze78[[#This Row],[dieta]]+podroze78[[#This Row],[Koszt_wyj]]</f>
        <v>776</v>
      </c>
      <c r="BL243" s="1">
        <f>MONTH(podroze78[[#This Row],[D_wyj]])</f>
        <v>9</v>
      </c>
      <c r="BT243" s="1" t="s">
        <v>134</v>
      </c>
      <c r="BU243" s="1" t="s">
        <v>149</v>
      </c>
      <c r="BV243" s="1" t="s">
        <v>27</v>
      </c>
      <c r="BW243" s="2">
        <v>41911</v>
      </c>
      <c r="BX243" s="2">
        <v>41913</v>
      </c>
      <c r="BY243">
        <v>698</v>
      </c>
      <c r="BZ243" t="str">
        <f>podroze789[[#This Row],[Imie]]&amp;podroze789[[#This Row],[Nazwisko]]</f>
        <v>ZuzannaPiotrkowska</v>
      </c>
      <c r="CA243">
        <f>COUNTIF(podroze789[id],podroze789[[#This Row],[id]])</f>
        <v>15</v>
      </c>
      <c r="CB243">
        <f>podroze789[[#This Row],[D_powr]]-podroze789[[#This Row],[D_wyj]]+1</f>
        <v>3</v>
      </c>
      <c r="CC243" s="1" cm="1">
        <f t="array" ref="CC243">SUM(IF(podroze789[Nazwisko]=podroze789[[#This Row],[Nazwisko]],podroze789[dnie],0))</f>
        <v>34</v>
      </c>
      <c r="CD243" s="1">
        <f>30+(podroze789[[#This Row],[dnie]]-1)*24</f>
        <v>78</v>
      </c>
      <c r="CE243" s="1">
        <f>podroze789[[#This Row],[dieta]]+podroze789[[#This Row],[Koszt_wyj]]</f>
        <v>776</v>
      </c>
      <c r="CF243" s="1">
        <f>MONTH(podroze789[[#This Row],[D_wyj]])</f>
        <v>9</v>
      </c>
      <c r="CG243" s="1">
        <f>podroze789[[#This Row],[dnie]]-1</f>
        <v>2</v>
      </c>
      <c r="CT243" s="23">
        <v>3</v>
      </c>
      <c r="CV243" s="23">
        <v>1</v>
      </c>
    </row>
    <row r="244" spans="1:100" x14ac:dyDescent="0.25">
      <c r="A244" s="1" t="s">
        <v>134</v>
      </c>
      <c r="B244" s="1" t="s">
        <v>149</v>
      </c>
      <c r="C244" s="1" t="s">
        <v>72</v>
      </c>
      <c r="D244" s="2">
        <v>41949</v>
      </c>
      <c r="E244" s="2">
        <v>41951</v>
      </c>
      <c r="F244">
        <v>892.7</v>
      </c>
      <c r="G244" t="str">
        <f>podroze[[#This Row],[Imie]]&amp;podroze[[#This Row],[Nazwisko]]</f>
        <v>ZuzannaPiotrkowska</v>
      </c>
      <c r="H244">
        <f>COUNTIF(podroze[id],podroze[[#This Row],[id]])</f>
        <v>15</v>
      </c>
      <c r="I244">
        <f>podroze[[#This Row],[D_powr]]-podroze[[#This Row],[D_wyj]]+1</f>
        <v>3</v>
      </c>
      <c r="J244" s="1" cm="1">
        <f t="array" ref="J244">SUM(IF(podroze[Nazwisko]=podroze[[#This Row],[Nazwisko]],podroze[dnie],0))</f>
        <v>34</v>
      </c>
      <c r="K244" s="1">
        <f>30+(podroze[[#This Row],[dnie]]-1)*24</f>
        <v>78</v>
      </c>
      <c r="AB244" s="1" t="s">
        <v>134</v>
      </c>
      <c r="AC244" s="1" t="s">
        <v>149</v>
      </c>
      <c r="AD244" s="1" t="s">
        <v>72</v>
      </c>
      <c r="AE244" s="2">
        <v>41949</v>
      </c>
      <c r="AF244" s="2">
        <v>41951</v>
      </c>
      <c r="AG244">
        <v>892.7</v>
      </c>
      <c r="AH244" t="str">
        <f>podroze7[[#This Row],[Imie]]&amp;podroze7[[#This Row],[Nazwisko]]</f>
        <v>ZuzannaPiotrkowska</v>
      </c>
      <c r="AI244">
        <f>COUNTIF(podroze7[id],podroze7[[#This Row],[id]])</f>
        <v>15</v>
      </c>
      <c r="AJ244">
        <f>podroze7[[#This Row],[D_powr]]-podroze7[[#This Row],[D_wyj]]+1</f>
        <v>3</v>
      </c>
      <c r="AK244" s="1" cm="1">
        <f t="array" ref="AK244">SUM(IF(podroze7[Nazwisko]=podroze7[[#This Row],[Nazwisko]],podroze7[dnie],0))</f>
        <v>34</v>
      </c>
      <c r="AL244" s="1">
        <f>30+(podroze7[[#This Row],[dnie]]-1)*24</f>
        <v>78</v>
      </c>
      <c r="AM244" s="1">
        <f>podroze7[[#This Row],[dieta]]+podroze7[[#This Row],[Koszt_wyj]]</f>
        <v>970.7</v>
      </c>
      <c r="AZ244" s="1" t="s">
        <v>134</v>
      </c>
      <c r="BA244" s="1" t="s">
        <v>149</v>
      </c>
      <c r="BB244" s="1" t="s">
        <v>72</v>
      </c>
      <c r="BC244" s="2">
        <v>41949</v>
      </c>
      <c r="BD244" s="2">
        <v>41951</v>
      </c>
      <c r="BE244">
        <v>892.7</v>
      </c>
      <c r="BF244" t="str">
        <f>podroze78[[#This Row],[Imie]]&amp;podroze78[[#This Row],[Nazwisko]]</f>
        <v>ZuzannaPiotrkowska</v>
      </c>
      <c r="BG244">
        <f>COUNTIF(podroze78[id],podroze78[[#This Row],[id]])</f>
        <v>15</v>
      </c>
      <c r="BH244">
        <f>podroze78[[#This Row],[D_powr]]-podroze78[[#This Row],[D_wyj]]+1</f>
        <v>3</v>
      </c>
      <c r="BI244" s="1" cm="1">
        <f t="array" ref="BI244">SUM(IF(podroze78[Nazwisko]=podroze78[[#This Row],[Nazwisko]],podroze78[dnie],0))</f>
        <v>34</v>
      </c>
      <c r="BJ244" s="1">
        <f>30+(podroze78[[#This Row],[dnie]]-1)*24</f>
        <v>78</v>
      </c>
      <c r="BK244" s="1">
        <f>podroze78[[#This Row],[dieta]]+podroze78[[#This Row],[Koszt_wyj]]</f>
        <v>970.7</v>
      </c>
      <c r="BL244" s="1">
        <f>MONTH(podroze78[[#This Row],[D_wyj]])</f>
        <v>11</v>
      </c>
      <c r="BT244" s="1" t="s">
        <v>134</v>
      </c>
      <c r="BU244" s="1" t="s">
        <v>149</v>
      </c>
      <c r="BV244" s="1" t="s">
        <v>72</v>
      </c>
      <c r="BW244" s="2">
        <v>41949</v>
      </c>
      <c r="BX244" s="2">
        <v>41951</v>
      </c>
      <c r="BY244">
        <v>892.7</v>
      </c>
      <c r="BZ244" t="str">
        <f>podroze789[[#This Row],[Imie]]&amp;podroze789[[#This Row],[Nazwisko]]</f>
        <v>ZuzannaPiotrkowska</v>
      </c>
      <c r="CA244">
        <f>COUNTIF(podroze789[id],podroze789[[#This Row],[id]])</f>
        <v>15</v>
      </c>
      <c r="CB244">
        <f>podroze789[[#This Row],[D_powr]]-podroze789[[#This Row],[D_wyj]]+1</f>
        <v>3</v>
      </c>
      <c r="CC244" s="1" cm="1">
        <f t="array" ref="CC244">SUM(IF(podroze789[Nazwisko]=podroze789[[#This Row],[Nazwisko]],podroze789[dnie],0))</f>
        <v>34</v>
      </c>
      <c r="CD244" s="1">
        <f>30+(podroze789[[#This Row],[dnie]]-1)*24</f>
        <v>78</v>
      </c>
      <c r="CE244" s="1">
        <f>podroze789[[#This Row],[dieta]]+podroze789[[#This Row],[Koszt_wyj]]</f>
        <v>970.7</v>
      </c>
      <c r="CF244" s="1">
        <f>MONTH(podroze789[[#This Row],[D_wyj]])</f>
        <v>11</v>
      </c>
      <c r="CG244" s="1">
        <f>podroze789[[#This Row],[dnie]]-1</f>
        <v>2</v>
      </c>
      <c r="CT244" s="24">
        <v>3</v>
      </c>
      <c r="CV244" s="24">
        <v>1</v>
      </c>
    </row>
    <row r="245" spans="1:100" x14ac:dyDescent="0.25">
      <c r="A245" s="1" t="s">
        <v>20</v>
      </c>
      <c r="B245" s="1" t="s">
        <v>21</v>
      </c>
      <c r="C245" s="1" t="s">
        <v>27</v>
      </c>
      <c r="D245" s="2">
        <v>41809</v>
      </c>
      <c r="E245" s="2">
        <v>41811</v>
      </c>
      <c r="F245">
        <v>698</v>
      </c>
      <c r="G245" t="str">
        <f>podroze[[#This Row],[Imie]]&amp;podroze[[#This Row],[Nazwisko]]</f>
        <v>KamilZabrzeski</v>
      </c>
      <c r="H245">
        <f>COUNTIF(podroze[id],podroze[[#This Row],[id]])</f>
        <v>13</v>
      </c>
      <c r="I245">
        <f>podroze[[#This Row],[D_powr]]-podroze[[#This Row],[D_wyj]]+1</f>
        <v>3</v>
      </c>
      <c r="J245" s="1" cm="1">
        <f t="array" ref="J245">SUM(IF(podroze[Nazwisko]=podroze[[#This Row],[Nazwisko]],podroze[dnie],0))</f>
        <v>34</v>
      </c>
      <c r="K245" s="1">
        <f>30+(podroze[[#This Row],[dnie]]-1)*24</f>
        <v>78</v>
      </c>
      <c r="AB245" s="1" t="s">
        <v>20</v>
      </c>
      <c r="AC245" s="1" t="s">
        <v>21</v>
      </c>
      <c r="AD245" s="1" t="s">
        <v>27</v>
      </c>
      <c r="AE245" s="2">
        <v>41809</v>
      </c>
      <c r="AF245" s="2">
        <v>41811</v>
      </c>
      <c r="AG245">
        <v>698</v>
      </c>
      <c r="AH245" t="str">
        <f>podroze7[[#This Row],[Imie]]&amp;podroze7[[#This Row],[Nazwisko]]</f>
        <v>KamilZabrzeski</v>
      </c>
      <c r="AI245">
        <f>COUNTIF(podroze7[id],podroze7[[#This Row],[id]])</f>
        <v>13</v>
      </c>
      <c r="AJ245">
        <f>podroze7[[#This Row],[D_powr]]-podroze7[[#This Row],[D_wyj]]+1</f>
        <v>3</v>
      </c>
      <c r="AK245" s="1" cm="1">
        <f t="array" ref="AK245">SUM(IF(podroze7[Nazwisko]=podroze7[[#This Row],[Nazwisko]],podroze7[dnie],0))</f>
        <v>34</v>
      </c>
      <c r="AL245" s="1">
        <f>30+(podroze7[[#This Row],[dnie]]-1)*24</f>
        <v>78</v>
      </c>
      <c r="AM245" s="1">
        <f>podroze7[[#This Row],[dieta]]+podroze7[[#This Row],[Koszt_wyj]]</f>
        <v>776</v>
      </c>
      <c r="AZ245" s="1" t="s">
        <v>20</v>
      </c>
      <c r="BA245" s="1" t="s">
        <v>21</v>
      </c>
      <c r="BB245" s="1" t="s">
        <v>27</v>
      </c>
      <c r="BC245" s="2">
        <v>41809</v>
      </c>
      <c r="BD245" s="2">
        <v>41811</v>
      </c>
      <c r="BE245">
        <v>698</v>
      </c>
      <c r="BF245" t="str">
        <f>podroze78[[#This Row],[Imie]]&amp;podroze78[[#This Row],[Nazwisko]]</f>
        <v>KamilZabrzeski</v>
      </c>
      <c r="BG245">
        <f>COUNTIF(podroze78[id],podroze78[[#This Row],[id]])</f>
        <v>13</v>
      </c>
      <c r="BH245">
        <f>podroze78[[#This Row],[D_powr]]-podroze78[[#This Row],[D_wyj]]+1</f>
        <v>3</v>
      </c>
      <c r="BI245" s="1" cm="1">
        <f t="array" ref="BI245">SUM(IF(podroze78[Nazwisko]=podroze78[[#This Row],[Nazwisko]],podroze78[dnie],0))</f>
        <v>34</v>
      </c>
      <c r="BJ245" s="1">
        <f>30+(podroze78[[#This Row],[dnie]]-1)*24</f>
        <v>78</v>
      </c>
      <c r="BK245" s="1">
        <f>podroze78[[#This Row],[dieta]]+podroze78[[#This Row],[Koszt_wyj]]</f>
        <v>776</v>
      </c>
      <c r="BL245" s="1">
        <f>MONTH(podroze78[[#This Row],[D_wyj]])</f>
        <v>6</v>
      </c>
      <c r="BT245" s="1" t="s">
        <v>20</v>
      </c>
      <c r="BU245" s="1" t="s">
        <v>21</v>
      </c>
      <c r="BV245" s="1" t="s">
        <v>27</v>
      </c>
      <c r="BW245" s="2">
        <v>41809</v>
      </c>
      <c r="BX245" s="2">
        <v>41811</v>
      </c>
      <c r="BY245">
        <v>698</v>
      </c>
      <c r="BZ245" t="str">
        <f>podroze789[[#This Row],[Imie]]&amp;podroze789[[#This Row],[Nazwisko]]</f>
        <v>KamilZabrzeski</v>
      </c>
      <c r="CA245">
        <f>COUNTIF(podroze789[id],podroze789[[#This Row],[id]])</f>
        <v>13</v>
      </c>
      <c r="CB245">
        <f>podroze789[[#This Row],[D_powr]]-podroze789[[#This Row],[D_wyj]]+1</f>
        <v>3</v>
      </c>
      <c r="CC245" s="1" cm="1">
        <f t="array" ref="CC245">SUM(IF(podroze789[Nazwisko]=podroze789[[#This Row],[Nazwisko]],podroze789[dnie],0))</f>
        <v>34</v>
      </c>
      <c r="CD245" s="1">
        <f>30+(podroze789[[#This Row],[dnie]]-1)*24</f>
        <v>78</v>
      </c>
      <c r="CE245" s="1">
        <f>podroze789[[#This Row],[dieta]]+podroze789[[#This Row],[Koszt_wyj]]</f>
        <v>776</v>
      </c>
      <c r="CF245" s="1">
        <f>MONTH(podroze789[[#This Row],[D_wyj]])</f>
        <v>6</v>
      </c>
      <c r="CG245" s="1">
        <f>podroze789[[#This Row],[dnie]]-1</f>
        <v>2</v>
      </c>
      <c r="CT245" s="23">
        <v>3</v>
      </c>
      <c r="CV245" s="23">
        <v>1</v>
      </c>
    </row>
    <row r="246" spans="1:100" x14ac:dyDescent="0.25">
      <c r="A246" s="1" t="s">
        <v>20</v>
      </c>
      <c r="B246" s="1" t="s">
        <v>21</v>
      </c>
      <c r="C246" s="1" t="s">
        <v>11</v>
      </c>
      <c r="D246" s="2">
        <v>41899</v>
      </c>
      <c r="E246" s="2">
        <v>41901</v>
      </c>
      <c r="F246">
        <v>434.4</v>
      </c>
      <c r="G246" t="str">
        <f>podroze[[#This Row],[Imie]]&amp;podroze[[#This Row],[Nazwisko]]</f>
        <v>KamilZabrzeski</v>
      </c>
      <c r="H246">
        <f>COUNTIF(podroze[id],podroze[[#This Row],[id]])</f>
        <v>13</v>
      </c>
      <c r="I246">
        <f>podroze[[#This Row],[D_powr]]-podroze[[#This Row],[D_wyj]]+1</f>
        <v>3</v>
      </c>
      <c r="J246" s="1" cm="1">
        <f t="array" ref="J246">SUM(IF(podroze[Nazwisko]=podroze[[#This Row],[Nazwisko]],podroze[dnie],0))</f>
        <v>34</v>
      </c>
      <c r="K246" s="1">
        <f>30+(podroze[[#This Row],[dnie]]-1)*24</f>
        <v>78</v>
      </c>
      <c r="AB246" s="1" t="s">
        <v>20</v>
      </c>
      <c r="AC246" s="1" t="s">
        <v>21</v>
      </c>
      <c r="AD246" s="1" t="s">
        <v>11</v>
      </c>
      <c r="AE246" s="2">
        <v>41899</v>
      </c>
      <c r="AF246" s="2">
        <v>41901</v>
      </c>
      <c r="AG246">
        <v>434.4</v>
      </c>
      <c r="AH246" t="str">
        <f>podroze7[[#This Row],[Imie]]&amp;podroze7[[#This Row],[Nazwisko]]</f>
        <v>KamilZabrzeski</v>
      </c>
      <c r="AI246">
        <f>COUNTIF(podroze7[id],podroze7[[#This Row],[id]])</f>
        <v>13</v>
      </c>
      <c r="AJ246">
        <f>podroze7[[#This Row],[D_powr]]-podroze7[[#This Row],[D_wyj]]+1</f>
        <v>3</v>
      </c>
      <c r="AK246" s="1" cm="1">
        <f t="array" ref="AK246">SUM(IF(podroze7[Nazwisko]=podroze7[[#This Row],[Nazwisko]],podroze7[dnie],0))</f>
        <v>34</v>
      </c>
      <c r="AL246" s="1">
        <f>30+(podroze7[[#This Row],[dnie]]-1)*24</f>
        <v>78</v>
      </c>
      <c r="AM246" s="1">
        <f>podroze7[[#This Row],[dieta]]+podroze7[[#This Row],[Koszt_wyj]]</f>
        <v>512.4</v>
      </c>
      <c r="AZ246" s="1" t="s">
        <v>20</v>
      </c>
      <c r="BA246" s="1" t="s">
        <v>21</v>
      </c>
      <c r="BB246" s="1" t="s">
        <v>11</v>
      </c>
      <c r="BC246" s="2">
        <v>41899</v>
      </c>
      <c r="BD246" s="2">
        <v>41901</v>
      </c>
      <c r="BE246">
        <v>434.4</v>
      </c>
      <c r="BF246" t="str">
        <f>podroze78[[#This Row],[Imie]]&amp;podroze78[[#This Row],[Nazwisko]]</f>
        <v>KamilZabrzeski</v>
      </c>
      <c r="BG246">
        <f>COUNTIF(podroze78[id],podroze78[[#This Row],[id]])</f>
        <v>13</v>
      </c>
      <c r="BH246">
        <f>podroze78[[#This Row],[D_powr]]-podroze78[[#This Row],[D_wyj]]+1</f>
        <v>3</v>
      </c>
      <c r="BI246" s="1" cm="1">
        <f t="array" ref="BI246">SUM(IF(podroze78[Nazwisko]=podroze78[[#This Row],[Nazwisko]],podroze78[dnie],0))</f>
        <v>34</v>
      </c>
      <c r="BJ246" s="1">
        <f>30+(podroze78[[#This Row],[dnie]]-1)*24</f>
        <v>78</v>
      </c>
      <c r="BK246" s="1">
        <f>podroze78[[#This Row],[dieta]]+podroze78[[#This Row],[Koszt_wyj]]</f>
        <v>512.4</v>
      </c>
      <c r="BL246" s="1">
        <f>MONTH(podroze78[[#This Row],[D_wyj]])</f>
        <v>9</v>
      </c>
      <c r="BT246" s="1" t="s">
        <v>20</v>
      </c>
      <c r="BU246" s="1" t="s">
        <v>21</v>
      </c>
      <c r="BV246" s="1" t="s">
        <v>11</v>
      </c>
      <c r="BW246" s="2">
        <v>41899</v>
      </c>
      <c r="BX246" s="2">
        <v>41901</v>
      </c>
      <c r="BY246">
        <v>434.4</v>
      </c>
      <c r="BZ246" t="str">
        <f>podroze789[[#This Row],[Imie]]&amp;podroze789[[#This Row],[Nazwisko]]</f>
        <v>KamilZabrzeski</v>
      </c>
      <c r="CA246">
        <f>COUNTIF(podroze789[id],podroze789[[#This Row],[id]])</f>
        <v>13</v>
      </c>
      <c r="CB246">
        <f>podroze789[[#This Row],[D_powr]]-podroze789[[#This Row],[D_wyj]]+1</f>
        <v>3</v>
      </c>
      <c r="CC246" s="1" cm="1">
        <f t="array" ref="CC246">SUM(IF(podroze789[Nazwisko]=podroze789[[#This Row],[Nazwisko]],podroze789[dnie],0))</f>
        <v>34</v>
      </c>
      <c r="CD246" s="1">
        <f>30+(podroze789[[#This Row],[dnie]]-1)*24</f>
        <v>78</v>
      </c>
      <c r="CE246" s="1">
        <f>podroze789[[#This Row],[dieta]]+podroze789[[#This Row],[Koszt_wyj]]</f>
        <v>512.4</v>
      </c>
      <c r="CF246" s="1">
        <f>MONTH(podroze789[[#This Row],[D_wyj]])</f>
        <v>9</v>
      </c>
      <c r="CG246" s="1">
        <f>podroze789[[#This Row],[dnie]]-1</f>
        <v>2</v>
      </c>
      <c r="CT246" s="24">
        <v>3</v>
      </c>
      <c r="CV246" s="24">
        <v>1</v>
      </c>
    </row>
    <row r="247" spans="1:100" x14ac:dyDescent="0.25">
      <c r="A247" s="1" t="s">
        <v>20</v>
      </c>
      <c r="B247" s="1" t="s">
        <v>21</v>
      </c>
      <c r="C247" s="1" t="s">
        <v>14</v>
      </c>
      <c r="D247" s="2">
        <v>41970</v>
      </c>
      <c r="E247" s="2">
        <v>41972</v>
      </c>
      <c r="F247">
        <v>426.5</v>
      </c>
      <c r="G247" t="str">
        <f>podroze[[#This Row],[Imie]]&amp;podroze[[#This Row],[Nazwisko]]</f>
        <v>KamilZabrzeski</v>
      </c>
      <c r="H247">
        <f>COUNTIF(podroze[id],podroze[[#This Row],[id]])</f>
        <v>13</v>
      </c>
      <c r="I247">
        <f>podroze[[#This Row],[D_powr]]-podroze[[#This Row],[D_wyj]]+1</f>
        <v>3</v>
      </c>
      <c r="J247" s="1" cm="1">
        <f t="array" ref="J247">SUM(IF(podroze[Nazwisko]=podroze[[#This Row],[Nazwisko]],podroze[dnie],0))</f>
        <v>34</v>
      </c>
      <c r="K247" s="1">
        <f>30+(podroze[[#This Row],[dnie]]-1)*24</f>
        <v>78</v>
      </c>
      <c r="AB247" s="1" t="s">
        <v>20</v>
      </c>
      <c r="AC247" s="1" t="s">
        <v>21</v>
      </c>
      <c r="AD247" s="1" t="s">
        <v>14</v>
      </c>
      <c r="AE247" s="2">
        <v>41970</v>
      </c>
      <c r="AF247" s="2">
        <v>41972</v>
      </c>
      <c r="AG247">
        <v>426.5</v>
      </c>
      <c r="AH247" t="str">
        <f>podroze7[[#This Row],[Imie]]&amp;podroze7[[#This Row],[Nazwisko]]</f>
        <v>KamilZabrzeski</v>
      </c>
      <c r="AI247">
        <f>COUNTIF(podroze7[id],podroze7[[#This Row],[id]])</f>
        <v>13</v>
      </c>
      <c r="AJ247">
        <f>podroze7[[#This Row],[D_powr]]-podroze7[[#This Row],[D_wyj]]+1</f>
        <v>3</v>
      </c>
      <c r="AK247" s="1" cm="1">
        <f t="array" ref="AK247">SUM(IF(podroze7[Nazwisko]=podroze7[[#This Row],[Nazwisko]],podroze7[dnie],0))</f>
        <v>34</v>
      </c>
      <c r="AL247" s="1">
        <f>30+(podroze7[[#This Row],[dnie]]-1)*24</f>
        <v>78</v>
      </c>
      <c r="AM247" s="1">
        <f>podroze7[[#This Row],[dieta]]+podroze7[[#This Row],[Koszt_wyj]]</f>
        <v>504.5</v>
      </c>
      <c r="AZ247" s="1" t="s">
        <v>20</v>
      </c>
      <c r="BA247" s="1" t="s">
        <v>21</v>
      </c>
      <c r="BB247" s="1" t="s">
        <v>14</v>
      </c>
      <c r="BC247" s="2">
        <v>41970</v>
      </c>
      <c r="BD247" s="2">
        <v>41972</v>
      </c>
      <c r="BE247">
        <v>426.5</v>
      </c>
      <c r="BF247" t="str">
        <f>podroze78[[#This Row],[Imie]]&amp;podroze78[[#This Row],[Nazwisko]]</f>
        <v>KamilZabrzeski</v>
      </c>
      <c r="BG247">
        <f>COUNTIF(podroze78[id],podroze78[[#This Row],[id]])</f>
        <v>13</v>
      </c>
      <c r="BH247">
        <f>podroze78[[#This Row],[D_powr]]-podroze78[[#This Row],[D_wyj]]+1</f>
        <v>3</v>
      </c>
      <c r="BI247" s="1" cm="1">
        <f t="array" ref="BI247">SUM(IF(podroze78[Nazwisko]=podroze78[[#This Row],[Nazwisko]],podroze78[dnie],0))</f>
        <v>34</v>
      </c>
      <c r="BJ247" s="1">
        <f>30+(podroze78[[#This Row],[dnie]]-1)*24</f>
        <v>78</v>
      </c>
      <c r="BK247" s="1">
        <f>podroze78[[#This Row],[dieta]]+podroze78[[#This Row],[Koszt_wyj]]</f>
        <v>504.5</v>
      </c>
      <c r="BL247" s="1">
        <f>MONTH(podroze78[[#This Row],[D_wyj]])</f>
        <v>11</v>
      </c>
      <c r="BT247" s="1" t="s">
        <v>20</v>
      </c>
      <c r="BU247" s="1" t="s">
        <v>21</v>
      </c>
      <c r="BV247" s="1" t="s">
        <v>14</v>
      </c>
      <c r="BW247" s="2">
        <v>41970</v>
      </c>
      <c r="BX247" s="2">
        <v>41972</v>
      </c>
      <c r="BY247">
        <v>426.5</v>
      </c>
      <c r="BZ247" t="str">
        <f>podroze789[[#This Row],[Imie]]&amp;podroze789[[#This Row],[Nazwisko]]</f>
        <v>KamilZabrzeski</v>
      </c>
      <c r="CA247">
        <f>COUNTIF(podroze789[id],podroze789[[#This Row],[id]])</f>
        <v>13</v>
      </c>
      <c r="CB247">
        <f>podroze789[[#This Row],[D_powr]]-podroze789[[#This Row],[D_wyj]]+1</f>
        <v>3</v>
      </c>
      <c r="CC247" s="1" cm="1">
        <f t="array" ref="CC247">SUM(IF(podroze789[Nazwisko]=podroze789[[#This Row],[Nazwisko]],podroze789[dnie],0))</f>
        <v>34</v>
      </c>
      <c r="CD247" s="1">
        <f>30+(podroze789[[#This Row],[dnie]]-1)*24</f>
        <v>78</v>
      </c>
      <c r="CE247" s="1">
        <f>podroze789[[#This Row],[dieta]]+podroze789[[#This Row],[Koszt_wyj]]</f>
        <v>504.5</v>
      </c>
      <c r="CF247" s="1">
        <f>MONTH(podroze789[[#This Row],[D_wyj]])</f>
        <v>11</v>
      </c>
      <c r="CG247" s="1">
        <f>podroze789[[#This Row],[dnie]]-1</f>
        <v>2</v>
      </c>
      <c r="CT247" s="23">
        <v>4</v>
      </c>
      <c r="CV247" s="23">
        <v>1</v>
      </c>
    </row>
    <row r="248" spans="1:100" x14ac:dyDescent="0.25">
      <c r="A248" s="1" t="s">
        <v>28</v>
      </c>
      <c r="B248" s="1" t="s">
        <v>60</v>
      </c>
      <c r="C248" s="1" t="s">
        <v>38</v>
      </c>
      <c r="D248" s="2">
        <v>41863</v>
      </c>
      <c r="E248" s="2">
        <v>41865</v>
      </c>
      <c r="F248">
        <v>536.79999999999995</v>
      </c>
      <c r="G248" t="str">
        <f>podroze[[#This Row],[Imie]]&amp;podroze[[#This Row],[Nazwisko]]</f>
        <v>MarzenaGrab</v>
      </c>
      <c r="H248">
        <f>COUNTIF(podroze[id],podroze[[#This Row],[id]])</f>
        <v>12</v>
      </c>
      <c r="I248">
        <f>podroze[[#This Row],[D_powr]]-podroze[[#This Row],[D_wyj]]+1</f>
        <v>3</v>
      </c>
      <c r="J248" s="1" cm="1">
        <f t="array" ref="J248">SUM(IF(podroze[Nazwisko]=podroze[[#This Row],[Nazwisko]],podroze[dnie],0))</f>
        <v>34</v>
      </c>
      <c r="K248" s="1">
        <f>30+(podroze[[#This Row],[dnie]]-1)*24</f>
        <v>78</v>
      </c>
      <c r="AB248" s="1" t="s">
        <v>28</v>
      </c>
      <c r="AC248" s="1" t="s">
        <v>60</v>
      </c>
      <c r="AD248" s="1" t="s">
        <v>38</v>
      </c>
      <c r="AE248" s="2">
        <v>41863</v>
      </c>
      <c r="AF248" s="2">
        <v>41865</v>
      </c>
      <c r="AG248">
        <v>536.79999999999995</v>
      </c>
      <c r="AH248" t="str">
        <f>podroze7[[#This Row],[Imie]]&amp;podroze7[[#This Row],[Nazwisko]]</f>
        <v>MarzenaGrab</v>
      </c>
      <c r="AI248">
        <f>COUNTIF(podroze7[id],podroze7[[#This Row],[id]])</f>
        <v>12</v>
      </c>
      <c r="AJ248">
        <f>podroze7[[#This Row],[D_powr]]-podroze7[[#This Row],[D_wyj]]+1</f>
        <v>3</v>
      </c>
      <c r="AK248" s="1" cm="1">
        <f t="array" ref="AK248">SUM(IF(podroze7[Nazwisko]=podroze7[[#This Row],[Nazwisko]],podroze7[dnie],0))</f>
        <v>34</v>
      </c>
      <c r="AL248" s="1">
        <f>30+(podroze7[[#This Row],[dnie]]-1)*24</f>
        <v>78</v>
      </c>
      <c r="AM248" s="1">
        <f>podroze7[[#This Row],[dieta]]+podroze7[[#This Row],[Koszt_wyj]]</f>
        <v>614.79999999999995</v>
      </c>
      <c r="AZ248" s="1" t="s">
        <v>28</v>
      </c>
      <c r="BA248" s="1" t="s">
        <v>60</v>
      </c>
      <c r="BB248" s="1" t="s">
        <v>38</v>
      </c>
      <c r="BC248" s="2">
        <v>41863</v>
      </c>
      <c r="BD248" s="2">
        <v>41865</v>
      </c>
      <c r="BE248">
        <v>536.79999999999995</v>
      </c>
      <c r="BF248" t="str">
        <f>podroze78[[#This Row],[Imie]]&amp;podroze78[[#This Row],[Nazwisko]]</f>
        <v>MarzenaGrab</v>
      </c>
      <c r="BG248">
        <f>COUNTIF(podroze78[id],podroze78[[#This Row],[id]])</f>
        <v>12</v>
      </c>
      <c r="BH248">
        <f>podroze78[[#This Row],[D_powr]]-podroze78[[#This Row],[D_wyj]]+1</f>
        <v>3</v>
      </c>
      <c r="BI248" s="1" cm="1">
        <f t="array" ref="BI248">SUM(IF(podroze78[Nazwisko]=podroze78[[#This Row],[Nazwisko]],podroze78[dnie],0))</f>
        <v>34</v>
      </c>
      <c r="BJ248" s="1">
        <f>30+(podroze78[[#This Row],[dnie]]-1)*24</f>
        <v>78</v>
      </c>
      <c r="BK248" s="1">
        <f>podroze78[[#This Row],[dieta]]+podroze78[[#This Row],[Koszt_wyj]]</f>
        <v>614.79999999999995</v>
      </c>
      <c r="BL248" s="1">
        <f>MONTH(podroze78[[#This Row],[D_wyj]])</f>
        <v>8</v>
      </c>
      <c r="BT248" s="1" t="s">
        <v>28</v>
      </c>
      <c r="BU248" s="1" t="s">
        <v>60</v>
      </c>
      <c r="BV248" s="1" t="s">
        <v>38</v>
      </c>
      <c r="BW248" s="2">
        <v>41863</v>
      </c>
      <c r="BX248" s="2">
        <v>41865</v>
      </c>
      <c r="BY248">
        <v>536.79999999999995</v>
      </c>
      <c r="BZ248" t="str">
        <f>podroze789[[#This Row],[Imie]]&amp;podroze789[[#This Row],[Nazwisko]]</f>
        <v>MarzenaGrab</v>
      </c>
      <c r="CA248">
        <f>COUNTIF(podroze789[id],podroze789[[#This Row],[id]])</f>
        <v>12</v>
      </c>
      <c r="CB248">
        <f>podroze789[[#This Row],[D_powr]]-podroze789[[#This Row],[D_wyj]]+1</f>
        <v>3</v>
      </c>
      <c r="CC248" s="1" cm="1">
        <f t="array" ref="CC248">SUM(IF(podroze789[Nazwisko]=podroze789[[#This Row],[Nazwisko]],podroze789[dnie],0))</f>
        <v>34</v>
      </c>
      <c r="CD248" s="1">
        <f>30+(podroze789[[#This Row],[dnie]]-1)*24</f>
        <v>78</v>
      </c>
      <c r="CE248" s="1">
        <f>podroze789[[#This Row],[dieta]]+podroze789[[#This Row],[Koszt_wyj]]</f>
        <v>614.79999999999995</v>
      </c>
      <c r="CF248" s="1">
        <f>MONTH(podroze789[[#This Row],[D_wyj]])</f>
        <v>8</v>
      </c>
      <c r="CG248" s="1">
        <f>podroze789[[#This Row],[dnie]]-1</f>
        <v>2</v>
      </c>
      <c r="CT248" s="24">
        <v>4</v>
      </c>
      <c r="CV248" s="24">
        <v>1</v>
      </c>
    </row>
    <row r="249" spans="1:100" x14ac:dyDescent="0.25">
      <c r="A249" s="1" t="s">
        <v>156</v>
      </c>
      <c r="B249" s="1" t="s">
        <v>157</v>
      </c>
      <c r="C249" s="1" t="s">
        <v>14</v>
      </c>
      <c r="D249" s="2">
        <v>41696</v>
      </c>
      <c r="E249" s="2">
        <v>41699</v>
      </c>
      <c r="F249">
        <v>550.5</v>
      </c>
      <c r="G249" t="str">
        <f>podroze[[#This Row],[Imie]]&amp;podroze[[#This Row],[Nazwisko]]</f>
        <v>IrmaOpoczna</v>
      </c>
      <c r="H249">
        <f>COUNTIF(podroze[id],podroze[[#This Row],[id]])</f>
        <v>9</v>
      </c>
      <c r="I249">
        <f>podroze[[#This Row],[D_powr]]-podroze[[#This Row],[D_wyj]]+1</f>
        <v>4</v>
      </c>
      <c r="J249" s="1" cm="1">
        <f t="array" ref="J249">SUM(IF(podroze[Nazwisko]=podroze[[#This Row],[Nazwisko]],podroze[dnie],0))</f>
        <v>34</v>
      </c>
      <c r="K249" s="1">
        <f>30+(podroze[[#This Row],[dnie]]-1)*24</f>
        <v>102</v>
      </c>
      <c r="AB249" s="1" t="s">
        <v>156</v>
      </c>
      <c r="AC249" s="1" t="s">
        <v>157</v>
      </c>
      <c r="AD249" s="1" t="s">
        <v>14</v>
      </c>
      <c r="AE249" s="2">
        <v>41696</v>
      </c>
      <c r="AF249" s="2">
        <v>41699</v>
      </c>
      <c r="AG249">
        <v>550.5</v>
      </c>
      <c r="AH249" t="str">
        <f>podroze7[[#This Row],[Imie]]&amp;podroze7[[#This Row],[Nazwisko]]</f>
        <v>IrmaOpoczna</v>
      </c>
      <c r="AI249">
        <f>COUNTIF(podroze7[id],podroze7[[#This Row],[id]])</f>
        <v>9</v>
      </c>
      <c r="AJ249">
        <f>podroze7[[#This Row],[D_powr]]-podroze7[[#This Row],[D_wyj]]+1</f>
        <v>4</v>
      </c>
      <c r="AK249" s="1" cm="1">
        <f t="array" ref="AK249">SUM(IF(podroze7[Nazwisko]=podroze7[[#This Row],[Nazwisko]],podroze7[dnie],0))</f>
        <v>34</v>
      </c>
      <c r="AL249" s="1">
        <f>30+(podroze7[[#This Row],[dnie]]-1)*24</f>
        <v>102</v>
      </c>
      <c r="AM249" s="1">
        <f>podroze7[[#This Row],[dieta]]+podroze7[[#This Row],[Koszt_wyj]]</f>
        <v>652.5</v>
      </c>
      <c r="AZ249" s="1" t="s">
        <v>156</v>
      </c>
      <c r="BA249" s="1" t="s">
        <v>157</v>
      </c>
      <c r="BB249" s="1" t="s">
        <v>14</v>
      </c>
      <c r="BC249" s="2">
        <v>41696</v>
      </c>
      <c r="BD249" s="2">
        <v>41699</v>
      </c>
      <c r="BE249">
        <v>550.5</v>
      </c>
      <c r="BF249" t="str">
        <f>podroze78[[#This Row],[Imie]]&amp;podroze78[[#This Row],[Nazwisko]]</f>
        <v>IrmaOpoczna</v>
      </c>
      <c r="BG249">
        <f>COUNTIF(podroze78[id],podroze78[[#This Row],[id]])</f>
        <v>9</v>
      </c>
      <c r="BH249">
        <f>podroze78[[#This Row],[D_powr]]-podroze78[[#This Row],[D_wyj]]+1</f>
        <v>4</v>
      </c>
      <c r="BI249" s="1" cm="1">
        <f t="array" ref="BI249">SUM(IF(podroze78[Nazwisko]=podroze78[[#This Row],[Nazwisko]],podroze78[dnie],0))</f>
        <v>34</v>
      </c>
      <c r="BJ249" s="1">
        <f>30+(podroze78[[#This Row],[dnie]]-1)*24</f>
        <v>102</v>
      </c>
      <c r="BK249" s="1">
        <f>podroze78[[#This Row],[dieta]]+podroze78[[#This Row],[Koszt_wyj]]</f>
        <v>652.5</v>
      </c>
      <c r="BL249" s="1">
        <f>MONTH(podroze78[[#This Row],[D_wyj]])</f>
        <v>2</v>
      </c>
      <c r="BT249" s="1" t="s">
        <v>156</v>
      </c>
      <c r="BU249" s="1" t="s">
        <v>157</v>
      </c>
      <c r="BV249" s="1" t="s">
        <v>14</v>
      </c>
      <c r="BW249" s="2">
        <v>41696</v>
      </c>
      <c r="BX249" s="2">
        <v>41699</v>
      </c>
      <c r="BY249">
        <v>550.5</v>
      </c>
      <c r="BZ249" t="str">
        <f>podroze789[[#This Row],[Imie]]&amp;podroze789[[#This Row],[Nazwisko]]</f>
        <v>IrmaOpoczna</v>
      </c>
      <c r="CA249">
        <f>COUNTIF(podroze789[id],podroze789[[#This Row],[id]])</f>
        <v>9</v>
      </c>
      <c r="CB249">
        <f>podroze789[[#This Row],[D_powr]]-podroze789[[#This Row],[D_wyj]]+1</f>
        <v>4</v>
      </c>
      <c r="CC249" s="1" cm="1">
        <f t="array" ref="CC249">SUM(IF(podroze789[Nazwisko]=podroze789[[#This Row],[Nazwisko]],podroze789[dnie],0))</f>
        <v>34</v>
      </c>
      <c r="CD249" s="1">
        <f>30+(podroze789[[#This Row],[dnie]]-1)*24</f>
        <v>102</v>
      </c>
      <c r="CE249" s="1">
        <f>podroze789[[#This Row],[dieta]]+podroze789[[#This Row],[Koszt_wyj]]</f>
        <v>652.5</v>
      </c>
      <c r="CF249" s="1">
        <f>MONTH(podroze789[[#This Row],[D_wyj]])</f>
        <v>2</v>
      </c>
      <c r="CG249" s="1">
        <f>podroze789[[#This Row],[dnie]]-1</f>
        <v>3</v>
      </c>
      <c r="CT249" s="23">
        <v>4</v>
      </c>
      <c r="CV249" s="23">
        <v>3</v>
      </c>
    </row>
    <row r="250" spans="1:100" x14ac:dyDescent="0.25">
      <c r="A250" s="1" t="s">
        <v>156</v>
      </c>
      <c r="B250" s="1" t="s">
        <v>157</v>
      </c>
      <c r="C250" s="1" t="s">
        <v>24</v>
      </c>
      <c r="D250" s="2">
        <v>41815</v>
      </c>
      <c r="E250" s="2">
        <v>41818</v>
      </c>
      <c r="F250">
        <v>737.7</v>
      </c>
      <c r="G250" t="str">
        <f>podroze[[#This Row],[Imie]]&amp;podroze[[#This Row],[Nazwisko]]</f>
        <v>IrmaOpoczna</v>
      </c>
      <c r="H250">
        <f>COUNTIF(podroze[id],podroze[[#This Row],[id]])</f>
        <v>9</v>
      </c>
      <c r="I250">
        <f>podroze[[#This Row],[D_powr]]-podroze[[#This Row],[D_wyj]]+1</f>
        <v>4</v>
      </c>
      <c r="J250" s="1" cm="1">
        <f t="array" ref="J250">SUM(IF(podroze[Nazwisko]=podroze[[#This Row],[Nazwisko]],podroze[dnie],0))</f>
        <v>34</v>
      </c>
      <c r="K250" s="1">
        <f>30+(podroze[[#This Row],[dnie]]-1)*24</f>
        <v>102</v>
      </c>
      <c r="AB250" s="1" t="s">
        <v>156</v>
      </c>
      <c r="AC250" s="1" t="s">
        <v>157</v>
      </c>
      <c r="AD250" s="1" t="s">
        <v>24</v>
      </c>
      <c r="AE250" s="2">
        <v>41815</v>
      </c>
      <c r="AF250" s="2">
        <v>41818</v>
      </c>
      <c r="AG250">
        <v>737.7</v>
      </c>
      <c r="AH250" t="str">
        <f>podroze7[[#This Row],[Imie]]&amp;podroze7[[#This Row],[Nazwisko]]</f>
        <v>IrmaOpoczna</v>
      </c>
      <c r="AI250">
        <f>COUNTIF(podroze7[id],podroze7[[#This Row],[id]])</f>
        <v>9</v>
      </c>
      <c r="AJ250">
        <f>podroze7[[#This Row],[D_powr]]-podroze7[[#This Row],[D_wyj]]+1</f>
        <v>4</v>
      </c>
      <c r="AK250" s="1" cm="1">
        <f t="array" ref="AK250">SUM(IF(podroze7[Nazwisko]=podroze7[[#This Row],[Nazwisko]],podroze7[dnie],0))</f>
        <v>34</v>
      </c>
      <c r="AL250" s="1">
        <f>30+(podroze7[[#This Row],[dnie]]-1)*24</f>
        <v>102</v>
      </c>
      <c r="AM250" s="1">
        <f>podroze7[[#This Row],[dieta]]+podroze7[[#This Row],[Koszt_wyj]]</f>
        <v>839.7</v>
      </c>
      <c r="AZ250" s="1" t="s">
        <v>156</v>
      </c>
      <c r="BA250" s="1" t="s">
        <v>157</v>
      </c>
      <c r="BB250" s="1" t="s">
        <v>24</v>
      </c>
      <c r="BC250" s="2">
        <v>41815</v>
      </c>
      <c r="BD250" s="2">
        <v>41818</v>
      </c>
      <c r="BE250">
        <v>737.7</v>
      </c>
      <c r="BF250" t="str">
        <f>podroze78[[#This Row],[Imie]]&amp;podroze78[[#This Row],[Nazwisko]]</f>
        <v>IrmaOpoczna</v>
      </c>
      <c r="BG250">
        <f>COUNTIF(podroze78[id],podroze78[[#This Row],[id]])</f>
        <v>9</v>
      </c>
      <c r="BH250">
        <f>podroze78[[#This Row],[D_powr]]-podroze78[[#This Row],[D_wyj]]+1</f>
        <v>4</v>
      </c>
      <c r="BI250" s="1" cm="1">
        <f t="array" ref="BI250">SUM(IF(podroze78[Nazwisko]=podroze78[[#This Row],[Nazwisko]],podroze78[dnie],0))</f>
        <v>34</v>
      </c>
      <c r="BJ250" s="1">
        <f>30+(podroze78[[#This Row],[dnie]]-1)*24</f>
        <v>102</v>
      </c>
      <c r="BK250" s="1">
        <f>podroze78[[#This Row],[dieta]]+podroze78[[#This Row],[Koszt_wyj]]</f>
        <v>839.7</v>
      </c>
      <c r="BL250" s="1">
        <f>MONTH(podroze78[[#This Row],[D_wyj]])</f>
        <v>6</v>
      </c>
      <c r="BT250" s="1" t="s">
        <v>156</v>
      </c>
      <c r="BU250" s="1" t="s">
        <v>157</v>
      </c>
      <c r="BV250" s="1" t="s">
        <v>24</v>
      </c>
      <c r="BW250" s="2">
        <v>41815</v>
      </c>
      <c r="BX250" s="2">
        <v>41818</v>
      </c>
      <c r="BY250">
        <v>737.7</v>
      </c>
      <c r="BZ250" t="str">
        <f>podroze789[[#This Row],[Imie]]&amp;podroze789[[#This Row],[Nazwisko]]</f>
        <v>IrmaOpoczna</v>
      </c>
      <c r="CA250">
        <f>COUNTIF(podroze789[id],podroze789[[#This Row],[id]])</f>
        <v>9</v>
      </c>
      <c r="CB250">
        <f>podroze789[[#This Row],[D_powr]]-podroze789[[#This Row],[D_wyj]]+1</f>
        <v>4</v>
      </c>
      <c r="CC250" s="1" cm="1">
        <f t="array" ref="CC250">SUM(IF(podroze789[Nazwisko]=podroze789[[#This Row],[Nazwisko]],podroze789[dnie],0))</f>
        <v>34</v>
      </c>
      <c r="CD250" s="1">
        <f>30+(podroze789[[#This Row],[dnie]]-1)*24</f>
        <v>102</v>
      </c>
      <c r="CE250" s="1">
        <f>podroze789[[#This Row],[dieta]]+podroze789[[#This Row],[Koszt_wyj]]</f>
        <v>839.7</v>
      </c>
      <c r="CF250" s="1">
        <f>MONTH(podroze789[[#This Row],[D_wyj]])</f>
        <v>6</v>
      </c>
      <c r="CG250" s="1">
        <f>podroze789[[#This Row],[dnie]]-1</f>
        <v>3</v>
      </c>
      <c r="CT250" s="24">
        <v>4</v>
      </c>
      <c r="CV250" s="24">
        <v>3</v>
      </c>
    </row>
    <row r="251" spans="1:100" x14ac:dyDescent="0.25">
      <c r="A251" s="1" t="s">
        <v>156</v>
      </c>
      <c r="B251" s="1" t="s">
        <v>157</v>
      </c>
      <c r="C251" s="1" t="s">
        <v>17</v>
      </c>
      <c r="D251" s="2">
        <v>41875</v>
      </c>
      <c r="E251" s="2">
        <v>41878</v>
      </c>
      <c r="F251">
        <v>1116.5</v>
      </c>
      <c r="G251" t="str">
        <f>podroze[[#This Row],[Imie]]&amp;podroze[[#This Row],[Nazwisko]]</f>
        <v>IrmaOpoczna</v>
      </c>
      <c r="H251">
        <f>COUNTIF(podroze[id],podroze[[#This Row],[id]])</f>
        <v>9</v>
      </c>
      <c r="I251">
        <f>podroze[[#This Row],[D_powr]]-podroze[[#This Row],[D_wyj]]+1</f>
        <v>4</v>
      </c>
      <c r="J251" s="1" cm="1">
        <f t="array" ref="J251">SUM(IF(podroze[Nazwisko]=podroze[[#This Row],[Nazwisko]],podroze[dnie],0))</f>
        <v>34</v>
      </c>
      <c r="K251" s="1">
        <f>30+(podroze[[#This Row],[dnie]]-1)*24</f>
        <v>102</v>
      </c>
      <c r="AB251" s="1" t="s">
        <v>156</v>
      </c>
      <c r="AC251" s="1" t="s">
        <v>157</v>
      </c>
      <c r="AD251" s="1" t="s">
        <v>17</v>
      </c>
      <c r="AE251" s="2">
        <v>41875</v>
      </c>
      <c r="AF251" s="2">
        <v>41878</v>
      </c>
      <c r="AG251">
        <v>1116.5</v>
      </c>
      <c r="AH251" t="str">
        <f>podroze7[[#This Row],[Imie]]&amp;podroze7[[#This Row],[Nazwisko]]</f>
        <v>IrmaOpoczna</v>
      </c>
      <c r="AI251">
        <f>COUNTIF(podroze7[id],podroze7[[#This Row],[id]])</f>
        <v>9</v>
      </c>
      <c r="AJ251">
        <f>podroze7[[#This Row],[D_powr]]-podroze7[[#This Row],[D_wyj]]+1</f>
        <v>4</v>
      </c>
      <c r="AK251" s="1" cm="1">
        <f t="array" ref="AK251">SUM(IF(podroze7[Nazwisko]=podroze7[[#This Row],[Nazwisko]],podroze7[dnie],0))</f>
        <v>34</v>
      </c>
      <c r="AL251" s="1">
        <f>30+(podroze7[[#This Row],[dnie]]-1)*24</f>
        <v>102</v>
      </c>
      <c r="AM251" s="1">
        <f>podroze7[[#This Row],[dieta]]+podroze7[[#This Row],[Koszt_wyj]]</f>
        <v>1218.5</v>
      </c>
      <c r="AZ251" s="1" t="s">
        <v>156</v>
      </c>
      <c r="BA251" s="1" t="s">
        <v>157</v>
      </c>
      <c r="BB251" s="1" t="s">
        <v>17</v>
      </c>
      <c r="BC251" s="2">
        <v>41875</v>
      </c>
      <c r="BD251" s="2">
        <v>41878</v>
      </c>
      <c r="BE251">
        <v>1116.5</v>
      </c>
      <c r="BF251" t="str">
        <f>podroze78[[#This Row],[Imie]]&amp;podroze78[[#This Row],[Nazwisko]]</f>
        <v>IrmaOpoczna</v>
      </c>
      <c r="BG251">
        <f>COUNTIF(podroze78[id],podroze78[[#This Row],[id]])</f>
        <v>9</v>
      </c>
      <c r="BH251">
        <f>podroze78[[#This Row],[D_powr]]-podroze78[[#This Row],[D_wyj]]+1</f>
        <v>4</v>
      </c>
      <c r="BI251" s="1" cm="1">
        <f t="array" ref="BI251">SUM(IF(podroze78[Nazwisko]=podroze78[[#This Row],[Nazwisko]],podroze78[dnie],0))</f>
        <v>34</v>
      </c>
      <c r="BJ251" s="1">
        <f>30+(podroze78[[#This Row],[dnie]]-1)*24</f>
        <v>102</v>
      </c>
      <c r="BK251" s="1">
        <f>podroze78[[#This Row],[dieta]]+podroze78[[#This Row],[Koszt_wyj]]</f>
        <v>1218.5</v>
      </c>
      <c r="BL251" s="1">
        <f>MONTH(podroze78[[#This Row],[D_wyj]])</f>
        <v>8</v>
      </c>
      <c r="BT251" s="1" t="s">
        <v>156</v>
      </c>
      <c r="BU251" s="1" t="s">
        <v>157</v>
      </c>
      <c r="BV251" s="1" t="s">
        <v>17</v>
      </c>
      <c r="BW251" s="2">
        <v>41875</v>
      </c>
      <c r="BX251" s="2">
        <v>41878</v>
      </c>
      <c r="BY251">
        <v>1116.5</v>
      </c>
      <c r="BZ251" t="str">
        <f>podroze789[[#This Row],[Imie]]&amp;podroze789[[#This Row],[Nazwisko]]</f>
        <v>IrmaOpoczna</v>
      </c>
      <c r="CA251">
        <f>COUNTIF(podroze789[id],podroze789[[#This Row],[id]])</f>
        <v>9</v>
      </c>
      <c r="CB251">
        <f>podroze789[[#This Row],[D_powr]]-podroze789[[#This Row],[D_wyj]]+1</f>
        <v>4</v>
      </c>
      <c r="CC251" s="1" cm="1">
        <f t="array" ref="CC251">SUM(IF(podroze789[Nazwisko]=podroze789[[#This Row],[Nazwisko]],podroze789[dnie],0))</f>
        <v>34</v>
      </c>
      <c r="CD251" s="1">
        <f>30+(podroze789[[#This Row],[dnie]]-1)*24</f>
        <v>102</v>
      </c>
      <c r="CE251" s="1">
        <f>podroze789[[#This Row],[dieta]]+podroze789[[#This Row],[Koszt_wyj]]</f>
        <v>1218.5</v>
      </c>
      <c r="CF251" s="1">
        <f>MONTH(podroze789[[#This Row],[D_wyj]])</f>
        <v>8</v>
      </c>
      <c r="CG251" s="1">
        <f>podroze789[[#This Row],[dnie]]-1</f>
        <v>3</v>
      </c>
      <c r="CT251" s="23">
        <v>3</v>
      </c>
      <c r="CV251" s="23">
        <v>2</v>
      </c>
    </row>
    <row r="252" spans="1:100" x14ac:dyDescent="0.25">
      <c r="A252" s="1" t="s">
        <v>156</v>
      </c>
      <c r="B252" s="1" t="s">
        <v>157</v>
      </c>
      <c r="C252" s="1" t="s">
        <v>59</v>
      </c>
      <c r="D252" s="2">
        <v>41959</v>
      </c>
      <c r="E252" s="2">
        <v>41962</v>
      </c>
      <c r="F252">
        <v>919</v>
      </c>
      <c r="G252" t="str">
        <f>podroze[[#This Row],[Imie]]&amp;podroze[[#This Row],[Nazwisko]]</f>
        <v>IrmaOpoczna</v>
      </c>
      <c r="H252">
        <f>COUNTIF(podroze[id],podroze[[#This Row],[id]])</f>
        <v>9</v>
      </c>
      <c r="I252">
        <f>podroze[[#This Row],[D_powr]]-podroze[[#This Row],[D_wyj]]+1</f>
        <v>4</v>
      </c>
      <c r="J252" s="1" cm="1">
        <f t="array" ref="J252">SUM(IF(podroze[Nazwisko]=podroze[[#This Row],[Nazwisko]],podroze[dnie],0))</f>
        <v>34</v>
      </c>
      <c r="K252" s="1">
        <f>30+(podroze[[#This Row],[dnie]]-1)*24</f>
        <v>102</v>
      </c>
      <c r="AB252" s="1" t="s">
        <v>156</v>
      </c>
      <c r="AC252" s="1" t="s">
        <v>157</v>
      </c>
      <c r="AD252" s="1" t="s">
        <v>59</v>
      </c>
      <c r="AE252" s="2">
        <v>41959</v>
      </c>
      <c r="AF252" s="2">
        <v>41962</v>
      </c>
      <c r="AG252">
        <v>919</v>
      </c>
      <c r="AH252" t="str">
        <f>podroze7[[#This Row],[Imie]]&amp;podroze7[[#This Row],[Nazwisko]]</f>
        <v>IrmaOpoczna</v>
      </c>
      <c r="AI252">
        <f>COUNTIF(podroze7[id],podroze7[[#This Row],[id]])</f>
        <v>9</v>
      </c>
      <c r="AJ252">
        <f>podroze7[[#This Row],[D_powr]]-podroze7[[#This Row],[D_wyj]]+1</f>
        <v>4</v>
      </c>
      <c r="AK252" s="1" cm="1">
        <f t="array" ref="AK252">SUM(IF(podroze7[Nazwisko]=podroze7[[#This Row],[Nazwisko]],podroze7[dnie],0))</f>
        <v>34</v>
      </c>
      <c r="AL252" s="1">
        <f>30+(podroze7[[#This Row],[dnie]]-1)*24</f>
        <v>102</v>
      </c>
      <c r="AM252" s="1">
        <f>podroze7[[#This Row],[dieta]]+podroze7[[#This Row],[Koszt_wyj]]</f>
        <v>1021</v>
      </c>
      <c r="AZ252" s="1" t="s">
        <v>156</v>
      </c>
      <c r="BA252" s="1" t="s">
        <v>157</v>
      </c>
      <c r="BB252" s="1" t="s">
        <v>59</v>
      </c>
      <c r="BC252" s="2">
        <v>41959</v>
      </c>
      <c r="BD252" s="2">
        <v>41962</v>
      </c>
      <c r="BE252">
        <v>919</v>
      </c>
      <c r="BF252" t="str">
        <f>podroze78[[#This Row],[Imie]]&amp;podroze78[[#This Row],[Nazwisko]]</f>
        <v>IrmaOpoczna</v>
      </c>
      <c r="BG252">
        <f>COUNTIF(podroze78[id],podroze78[[#This Row],[id]])</f>
        <v>9</v>
      </c>
      <c r="BH252">
        <f>podroze78[[#This Row],[D_powr]]-podroze78[[#This Row],[D_wyj]]+1</f>
        <v>4</v>
      </c>
      <c r="BI252" s="1" cm="1">
        <f t="array" ref="BI252">SUM(IF(podroze78[Nazwisko]=podroze78[[#This Row],[Nazwisko]],podroze78[dnie],0))</f>
        <v>34</v>
      </c>
      <c r="BJ252" s="1">
        <f>30+(podroze78[[#This Row],[dnie]]-1)*24</f>
        <v>102</v>
      </c>
      <c r="BK252" s="1">
        <f>podroze78[[#This Row],[dieta]]+podroze78[[#This Row],[Koszt_wyj]]</f>
        <v>1021</v>
      </c>
      <c r="BL252" s="1">
        <f>MONTH(podroze78[[#This Row],[D_wyj]])</f>
        <v>11</v>
      </c>
      <c r="BT252" s="1" t="s">
        <v>156</v>
      </c>
      <c r="BU252" s="1" t="s">
        <v>157</v>
      </c>
      <c r="BV252" s="1" t="s">
        <v>59</v>
      </c>
      <c r="BW252" s="2">
        <v>41959</v>
      </c>
      <c r="BX252" s="2">
        <v>41962</v>
      </c>
      <c r="BY252">
        <v>919</v>
      </c>
      <c r="BZ252" t="str">
        <f>podroze789[[#This Row],[Imie]]&amp;podroze789[[#This Row],[Nazwisko]]</f>
        <v>IrmaOpoczna</v>
      </c>
      <c r="CA252">
        <f>COUNTIF(podroze789[id],podroze789[[#This Row],[id]])</f>
        <v>9</v>
      </c>
      <c r="CB252">
        <f>podroze789[[#This Row],[D_powr]]-podroze789[[#This Row],[D_wyj]]+1</f>
        <v>4</v>
      </c>
      <c r="CC252" s="1" cm="1">
        <f t="array" ref="CC252">SUM(IF(podroze789[Nazwisko]=podroze789[[#This Row],[Nazwisko]],podroze789[dnie],0))</f>
        <v>34</v>
      </c>
      <c r="CD252" s="1">
        <f>30+(podroze789[[#This Row],[dnie]]-1)*24</f>
        <v>102</v>
      </c>
      <c r="CE252" s="1">
        <f>podroze789[[#This Row],[dieta]]+podroze789[[#This Row],[Koszt_wyj]]</f>
        <v>1021</v>
      </c>
      <c r="CF252" s="1">
        <f>MONTH(podroze789[[#This Row],[D_wyj]])</f>
        <v>11</v>
      </c>
      <c r="CG252" s="1">
        <f>podroze789[[#This Row],[dnie]]-1</f>
        <v>3</v>
      </c>
      <c r="CT252" s="24">
        <v>3</v>
      </c>
      <c r="CV252" s="24">
        <v>2</v>
      </c>
    </row>
    <row r="253" spans="1:100" x14ac:dyDescent="0.25">
      <c r="A253" s="1" t="s">
        <v>134</v>
      </c>
      <c r="B253" s="1" t="s">
        <v>149</v>
      </c>
      <c r="C253" s="1" t="s">
        <v>11</v>
      </c>
      <c r="D253" s="2">
        <v>41851</v>
      </c>
      <c r="E253" s="2">
        <v>41852</v>
      </c>
      <c r="F253">
        <v>295.39999999999998</v>
      </c>
      <c r="G253" t="str">
        <f>podroze[[#This Row],[Imie]]&amp;podroze[[#This Row],[Nazwisko]]</f>
        <v>ZuzannaPiotrkowska</v>
      </c>
      <c r="H253">
        <f>COUNTIF(podroze[id],podroze[[#This Row],[id]])</f>
        <v>15</v>
      </c>
      <c r="I253">
        <f>podroze[[#This Row],[D_powr]]-podroze[[#This Row],[D_wyj]]+1</f>
        <v>2</v>
      </c>
      <c r="J253" s="1" cm="1">
        <f t="array" ref="J253">SUM(IF(podroze[Nazwisko]=podroze[[#This Row],[Nazwisko]],podroze[dnie],0))</f>
        <v>34</v>
      </c>
      <c r="K253" s="1">
        <f>30+(podroze[[#This Row],[dnie]]-1)*24</f>
        <v>54</v>
      </c>
      <c r="AB253" s="1" t="s">
        <v>134</v>
      </c>
      <c r="AC253" s="1" t="s">
        <v>149</v>
      </c>
      <c r="AD253" s="1" t="s">
        <v>11</v>
      </c>
      <c r="AE253" s="2">
        <v>41851</v>
      </c>
      <c r="AF253" s="2">
        <v>41852</v>
      </c>
      <c r="AG253">
        <v>295.39999999999998</v>
      </c>
      <c r="AH253" t="str">
        <f>podroze7[[#This Row],[Imie]]&amp;podroze7[[#This Row],[Nazwisko]]</f>
        <v>ZuzannaPiotrkowska</v>
      </c>
      <c r="AI253">
        <f>COUNTIF(podroze7[id],podroze7[[#This Row],[id]])</f>
        <v>15</v>
      </c>
      <c r="AJ253">
        <f>podroze7[[#This Row],[D_powr]]-podroze7[[#This Row],[D_wyj]]+1</f>
        <v>2</v>
      </c>
      <c r="AK253" s="1" cm="1">
        <f t="array" ref="AK253">SUM(IF(podroze7[Nazwisko]=podroze7[[#This Row],[Nazwisko]],podroze7[dnie],0))</f>
        <v>34</v>
      </c>
      <c r="AL253" s="1">
        <f>30+(podroze7[[#This Row],[dnie]]-1)*24</f>
        <v>54</v>
      </c>
      <c r="AM253" s="1">
        <f>podroze7[[#This Row],[dieta]]+podroze7[[#This Row],[Koszt_wyj]]</f>
        <v>349.4</v>
      </c>
      <c r="AZ253" s="1" t="s">
        <v>134</v>
      </c>
      <c r="BA253" s="1" t="s">
        <v>149</v>
      </c>
      <c r="BB253" s="1" t="s">
        <v>11</v>
      </c>
      <c r="BC253" s="2">
        <v>41851</v>
      </c>
      <c r="BD253" s="2">
        <v>41852</v>
      </c>
      <c r="BE253">
        <v>295.39999999999998</v>
      </c>
      <c r="BF253" t="str">
        <f>podroze78[[#This Row],[Imie]]&amp;podroze78[[#This Row],[Nazwisko]]</f>
        <v>ZuzannaPiotrkowska</v>
      </c>
      <c r="BG253">
        <f>COUNTIF(podroze78[id],podroze78[[#This Row],[id]])</f>
        <v>15</v>
      </c>
      <c r="BH253">
        <f>podroze78[[#This Row],[D_powr]]-podroze78[[#This Row],[D_wyj]]+1</f>
        <v>2</v>
      </c>
      <c r="BI253" s="1" cm="1">
        <f t="array" ref="BI253">SUM(IF(podroze78[Nazwisko]=podroze78[[#This Row],[Nazwisko]],podroze78[dnie],0))</f>
        <v>34</v>
      </c>
      <c r="BJ253" s="1">
        <f>30+(podroze78[[#This Row],[dnie]]-1)*24</f>
        <v>54</v>
      </c>
      <c r="BK253" s="1">
        <f>podroze78[[#This Row],[dieta]]+podroze78[[#This Row],[Koszt_wyj]]</f>
        <v>349.4</v>
      </c>
      <c r="BL253" s="1">
        <f>MONTH(podroze78[[#This Row],[D_wyj]])</f>
        <v>7</v>
      </c>
      <c r="BT253" s="1" t="s">
        <v>134</v>
      </c>
      <c r="BU253" s="1" t="s">
        <v>149</v>
      </c>
      <c r="BV253" s="1" t="s">
        <v>11</v>
      </c>
      <c r="BW253" s="2">
        <v>41851</v>
      </c>
      <c r="BX253" s="2">
        <v>41852</v>
      </c>
      <c r="BY253">
        <v>295.39999999999998</v>
      </c>
      <c r="BZ253" t="str">
        <f>podroze789[[#This Row],[Imie]]&amp;podroze789[[#This Row],[Nazwisko]]</f>
        <v>ZuzannaPiotrkowska</v>
      </c>
      <c r="CA253">
        <f>COUNTIF(podroze789[id],podroze789[[#This Row],[id]])</f>
        <v>15</v>
      </c>
      <c r="CB253">
        <f>podroze789[[#This Row],[D_powr]]-podroze789[[#This Row],[D_wyj]]+1</f>
        <v>2</v>
      </c>
      <c r="CC253" s="1" cm="1">
        <f t="array" ref="CC253">SUM(IF(podroze789[Nazwisko]=podroze789[[#This Row],[Nazwisko]],podroze789[dnie],0))</f>
        <v>34</v>
      </c>
      <c r="CD253" s="1">
        <f>30+(podroze789[[#This Row],[dnie]]-1)*24</f>
        <v>54</v>
      </c>
      <c r="CE253" s="1">
        <f>podroze789[[#This Row],[dieta]]+podroze789[[#This Row],[Koszt_wyj]]</f>
        <v>349.4</v>
      </c>
      <c r="CF253" s="1">
        <f>MONTH(podroze789[[#This Row],[D_wyj]])</f>
        <v>7</v>
      </c>
      <c r="CG253" s="1">
        <f>podroze789[[#This Row],[dnie]]-1</f>
        <v>1</v>
      </c>
      <c r="CT253" s="23">
        <v>4</v>
      </c>
      <c r="CV253" s="23">
        <v>4</v>
      </c>
    </row>
    <row r="254" spans="1:100" x14ac:dyDescent="0.25">
      <c r="A254" s="1" t="s">
        <v>134</v>
      </c>
      <c r="B254" s="1" t="s">
        <v>149</v>
      </c>
      <c r="C254" s="1" t="s">
        <v>8</v>
      </c>
      <c r="D254" s="2">
        <v>41881</v>
      </c>
      <c r="E254" s="2">
        <v>41882</v>
      </c>
      <c r="F254">
        <v>891</v>
      </c>
      <c r="G254" t="str">
        <f>podroze[[#This Row],[Imie]]&amp;podroze[[#This Row],[Nazwisko]]</f>
        <v>ZuzannaPiotrkowska</v>
      </c>
      <c r="H254">
        <f>COUNTIF(podroze[id],podroze[[#This Row],[id]])</f>
        <v>15</v>
      </c>
      <c r="I254">
        <f>podroze[[#This Row],[D_powr]]-podroze[[#This Row],[D_wyj]]+1</f>
        <v>2</v>
      </c>
      <c r="J254" s="1" cm="1">
        <f t="array" ref="J254">SUM(IF(podroze[Nazwisko]=podroze[[#This Row],[Nazwisko]],podroze[dnie],0))</f>
        <v>34</v>
      </c>
      <c r="K254" s="1">
        <f>30+(podroze[[#This Row],[dnie]]-1)*24</f>
        <v>54</v>
      </c>
      <c r="AB254" s="1" t="s">
        <v>134</v>
      </c>
      <c r="AC254" s="1" t="s">
        <v>149</v>
      </c>
      <c r="AD254" s="1" t="s">
        <v>8</v>
      </c>
      <c r="AE254" s="2">
        <v>41881</v>
      </c>
      <c r="AF254" s="2">
        <v>41882</v>
      </c>
      <c r="AG254">
        <v>891</v>
      </c>
      <c r="AH254" t="str">
        <f>podroze7[[#This Row],[Imie]]&amp;podroze7[[#This Row],[Nazwisko]]</f>
        <v>ZuzannaPiotrkowska</v>
      </c>
      <c r="AI254">
        <f>COUNTIF(podroze7[id],podroze7[[#This Row],[id]])</f>
        <v>15</v>
      </c>
      <c r="AJ254">
        <f>podroze7[[#This Row],[D_powr]]-podroze7[[#This Row],[D_wyj]]+1</f>
        <v>2</v>
      </c>
      <c r="AK254" s="1" cm="1">
        <f t="array" ref="AK254">SUM(IF(podroze7[Nazwisko]=podroze7[[#This Row],[Nazwisko]],podroze7[dnie],0))</f>
        <v>34</v>
      </c>
      <c r="AL254" s="1">
        <f>30+(podroze7[[#This Row],[dnie]]-1)*24</f>
        <v>54</v>
      </c>
      <c r="AM254" s="1">
        <f>podroze7[[#This Row],[dieta]]+podroze7[[#This Row],[Koszt_wyj]]</f>
        <v>945</v>
      </c>
      <c r="AZ254" s="1" t="s">
        <v>134</v>
      </c>
      <c r="BA254" s="1" t="s">
        <v>149</v>
      </c>
      <c r="BB254" s="1" t="s">
        <v>8</v>
      </c>
      <c r="BC254" s="2">
        <v>41881</v>
      </c>
      <c r="BD254" s="2">
        <v>41882</v>
      </c>
      <c r="BE254">
        <v>891</v>
      </c>
      <c r="BF254" t="str">
        <f>podroze78[[#This Row],[Imie]]&amp;podroze78[[#This Row],[Nazwisko]]</f>
        <v>ZuzannaPiotrkowska</v>
      </c>
      <c r="BG254">
        <f>COUNTIF(podroze78[id],podroze78[[#This Row],[id]])</f>
        <v>15</v>
      </c>
      <c r="BH254">
        <f>podroze78[[#This Row],[D_powr]]-podroze78[[#This Row],[D_wyj]]+1</f>
        <v>2</v>
      </c>
      <c r="BI254" s="1" cm="1">
        <f t="array" ref="BI254">SUM(IF(podroze78[Nazwisko]=podroze78[[#This Row],[Nazwisko]],podroze78[dnie],0))</f>
        <v>34</v>
      </c>
      <c r="BJ254" s="1">
        <f>30+(podroze78[[#This Row],[dnie]]-1)*24</f>
        <v>54</v>
      </c>
      <c r="BK254" s="1">
        <f>podroze78[[#This Row],[dieta]]+podroze78[[#This Row],[Koszt_wyj]]</f>
        <v>945</v>
      </c>
      <c r="BL254" s="1">
        <f>MONTH(podroze78[[#This Row],[D_wyj]])</f>
        <v>8</v>
      </c>
      <c r="BT254" s="1" t="s">
        <v>134</v>
      </c>
      <c r="BU254" s="1" t="s">
        <v>149</v>
      </c>
      <c r="BV254" s="1" t="s">
        <v>8</v>
      </c>
      <c r="BW254" s="2">
        <v>41881</v>
      </c>
      <c r="BX254" s="2">
        <v>41882</v>
      </c>
      <c r="BY254">
        <v>891</v>
      </c>
      <c r="BZ254" t="str">
        <f>podroze789[[#This Row],[Imie]]&amp;podroze789[[#This Row],[Nazwisko]]</f>
        <v>ZuzannaPiotrkowska</v>
      </c>
      <c r="CA254">
        <f>COUNTIF(podroze789[id],podroze789[[#This Row],[id]])</f>
        <v>15</v>
      </c>
      <c r="CB254">
        <f>podroze789[[#This Row],[D_powr]]-podroze789[[#This Row],[D_wyj]]+1</f>
        <v>2</v>
      </c>
      <c r="CC254" s="1" cm="1">
        <f t="array" ref="CC254">SUM(IF(podroze789[Nazwisko]=podroze789[[#This Row],[Nazwisko]],podroze789[dnie],0))</f>
        <v>34</v>
      </c>
      <c r="CD254" s="1">
        <f>30+(podroze789[[#This Row],[dnie]]-1)*24</f>
        <v>54</v>
      </c>
      <c r="CE254" s="1">
        <f>podroze789[[#This Row],[dieta]]+podroze789[[#This Row],[Koszt_wyj]]</f>
        <v>945</v>
      </c>
      <c r="CF254" s="1">
        <f>MONTH(podroze789[[#This Row],[D_wyj]])</f>
        <v>8</v>
      </c>
      <c r="CG254" s="1">
        <f>podroze789[[#This Row],[dnie]]-1</f>
        <v>1</v>
      </c>
      <c r="CT254" s="24">
        <v>4</v>
      </c>
      <c r="CV254" s="24">
        <v>4</v>
      </c>
    </row>
    <row r="255" spans="1:100" x14ac:dyDescent="0.25">
      <c r="A255" s="1" t="s">
        <v>134</v>
      </c>
      <c r="B255" s="1" t="s">
        <v>149</v>
      </c>
      <c r="C255" s="1" t="s">
        <v>38</v>
      </c>
      <c r="D255" s="2">
        <v>41956</v>
      </c>
      <c r="E255" s="2">
        <v>41957</v>
      </c>
      <c r="F255">
        <v>407.8</v>
      </c>
      <c r="G255" t="str">
        <f>podroze[[#This Row],[Imie]]&amp;podroze[[#This Row],[Nazwisko]]</f>
        <v>ZuzannaPiotrkowska</v>
      </c>
      <c r="H255">
        <f>COUNTIF(podroze[id],podroze[[#This Row],[id]])</f>
        <v>15</v>
      </c>
      <c r="I255">
        <f>podroze[[#This Row],[D_powr]]-podroze[[#This Row],[D_wyj]]+1</f>
        <v>2</v>
      </c>
      <c r="J255" s="1" cm="1">
        <f t="array" ref="J255">SUM(IF(podroze[Nazwisko]=podroze[[#This Row],[Nazwisko]],podroze[dnie],0))</f>
        <v>34</v>
      </c>
      <c r="K255" s="1">
        <f>30+(podroze[[#This Row],[dnie]]-1)*24</f>
        <v>54</v>
      </c>
      <c r="AB255" s="1" t="s">
        <v>134</v>
      </c>
      <c r="AC255" s="1" t="s">
        <v>149</v>
      </c>
      <c r="AD255" s="1" t="s">
        <v>38</v>
      </c>
      <c r="AE255" s="2">
        <v>41956</v>
      </c>
      <c r="AF255" s="2">
        <v>41957</v>
      </c>
      <c r="AG255">
        <v>407.8</v>
      </c>
      <c r="AH255" t="str">
        <f>podroze7[[#This Row],[Imie]]&amp;podroze7[[#This Row],[Nazwisko]]</f>
        <v>ZuzannaPiotrkowska</v>
      </c>
      <c r="AI255">
        <f>COUNTIF(podroze7[id],podroze7[[#This Row],[id]])</f>
        <v>15</v>
      </c>
      <c r="AJ255">
        <f>podroze7[[#This Row],[D_powr]]-podroze7[[#This Row],[D_wyj]]+1</f>
        <v>2</v>
      </c>
      <c r="AK255" s="1" cm="1">
        <f t="array" ref="AK255">SUM(IF(podroze7[Nazwisko]=podroze7[[#This Row],[Nazwisko]],podroze7[dnie],0))</f>
        <v>34</v>
      </c>
      <c r="AL255" s="1">
        <f>30+(podroze7[[#This Row],[dnie]]-1)*24</f>
        <v>54</v>
      </c>
      <c r="AM255" s="1">
        <f>podroze7[[#This Row],[dieta]]+podroze7[[#This Row],[Koszt_wyj]]</f>
        <v>461.8</v>
      </c>
      <c r="AZ255" s="1" t="s">
        <v>134</v>
      </c>
      <c r="BA255" s="1" t="s">
        <v>149</v>
      </c>
      <c r="BB255" s="1" t="s">
        <v>38</v>
      </c>
      <c r="BC255" s="2">
        <v>41956</v>
      </c>
      <c r="BD255" s="2">
        <v>41957</v>
      </c>
      <c r="BE255">
        <v>407.8</v>
      </c>
      <c r="BF255" t="str">
        <f>podroze78[[#This Row],[Imie]]&amp;podroze78[[#This Row],[Nazwisko]]</f>
        <v>ZuzannaPiotrkowska</v>
      </c>
      <c r="BG255">
        <f>COUNTIF(podroze78[id],podroze78[[#This Row],[id]])</f>
        <v>15</v>
      </c>
      <c r="BH255">
        <f>podroze78[[#This Row],[D_powr]]-podroze78[[#This Row],[D_wyj]]+1</f>
        <v>2</v>
      </c>
      <c r="BI255" s="1" cm="1">
        <f t="array" ref="BI255">SUM(IF(podroze78[Nazwisko]=podroze78[[#This Row],[Nazwisko]],podroze78[dnie],0))</f>
        <v>34</v>
      </c>
      <c r="BJ255" s="1">
        <f>30+(podroze78[[#This Row],[dnie]]-1)*24</f>
        <v>54</v>
      </c>
      <c r="BK255" s="1">
        <f>podroze78[[#This Row],[dieta]]+podroze78[[#This Row],[Koszt_wyj]]</f>
        <v>461.8</v>
      </c>
      <c r="BL255" s="1">
        <f>MONTH(podroze78[[#This Row],[D_wyj]])</f>
        <v>11</v>
      </c>
      <c r="BT255" s="1" t="s">
        <v>134</v>
      </c>
      <c r="BU255" s="1" t="s">
        <v>149</v>
      </c>
      <c r="BV255" s="1" t="s">
        <v>38</v>
      </c>
      <c r="BW255" s="2">
        <v>41956</v>
      </c>
      <c r="BX255" s="2">
        <v>41957</v>
      </c>
      <c r="BY255">
        <v>407.8</v>
      </c>
      <c r="BZ255" t="str">
        <f>podroze789[[#This Row],[Imie]]&amp;podroze789[[#This Row],[Nazwisko]]</f>
        <v>ZuzannaPiotrkowska</v>
      </c>
      <c r="CA255">
        <f>COUNTIF(podroze789[id],podroze789[[#This Row],[id]])</f>
        <v>15</v>
      </c>
      <c r="CB255">
        <f>podroze789[[#This Row],[D_powr]]-podroze789[[#This Row],[D_wyj]]+1</f>
        <v>2</v>
      </c>
      <c r="CC255" s="1" cm="1">
        <f t="array" ref="CC255">SUM(IF(podroze789[Nazwisko]=podroze789[[#This Row],[Nazwisko]],podroze789[dnie],0))</f>
        <v>34</v>
      </c>
      <c r="CD255" s="1">
        <f>30+(podroze789[[#This Row],[dnie]]-1)*24</f>
        <v>54</v>
      </c>
      <c r="CE255" s="1">
        <f>podroze789[[#This Row],[dieta]]+podroze789[[#This Row],[Koszt_wyj]]</f>
        <v>461.8</v>
      </c>
      <c r="CF255" s="1">
        <f>MONTH(podroze789[[#This Row],[D_wyj]])</f>
        <v>11</v>
      </c>
      <c r="CG255" s="1">
        <f>podroze789[[#This Row],[dnie]]-1</f>
        <v>1</v>
      </c>
      <c r="CT255" s="23">
        <v>4</v>
      </c>
      <c r="CV255" s="23">
        <v>3</v>
      </c>
    </row>
    <row r="256" spans="1:100" x14ac:dyDescent="0.25">
      <c r="A256" s="1" t="s">
        <v>134</v>
      </c>
      <c r="B256" s="1" t="s">
        <v>149</v>
      </c>
      <c r="C256" s="1" t="s">
        <v>8</v>
      </c>
      <c r="D256" s="2">
        <v>41982</v>
      </c>
      <c r="E256" s="2">
        <v>41983</v>
      </c>
      <c r="F256">
        <v>891</v>
      </c>
      <c r="G256" t="str">
        <f>podroze[[#This Row],[Imie]]&amp;podroze[[#This Row],[Nazwisko]]</f>
        <v>ZuzannaPiotrkowska</v>
      </c>
      <c r="H256">
        <f>COUNTIF(podroze[id],podroze[[#This Row],[id]])</f>
        <v>15</v>
      </c>
      <c r="I256">
        <f>podroze[[#This Row],[D_powr]]-podroze[[#This Row],[D_wyj]]+1</f>
        <v>2</v>
      </c>
      <c r="J256" s="1" cm="1">
        <f t="array" ref="J256">SUM(IF(podroze[Nazwisko]=podroze[[#This Row],[Nazwisko]],podroze[dnie],0))</f>
        <v>34</v>
      </c>
      <c r="K256" s="1">
        <f>30+(podroze[[#This Row],[dnie]]-1)*24</f>
        <v>54</v>
      </c>
      <c r="AB256" s="1" t="s">
        <v>134</v>
      </c>
      <c r="AC256" s="1" t="s">
        <v>149</v>
      </c>
      <c r="AD256" s="1" t="s">
        <v>8</v>
      </c>
      <c r="AE256" s="2">
        <v>41982</v>
      </c>
      <c r="AF256" s="2">
        <v>41983</v>
      </c>
      <c r="AG256">
        <v>891</v>
      </c>
      <c r="AH256" t="str">
        <f>podroze7[[#This Row],[Imie]]&amp;podroze7[[#This Row],[Nazwisko]]</f>
        <v>ZuzannaPiotrkowska</v>
      </c>
      <c r="AI256">
        <f>COUNTIF(podroze7[id],podroze7[[#This Row],[id]])</f>
        <v>15</v>
      </c>
      <c r="AJ256">
        <f>podroze7[[#This Row],[D_powr]]-podroze7[[#This Row],[D_wyj]]+1</f>
        <v>2</v>
      </c>
      <c r="AK256" s="1" cm="1">
        <f t="array" ref="AK256">SUM(IF(podroze7[Nazwisko]=podroze7[[#This Row],[Nazwisko]],podroze7[dnie],0))</f>
        <v>34</v>
      </c>
      <c r="AL256" s="1">
        <f>30+(podroze7[[#This Row],[dnie]]-1)*24</f>
        <v>54</v>
      </c>
      <c r="AM256" s="1">
        <f>podroze7[[#This Row],[dieta]]+podroze7[[#This Row],[Koszt_wyj]]</f>
        <v>945</v>
      </c>
      <c r="AZ256" s="1" t="s">
        <v>134</v>
      </c>
      <c r="BA256" s="1" t="s">
        <v>149</v>
      </c>
      <c r="BB256" s="1" t="s">
        <v>8</v>
      </c>
      <c r="BC256" s="2">
        <v>41982</v>
      </c>
      <c r="BD256" s="2">
        <v>41983</v>
      </c>
      <c r="BE256">
        <v>891</v>
      </c>
      <c r="BF256" t="str">
        <f>podroze78[[#This Row],[Imie]]&amp;podroze78[[#This Row],[Nazwisko]]</f>
        <v>ZuzannaPiotrkowska</v>
      </c>
      <c r="BG256">
        <f>COUNTIF(podroze78[id],podroze78[[#This Row],[id]])</f>
        <v>15</v>
      </c>
      <c r="BH256">
        <f>podroze78[[#This Row],[D_powr]]-podroze78[[#This Row],[D_wyj]]+1</f>
        <v>2</v>
      </c>
      <c r="BI256" s="1" cm="1">
        <f t="array" ref="BI256">SUM(IF(podroze78[Nazwisko]=podroze78[[#This Row],[Nazwisko]],podroze78[dnie],0))</f>
        <v>34</v>
      </c>
      <c r="BJ256" s="1">
        <f>30+(podroze78[[#This Row],[dnie]]-1)*24</f>
        <v>54</v>
      </c>
      <c r="BK256" s="1">
        <f>podroze78[[#This Row],[dieta]]+podroze78[[#This Row],[Koszt_wyj]]</f>
        <v>945</v>
      </c>
      <c r="BL256" s="1">
        <f>MONTH(podroze78[[#This Row],[D_wyj]])</f>
        <v>12</v>
      </c>
      <c r="BT256" s="1" t="s">
        <v>134</v>
      </c>
      <c r="BU256" s="1" t="s">
        <v>149</v>
      </c>
      <c r="BV256" s="1" t="s">
        <v>8</v>
      </c>
      <c r="BW256" s="2">
        <v>41982</v>
      </c>
      <c r="BX256" s="2">
        <v>41983</v>
      </c>
      <c r="BY256">
        <v>891</v>
      </c>
      <c r="BZ256" t="str">
        <f>podroze789[[#This Row],[Imie]]&amp;podroze789[[#This Row],[Nazwisko]]</f>
        <v>ZuzannaPiotrkowska</v>
      </c>
      <c r="CA256">
        <f>COUNTIF(podroze789[id],podroze789[[#This Row],[id]])</f>
        <v>15</v>
      </c>
      <c r="CB256">
        <f>podroze789[[#This Row],[D_powr]]-podroze789[[#This Row],[D_wyj]]+1</f>
        <v>2</v>
      </c>
      <c r="CC256" s="1" cm="1">
        <f t="array" ref="CC256">SUM(IF(podroze789[Nazwisko]=podroze789[[#This Row],[Nazwisko]],podroze789[dnie],0))</f>
        <v>34</v>
      </c>
      <c r="CD256" s="1">
        <f>30+(podroze789[[#This Row],[dnie]]-1)*24</f>
        <v>54</v>
      </c>
      <c r="CE256" s="1">
        <f>podroze789[[#This Row],[dieta]]+podroze789[[#This Row],[Koszt_wyj]]</f>
        <v>945</v>
      </c>
      <c r="CF256" s="1">
        <f>MONTH(podroze789[[#This Row],[D_wyj]])</f>
        <v>12</v>
      </c>
      <c r="CG256" s="1">
        <f>podroze789[[#This Row],[dnie]]-1</f>
        <v>1</v>
      </c>
      <c r="CT256" s="24">
        <v>4</v>
      </c>
      <c r="CV256" s="24">
        <v>3</v>
      </c>
    </row>
    <row r="257" spans="1:100" x14ac:dyDescent="0.25">
      <c r="A257" s="1" t="s">
        <v>134</v>
      </c>
      <c r="B257" s="1" t="s">
        <v>149</v>
      </c>
      <c r="C257" s="1" t="s">
        <v>17</v>
      </c>
      <c r="D257" s="2">
        <v>41995</v>
      </c>
      <c r="E257" s="2">
        <v>41996</v>
      </c>
      <c r="F257">
        <v>706.5</v>
      </c>
      <c r="G257" t="str">
        <f>podroze[[#This Row],[Imie]]&amp;podroze[[#This Row],[Nazwisko]]</f>
        <v>ZuzannaPiotrkowska</v>
      </c>
      <c r="H257">
        <f>COUNTIF(podroze[id],podroze[[#This Row],[id]])</f>
        <v>15</v>
      </c>
      <c r="I257">
        <f>podroze[[#This Row],[D_powr]]-podroze[[#This Row],[D_wyj]]+1</f>
        <v>2</v>
      </c>
      <c r="J257" s="1" cm="1">
        <f t="array" ref="J257">SUM(IF(podroze[Nazwisko]=podroze[[#This Row],[Nazwisko]],podroze[dnie],0))</f>
        <v>34</v>
      </c>
      <c r="K257" s="1">
        <f>30+(podroze[[#This Row],[dnie]]-1)*24</f>
        <v>54</v>
      </c>
      <c r="AB257" s="1" t="s">
        <v>134</v>
      </c>
      <c r="AC257" s="1" t="s">
        <v>149</v>
      </c>
      <c r="AD257" s="1" t="s">
        <v>17</v>
      </c>
      <c r="AE257" s="2">
        <v>41995</v>
      </c>
      <c r="AF257" s="2">
        <v>41996</v>
      </c>
      <c r="AG257">
        <v>706.5</v>
      </c>
      <c r="AH257" t="str">
        <f>podroze7[[#This Row],[Imie]]&amp;podroze7[[#This Row],[Nazwisko]]</f>
        <v>ZuzannaPiotrkowska</v>
      </c>
      <c r="AI257">
        <f>COUNTIF(podroze7[id],podroze7[[#This Row],[id]])</f>
        <v>15</v>
      </c>
      <c r="AJ257">
        <f>podroze7[[#This Row],[D_powr]]-podroze7[[#This Row],[D_wyj]]+1</f>
        <v>2</v>
      </c>
      <c r="AK257" s="1" cm="1">
        <f t="array" ref="AK257">SUM(IF(podroze7[Nazwisko]=podroze7[[#This Row],[Nazwisko]],podroze7[dnie],0))</f>
        <v>34</v>
      </c>
      <c r="AL257" s="1">
        <f>30+(podroze7[[#This Row],[dnie]]-1)*24</f>
        <v>54</v>
      </c>
      <c r="AM257" s="1">
        <f>podroze7[[#This Row],[dieta]]+podroze7[[#This Row],[Koszt_wyj]]</f>
        <v>760.5</v>
      </c>
      <c r="AZ257" s="1" t="s">
        <v>134</v>
      </c>
      <c r="BA257" s="1" t="s">
        <v>149</v>
      </c>
      <c r="BB257" s="1" t="s">
        <v>17</v>
      </c>
      <c r="BC257" s="2">
        <v>41995</v>
      </c>
      <c r="BD257" s="2">
        <v>41996</v>
      </c>
      <c r="BE257">
        <v>706.5</v>
      </c>
      <c r="BF257" t="str">
        <f>podroze78[[#This Row],[Imie]]&amp;podroze78[[#This Row],[Nazwisko]]</f>
        <v>ZuzannaPiotrkowska</v>
      </c>
      <c r="BG257">
        <f>COUNTIF(podroze78[id],podroze78[[#This Row],[id]])</f>
        <v>15</v>
      </c>
      <c r="BH257">
        <f>podroze78[[#This Row],[D_powr]]-podroze78[[#This Row],[D_wyj]]+1</f>
        <v>2</v>
      </c>
      <c r="BI257" s="1" cm="1">
        <f t="array" ref="BI257">SUM(IF(podroze78[Nazwisko]=podroze78[[#This Row],[Nazwisko]],podroze78[dnie],0))</f>
        <v>34</v>
      </c>
      <c r="BJ257" s="1">
        <f>30+(podroze78[[#This Row],[dnie]]-1)*24</f>
        <v>54</v>
      </c>
      <c r="BK257" s="1">
        <f>podroze78[[#This Row],[dieta]]+podroze78[[#This Row],[Koszt_wyj]]</f>
        <v>760.5</v>
      </c>
      <c r="BL257" s="1">
        <f>MONTH(podroze78[[#This Row],[D_wyj]])</f>
        <v>12</v>
      </c>
      <c r="BT257" s="1" t="s">
        <v>134</v>
      </c>
      <c r="BU257" s="1" t="s">
        <v>149</v>
      </c>
      <c r="BV257" s="1" t="s">
        <v>17</v>
      </c>
      <c r="BW257" s="2">
        <v>41995</v>
      </c>
      <c r="BX257" s="2">
        <v>41996</v>
      </c>
      <c r="BY257">
        <v>706.5</v>
      </c>
      <c r="BZ257" t="str">
        <f>podroze789[[#This Row],[Imie]]&amp;podroze789[[#This Row],[Nazwisko]]</f>
        <v>ZuzannaPiotrkowska</v>
      </c>
      <c r="CA257">
        <f>COUNTIF(podroze789[id],podroze789[[#This Row],[id]])</f>
        <v>15</v>
      </c>
      <c r="CB257">
        <f>podroze789[[#This Row],[D_powr]]-podroze789[[#This Row],[D_wyj]]+1</f>
        <v>2</v>
      </c>
      <c r="CC257" s="1" cm="1">
        <f t="array" ref="CC257">SUM(IF(podroze789[Nazwisko]=podroze789[[#This Row],[Nazwisko]],podroze789[dnie],0))</f>
        <v>34</v>
      </c>
      <c r="CD257" s="1">
        <f>30+(podroze789[[#This Row],[dnie]]-1)*24</f>
        <v>54</v>
      </c>
      <c r="CE257" s="1">
        <f>podroze789[[#This Row],[dieta]]+podroze789[[#This Row],[Koszt_wyj]]</f>
        <v>760.5</v>
      </c>
      <c r="CF257" s="1">
        <f>MONTH(podroze789[[#This Row],[D_wyj]])</f>
        <v>12</v>
      </c>
      <c r="CG257" s="1">
        <f>podroze789[[#This Row],[dnie]]-1</f>
        <v>1</v>
      </c>
      <c r="CT257" s="23">
        <v>3</v>
      </c>
      <c r="CV257" s="23">
        <v>3</v>
      </c>
    </row>
    <row r="258" spans="1:100" x14ac:dyDescent="0.25">
      <c r="A258" s="1" t="s">
        <v>156</v>
      </c>
      <c r="B258" s="1" t="s">
        <v>157</v>
      </c>
      <c r="C258" s="1" t="s">
        <v>19</v>
      </c>
      <c r="D258" s="2">
        <v>41839</v>
      </c>
      <c r="E258" s="2">
        <v>41841</v>
      </c>
      <c r="F258">
        <v>795.4</v>
      </c>
      <c r="G258" t="str">
        <f>podroze[[#This Row],[Imie]]&amp;podroze[[#This Row],[Nazwisko]]</f>
        <v>IrmaOpoczna</v>
      </c>
      <c r="H258">
        <f>COUNTIF(podroze[id],podroze[[#This Row],[id]])</f>
        <v>9</v>
      </c>
      <c r="I258">
        <f>podroze[[#This Row],[D_powr]]-podroze[[#This Row],[D_wyj]]+1</f>
        <v>3</v>
      </c>
      <c r="J258" s="1" cm="1">
        <f t="array" ref="J258">SUM(IF(podroze[Nazwisko]=podroze[[#This Row],[Nazwisko]],podroze[dnie],0))</f>
        <v>34</v>
      </c>
      <c r="K258" s="1">
        <f>30+(podroze[[#This Row],[dnie]]-1)*24</f>
        <v>78</v>
      </c>
      <c r="AB258" s="1" t="s">
        <v>156</v>
      </c>
      <c r="AC258" s="1" t="s">
        <v>157</v>
      </c>
      <c r="AD258" s="1" t="s">
        <v>19</v>
      </c>
      <c r="AE258" s="2">
        <v>41839</v>
      </c>
      <c r="AF258" s="2">
        <v>41841</v>
      </c>
      <c r="AG258">
        <v>795.4</v>
      </c>
      <c r="AH258" t="str">
        <f>podroze7[[#This Row],[Imie]]&amp;podroze7[[#This Row],[Nazwisko]]</f>
        <v>IrmaOpoczna</v>
      </c>
      <c r="AI258">
        <f>COUNTIF(podroze7[id],podroze7[[#This Row],[id]])</f>
        <v>9</v>
      </c>
      <c r="AJ258">
        <f>podroze7[[#This Row],[D_powr]]-podroze7[[#This Row],[D_wyj]]+1</f>
        <v>3</v>
      </c>
      <c r="AK258" s="1" cm="1">
        <f t="array" ref="AK258">SUM(IF(podroze7[Nazwisko]=podroze7[[#This Row],[Nazwisko]],podroze7[dnie],0))</f>
        <v>34</v>
      </c>
      <c r="AL258" s="1">
        <f>30+(podroze7[[#This Row],[dnie]]-1)*24</f>
        <v>78</v>
      </c>
      <c r="AM258" s="1">
        <f>podroze7[[#This Row],[dieta]]+podroze7[[#This Row],[Koszt_wyj]]</f>
        <v>873.4</v>
      </c>
      <c r="AZ258" s="1" t="s">
        <v>156</v>
      </c>
      <c r="BA258" s="1" t="s">
        <v>157</v>
      </c>
      <c r="BB258" s="1" t="s">
        <v>19</v>
      </c>
      <c r="BC258" s="2">
        <v>41839</v>
      </c>
      <c r="BD258" s="2">
        <v>41841</v>
      </c>
      <c r="BE258">
        <v>795.4</v>
      </c>
      <c r="BF258" t="str">
        <f>podroze78[[#This Row],[Imie]]&amp;podroze78[[#This Row],[Nazwisko]]</f>
        <v>IrmaOpoczna</v>
      </c>
      <c r="BG258">
        <f>COUNTIF(podroze78[id],podroze78[[#This Row],[id]])</f>
        <v>9</v>
      </c>
      <c r="BH258">
        <f>podroze78[[#This Row],[D_powr]]-podroze78[[#This Row],[D_wyj]]+1</f>
        <v>3</v>
      </c>
      <c r="BI258" s="1" cm="1">
        <f t="array" ref="BI258">SUM(IF(podroze78[Nazwisko]=podroze78[[#This Row],[Nazwisko]],podroze78[dnie],0))</f>
        <v>34</v>
      </c>
      <c r="BJ258" s="1">
        <f>30+(podroze78[[#This Row],[dnie]]-1)*24</f>
        <v>78</v>
      </c>
      <c r="BK258" s="1">
        <f>podroze78[[#This Row],[dieta]]+podroze78[[#This Row],[Koszt_wyj]]</f>
        <v>873.4</v>
      </c>
      <c r="BL258" s="1">
        <f>MONTH(podroze78[[#This Row],[D_wyj]])</f>
        <v>7</v>
      </c>
      <c r="BT258" s="1" t="s">
        <v>156</v>
      </c>
      <c r="BU258" s="1" t="s">
        <v>157</v>
      </c>
      <c r="BV258" s="1" t="s">
        <v>19</v>
      </c>
      <c r="BW258" s="2">
        <v>41839</v>
      </c>
      <c r="BX258" s="2">
        <v>41841</v>
      </c>
      <c r="BY258">
        <v>795.4</v>
      </c>
      <c r="BZ258" t="str">
        <f>podroze789[[#This Row],[Imie]]&amp;podroze789[[#This Row],[Nazwisko]]</f>
        <v>IrmaOpoczna</v>
      </c>
      <c r="CA258">
        <f>COUNTIF(podroze789[id],podroze789[[#This Row],[id]])</f>
        <v>9</v>
      </c>
      <c r="CB258">
        <f>podroze789[[#This Row],[D_powr]]-podroze789[[#This Row],[D_wyj]]+1</f>
        <v>3</v>
      </c>
      <c r="CC258" s="1" cm="1">
        <f t="array" ref="CC258">SUM(IF(podroze789[Nazwisko]=podroze789[[#This Row],[Nazwisko]],podroze789[dnie],0))</f>
        <v>34</v>
      </c>
      <c r="CD258" s="1">
        <f>30+(podroze789[[#This Row],[dnie]]-1)*24</f>
        <v>78</v>
      </c>
      <c r="CE258" s="1">
        <f>podroze789[[#This Row],[dieta]]+podroze789[[#This Row],[Koszt_wyj]]</f>
        <v>873.4</v>
      </c>
      <c r="CF258" s="1">
        <f>MONTH(podroze789[[#This Row],[D_wyj]])</f>
        <v>7</v>
      </c>
      <c r="CG258" s="1">
        <f>podroze789[[#This Row],[dnie]]-1</f>
        <v>2</v>
      </c>
      <c r="CT258" s="24">
        <v>3</v>
      </c>
      <c r="CV258" s="24">
        <v>1</v>
      </c>
    </row>
    <row r="259" spans="1:100" x14ac:dyDescent="0.25">
      <c r="A259" s="1" t="s">
        <v>156</v>
      </c>
      <c r="B259" s="1" t="s">
        <v>157</v>
      </c>
      <c r="C259" s="1" t="s">
        <v>47</v>
      </c>
      <c r="D259" s="2">
        <v>41869</v>
      </c>
      <c r="E259" s="2">
        <v>41871</v>
      </c>
      <c r="F259">
        <v>689.8</v>
      </c>
      <c r="G259" t="str">
        <f>podroze[[#This Row],[Imie]]&amp;podroze[[#This Row],[Nazwisko]]</f>
        <v>IrmaOpoczna</v>
      </c>
      <c r="H259">
        <f>COUNTIF(podroze[id],podroze[[#This Row],[id]])</f>
        <v>9</v>
      </c>
      <c r="I259">
        <f>podroze[[#This Row],[D_powr]]-podroze[[#This Row],[D_wyj]]+1</f>
        <v>3</v>
      </c>
      <c r="J259" s="1" cm="1">
        <f t="array" ref="J259">SUM(IF(podroze[Nazwisko]=podroze[[#This Row],[Nazwisko]],podroze[dnie],0))</f>
        <v>34</v>
      </c>
      <c r="K259" s="1">
        <f>30+(podroze[[#This Row],[dnie]]-1)*24</f>
        <v>78</v>
      </c>
      <c r="AB259" s="1" t="s">
        <v>156</v>
      </c>
      <c r="AC259" s="1" t="s">
        <v>157</v>
      </c>
      <c r="AD259" s="1" t="s">
        <v>47</v>
      </c>
      <c r="AE259" s="2">
        <v>41869</v>
      </c>
      <c r="AF259" s="2">
        <v>41871</v>
      </c>
      <c r="AG259">
        <v>689.8</v>
      </c>
      <c r="AH259" t="str">
        <f>podroze7[[#This Row],[Imie]]&amp;podroze7[[#This Row],[Nazwisko]]</f>
        <v>IrmaOpoczna</v>
      </c>
      <c r="AI259">
        <f>COUNTIF(podroze7[id],podroze7[[#This Row],[id]])</f>
        <v>9</v>
      </c>
      <c r="AJ259">
        <f>podroze7[[#This Row],[D_powr]]-podroze7[[#This Row],[D_wyj]]+1</f>
        <v>3</v>
      </c>
      <c r="AK259" s="1" cm="1">
        <f t="array" ref="AK259">SUM(IF(podroze7[Nazwisko]=podroze7[[#This Row],[Nazwisko]],podroze7[dnie],0))</f>
        <v>34</v>
      </c>
      <c r="AL259" s="1">
        <f>30+(podroze7[[#This Row],[dnie]]-1)*24</f>
        <v>78</v>
      </c>
      <c r="AM259" s="1">
        <f>podroze7[[#This Row],[dieta]]+podroze7[[#This Row],[Koszt_wyj]]</f>
        <v>767.8</v>
      </c>
      <c r="AZ259" s="1" t="s">
        <v>156</v>
      </c>
      <c r="BA259" s="1" t="s">
        <v>157</v>
      </c>
      <c r="BB259" s="1" t="s">
        <v>47</v>
      </c>
      <c r="BC259" s="2">
        <v>41869</v>
      </c>
      <c r="BD259" s="2">
        <v>41871</v>
      </c>
      <c r="BE259">
        <v>689.8</v>
      </c>
      <c r="BF259" t="str">
        <f>podroze78[[#This Row],[Imie]]&amp;podroze78[[#This Row],[Nazwisko]]</f>
        <v>IrmaOpoczna</v>
      </c>
      <c r="BG259">
        <f>COUNTIF(podroze78[id],podroze78[[#This Row],[id]])</f>
        <v>9</v>
      </c>
      <c r="BH259">
        <f>podroze78[[#This Row],[D_powr]]-podroze78[[#This Row],[D_wyj]]+1</f>
        <v>3</v>
      </c>
      <c r="BI259" s="1" cm="1">
        <f t="array" ref="BI259">SUM(IF(podroze78[Nazwisko]=podroze78[[#This Row],[Nazwisko]],podroze78[dnie],0))</f>
        <v>34</v>
      </c>
      <c r="BJ259" s="1">
        <f>30+(podroze78[[#This Row],[dnie]]-1)*24</f>
        <v>78</v>
      </c>
      <c r="BK259" s="1">
        <f>podroze78[[#This Row],[dieta]]+podroze78[[#This Row],[Koszt_wyj]]</f>
        <v>767.8</v>
      </c>
      <c r="BL259" s="1">
        <f>MONTH(podroze78[[#This Row],[D_wyj]])</f>
        <v>8</v>
      </c>
      <c r="BT259" s="1" t="s">
        <v>156</v>
      </c>
      <c r="BU259" s="1" t="s">
        <v>157</v>
      </c>
      <c r="BV259" s="1" t="s">
        <v>47</v>
      </c>
      <c r="BW259" s="2">
        <v>41869</v>
      </c>
      <c r="BX259" s="2">
        <v>41871</v>
      </c>
      <c r="BY259">
        <v>689.8</v>
      </c>
      <c r="BZ259" t="str">
        <f>podroze789[[#This Row],[Imie]]&amp;podroze789[[#This Row],[Nazwisko]]</f>
        <v>IrmaOpoczna</v>
      </c>
      <c r="CA259">
        <f>COUNTIF(podroze789[id],podroze789[[#This Row],[id]])</f>
        <v>9</v>
      </c>
      <c r="CB259">
        <f>podroze789[[#This Row],[D_powr]]-podroze789[[#This Row],[D_wyj]]+1</f>
        <v>3</v>
      </c>
      <c r="CC259" s="1" cm="1">
        <f t="array" ref="CC259">SUM(IF(podroze789[Nazwisko]=podroze789[[#This Row],[Nazwisko]],podroze789[dnie],0))</f>
        <v>34</v>
      </c>
      <c r="CD259" s="1">
        <f>30+(podroze789[[#This Row],[dnie]]-1)*24</f>
        <v>78</v>
      </c>
      <c r="CE259" s="1">
        <f>podroze789[[#This Row],[dieta]]+podroze789[[#This Row],[Koszt_wyj]]</f>
        <v>767.8</v>
      </c>
      <c r="CF259" s="1">
        <f>MONTH(podroze789[[#This Row],[D_wyj]])</f>
        <v>8</v>
      </c>
      <c r="CG259" s="1">
        <f>podroze789[[#This Row],[dnie]]-1</f>
        <v>2</v>
      </c>
      <c r="CT259" s="23">
        <v>4</v>
      </c>
      <c r="CV259" s="23">
        <v>1</v>
      </c>
    </row>
    <row r="260" spans="1:100" x14ac:dyDescent="0.25">
      <c r="A260" s="1" t="s">
        <v>20</v>
      </c>
      <c r="B260" s="1" t="s">
        <v>21</v>
      </c>
      <c r="C260" s="1" t="s">
        <v>8</v>
      </c>
      <c r="D260" s="2">
        <v>41641</v>
      </c>
      <c r="E260" s="2">
        <v>41642</v>
      </c>
      <c r="F260">
        <v>891</v>
      </c>
      <c r="G260" t="str">
        <f>podroze[[#This Row],[Imie]]&amp;podroze[[#This Row],[Nazwisko]]</f>
        <v>KamilZabrzeski</v>
      </c>
      <c r="H260">
        <f>COUNTIF(podroze[id],podroze[[#This Row],[id]])</f>
        <v>13</v>
      </c>
      <c r="I260">
        <f>podroze[[#This Row],[D_powr]]-podroze[[#This Row],[D_wyj]]+1</f>
        <v>2</v>
      </c>
      <c r="J260" s="1" cm="1">
        <f t="array" ref="J260">SUM(IF(podroze[Nazwisko]=podroze[[#This Row],[Nazwisko]],podroze[dnie],0))</f>
        <v>34</v>
      </c>
      <c r="K260" s="1">
        <f>30+(podroze[[#This Row],[dnie]]-1)*24</f>
        <v>54</v>
      </c>
      <c r="AB260" s="1" t="s">
        <v>20</v>
      </c>
      <c r="AC260" s="1" t="s">
        <v>21</v>
      </c>
      <c r="AD260" s="1" t="s">
        <v>8</v>
      </c>
      <c r="AE260" s="2">
        <v>41641</v>
      </c>
      <c r="AF260" s="2">
        <v>41642</v>
      </c>
      <c r="AG260">
        <v>891</v>
      </c>
      <c r="AH260" t="str">
        <f>podroze7[[#This Row],[Imie]]&amp;podroze7[[#This Row],[Nazwisko]]</f>
        <v>KamilZabrzeski</v>
      </c>
      <c r="AI260">
        <f>COUNTIF(podroze7[id],podroze7[[#This Row],[id]])</f>
        <v>13</v>
      </c>
      <c r="AJ260">
        <f>podroze7[[#This Row],[D_powr]]-podroze7[[#This Row],[D_wyj]]+1</f>
        <v>2</v>
      </c>
      <c r="AK260" s="1" cm="1">
        <f t="array" ref="AK260">SUM(IF(podroze7[Nazwisko]=podroze7[[#This Row],[Nazwisko]],podroze7[dnie],0))</f>
        <v>34</v>
      </c>
      <c r="AL260" s="1">
        <f>30+(podroze7[[#This Row],[dnie]]-1)*24</f>
        <v>54</v>
      </c>
      <c r="AM260" s="1">
        <f>podroze7[[#This Row],[dieta]]+podroze7[[#This Row],[Koszt_wyj]]</f>
        <v>945</v>
      </c>
      <c r="AZ260" s="1" t="s">
        <v>20</v>
      </c>
      <c r="BA260" s="1" t="s">
        <v>21</v>
      </c>
      <c r="BB260" s="1" t="s">
        <v>8</v>
      </c>
      <c r="BC260" s="2">
        <v>41641</v>
      </c>
      <c r="BD260" s="2">
        <v>41642</v>
      </c>
      <c r="BE260">
        <v>891</v>
      </c>
      <c r="BF260" t="str">
        <f>podroze78[[#This Row],[Imie]]&amp;podroze78[[#This Row],[Nazwisko]]</f>
        <v>KamilZabrzeski</v>
      </c>
      <c r="BG260">
        <f>COUNTIF(podroze78[id],podroze78[[#This Row],[id]])</f>
        <v>13</v>
      </c>
      <c r="BH260">
        <f>podroze78[[#This Row],[D_powr]]-podroze78[[#This Row],[D_wyj]]+1</f>
        <v>2</v>
      </c>
      <c r="BI260" s="1" cm="1">
        <f t="array" ref="BI260">SUM(IF(podroze78[Nazwisko]=podroze78[[#This Row],[Nazwisko]],podroze78[dnie],0))</f>
        <v>34</v>
      </c>
      <c r="BJ260" s="1">
        <f>30+(podroze78[[#This Row],[dnie]]-1)*24</f>
        <v>54</v>
      </c>
      <c r="BK260" s="1">
        <f>podroze78[[#This Row],[dieta]]+podroze78[[#This Row],[Koszt_wyj]]</f>
        <v>945</v>
      </c>
      <c r="BL260" s="1">
        <f>MONTH(podroze78[[#This Row],[D_wyj]])</f>
        <v>1</v>
      </c>
      <c r="BT260" s="1" t="s">
        <v>20</v>
      </c>
      <c r="BU260" s="1" t="s">
        <v>21</v>
      </c>
      <c r="BV260" s="1" t="s">
        <v>8</v>
      </c>
      <c r="BW260" s="2">
        <v>41641</v>
      </c>
      <c r="BX260" s="2">
        <v>41642</v>
      </c>
      <c r="BY260">
        <v>891</v>
      </c>
      <c r="BZ260" t="str">
        <f>podroze789[[#This Row],[Imie]]&amp;podroze789[[#This Row],[Nazwisko]]</f>
        <v>KamilZabrzeski</v>
      </c>
      <c r="CA260">
        <f>COUNTIF(podroze789[id],podroze789[[#This Row],[id]])</f>
        <v>13</v>
      </c>
      <c r="CB260">
        <f>podroze789[[#This Row],[D_powr]]-podroze789[[#This Row],[D_wyj]]+1</f>
        <v>2</v>
      </c>
      <c r="CC260" s="1" cm="1">
        <f t="array" ref="CC260">SUM(IF(podroze789[Nazwisko]=podroze789[[#This Row],[Nazwisko]],podroze789[dnie],0))</f>
        <v>34</v>
      </c>
      <c r="CD260" s="1">
        <f>30+(podroze789[[#This Row],[dnie]]-1)*24</f>
        <v>54</v>
      </c>
      <c r="CE260" s="1">
        <f>podroze789[[#This Row],[dieta]]+podroze789[[#This Row],[Koszt_wyj]]</f>
        <v>945</v>
      </c>
      <c r="CF260" s="1">
        <f>MONTH(podroze789[[#This Row],[D_wyj]])</f>
        <v>1</v>
      </c>
      <c r="CG260" s="1">
        <f>podroze789[[#This Row],[dnie]]-1</f>
        <v>1</v>
      </c>
      <c r="CT260" s="24">
        <v>4</v>
      </c>
      <c r="CV260" s="24">
        <v>1</v>
      </c>
    </row>
    <row r="261" spans="1:100" x14ac:dyDescent="0.25">
      <c r="A261" s="1" t="s">
        <v>20</v>
      </c>
      <c r="B261" s="1" t="s">
        <v>21</v>
      </c>
      <c r="C261" s="1" t="s">
        <v>38</v>
      </c>
      <c r="D261" s="2">
        <v>41665</v>
      </c>
      <c r="E261" s="2">
        <v>41666</v>
      </c>
      <c r="F261">
        <v>407.8</v>
      </c>
      <c r="G261" t="str">
        <f>podroze[[#This Row],[Imie]]&amp;podroze[[#This Row],[Nazwisko]]</f>
        <v>KamilZabrzeski</v>
      </c>
      <c r="H261">
        <f>COUNTIF(podroze[id],podroze[[#This Row],[id]])</f>
        <v>13</v>
      </c>
      <c r="I261">
        <f>podroze[[#This Row],[D_powr]]-podroze[[#This Row],[D_wyj]]+1</f>
        <v>2</v>
      </c>
      <c r="J261" s="1" cm="1">
        <f t="array" ref="J261">SUM(IF(podroze[Nazwisko]=podroze[[#This Row],[Nazwisko]],podroze[dnie],0))</f>
        <v>34</v>
      </c>
      <c r="K261" s="1">
        <f>30+(podroze[[#This Row],[dnie]]-1)*24</f>
        <v>54</v>
      </c>
      <c r="AB261" s="1" t="s">
        <v>20</v>
      </c>
      <c r="AC261" s="1" t="s">
        <v>21</v>
      </c>
      <c r="AD261" s="1" t="s">
        <v>38</v>
      </c>
      <c r="AE261" s="2">
        <v>41665</v>
      </c>
      <c r="AF261" s="2">
        <v>41666</v>
      </c>
      <c r="AG261">
        <v>407.8</v>
      </c>
      <c r="AH261" t="str">
        <f>podroze7[[#This Row],[Imie]]&amp;podroze7[[#This Row],[Nazwisko]]</f>
        <v>KamilZabrzeski</v>
      </c>
      <c r="AI261">
        <f>COUNTIF(podroze7[id],podroze7[[#This Row],[id]])</f>
        <v>13</v>
      </c>
      <c r="AJ261">
        <f>podroze7[[#This Row],[D_powr]]-podroze7[[#This Row],[D_wyj]]+1</f>
        <v>2</v>
      </c>
      <c r="AK261" s="1" cm="1">
        <f t="array" ref="AK261">SUM(IF(podroze7[Nazwisko]=podroze7[[#This Row],[Nazwisko]],podroze7[dnie],0))</f>
        <v>34</v>
      </c>
      <c r="AL261" s="1">
        <f>30+(podroze7[[#This Row],[dnie]]-1)*24</f>
        <v>54</v>
      </c>
      <c r="AM261" s="1">
        <f>podroze7[[#This Row],[dieta]]+podroze7[[#This Row],[Koszt_wyj]]</f>
        <v>461.8</v>
      </c>
      <c r="AZ261" s="1" t="s">
        <v>20</v>
      </c>
      <c r="BA261" s="1" t="s">
        <v>21</v>
      </c>
      <c r="BB261" s="1" t="s">
        <v>38</v>
      </c>
      <c r="BC261" s="2">
        <v>41665</v>
      </c>
      <c r="BD261" s="2">
        <v>41666</v>
      </c>
      <c r="BE261">
        <v>407.8</v>
      </c>
      <c r="BF261" t="str">
        <f>podroze78[[#This Row],[Imie]]&amp;podroze78[[#This Row],[Nazwisko]]</f>
        <v>KamilZabrzeski</v>
      </c>
      <c r="BG261">
        <f>COUNTIF(podroze78[id],podroze78[[#This Row],[id]])</f>
        <v>13</v>
      </c>
      <c r="BH261">
        <f>podroze78[[#This Row],[D_powr]]-podroze78[[#This Row],[D_wyj]]+1</f>
        <v>2</v>
      </c>
      <c r="BI261" s="1" cm="1">
        <f t="array" ref="BI261">SUM(IF(podroze78[Nazwisko]=podroze78[[#This Row],[Nazwisko]],podroze78[dnie],0))</f>
        <v>34</v>
      </c>
      <c r="BJ261" s="1">
        <f>30+(podroze78[[#This Row],[dnie]]-1)*24</f>
        <v>54</v>
      </c>
      <c r="BK261" s="1">
        <f>podroze78[[#This Row],[dieta]]+podroze78[[#This Row],[Koszt_wyj]]</f>
        <v>461.8</v>
      </c>
      <c r="BL261" s="1">
        <f>MONTH(podroze78[[#This Row],[D_wyj]])</f>
        <v>1</v>
      </c>
      <c r="BT261" s="1" t="s">
        <v>20</v>
      </c>
      <c r="BU261" s="1" t="s">
        <v>21</v>
      </c>
      <c r="BV261" s="1" t="s">
        <v>38</v>
      </c>
      <c r="BW261" s="2">
        <v>41665</v>
      </c>
      <c r="BX261" s="2">
        <v>41666</v>
      </c>
      <c r="BY261">
        <v>407.8</v>
      </c>
      <c r="BZ261" t="str">
        <f>podroze789[[#This Row],[Imie]]&amp;podroze789[[#This Row],[Nazwisko]]</f>
        <v>KamilZabrzeski</v>
      </c>
      <c r="CA261">
        <f>COUNTIF(podroze789[id],podroze789[[#This Row],[id]])</f>
        <v>13</v>
      </c>
      <c r="CB261">
        <f>podroze789[[#This Row],[D_powr]]-podroze789[[#This Row],[D_wyj]]+1</f>
        <v>2</v>
      </c>
      <c r="CC261" s="1" cm="1">
        <f t="array" ref="CC261">SUM(IF(podroze789[Nazwisko]=podroze789[[#This Row],[Nazwisko]],podroze789[dnie],0))</f>
        <v>34</v>
      </c>
      <c r="CD261" s="1">
        <f>30+(podroze789[[#This Row],[dnie]]-1)*24</f>
        <v>54</v>
      </c>
      <c r="CE261" s="1">
        <f>podroze789[[#This Row],[dieta]]+podroze789[[#This Row],[Koszt_wyj]]</f>
        <v>461.8</v>
      </c>
      <c r="CF261" s="1">
        <f>MONTH(podroze789[[#This Row],[D_wyj]])</f>
        <v>1</v>
      </c>
      <c r="CG261" s="1">
        <f>podroze789[[#This Row],[dnie]]-1</f>
        <v>1</v>
      </c>
      <c r="CT261" s="23">
        <v>4</v>
      </c>
      <c r="CV261" s="23">
        <v>1</v>
      </c>
    </row>
    <row r="262" spans="1:100" x14ac:dyDescent="0.25">
      <c r="A262" s="1" t="s">
        <v>20</v>
      </c>
      <c r="B262" s="1" t="s">
        <v>21</v>
      </c>
      <c r="C262" s="1" t="s">
        <v>19</v>
      </c>
      <c r="D262" s="2">
        <v>41876</v>
      </c>
      <c r="E262" s="2">
        <v>41877</v>
      </c>
      <c r="F262">
        <v>654.4</v>
      </c>
      <c r="G262" t="str">
        <f>podroze[[#This Row],[Imie]]&amp;podroze[[#This Row],[Nazwisko]]</f>
        <v>KamilZabrzeski</v>
      </c>
      <c r="H262">
        <f>COUNTIF(podroze[id],podroze[[#This Row],[id]])</f>
        <v>13</v>
      </c>
      <c r="I262">
        <f>podroze[[#This Row],[D_powr]]-podroze[[#This Row],[D_wyj]]+1</f>
        <v>2</v>
      </c>
      <c r="J262" s="1" cm="1">
        <f t="array" ref="J262">SUM(IF(podroze[Nazwisko]=podroze[[#This Row],[Nazwisko]],podroze[dnie],0))</f>
        <v>34</v>
      </c>
      <c r="K262" s="1">
        <f>30+(podroze[[#This Row],[dnie]]-1)*24</f>
        <v>54</v>
      </c>
      <c r="AB262" s="1" t="s">
        <v>20</v>
      </c>
      <c r="AC262" s="1" t="s">
        <v>21</v>
      </c>
      <c r="AD262" s="1" t="s">
        <v>19</v>
      </c>
      <c r="AE262" s="2">
        <v>41876</v>
      </c>
      <c r="AF262" s="2">
        <v>41877</v>
      </c>
      <c r="AG262">
        <v>654.4</v>
      </c>
      <c r="AH262" t="str">
        <f>podroze7[[#This Row],[Imie]]&amp;podroze7[[#This Row],[Nazwisko]]</f>
        <v>KamilZabrzeski</v>
      </c>
      <c r="AI262">
        <f>COUNTIF(podroze7[id],podroze7[[#This Row],[id]])</f>
        <v>13</v>
      </c>
      <c r="AJ262">
        <f>podroze7[[#This Row],[D_powr]]-podroze7[[#This Row],[D_wyj]]+1</f>
        <v>2</v>
      </c>
      <c r="AK262" s="1" cm="1">
        <f t="array" ref="AK262">SUM(IF(podroze7[Nazwisko]=podroze7[[#This Row],[Nazwisko]],podroze7[dnie],0))</f>
        <v>34</v>
      </c>
      <c r="AL262" s="1">
        <f>30+(podroze7[[#This Row],[dnie]]-1)*24</f>
        <v>54</v>
      </c>
      <c r="AM262" s="1">
        <f>podroze7[[#This Row],[dieta]]+podroze7[[#This Row],[Koszt_wyj]]</f>
        <v>708.4</v>
      </c>
      <c r="AZ262" s="1" t="s">
        <v>20</v>
      </c>
      <c r="BA262" s="1" t="s">
        <v>21</v>
      </c>
      <c r="BB262" s="1" t="s">
        <v>19</v>
      </c>
      <c r="BC262" s="2">
        <v>41876</v>
      </c>
      <c r="BD262" s="2">
        <v>41877</v>
      </c>
      <c r="BE262">
        <v>654.4</v>
      </c>
      <c r="BF262" t="str">
        <f>podroze78[[#This Row],[Imie]]&amp;podroze78[[#This Row],[Nazwisko]]</f>
        <v>KamilZabrzeski</v>
      </c>
      <c r="BG262">
        <f>COUNTIF(podroze78[id],podroze78[[#This Row],[id]])</f>
        <v>13</v>
      </c>
      <c r="BH262">
        <f>podroze78[[#This Row],[D_powr]]-podroze78[[#This Row],[D_wyj]]+1</f>
        <v>2</v>
      </c>
      <c r="BI262" s="1" cm="1">
        <f t="array" ref="BI262">SUM(IF(podroze78[Nazwisko]=podroze78[[#This Row],[Nazwisko]],podroze78[dnie],0))</f>
        <v>34</v>
      </c>
      <c r="BJ262" s="1">
        <f>30+(podroze78[[#This Row],[dnie]]-1)*24</f>
        <v>54</v>
      </c>
      <c r="BK262" s="1">
        <f>podroze78[[#This Row],[dieta]]+podroze78[[#This Row],[Koszt_wyj]]</f>
        <v>708.4</v>
      </c>
      <c r="BL262" s="1">
        <f>MONTH(podroze78[[#This Row],[D_wyj]])</f>
        <v>8</v>
      </c>
      <c r="BT262" s="1" t="s">
        <v>20</v>
      </c>
      <c r="BU262" s="1" t="s">
        <v>21</v>
      </c>
      <c r="BV262" s="1" t="s">
        <v>19</v>
      </c>
      <c r="BW262" s="2">
        <v>41876</v>
      </c>
      <c r="BX262" s="2">
        <v>41877</v>
      </c>
      <c r="BY262">
        <v>654.4</v>
      </c>
      <c r="BZ262" t="str">
        <f>podroze789[[#This Row],[Imie]]&amp;podroze789[[#This Row],[Nazwisko]]</f>
        <v>KamilZabrzeski</v>
      </c>
      <c r="CA262">
        <f>COUNTIF(podroze789[id],podroze789[[#This Row],[id]])</f>
        <v>13</v>
      </c>
      <c r="CB262">
        <f>podroze789[[#This Row],[D_powr]]-podroze789[[#This Row],[D_wyj]]+1</f>
        <v>2</v>
      </c>
      <c r="CC262" s="1" cm="1">
        <f t="array" ref="CC262">SUM(IF(podroze789[Nazwisko]=podroze789[[#This Row],[Nazwisko]],podroze789[dnie],0))</f>
        <v>34</v>
      </c>
      <c r="CD262" s="1">
        <f>30+(podroze789[[#This Row],[dnie]]-1)*24</f>
        <v>54</v>
      </c>
      <c r="CE262" s="1">
        <f>podroze789[[#This Row],[dieta]]+podroze789[[#This Row],[Koszt_wyj]]</f>
        <v>708.4</v>
      </c>
      <c r="CF262" s="1">
        <f>MONTH(podroze789[[#This Row],[D_wyj]])</f>
        <v>8</v>
      </c>
      <c r="CG262" s="1">
        <f>podroze789[[#This Row],[dnie]]-1</f>
        <v>1</v>
      </c>
      <c r="CT262" s="24">
        <v>2</v>
      </c>
      <c r="CV262" s="24">
        <v>1</v>
      </c>
    </row>
    <row r="263" spans="1:100" x14ac:dyDescent="0.25">
      <c r="A263" s="1" t="s">
        <v>20</v>
      </c>
      <c r="B263" s="1" t="s">
        <v>21</v>
      </c>
      <c r="C263" s="1" t="s">
        <v>38</v>
      </c>
      <c r="D263" s="2">
        <v>41983</v>
      </c>
      <c r="E263" s="2">
        <v>41984</v>
      </c>
      <c r="F263">
        <v>407.8</v>
      </c>
      <c r="G263" t="str">
        <f>podroze[[#This Row],[Imie]]&amp;podroze[[#This Row],[Nazwisko]]</f>
        <v>KamilZabrzeski</v>
      </c>
      <c r="H263">
        <f>COUNTIF(podroze[id],podroze[[#This Row],[id]])</f>
        <v>13</v>
      </c>
      <c r="I263">
        <f>podroze[[#This Row],[D_powr]]-podroze[[#This Row],[D_wyj]]+1</f>
        <v>2</v>
      </c>
      <c r="J263" s="1" cm="1">
        <f t="array" ref="J263">SUM(IF(podroze[Nazwisko]=podroze[[#This Row],[Nazwisko]],podroze[dnie],0))</f>
        <v>34</v>
      </c>
      <c r="K263" s="1">
        <f>30+(podroze[[#This Row],[dnie]]-1)*24</f>
        <v>54</v>
      </c>
      <c r="AB263" s="1" t="s">
        <v>20</v>
      </c>
      <c r="AC263" s="1" t="s">
        <v>21</v>
      </c>
      <c r="AD263" s="1" t="s">
        <v>38</v>
      </c>
      <c r="AE263" s="2">
        <v>41983</v>
      </c>
      <c r="AF263" s="2">
        <v>41984</v>
      </c>
      <c r="AG263">
        <v>407.8</v>
      </c>
      <c r="AH263" t="str">
        <f>podroze7[[#This Row],[Imie]]&amp;podroze7[[#This Row],[Nazwisko]]</f>
        <v>KamilZabrzeski</v>
      </c>
      <c r="AI263">
        <f>COUNTIF(podroze7[id],podroze7[[#This Row],[id]])</f>
        <v>13</v>
      </c>
      <c r="AJ263">
        <f>podroze7[[#This Row],[D_powr]]-podroze7[[#This Row],[D_wyj]]+1</f>
        <v>2</v>
      </c>
      <c r="AK263" s="1" cm="1">
        <f t="array" ref="AK263">SUM(IF(podroze7[Nazwisko]=podroze7[[#This Row],[Nazwisko]],podroze7[dnie],0))</f>
        <v>34</v>
      </c>
      <c r="AL263" s="1">
        <f>30+(podroze7[[#This Row],[dnie]]-1)*24</f>
        <v>54</v>
      </c>
      <c r="AM263" s="1">
        <f>podroze7[[#This Row],[dieta]]+podroze7[[#This Row],[Koszt_wyj]]</f>
        <v>461.8</v>
      </c>
      <c r="AZ263" s="1" t="s">
        <v>20</v>
      </c>
      <c r="BA263" s="1" t="s">
        <v>21</v>
      </c>
      <c r="BB263" s="1" t="s">
        <v>38</v>
      </c>
      <c r="BC263" s="2">
        <v>41983</v>
      </c>
      <c r="BD263" s="2">
        <v>41984</v>
      </c>
      <c r="BE263">
        <v>407.8</v>
      </c>
      <c r="BF263" t="str">
        <f>podroze78[[#This Row],[Imie]]&amp;podroze78[[#This Row],[Nazwisko]]</f>
        <v>KamilZabrzeski</v>
      </c>
      <c r="BG263">
        <f>COUNTIF(podroze78[id],podroze78[[#This Row],[id]])</f>
        <v>13</v>
      </c>
      <c r="BH263">
        <f>podroze78[[#This Row],[D_powr]]-podroze78[[#This Row],[D_wyj]]+1</f>
        <v>2</v>
      </c>
      <c r="BI263" s="1" cm="1">
        <f t="array" ref="BI263">SUM(IF(podroze78[Nazwisko]=podroze78[[#This Row],[Nazwisko]],podroze78[dnie],0))</f>
        <v>34</v>
      </c>
      <c r="BJ263" s="1">
        <f>30+(podroze78[[#This Row],[dnie]]-1)*24</f>
        <v>54</v>
      </c>
      <c r="BK263" s="1">
        <f>podroze78[[#This Row],[dieta]]+podroze78[[#This Row],[Koszt_wyj]]</f>
        <v>461.8</v>
      </c>
      <c r="BL263" s="1">
        <f>MONTH(podroze78[[#This Row],[D_wyj]])</f>
        <v>12</v>
      </c>
      <c r="BT263" s="1" t="s">
        <v>20</v>
      </c>
      <c r="BU263" s="1" t="s">
        <v>21</v>
      </c>
      <c r="BV263" s="1" t="s">
        <v>38</v>
      </c>
      <c r="BW263" s="2">
        <v>41983</v>
      </c>
      <c r="BX263" s="2">
        <v>41984</v>
      </c>
      <c r="BY263">
        <v>407.8</v>
      </c>
      <c r="BZ263" t="str">
        <f>podroze789[[#This Row],[Imie]]&amp;podroze789[[#This Row],[Nazwisko]]</f>
        <v>KamilZabrzeski</v>
      </c>
      <c r="CA263">
        <f>COUNTIF(podroze789[id],podroze789[[#This Row],[id]])</f>
        <v>13</v>
      </c>
      <c r="CB263">
        <f>podroze789[[#This Row],[D_powr]]-podroze789[[#This Row],[D_wyj]]+1</f>
        <v>2</v>
      </c>
      <c r="CC263" s="1" cm="1">
        <f t="array" ref="CC263">SUM(IF(podroze789[Nazwisko]=podroze789[[#This Row],[Nazwisko]],podroze789[dnie],0))</f>
        <v>34</v>
      </c>
      <c r="CD263" s="1">
        <f>30+(podroze789[[#This Row],[dnie]]-1)*24</f>
        <v>54</v>
      </c>
      <c r="CE263" s="1">
        <f>podroze789[[#This Row],[dieta]]+podroze789[[#This Row],[Koszt_wyj]]</f>
        <v>461.8</v>
      </c>
      <c r="CF263" s="1">
        <f>MONTH(podroze789[[#This Row],[D_wyj]])</f>
        <v>12</v>
      </c>
      <c r="CG263" s="1">
        <f>podroze789[[#This Row],[dnie]]-1</f>
        <v>1</v>
      </c>
      <c r="CT263" s="23">
        <v>2</v>
      </c>
      <c r="CV263" s="23">
        <v>2</v>
      </c>
    </row>
    <row r="264" spans="1:100" x14ac:dyDescent="0.25">
      <c r="A264" s="1" t="s">
        <v>28</v>
      </c>
      <c r="B264" s="1" t="s">
        <v>60</v>
      </c>
      <c r="C264" s="1" t="s">
        <v>24</v>
      </c>
      <c r="D264" s="2">
        <v>41773</v>
      </c>
      <c r="E264" s="2">
        <v>41774</v>
      </c>
      <c r="F264">
        <v>439.7</v>
      </c>
      <c r="G264" t="str">
        <f>podroze[[#This Row],[Imie]]&amp;podroze[[#This Row],[Nazwisko]]</f>
        <v>MarzenaGrab</v>
      </c>
      <c r="H264">
        <f>COUNTIF(podroze[id],podroze[[#This Row],[id]])</f>
        <v>12</v>
      </c>
      <c r="I264">
        <f>podroze[[#This Row],[D_powr]]-podroze[[#This Row],[D_wyj]]+1</f>
        <v>2</v>
      </c>
      <c r="J264" s="1" cm="1">
        <f t="array" ref="J264">SUM(IF(podroze[Nazwisko]=podroze[[#This Row],[Nazwisko]],podroze[dnie],0))</f>
        <v>34</v>
      </c>
      <c r="K264" s="1">
        <f>30+(podroze[[#This Row],[dnie]]-1)*24</f>
        <v>54</v>
      </c>
      <c r="AB264" s="1" t="s">
        <v>28</v>
      </c>
      <c r="AC264" s="1" t="s">
        <v>60</v>
      </c>
      <c r="AD264" s="1" t="s">
        <v>24</v>
      </c>
      <c r="AE264" s="2">
        <v>41773</v>
      </c>
      <c r="AF264" s="2">
        <v>41774</v>
      </c>
      <c r="AG264">
        <v>439.7</v>
      </c>
      <c r="AH264" t="str">
        <f>podroze7[[#This Row],[Imie]]&amp;podroze7[[#This Row],[Nazwisko]]</f>
        <v>MarzenaGrab</v>
      </c>
      <c r="AI264">
        <f>COUNTIF(podroze7[id],podroze7[[#This Row],[id]])</f>
        <v>12</v>
      </c>
      <c r="AJ264">
        <f>podroze7[[#This Row],[D_powr]]-podroze7[[#This Row],[D_wyj]]+1</f>
        <v>2</v>
      </c>
      <c r="AK264" s="1" cm="1">
        <f t="array" ref="AK264">SUM(IF(podroze7[Nazwisko]=podroze7[[#This Row],[Nazwisko]],podroze7[dnie],0))</f>
        <v>34</v>
      </c>
      <c r="AL264" s="1">
        <f>30+(podroze7[[#This Row],[dnie]]-1)*24</f>
        <v>54</v>
      </c>
      <c r="AM264" s="1">
        <f>podroze7[[#This Row],[dieta]]+podroze7[[#This Row],[Koszt_wyj]]</f>
        <v>493.7</v>
      </c>
      <c r="AZ264" s="1" t="s">
        <v>28</v>
      </c>
      <c r="BA264" s="1" t="s">
        <v>60</v>
      </c>
      <c r="BB264" s="1" t="s">
        <v>24</v>
      </c>
      <c r="BC264" s="2">
        <v>41773</v>
      </c>
      <c r="BD264" s="2">
        <v>41774</v>
      </c>
      <c r="BE264">
        <v>439.7</v>
      </c>
      <c r="BF264" t="str">
        <f>podroze78[[#This Row],[Imie]]&amp;podroze78[[#This Row],[Nazwisko]]</f>
        <v>MarzenaGrab</v>
      </c>
      <c r="BG264">
        <f>COUNTIF(podroze78[id],podroze78[[#This Row],[id]])</f>
        <v>12</v>
      </c>
      <c r="BH264">
        <f>podroze78[[#This Row],[D_powr]]-podroze78[[#This Row],[D_wyj]]+1</f>
        <v>2</v>
      </c>
      <c r="BI264" s="1" cm="1">
        <f t="array" ref="BI264">SUM(IF(podroze78[Nazwisko]=podroze78[[#This Row],[Nazwisko]],podroze78[dnie],0))</f>
        <v>34</v>
      </c>
      <c r="BJ264" s="1">
        <f>30+(podroze78[[#This Row],[dnie]]-1)*24</f>
        <v>54</v>
      </c>
      <c r="BK264" s="1">
        <f>podroze78[[#This Row],[dieta]]+podroze78[[#This Row],[Koszt_wyj]]</f>
        <v>493.7</v>
      </c>
      <c r="BL264" s="1">
        <f>MONTH(podroze78[[#This Row],[D_wyj]])</f>
        <v>5</v>
      </c>
      <c r="BT264" s="1" t="s">
        <v>28</v>
      </c>
      <c r="BU264" s="1" t="s">
        <v>60</v>
      </c>
      <c r="BV264" s="1" t="s">
        <v>24</v>
      </c>
      <c r="BW264" s="2">
        <v>41773</v>
      </c>
      <c r="BX264" s="2">
        <v>41774</v>
      </c>
      <c r="BY264">
        <v>439.7</v>
      </c>
      <c r="BZ264" t="str">
        <f>podroze789[[#This Row],[Imie]]&amp;podroze789[[#This Row],[Nazwisko]]</f>
        <v>MarzenaGrab</v>
      </c>
      <c r="CA264">
        <f>COUNTIF(podroze789[id],podroze789[[#This Row],[id]])</f>
        <v>12</v>
      </c>
      <c r="CB264">
        <f>podroze789[[#This Row],[D_powr]]-podroze789[[#This Row],[D_wyj]]+1</f>
        <v>2</v>
      </c>
      <c r="CC264" s="1" cm="1">
        <f t="array" ref="CC264">SUM(IF(podroze789[Nazwisko]=podroze789[[#This Row],[Nazwisko]],podroze789[dnie],0))</f>
        <v>34</v>
      </c>
      <c r="CD264" s="1">
        <f>30+(podroze789[[#This Row],[dnie]]-1)*24</f>
        <v>54</v>
      </c>
      <c r="CE264" s="1">
        <f>podroze789[[#This Row],[dieta]]+podroze789[[#This Row],[Koszt_wyj]]</f>
        <v>493.7</v>
      </c>
      <c r="CF264" s="1">
        <f>MONTH(podroze789[[#This Row],[D_wyj]])</f>
        <v>5</v>
      </c>
      <c r="CG264" s="1">
        <f>podroze789[[#This Row],[dnie]]-1</f>
        <v>1</v>
      </c>
      <c r="CT264" s="24">
        <v>2</v>
      </c>
      <c r="CV264" s="24">
        <v>1</v>
      </c>
    </row>
    <row r="265" spans="1:100" x14ac:dyDescent="0.25">
      <c r="A265" s="1" t="s">
        <v>28</v>
      </c>
      <c r="B265" s="1" t="s">
        <v>60</v>
      </c>
      <c r="C265" s="1" t="s">
        <v>59</v>
      </c>
      <c r="D265" s="2">
        <v>42002</v>
      </c>
      <c r="E265" s="2">
        <v>42003</v>
      </c>
      <c r="F265">
        <v>601</v>
      </c>
      <c r="G265" t="str">
        <f>podroze[[#This Row],[Imie]]&amp;podroze[[#This Row],[Nazwisko]]</f>
        <v>MarzenaGrab</v>
      </c>
      <c r="H265">
        <f>COUNTIF(podroze[id],podroze[[#This Row],[id]])</f>
        <v>12</v>
      </c>
      <c r="I265">
        <f>podroze[[#This Row],[D_powr]]-podroze[[#This Row],[D_wyj]]+1</f>
        <v>2</v>
      </c>
      <c r="J265" s="1" cm="1">
        <f t="array" ref="J265">SUM(IF(podroze[Nazwisko]=podroze[[#This Row],[Nazwisko]],podroze[dnie],0))</f>
        <v>34</v>
      </c>
      <c r="K265" s="1">
        <f>30+(podroze[[#This Row],[dnie]]-1)*24</f>
        <v>54</v>
      </c>
      <c r="AB265" s="1" t="s">
        <v>28</v>
      </c>
      <c r="AC265" s="1" t="s">
        <v>60</v>
      </c>
      <c r="AD265" s="1" t="s">
        <v>59</v>
      </c>
      <c r="AE265" s="2">
        <v>42002</v>
      </c>
      <c r="AF265" s="2">
        <v>42003</v>
      </c>
      <c r="AG265">
        <v>601</v>
      </c>
      <c r="AH265" t="str">
        <f>podroze7[[#This Row],[Imie]]&amp;podroze7[[#This Row],[Nazwisko]]</f>
        <v>MarzenaGrab</v>
      </c>
      <c r="AI265">
        <f>COUNTIF(podroze7[id],podroze7[[#This Row],[id]])</f>
        <v>12</v>
      </c>
      <c r="AJ265">
        <f>podroze7[[#This Row],[D_powr]]-podroze7[[#This Row],[D_wyj]]+1</f>
        <v>2</v>
      </c>
      <c r="AK265" s="1" cm="1">
        <f t="array" ref="AK265">SUM(IF(podroze7[Nazwisko]=podroze7[[#This Row],[Nazwisko]],podroze7[dnie],0))</f>
        <v>34</v>
      </c>
      <c r="AL265" s="1">
        <f>30+(podroze7[[#This Row],[dnie]]-1)*24</f>
        <v>54</v>
      </c>
      <c r="AM265" s="1">
        <f>podroze7[[#This Row],[dieta]]+podroze7[[#This Row],[Koszt_wyj]]</f>
        <v>655</v>
      </c>
      <c r="AZ265" s="1" t="s">
        <v>28</v>
      </c>
      <c r="BA265" s="1" t="s">
        <v>60</v>
      </c>
      <c r="BB265" s="1" t="s">
        <v>59</v>
      </c>
      <c r="BC265" s="2">
        <v>42002</v>
      </c>
      <c r="BD265" s="2">
        <v>42003</v>
      </c>
      <c r="BE265">
        <v>601</v>
      </c>
      <c r="BF265" t="str">
        <f>podroze78[[#This Row],[Imie]]&amp;podroze78[[#This Row],[Nazwisko]]</f>
        <v>MarzenaGrab</v>
      </c>
      <c r="BG265">
        <f>COUNTIF(podroze78[id],podroze78[[#This Row],[id]])</f>
        <v>12</v>
      </c>
      <c r="BH265">
        <f>podroze78[[#This Row],[D_powr]]-podroze78[[#This Row],[D_wyj]]+1</f>
        <v>2</v>
      </c>
      <c r="BI265" s="1" cm="1">
        <f t="array" ref="BI265">SUM(IF(podroze78[Nazwisko]=podroze78[[#This Row],[Nazwisko]],podroze78[dnie],0))</f>
        <v>34</v>
      </c>
      <c r="BJ265" s="1">
        <f>30+(podroze78[[#This Row],[dnie]]-1)*24</f>
        <v>54</v>
      </c>
      <c r="BK265" s="1">
        <f>podroze78[[#This Row],[dieta]]+podroze78[[#This Row],[Koszt_wyj]]</f>
        <v>655</v>
      </c>
      <c r="BL265" s="1">
        <f>MONTH(podroze78[[#This Row],[D_wyj]])</f>
        <v>12</v>
      </c>
      <c r="BT265" s="1" t="s">
        <v>28</v>
      </c>
      <c r="BU265" s="1" t="s">
        <v>60</v>
      </c>
      <c r="BV265" s="1" t="s">
        <v>59</v>
      </c>
      <c r="BW265" s="2">
        <v>42002</v>
      </c>
      <c r="BX265" s="2">
        <v>42003</v>
      </c>
      <c r="BY265">
        <v>601</v>
      </c>
      <c r="BZ265" t="str">
        <f>podroze789[[#This Row],[Imie]]&amp;podroze789[[#This Row],[Nazwisko]]</f>
        <v>MarzenaGrab</v>
      </c>
      <c r="CA265">
        <f>COUNTIF(podroze789[id],podroze789[[#This Row],[id]])</f>
        <v>12</v>
      </c>
      <c r="CB265">
        <f>podroze789[[#This Row],[D_powr]]-podroze789[[#This Row],[D_wyj]]+1</f>
        <v>2</v>
      </c>
      <c r="CC265" s="1" cm="1">
        <f t="array" ref="CC265">SUM(IF(podroze789[Nazwisko]=podroze789[[#This Row],[Nazwisko]],podroze789[dnie],0))</f>
        <v>34</v>
      </c>
      <c r="CD265" s="1">
        <f>30+(podroze789[[#This Row],[dnie]]-1)*24</f>
        <v>54</v>
      </c>
      <c r="CE265" s="1">
        <f>podroze789[[#This Row],[dieta]]+podroze789[[#This Row],[Koszt_wyj]]</f>
        <v>655</v>
      </c>
      <c r="CF265" s="1">
        <f>MONTH(podroze789[[#This Row],[D_wyj]])</f>
        <v>12</v>
      </c>
      <c r="CG265" s="1">
        <f>podroze789[[#This Row],[dnie]]-1</f>
        <v>1</v>
      </c>
      <c r="CT265" s="23">
        <v>2</v>
      </c>
      <c r="CV265" s="23">
        <v>1</v>
      </c>
    </row>
    <row r="266" spans="1:100" x14ac:dyDescent="0.25">
      <c r="A266" s="1" t="s">
        <v>156</v>
      </c>
      <c r="B266" s="1" t="s">
        <v>157</v>
      </c>
      <c r="C266" s="1" t="s">
        <v>17</v>
      </c>
      <c r="D266" s="2">
        <v>41947</v>
      </c>
      <c r="E266" s="2">
        <v>41948</v>
      </c>
      <c r="F266">
        <v>706.5</v>
      </c>
      <c r="G266" t="str">
        <f>podroze[[#This Row],[Imie]]&amp;podroze[[#This Row],[Nazwisko]]</f>
        <v>IrmaOpoczna</v>
      </c>
      <c r="H266">
        <f>COUNTIF(podroze[id],podroze[[#This Row],[id]])</f>
        <v>9</v>
      </c>
      <c r="I266">
        <f>podroze[[#This Row],[D_powr]]-podroze[[#This Row],[D_wyj]]+1</f>
        <v>2</v>
      </c>
      <c r="J266" s="1" cm="1">
        <f t="array" ref="J266">SUM(IF(podroze[Nazwisko]=podroze[[#This Row],[Nazwisko]],podroze[dnie],0))</f>
        <v>34</v>
      </c>
      <c r="K266" s="1">
        <f>30+(podroze[[#This Row],[dnie]]-1)*24</f>
        <v>54</v>
      </c>
      <c r="AB266" s="1" t="s">
        <v>156</v>
      </c>
      <c r="AC266" s="1" t="s">
        <v>157</v>
      </c>
      <c r="AD266" s="1" t="s">
        <v>17</v>
      </c>
      <c r="AE266" s="2">
        <v>41947</v>
      </c>
      <c r="AF266" s="2">
        <v>41948</v>
      </c>
      <c r="AG266">
        <v>706.5</v>
      </c>
      <c r="AH266" t="str">
        <f>podroze7[[#This Row],[Imie]]&amp;podroze7[[#This Row],[Nazwisko]]</f>
        <v>IrmaOpoczna</v>
      </c>
      <c r="AI266">
        <f>COUNTIF(podroze7[id],podroze7[[#This Row],[id]])</f>
        <v>9</v>
      </c>
      <c r="AJ266">
        <f>podroze7[[#This Row],[D_powr]]-podroze7[[#This Row],[D_wyj]]+1</f>
        <v>2</v>
      </c>
      <c r="AK266" s="1" cm="1">
        <f t="array" ref="AK266">SUM(IF(podroze7[Nazwisko]=podroze7[[#This Row],[Nazwisko]],podroze7[dnie],0))</f>
        <v>34</v>
      </c>
      <c r="AL266" s="1">
        <f>30+(podroze7[[#This Row],[dnie]]-1)*24</f>
        <v>54</v>
      </c>
      <c r="AM266" s="1">
        <f>podroze7[[#This Row],[dieta]]+podroze7[[#This Row],[Koszt_wyj]]</f>
        <v>760.5</v>
      </c>
      <c r="AZ266" s="1" t="s">
        <v>156</v>
      </c>
      <c r="BA266" s="1" t="s">
        <v>157</v>
      </c>
      <c r="BB266" s="1" t="s">
        <v>17</v>
      </c>
      <c r="BC266" s="2">
        <v>41947</v>
      </c>
      <c r="BD266" s="2">
        <v>41948</v>
      </c>
      <c r="BE266">
        <v>706.5</v>
      </c>
      <c r="BF266" t="str">
        <f>podroze78[[#This Row],[Imie]]&amp;podroze78[[#This Row],[Nazwisko]]</f>
        <v>IrmaOpoczna</v>
      </c>
      <c r="BG266">
        <f>COUNTIF(podroze78[id],podroze78[[#This Row],[id]])</f>
        <v>9</v>
      </c>
      <c r="BH266">
        <f>podroze78[[#This Row],[D_powr]]-podroze78[[#This Row],[D_wyj]]+1</f>
        <v>2</v>
      </c>
      <c r="BI266" s="1" cm="1">
        <f t="array" ref="BI266">SUM(IF(podroze78[Nazwisko]=podroze78[[#This Row],[Nazwisko]],podroze78[dnie],0))</f>
        <v>34</v>
      </c>
      <c r="BJ266" s="1">
        <f>30+(podroze78[[#This Row],[dnie]]-1)*24</f>
        <v>54</v>
      </c>
      <c r="BK266" s="1">
        <f>podroze78[[#This Row],[dieta]]+podroze78[[#This Row],[Koszt_wyj]]</f>
        <v>760.5</v>
      </c>
      <c r="BL266" s="1">
        <f>MONTH(podroze78[[#This Row],[D_wyj]])</f>
        <v>11</v>
      </c>
      <c r="BT266" s="1" t="s">
        <v>156</v>
      </c>
      <c r="BU266" s="1" t="s">
        <v>157</v>
      </c>
      <c r="BV266" s="1" t="s">
        <v>17</v>
      </c>
      <c r="BW266" s="2">
        <v>41947</v>
      </c>
      <c r="BX266" s="2">
        <v>41948</v>
      </c>
      <c r="BY266">
        <v>706.5</v>
      </c>
      <c r="BZ266" t="str">
        <f>podroze789[[#This Row],[Imie]]&amp;podroze789[[#This Row],[Nazwisko]]</f>
        <v>IrmaOpoczna</v>
      </c>
      <c r="CA266">
        <f>COUNTIF(podroze789[id],podroze789[[#This Row],[id]])</f>
        <v>9</v>
      </c>
      <c r="CB266">
        <f>podroze789[[#This Row],[D_powr]]-podroze789[[#This Row],[D_wyj]]+1</f>
        <v>2</v>
      </c>
      <c r="CC266" s="1" cm="1">
        <f t="array" ref="CC266">SUM(IF(podroze789[Nazwisko]=podroze789[[#This Row],[Nazwisko]],podroze789[dnie],0))</f>
        <v>34</v>
      </c>
      <c r="CD266" s="1">
        <f>30+(podroze789[[#This Row],[dnie]]-1)*24</f>
        <v>54</v>
      </c>
      <c r="CE266" s="1">
        <f>podroze789[[#This Row],[dieta]]+podroze789[[#This Row],[Koszt_wyj]]</f>
        <v>760.5</v>
      </c>
      <c r="CF266" s="1">
        <f>MONTH(podroze789[[#This Row],[D_wyj]])</f>
        <v>11</v>
      </c>
      <c r="CG266" s="1">
        <f>podroze789[[#This Row],[dnie]]-1</f>
        <v>1</v>
      </c>
      <c r="CT266" s="24">
        <v>2</v>
      </c>
      <c r="CV266" s="24">
        <v>1</v>
      </c>
    </row>
    <row r="267" spans="1:100" hidden="1" x14ac:dyDescent="0.25">
      <c r="A267" s="1" t="s">
        <v>134</v>
      </c>
      <c r="B267" s="1" t="s">
        <v>149</v>
      </c>
      <c r="C267" s="1" t="s">
        <v>17</v>
      </c>
      <c r="D267" s="2">
        <v>41947</v>
      </c>
      <c r="E267" s="2">
        <v>41947</v>
      </c>
      <c r="F267">
        <v>501.5</v>
      </c>
      <c r="G267" t="str">
        <f>podroze[[#This Row],[Imie]]&amp;podroze[[#This Row],[Nazwisko]]</f>
        <v>ZuzannaPiotrkowska</v>
      </c>
      <c r="H267">
        <f>COUNTIF(podroze[id],podroze[[#This Row],[id]])</f>
        <v>15</v>
      </c>
      <c r="I267">
        <f>podroze[[#This Row],[D_powr]]-podroze[[#This Row],[D_wyj]]+1</f>
        <v>1</v>
      </c>
      <c r="J267" s="1" cm="1">
        <f t="array" ref="J267">SUM(IF(podroze[Nazwisko]=podroze[[#This Row],[Nazwisko]],podroze[dnie],0))</f>
        <v>34</v>
      </c>
      <c r="K267" s="1">
        <f>30+(podroze[[#This Row],[dnie]]-1)*24</f>
        <v>30</v>
      </c>
      <c r="AB267" s="1" t="s">
        <v>134</v>
      </c>
      <c r="AC267" s="1" t="s">
        <v>149</v>
      </c>
      <c r="AD267" s="1" t="s">
        <v>17</v>
      </c>
      <c r="AE267" s="2">
        <v>41947</v>
      </c>
      <c r="AF267" s="2">
        <v>41947</v>
      </c>
      <c r="AG267">
        <v>501.5</v>
      </c>
      <c r="AH267" t="str">
        <f>podroze7[[#This Row],[Imie]]&amp;podroze7[[#This Row],[Nazwisko]]</f>
        <v>ZuzannaPiotrkowska</v>
      </c>
      <c r="AI267">
        <f>COUNTIF(podroze7[id],podroze7[[#This Row],[id]])</f>
        <v>15</v>
      </c>
      <c r="AJ267">
        <f>podroze7[[#This Row],[D_powr]]-podroze7[[#This Row],[D_wyj]]+1</f>
        <v>1</v>
      </c>
      <c r="AK267" s="1" cm="1">
        <f t="array" ref="AK267">SUM(IF(podroze7[Nazwisko]=podroze7[[#This Row],[Nazwisko]],podroze7[dnie],0))</f>
        <v>34</v>
      </c>
      <c r="AL267" s="1">
        <f>30+(podroze7[[#This Row],[dnie]]-1)*24</f>
        <v>30</v>
      </c>
      <c r="AM267" s="1">
        <f>podroze7[[#This Row],[dieta]]+podroze7[[#This Row],[Koszt_wyj]]</f>
        <v>531.5</v>
      </c>
      <c r="AZ267" s="1" t="s">
        <v>134</v>
      </c>
      <c r="BA267" s="1" t="s">
        <v>149</v>
      </c>
      <c r="BB267" s="1" t="s">
        <v>17</v>
      </c>
      <c r="BC267" s="2">
        <v>41947</v>
      </c>
      <c r="BD267" s="2">
        <v>41947</v>
      </c>
      <c r="BE267">
        <v>501.5</v>
      </c>
      <c r="BF267" t="str">
        <f>podroze78[[#This Row],[Imie]]&amp;podroze78[[#This Row],[Nazwisko]]</f>
        <v>ZuzannaPiotrkowska</v>
      </c>
      <c r="BG267">
        <f>COUNTIF(podroze78[id],podroze78[[#This Row],[id]])</f>
        <v>15</v>
      </c>
      <c r="BH267">
        <f>podroze78[[#This Row],[D_powr]]-podroze78[[#This Row],[D_wyj]]+1</f>
        <v>1</v>
      </c>
      <c r="BI267" s="1" cm="1">
        <f t="array" ref="BI267">SUM(IF(podroze78[Nazwisko]=podroze78[[#This Row],[Nazwisko]],podroze78[dnie],0))</f>
        <v>34</v>
      </c>
      <c r="BJ267" s="1">
        <f>30+(podroze78[[#This Row],[dnie]]-1)*24</f>
        <v>30</v>
      </c>
      <c r="BK267" s="1">
        <f>podroze78[[#This Row],[dieta]]+podroze78[[#This Row],[Koszt_wyj]]</f>
        <v>531.5</v>
      </c>
      <c r="BL267" s="1">
        <f>MONTH(podroze78[[#This Row],[D_wyj]])</f>
        <v>11</v>
      </c>
      <c r="BT267" s="1" t="s">
        <v>134</v>
      </c>
      <c r="BU267" s="1" t="s">
        <v>149</v>
      </c>
      <c r="BV267" s="1" t="s">
        <v>17</v>
      </c>
      <c r="BW267" s="2">
        <v>41947</v>
      </c>
      <c r="BX267" s="2">
        <v>41947</v>
      </c>
      <c r="BY267">
        <v>501.5</v>
      </c>
      <c r="BZ267" t="str">
        <f>podroze789[[#This Row],[Imie]]&amp;podroze789[[#This Row],[Nazwisko]]</f>
        <v>ZuzannaPiotrkowska</v>
      </c>
      <c r="CA267">
        <f>COUNTIF(podroze789[id],podroze789[[#This Row],[id]])</f>
        <v>15</v>
      </c>
      <c r="CB267">
        <f>podroze789[[#This Row],[D_powr]]-podroze789[[#This Row],[D_wyj]]+1</f>
        <v>1</v>
      </c>
      <c r="CC267" s="1" cm="1">
        <f t="array" ref="CC267">SUM(IF(podroze789[Nazwisko]=podroze789[[#This Row],[Nazwisko]],podroze789[dnie],0))</f>
        <v>34</v>
      </c>
      <c r="CD267" s="1">
        <f>30+(podroze789[[#This Row],[dnie]]-1)*24</f>
        <v>30</v>
      </c>
      <c r="CE267" s="1">
        <f>podroze789[[#This Row],[dieta]]+podroze789[[#This Row],[Koszt_wyj]]</f>
        <v>531.5</v>
      </c>
      <c r="CF267" s="1">
        <f>MONTH(podroze789[[#This Row],[D_wyj]])</f>
        <v>11</v>
      </c>
      <c r="CG267" s="1">
        <f>podroze789[[#This Row],[dnie]]-1</f>
        <v>0</v>
      </c>
      <c r="CT267" s="23">
        <v>2</v>
      </c>
      <c r="CV267" s="23">
        <v>4</v>
      </c>
    </row>
    <row r="268" spans="1:100" hidden="1" x14ac:dyDescent="0.25">
      <c r="A268" s="1" t="s">
        <v>134</v>
      </c>
      <c r="B268" s="1" t="s">
        <v>149</v>
      </c>
      <c r="C268" s="1" t="s">
        <v>66</v>
      </c>
      <c r="D268" s="2">
        <v>41985</v>
      </c>
      <c r="E268" s="2">
        <v>41985</v>
      </c>
      <c r="F268">
        <v>307.7</v>
      </c>
      <c r="G268" t="str">
        <f>podroze[[#This Row],[Imie]]&amp;podroze[[#This Row],[Nazwisko]]</f>
        <v>ZuzannaPiotrkowska</v>
      </c>
      <c r="H268">
        <f>COUNTIF(podroze[id],podroze[[#This Row],[id]])</f>
        <v>15</v>
      </c>
      <c r="I268">
        <f>podroze[[#This Row],[D_powr]]-podroze[[#This Row],[D_wyj]]+1</f>
        <v>1</v>
      </c>
      <c r="J268" s="1" cm="1">
        <f t="array" ref="J268">SUM(IF(podroze[Nazwisko]=podroze[[#This Row],[Nazwisko]],podroze[dnie],0))</f>
        <v>34</v>
      </c>
      <c r="K268" s="1">
        <f>30+(podroze[[#This Row],[dnie]]-1)*24</f>
        <v>30</v>
      </c>
      <c r="AB268" s="1" t="s">
        <v>134</v>
      </c>
      <c r="AC268" s="1" t="s">
        <v>149</v>
      </c>
      <c r="AD268" s="1" t="s">
        <v>66</v>
      </c>
      <c r="AE268" s="2">
        <v>41985</v>
      </c>
      <c r="AF268" s="2">
        <v>41985</v>
      </c>
      <c r="AG268">
        <v>307.7</v>
      </c>
      <c r="AH268" t="str">
        <f>podroze7[[#This Row],[Imie]]&amp;podroze7[[#This Row],[Nazwisko]]</f>
        <v>ZuzannaPiotrkowska</v>
      </c>
      <c r="AI268">
        <f>COUNTIF(podroze7[id],podroze7[[#This Row],[id]])</f>
        <v>15</v>
      </c>
      <c r="AJ268">
        <f>podroze7[[#This Row],[D_powr]]-podroze7[[#This Row],[D_wyj]]+1</f>
        <v>1</v>
      </c>
      <c r="AK268" s="1" cm="1">
        <f t="array" ref="AK268">SUM(IF(podroze7[Nazwisko]=podroze7[[#This Row],[Nazwisko]],podroze7[dnie],0))</f>
        <v>34</v>
      </c>
      <c r="AL268" s="1">
        <f>30+(podroze7[[#This Row],[dnie]]-1)*24</f>
        <v>30</v>
      </c>
      <c r="AM268" s="1">
        <f>podroze7[[#This Row],[dieta]]+podroze7[[#This Row],[Koszt_wyj]]</f>
        <v>337.7</v>
      </c>
      <c r="AZ268" s="1" t="s">
        <v>134</v>
      </c>
      <c r="BA268" s="1" t="s">
        <v>149</v>
      </c>
      <c r="BB268" s="1" t="s">
        <v>66</v>
      </c>
      <c r="BC268" s="2">
        <v>41985</v>
      </c>
      <c r="BD268" s="2">
        <v>41985</v>
      </c>
      <c r="BE268">
        <v>307.7</v>
      </c>
      <c r="BF268" t="str">
        <f>podroze78[[#This Row],[Imie]]&amp;podroze78[[#This Row],[Nazwisko]]</f>
        <v>ZuzannaPiotrkowska</v>
      </c>
      <c r="BG268">
        <f>COUNTIF(podroze78[id],podroze78[[#This Row],[id]])</f>
        <v>15</v>
      </c>
      <c r="BH268">
        <f>podroze78[[#This Row],[D_powr]]-podroze78[[#This Row],[D_wyj]]+1</f>
        <v>1</v>
      </c>
      <c r="BI268" s="1" cm="1">
        <f t="array" ref="BI268">SUM(IF(podroze78[Nazwisko]=podroze78[[#This Row],[Nazwisko]],podroze78[dnie],0))</f>
        <v>34</v>
      </c>
      <c r="BJ268" s="1">
        <f>30+(podroze78[[#This Row],[dnie]]-1)*24</f>
        <v>30</v>
      </c>
      <c r="BK268" s="1">
        <f>podroze78[[#This Row],[dieta]]+podroze78[[#This Row],[Koszt_wyj]]</f>
        <v>337.7</v>
      </c>
      <c r="BL268" s="1">
        <f>MONTH(podroze78[[#This Row],[D_wyj]])</f>
        <v>12</v>
      </c>
      <c r="BT268" s="1" t="s">
        <v>134</v>
      </c>
      <c r="BU268" s="1" t="s">
        <v>149</v>
      </c>
      <c r="BV268" s="1" t="s">
        <v>66</v>
      </c>
      <c r="BW268" s="2">
        <v>41985</v>
      </c>
      <c r="BX268" s="2">
        <v>41985</v>
      </c>
      <c r="BY268">
        <v>307.7</v>
      </c>
      <c r="BZ268" t="str">
        <f>podroze789[[#This Row],[Imie]]&amp;podroze789[[#This Row],[Nazwisko]]</f>
        <v>ZuzannaPiotrkowska</v>
      </c>
      <c r="CA268">
        <f>COUNTIF(podroze789[id],podroze789[[#This Row],[id]])</f>
        <v>15</v>
      </c>
      <c r="CB268">
        <f>podroze789[[#This Row],[D_powr]]-podroze789[[#This Row],[D_wyj]]+1</f>
        <v>1</v>
      </c>
      <c r="CC268" s="1" cm="1">
        <f t="array" ref="CC268">SUM(IF(podroze789[Nazwisko]=podroze789[[#This Row],[Nazwisko]],podroze789[dnie],0))</f>
        <v>34</v>
      </c>
      <c r="CD268" s="1">
        <f>30+(podroze789[[#This Row],[dnie]]-1)*24</f>
        <v>30</v>
      </c>
      <c r="CE268" s="1">
        <f>podroze789[[#This Row],[dieta]]+podroze789[[#This Row],[Koszt_wyj]]</f>
        <v>337.7</v>
      </c>
      <c r="CF268" s="1">
        <f>MONTH(podroze789[[#This Row],[D_wyj]])</f>
        <v>12</v>
      </c>
      <c r="CG268" s="1">
        <f>podroze789[[#This Row],[dnie]]-1</f>
        <v>0</v>
      </c>
      <c r="CT268" s="24">
        <v>2</v>
      </c>
      <c r="CV268" s="24">
        <v>4</v>
      </c>
    </row>
    <row r="269" spans="1:100" hidden="1" x14ac:dyDescent="0.25">
      <c r="A269" s="1" t="s">
        <v>134</v>
      </c>
      <c r="B269" s="1" t="s">
        <v>149</v>
      </c>
      <c r="C269" s="1" t="s">
        <v>24</v>
      </c>
      <c r="D269" s="2">
        <v>41991</v>
      </c>
      <c r="E269" s="2">
        <v>41991</v>
      </c>
      <c r="F269">
        <v>290.7</v>
      </c>
      <c r="G269" t="str">
        <f>podroze[[#This Row],[Imie]]&amp;podroze[[#This Row],[Nazwisko]]</f>
        <v>ZuzannaPiotrkowska</v>
      </c>
      <c r="H269">
        <f>COUNTIF(podroze[id],podroze[[#This Row],[id]])</f>
        <v>15</v>
      </c>
      <c r="I269">
        <f>podroze[[#This Row],[D_powr]]-podroze[[#This Row],[D_wyj]]+1</f>
        <v>1</v>
      </c>
      <c r="J269" s="1" cm="1">
        <f t="array" ref="J269">SUM(IF(podroze[Nazwisko]=podroze[[#This Row],[Nazwisko]],podroze[dnie],0))</f>
        <v>34</v>
      </c>
      <c r="K269" s="1">
        <f>30+(podroze[[#This Row],[dnie]]-1)*24</f>
        <v>30</v>
      </c>
      <c r="AB269" s="1" t="s">
        <v>134</v>
      </c>
      <c r="AC269" s="1" t="s">
        <v>149</v>
      </c>
      <c r="AD269" s="1" t="s">
        <v>24</v>
      </c>
      <c r="AE269" s="2">
        <v>41991</v>
      </c>
      <c r="AF269" s="2">
        <v>41991</v>
      </c>
      <c r="AG269">
        <v>290.7</v>
      </c>
      <c r="AH269" t="str">
        <f>podroze7[[#This Row],[Imie]]&amp;podroze7[[#This Row],[Nazwisko]]</f>
        <v>ZuzannaPiotrkowska</v>
      </c>
      <c r="AI269">
        <f>COUNTIF(podroze7[id],podroze7[[#This Row],[id]])</f>
        <v>15</v>
      </c>
      <c r="AJ269">
        <f>podroze7[[#This Row],[D_powr]]-podroze7[[#This Row],[D_wyj]]+1</f>
        <v>1</v>
      </c>
      <c r="AK269" s="1" cm="1">
        <f t="array" ref="AK269">SUM(IF(podroze7[Nazwisko]=podroze7[[#This Row],[Nazwisko]],podroze7[dnie],0))</f>
        <v>34</v>
      </c>
      <c r="AL269" s="1">
        <f>30+(podroze7[[#This Row],[dnie]]-1)*24</f>
        <v>30</v>
      </c>
      <c r="AM269" s="1">
        <f>podroze7[[#This Row],[dieta]]+podroze7[[#This Row],[Koszt_wyj]]</f>
        <v>320.7</v>
      </c>
      <c r="AZ269" s="1" t="s">
        <v>134</v>
      </c>
      <c r="BA269" s="1" t="s">
        <v>149</v>
      </c>
      <c r="BB269" s="1" t="s">
        <v>24</v>
      </c>
      <c r="BC269" s="2">
        <v>41991</v>
      </c>
      <c r="BD269" s="2">
        <v>41991</v>
      </c>
      <c r="BE269">
        <v>290.7</v>
      </c>
      <c r="BF269" t="str">
        <f>podroze78[[#This Row],[Imie]]&amp;podroze78[[#This Row],[Nazwisko]]</f>
        <v>ZuzannaPiotrkowska</v>
      </c>
      <c r="BG269">
        <f>COUNTIF(podroze78[id],podroze78[[#This Row],[id]])</f>
        <v>15</v>
      </c>
      <c r="BH269">
        <f>podroze78[[#This Row],[D_powr]]-podroze78[[#This Row],[D_wyj]]+1</f>
        <v>1</v>
      </c>
      <c r="BI269" s="1" cm="1">
        <f t="array" ref="BI269">SUM(IF(podroze78[Nazwisko]=podroze78[[#This Row],[Nazwisko]],podroze78[dnie],0))</f>
        <v>34</v>
      </c>
      <c r="BJ269" s="1">
        <f>30+(podroze78[[#This Row],[dnie]]-1)*24</f>
        <v>30</v>
      </c>
      <c r="BK269" s="1">
        <f>podroze78[[#This Row],[dieta]]+podroze78[[#This Row],[Koszt_wyj]]</f>
        <v>320.7</v>
      </c>
      <c r="BL269" s="1">
        <f>MONTH(podroze78[[#This Row],[D_wyj]])</f>
        <v>12</v>
      </c>
      <c r="BT269" s="1" t="s">
        <v>134</v>
      </c>
      <c r="BU269" s="1" t="s">
        <v>149</v>
      </c>
      <c r="BV269" s="1" t="s">
        <v>24</v>
      </c>
      <c r="BW269" s="2">
        <v>41991</v>
      </c>
      <c r="BX269" s="2">
        <v>41991</v>
      </c>
      <c r="BY269">
        <v>290.7</v>
      </c>
      <c r="BZ269" t="str">
        <f>podroze789[[#This Row],[Imie]]&amp;podroze789[[#This Row],[Nazwisko]]</f>
        <v>ZuzannaPiotrkowska</v>
      </c>
      <c r="CA269">
        <f>COUNTIF(podroze789[id],podroze789[[#This Row],[id]])</f>
        <v>15</v>
      </c>
      <c r="CB269">
        <f>podroze789[[#This Row],[D_powr]]-podroze789[[#This Row],[D_wyj]]+1</f>
        <v>1</v>
      </c>
      <c r="CC269" s="1" cm="1">
        <f t="array" ref="CC269">SUM(IF(podroze789[Nazwisko]=podroze789[[#This Row],[Nazwisko]],podroze789[dnie],0))</f>
        <v>34</v>
      </c>
      <c r="CD269" s="1">
        <f>30+(podroze789[[#This Row],[dnie]]-1)*24</f>
        <v>30</v>
      </c>
      <c r="CE269" s="1">
        <f>podroze789[[#This Row],[dieta]]+podroze789[[#This Row],[Koszt_wyj]]</f>
        <v>320.7</v>
      </c>
      <c r="CF269" s="1">
        <f>MONTH(podroze789[[#This Row],[D_wyj]])</f>
        <v>12</v>
      </c>
      <c r="CG269" s="1">
        <f>podroze789[[#This Row],[dnie]]-1</f>
        <v>0</v>
      </c>
      <c r="CT269" s="23">
        <v>2</v>
      </c>
      <c r="CV269" s="23">
        <v>4</v>
      </c>
    </row>
    <row r="270" spans="1:100" hidden="1" x14ac:dyDescent="0.25">
      <c r="A270" s="1" t="s">
        <v>134</v>
      </c>
      <c r="B270" s="1" t="s">
        <v>149</v>
      </c>
      <c r="C270" s="1" t="s">
        <v>27</v>
      </c>
      <c r="D270" s="2">
        <v>41995</v>
      </c>
      <c r="E270" s="2">
        <v>41995</v>
      </c>
      <c r="F270">
        <v>442</v>
      </c>
      <c r="G270" t="str">
        <f>podroze[[#This Row],[Imie]]&amp;podroze[[#This Row],[Nazwisko]]</f>
        <v>ZuzannaPiotrkowska</v>
      </c>
      <c r="H270">
        <f>COUNTIF(podroze[id],podroze[[#This Row],[id]])</f>
        <v>15</v>
      </c>
      <c r="I270">
        <f>podroze[[#This Row],[D_powr]]-podroze[[#This Row],[D_wyj]]+1</f>
        <v>1</v>
      </c>
      <c r="J270" s="1" cm="1">
        <f t="array" ref="J270">SUM(IF(podroze[Nazwisko]=podroze[[#This Row],[Nazwisko]],podroze[dnie],0))</f>
        <v>34</v>
      </c>
      <c r="K270" s="1">
        <f>30+(podroze[[#This Row],[dnie]]-1)*24</f>
        <v>30</v>
      </c>
      <c r="AB270" s="1" t="s">
        <v>134</v>
      </c>
      <c r="AC270" s="1" t="s">
        <v>149</v>
      </c>
      <c r="AD270" s="1" t="s">
        <v>27</v>
      </c>
      <c r="AE270" s="2">
        <v>41995</v>
      </c>
      <c r="AF270" s="2">
        <v>41995</v>
      </c>
      <c r="AG270">
        <v>442</v>
      </c>
      <c r="AH270" t="str">
        <f>podroze7[[#This Row],[Imie]]&amp;podroze7[[#This Row],[Nazwisko]]</f>
        <v>ZuzannaPiotrkowska</v>
      </c>
      <c r="AI270">
        <f>COUNTIF(podroze7[id],podroze7[[#This Row],[id]])</f>
        <v>15</v>
      </c>
      <c r="AJ270">
        <f>podroze7[[#This Row],[D_powr]]-podroze7[[#This Row],[D_wyj]]+1</f>
        <v>1</v>
      </c>
      <c r="AK270" s="1" cm="1">
        <f t="array" ref="AK270">SUM(IF(podroze7[Nazwisko]=podroze7[[#This Row],[Nazwisko]],podroze7[dnie],0))</f>
        <v>34</v>
      </c>
      <c r="AL270" s="1">
        <f>30+(podroze7[[#This Row],[dnie]]-1)*24</f>
        <v>30</v>
      </c>
      <c r="AM270" s="1">
        <f>podroze7[[#This Row],[dieta]]+podroze7[[#This Row],[Koszt_wyj]]</f>
        <v>472</v>
      </c>
      <c r="AZ270" s="1" t="s">
        <v>134</v>
      </c>
      <c r="BA270" s="1" t="s">
        <v>149</v>
      </c>
      <c r="BB270" s="1" t="s">
        <v>27</v>
      </c>
      <c r="BC270" s="2">
        <v>41995</v>
      </c>
      <c r="BD270" s="2">
        <v>41995</v>
      </c>
      <c r="BE270">
        <v>442</v>
      </c>
      <c r="BF270" t="str">
        <f>podroze78[[#This Row],[Imie]]&amp;podroze78[[#This Row],[Nazwisko]]</f>
        <v>ZuzannaPiotrkowska</v>
      </c>
      <c r="BG270">
        <f>COUNTIF(podroze78[id],podroze78[[#This Row],[id]])</f>
        <v>15</v>
      </c>
      <c r="BH270">
        <f>podroze78[[#This Row],[D_powr]]-podroze78[[#This Row],[D_wyj]]+1</f>
        <v>1</v>
      </c>
      <c r="BI270" s="1" cm="1">
        <f t="array" ref="BI270">SUM(IF(podroze78[Nazwisko]=podroze78[[#This Row],[Nazwisko]],podroze78[dnie],0))</f>
        <v>34</v>
      </c>
      <c r="BJ270" s="1">
        <f>30+(podroze78[[#This Row],[dnie]]-1)*24</f>
        <v>30</v>
      </c>
      <c r="BK270" s="1">
        <f>podroze78[[#This Row],[dieta]]+podroze78[[#This Row],[Koszt_wyj]]</f>
        <v>472</v>
      </c>
      <c r="BL270" s="1">
        <f>MONTH(podroze78[[#This Row],[D_wyj]])</f>
        <v>12</v>
      </c>
      <c r="BT270" s="1" t="s">
        <v>134</v>
      </c>
      <c r="BU270" s="1" t="s">
        <v>149</v>
      </c>
      <c r="BV270" s="1" t="s">
        <v>27</v>
      </c>
      <c r="BW270" s="2">
        <v>41995</v>
      </c>
      <c r="BX270" s="2">
        <v>41995</v>
      </c>
      <c r="BY270">
        <v>442</v>
      </c>
      <c r="BZ270" t="str">
        <f>podroze789[[#This Row],[Imie]]&amp;podroze789[[#This Row],[Nazwisko]]</f>
        <v>ZuzannaPiotrkowska</v>
      </c>
      <c r="CA270">
        <f>COUNTIF(podroze789[id],podroze789[[#This Row],[id]])</f>
        <v>15</v>
      </c>
      <c r="CB270">
        <f>podroze789[[#This Row],[D_powr]]-podroze789[[#This Row],[D_wyj]]+1</f>
        <v>1</v>
      </c>
      <c r="CC270" s="1" cm="1">
        <f t="array" ref="CC270">SUM(IF(podroze789[Nazwisko]=podroze789[[#This Row],[Nazwisko]],podroze789[dnie],0))</f>
        <v>34</v>
      </c>
      <c r="CD270" s="1">
        <f>30+(podroze789[[#This Row],[dnie]]-1)*24</f>
        <v>30</v>
      </c>
      <c r="CE270" s="1">
        <f>podroze789[[#This Row],[dieta]]+podroze789[[#This Row],[Koszt_wyj]]</f>
        <v>472</v>
      </c>
      <c r="CF270" s="1">
        <f>MONTH(podroze789[[#This Row],[D_wyj]])</f>
        <v>12</v>
      </c>
      <c r="CG270" s="1">
        <f>podroze789[[#This Row],[dnie]]-1</f>
        <v>0</v>
      </c>
      <c r="CT270" s="24">
        <v>3</v>
      </c>
      <c r="CV270" s="24">
        <v>4</v>
      </c>
    </row>
    <row r="271" spans="1:100" hidden="1" x14ac:dyDescent="0.25">
      <c r="A271" s="1" t="s">
        <v>134</v>
      </c>
      <c r="B271" s="1" t="s">
        <v>149</v>
      </c>
      <c r="C271" s="1" t="s">
        <v>72</v>
      </c>
      <c r="D271" s="2">
        <v>42002</v>
      </c>
      <c r="E271" s="2">
        <v>42002</v>
      </c>
      <c r="F271">
        <v>494.7</v>
      </c>
      <c r="G271" t="str">
        <f>podroze[[#This Row],[Imie]]&amp;podroze[[#This Row],[Nazwisko]]</f>
        <v>ZuzannaPiotrkowska</v>
      </c>
      <c r="H271">
        <f>COUNTIF(podroze[id],podroze[[#This Row],[id]])</f>
        <v>15</v>
      </c>
      <c r="I271">
        <f>podroze[[#This Row],[D_powr]]-podroze[[#This Row],[D_wyj]]+1</f>
        <v>1</v>
      </c>
      <c r="J271" s="1" cm="1">
        <f t="array" ref="J271">SUM(IF(podroze[Nazwisko]=podroze[[#This Row],[Nazwisko]],podroze[dnie],0))</f>
        <v>34</v>
      </c>
      <c r="K271" s="1">
        <f>30+(podroze[[#This Row],[dnie]]-1)*24</f>
        <v>30</v>
      </c>
      <c r="AB271" s="1" t="s">
        <v>134</v>
      </c>
      <c r="AC271" s="1" t="s">
        <v>149</v>
      </c>
      <c r="AD271" s="1" t="s">
        <v>72</v>
      </c>
      <c r="AE271" s="2">
        <v>42002</v>
      </c>
      <c r="AF271" s="2">
        <v>42002</v>
      </c>
      <c r="AG271">
        <v>494.7</v>
      </c>
      <c r="AH271" t="str">
        <f>podroze7[[#This Row],[Imie]]&amp;podroze7[[#This Row],[Nazwisko]]</f>
        <v>ZuzannaPiotrkowska</v>
      </c>
      <c r="AI271">
        <f>COUNTIF(podroze7[id],podroze7[[#This Row],[id]])</f>
        <v>15</v>
      </c>
      <c r="AJ271">
        <f>podroze7[[#This Row],[D_powr]]-podroze7[[#This Row],[D_wyj]]+1</f>
        <v>1</v>
      </c>
      <c r="AK271" s="1" cm="1">
        <f t="array" ref="AK271">SUM(IF(podroze7[Nazwisko]=podroze7[[#This Row],[Nazwisko]],podroze7[dnie],0))</f>
        <v>34</v>
      </c>
      <c r="AL271" s="1">
        <f>30+(podroze7[[#This Row],[dnie]]-1)*24</f>
        <v>30</v>
      </c>
      <c r="AM271" s="1">
        <f>podroze7[[#This Row],[dieta]]+podroze7[[#This Row],[Koszt_wyj]]</f>
        <v>524.70000000000005</v>
      </c>
      <c r="AZ271" s="1" t="s">
        <v>134</v>
      </c>
      <c r="BA271" s="1" t="s">
        <v>149</v>
      </c>
      <c r="BB271" s="1" t="s">
        <v>72</v>
      </c>
      <c r="BC271" s="2">
        <v>42002</v>
      </c>
      <c r="BD271" s="2">
        <v>42002</v>
      </c>
      <c r="BE271">
        <v>494.7</v>
      </c>
      <c r="BF271" t="str">
        <f>podroze78[[#This Row],[Imie]]&amp;podroze78[[#This Row],[Nazwisko]]</f>
        <v>ZuzannaPiotrkowska</v>
      </c>
      <c r="BG271">
        <f>COUNTIF(podroze78[id],podroze78[[#This Row],[id]])</f>
        <v>15</v>
      </c>
      <c r="BH271">
        <f>podroze78[[#This Row],[D_powr]]-podroze78[[#This Row],[D_wyj]]+1</f>
        <v>1</v>
      </c>
      <c r="BI271" s="1" cm="1">
        <f t="array" ref="BI271">SUM(IF(podroze78[Nazwisko]=podroze78[[#This Row],[Nazwisko]],podroze78[dnie],0))</f>
        <v>34</v>
      </c>
      <c r="BJ271" s="1">
        <f>30+(podroze78[[#This Row],[dnie]]-1)*24</f>
        <v>30</v>
      </c>
      <c r="BK271" s="1">
        <f>podroze78[[#This Row],[dieta]]+podroze78[[#This Row],[Koszt_wyj]]</f>
        <v>524.70000000000005</v>
      </c>
      <c r="BL271" s="1">
        <f>MONTH(podroze78[[#This Row],[D_wyj]])</f>
        <v>12</v>
      </c>
      <c r="BT271" s="1" t="s">
        <v>134</v>
      </c>
      <c r="BU271" s="1" t="s">
        <v>149</v>
      </c>
      <c r="BV271" s="1" t="s">
        <v>72</v>
      </c>
      <c r="BW271" s="2">
        <v>42002</v>
      </c>
      <c r="BX271" s="2">
        <v>42002</v>
      </c>
      <c r="BY271">
        <v>494.7</v>
      </c>
      <c r="BZ271" t="str">
        <f>podroze789[[#This Row],[Imie]]&amp;podroze789[[#This Row],[Nazwisko]]</f>
        <v>ZuzannaPiotrkowska</v>
      </c>
      <c r="CA271">
        <f>COUNTIF(podroze789[id],podroze789[[#This Row],[id]])</f>
        <v>15</v>
      </c>
      <c r="CB271">
        <f>podroze789[[#This Row],[D_powr]]-podroze789[[#This Row],[D_wyj]]+1</f>
        <v>1</v>
      </c>
      <c r="CC271" s="1" cm="1">
        <f t="array" ref="CC271">SUM(IF(podroze789[Nazwisko]=podroze789[[#This Row],[Nazwisko]],podroze789[dnie],0))</f>
        <v>34</v>
      </c>
      <c r="CD271" s="1">
        <f>30+(podroze789[[#This Row],[dnie]]-1)*24</f>
        <v>30</v>
      </c>
      <c r="CE271" s="1">
        <f>podroze789[[#This Row],[dieta]]+podroze789[[#This Row],[Koszt_wyj]]</f>
        <v>524.70000000000005</v>
      </c>
      <c r="CF271" s="1">
        <f>MONTH(podroze789[[#This Row],[D_wyj]])</f>
        <v>12</v>
      </c>
      <c r="CG271" s="1">
        <f>podroze789[[#This Row],[dnie]]-1</f>
        <v>0</v>
      </c>
      <c r="CT271" s="23">
        <v>3</v>
      </c>
      <c r="CV271" s="23">
        <v>4</v>
      </c>
    </row>
    <row r="272" spans="1:100" hidden="1" x14ac:dyDescent="0.25">
      <c r="A272" s="1" t="s">
        <v>20</v>
      </c>
      <c r="B272" s="1" t="s">
        <v>21</v>
      </c>
      <c r="C272" s="1" t="s">
        <v>17</v>
      </c>
      <c r="D272" s="2">
        <v>41905</v>
      </c>
      <c r="E272" s="2">
        <v>41905</v>
      </c>
      <c r="F272">
        <v>501.5</v>
      </c>
      <c r="G272" t="str">
        <f>podroze[[#This Row],[Imie]]&amp;podroze[[#This Row],[Nazwisko]]</f>
        <v>KamilZabrzeski</v>
      </c>
      <c r="H272">
        <f>COUNTIF(podroze[id],podroze[[#This Row],[id]])</f>
        <v>13</v>
      </c>
      <c r="I272">
        <f>podroze[[#This Row],[D_powr]]-podroze[[#This Row],[D_wyj]]+1</f>
        <v>1</v>
      </c>
      <c r="J272" s="1" cm="1">
        <f t="array" ref="J272">SUM(IF(podroze[Nazwisko]=podroze[[#This Row],[Nazwisko]],podroze[dnie],0))</f>
        <v>34</v>
      </c>
      <c r="K272" s="1">
        <f>30+(podroze[[#This Row],[dnie]]-1)*24</f>
        <v>30</v>
      </c>
      <c r="AB272" s="1" t="s">
        <v>20</v>
      </c>
      <c r="AC272" s="1" t="s">
        <v>21</v>
      </c>
      <c r="AD272" s="1" t="s">
        <v>17</v>
      </c>
      <c r="AE272" s="2">
        <v>41905</v>
      </c>
      <c r="AF272" s="2">
        <v>41905</v>
      </c>
      <c r="AG272">
        <v>501.5</v>
      </c>
      <c r="AH272" t="str">
        <f>podroze7[[#This Row],[Imie]]&amp;podroze7[[#This Row],[Nazwisko]]</f>
        <v>KamilZabrzeski</v>
      </c>
      <c r="AI272">
        <f>COUNTIF(podroze7[id],podroze7[[#This Row],[id]])</f>
        <v>13</v>
      </c>
      <c r="AJ272">
        <f>podroze7[[#This Row],[D_powr]]-podroze7[[#This Row],[D_wyj]]+1</f>
        <v>1</v>
      </c>
      <c r="AK272" s="1" cm="1">
        <f t="array" ref="AK272">SUM(IF(podroze7[Nazwisko]=podroze7[[#This Row],[Nazwisko]],podroze7[dnie],0))</f>
        <v>34</v>
      </c>
      <c r="AL272" s="1">
        <f>30+(podroze7[[#This Row],[dnie]]-1)*24</f>
        <v>30</v>
      </c>
      <c r="AM272" s="1">
        <f>podroze7[[#This Row],[dieta]]+podroze7[[#This Row],[Koszt_wyj]]</f>
        <v>531.5</v>
      </c>
      <c r="AZ272" s="1" t="s">
        <v>20</v>
      </c>
      <c r="BA272" s="1" t="s">
        <v>21</v>
      </c>
      <c r="BB272" s="1" t="s">
        <v>17</v>
      </c>
      <c r="BC272" s="2">
        <v>41905</v>
      </c>
      <c r="BD272" s="2">
        <v>41905</v>
      </c>
      <c r="BE272">
        <v>501.5</v>
      </c>
      <c r="BF272" t="str">
        <f>podroze78[[#This Row],[Imie]]&amp;podroze78[[#This Row],[Nazwisko]]</f>
        <v>KamilZabrzeski</v>
      </c>
      <c r="BG272">
        <f>COUNTIF(podroze78[id],podroze78[[#This Row],[id]])</f>
        <v>13</v>
      </c>
      <c r="BH272">
        <f>podroze78[[#This Row],[D_powr]]-podroze78[[#This Row],[D_wyj]]+1</f>
        <v>1</v>
      </c>
      <c r="BI272" s="1" cm="1">
        <f t="array" ref="BI272">SUM(IF(podroze78[Nazwisko]=podroze78[[#This Row],[Nazwisko]],podroze78[dnie],0))</f>
        <v>34</v>
      </c>
      <c r="BJ272" s="1">
        <f>30+(podroze78[[#This Row],[dnie]]-1)*24</f>
        <v>30</v>
      </c>
      <c r="BK272" s="1">
        <f>podroze78[[#This Row],[dieta]]+podroze78[[#This Row],[Koszt_wyj]]</f>
        <v>531.5</v>
      </c>
      <c r="BL272" s="1">
        <f>MONTH(podroze78[[#This Row],[D_wyj]])</f>
        <v>9</v>
      </c>
      <c r="BT272" s="1" t="s">
        <v>20</v>
      </c>
      <c r="BU272" s="1" t="s">
        <v>21</v>
      </c>
      <c r="BV272" s="1" t="s">
        <v>17</v>
      </c>
      <c r="BW272" s="2">
        <v>41905</v>
      </c>
      <c r="BX272" s="2">
        <v>41905</v>
      </c>
      <c r="BY272">
        <v>501.5</v>
      </c>
      <c r="BZ272" t="str">
        <f>podroze789[[#This Row],[Imie]]&amp;podroze789[[#This Row],[Nazwisko]]</f>
        <v>KamilZabrzeski</v>
      </c>
      <c r="CA272">
        <f>COUNTIF(podroze789[id],podroze789[[#This Row],[id]])</f>
        <v>13</v>
      </c>
      <c r="CB272">
        <f>podroze789[[#This Row],[D_powr]]-podroze789[[#This Row],[D_wyj]]+1</f>
        <v>1</v>
      </c>
      <c r="CC272" s="1" cm="1">
        <f t="array" ref="CC272">SUM(IF(podroze789[Nazwisko]=podroze789[[#This Row],[Nazwisko]],podroze789[dnie],0))</f>
        <v>34</v>
      </c>
      <c r="CD272" s="1">
        <f>30+(podroze789[[#This Row],[dnie]]-1)*24</f>
        <v>30</v>
      </c>
      <c r="CE272" s="1">
        <f>podroze789[[#This Row],[dieta]]+podroze789[[#This Row],[Koszt_wyj]]</f>
        <v>531.5</v>
      </c>
      <c r="CF272" s="1">
        <f>MONTH(podroze789[[#This Row],[D_wyj]])</f>
        <v>9</v>
      </c>
      <c r="CG272" s="1">
        <f>podroze789[[#This Row],[dnie]]-1</f>
        <v>0</v>
      </c>
      <c r="CT272" s="24">
        <v>2</v>
      </c>
      <c r="CV272" s="24">
        <v>4</v>
      </c>
    </row>
    <row r="273" spans="1:100" hidden="1" x14ac:dyDescent="0.25">
      <c r="A273" s="1" t="s">
        <v>20</v>
      </c>
      <c r="B273" s="1" t="s">
        <v>21</v>
      </c>
      <c r="C273" s="1" t="s">
        <v>66</v>
      </c>
      <c r="D273" s="2">
        <v>41941</v>
      </c>
      <c r="E273" s="2">
        <v>41941</v>
      </c>
      <c r="F273">
        <v>307.7</v>
      </c>
      <c r="G273" t="str">
        <f>podroze[[#This Row],[Imie]]&amp;podroze[[#This Row],[Nazwisko]]</f>
        <v>KamilZabrzeski</v>
      </c>
      <c r="H273">
        <f>COUNTIF(podroze[id],podroze[[#This Row],[id]])</f>
        <v>13</v>
      </c>
      <c r="I273">
        <f>podroze[[#This Row],[D_powr]]-podroze[[#This Row],[D_wyj]]+1</f>
        <v>1</v>
      </c>
      <c r="J273" s="1" cm="1">
        <f t="array" ref="J273">SUM(IF(podroze[Nazwisko]=podroze[[#This Row],[Nazwisko]],podroze[dnie],0))</f>
        <v>34</v>
      </c>
      <c r="K273" s="1">
        <f>30+(podroze[[#This Row],[dnie]]-1)*24</f>
        <v>30</v>
      </c>
      <c r="AB273" s="1" t="s">
        <v>20</v>
      </c>
      <c r="AC273" s="1" t="s">
        <v>21</v>
      </c>
      <c r="AD273" s="1" t="s">
        <v>66</v>
      </c>
      <c r="AE273" s="2">
        <v>41941</v>
      </c>
      <c r="AF273" s="2">
        <v>41941</v>
      </c>
      <c r="AG273">
        <v>307.7</v>
      </c>
      <c r="AH273" t="str">
        <f>podroze7[[#This Row],[Imie]]&amp;podroze7[[#This Row],[Nazwisko]]</f>
        <v>KamilZabrzeski</v>
      </c>
      <c r="AI273">
        <f>COUNTIF(podroze7[id],podroze7[[#This Row],[id]])</f>
        <v>13</v>
      </c>
      <c r="AJ273">
        <f>podroze7[[#This Row],[D_powr]]-podroze7[[#This Row],[D_wyj]]+1</f>
        <v>1</v>
      </c>
      <c r="AK273" s="1" cm="1">
        <f t="array" ref="AK273">SUM(IF(podroze7[Nazwisko]=podroze7[[#This Row],[Nazwisko]],podroze7[dnie],0))</f>
        <v>34</v>
      </c>
      <c r="AL273" s="1">
        <f>30+(podroze7[[#This Row],[dnie]]-1)*24</f>
        <v>30</v>
      </c>
      <c r="AM273" s="1">
        <f>podroze7[[#This Row],[dieta]]+podroze7[[#This Row],[Koszt_wyj]]</f>
        <v>337.7</v>
      </c>
      <c r="AZ273" s="1" t="s">
        <v>20</v>
      </c>
      <c r="BA273" s="1" t="s">
        <v>21</v>
      </c>
      <c r="BB273" s="1" t="s">
        <v>66</v>
      </c>
      <c r="BC273" s="2">
        <v>41941</v>
      </c>
      <c r="BD273" s="2">
        <v>41941</v>
      </c>
      <c r="BE273">
        <v>307.7</v>
      </c>
      <c r="BF273" t="str">
        <f>podroze78[[#This Row],[Imie]]&amp;podroze78[[#This Row],[Nazwisko]]</f>
        <v>KamilZabrzeski</v>
      </c>
      <c r="BG273">
        <f>COUNTIF(podroze78[id],podroze78[[#This Row],[id]])</f>
        <v>13</v>
      </c>
      <c r="BH273">
        <f>podroze78[[#This Row],[D_powr]]-podroze78[[#This Row],[D_wyj]]+1</f>
        <v>1</v>
      </c>
      <c r="BI273" s="1" cm="1">
        <f t="array" ref="BI273">SUM(IF(podroze78[Nazwisko]=podroze78[[#This Row],[Nazwisko]],podroze78[dnie],0))</f>
        <v>34</v>
      </c>
      <c r="BJ273" s="1">
        <f>30+(podroze78[[#This Row],[dnie]]-1)*24</f>
        <v>30</v>
      </c>
      <c r="BK273" s="1">
        <f>podroze78[[#This Row],[dieta]]+podroze78[[#This Row],[Koszt_wyj]]</f>
        <v>337.7</v>
      </c>
      <c r="BL273" s="1">
        <f>MONTH(podroze78[[#This Row],[D_wyj]])</f>
        <v>10</v>
      </c>
      <c r="BT273" s="1" t="s">
        <v>20</v>
      </c>
      <c r="BU273" s="1" t="s">
        <v>21</v>
      </c>
      <c r="BV273" s="1" t="s">
        <v>66</v>
      </c>
      <c r="BW273" s="2">
        <v>41941</v>
      </c>
      <c r="BX273" s="2">
        <v>41941</v>
      </c>
      <c r="BY273">
        <v>307.7</v>
      </c>
      <c r="BZ273" t="str">
        <f>podroze789[[#This Row],[Imie]]&amp;podroze789[[#This Row],[Nazwisko]]</f>
        <v>KamilZabrzeski</v>
      </c>
      <c r="CA273">
        <f>COUNTIF(podroze789[id],podroze789[[#This Row],[id]])</f>
        <v>13</v>
      </c>
      <c r="CB273">
        <f>podroze789[[#This Row],[D_powr]]-podroze789[[#This Row],[D_wyj]]+1</f>
        <v>1</v>
      </c>
      <c r="CC273" s="1" cm="1">
        <f t="array" ref="CC273">SUM(IF(podroze789[Nazwisko]=podroze789[[#This Row],[Nazwisko]],podroze789[dnie],0))</f>
        <v>34</v>
      </c>
      <c r="CD273" s="1">
        <f>30+(podroze789[[#This Row],[dnie]]-1)*24</f>
        <v>30</v>
      </c>
      <c r="CE273" s="1">
        <f>podroze789[[#This Row],[dieta]]+podroze789[[#This Row],[Koszt_wyj]]</f>
        <v>337.7</v>
      </c>
      <c r="CF273" s="1">
        <f>MONTH(podroze789[[#This Row],[D_wyj]])</f>
        <v>10</v>
      </c>
      <c r="CG273" s="1">
        <f>podroze789[[#This Row],[dnie]]-1</f>
        <v>0</v>
      </c>
      <c r="CT273" s="23">
        <v>2</v>
      </c>
      <c r="CV273" s="23">
        <v>4</v>
      </c>
    </row>
    <row r="274" spans="1:100" hidden="1" x14ac:dyDescent="0.25">
      <c r="A274" s="1" t="s">
        <v>20</v>
      </c>
      <c r="B274" s="1" t="s">
        <v>21</v>
      </c>
      <c r="C274" s="1" t="s">
        <v>72</v>
      </c>
      <c r="D274" s="2">
        <v>41991</v>
      </c>
      <c r="E274" s="2">
        <v>41991</v>
      </c>
      <c r="F274">
        <v>494.7</v>
      </c>
      <c r="G274" t="str">
        <f>podroze[[#This Row],[Imie]]&amp;podroze[[#This Row],[Nazwisko]]</f>
        <v>KamilZabrzeski</v>
      </c>
      <c r="H274">
        <f>COUNTIF(podroze[id],podroze[[#This Row],[id]])</f>
        <v>13</v>
      </c>
      <c r="I274">
        <f>podroze[[#This Row],[D_powr]]-podroze[[#This Row],[D_wyj]]+1</f>
        <v>1</v>
      </c>
      <c r="J274" s="1" cm="1">
        <f t="array" ref="J274">SUM(IF(podroze[Nazwisko]=podroze[[#This Row],[Nazwisko]],podroze[dnie],0))</f>
        <v>34</v>
      </c>
      <c r="K274" s="1">
        <f>30+(podroze[[#This Row],[dnie]]-1)*24</f>
        <v>30</v>
      </c>
      <c r="AB274" s="1" t="s">
        <v>20</v>
      </c>
      <c r="AC274" s="1" t="s">
        <v>21</v>
      </c>
      <c r="AD274" s="1" t="s">
        <v>72</v>
      </c>
      <c r="AE274" s="2">
        <v>41991</v>
      </c>
      <c r="AF274" s="2">
        <v>41991</v>
      </c>
      <c r="AG274">
        <v>494.7</v>
      </c>
      <c r="AH274" t="str">
        <f>podroze7[[#This Row],[Imie]]&amp;podroze7[[#This Row],[Nazwisko]]</f>
        <v>KamilZabrzeski</v>
      </c>
      <c r="AI274">
        <f>COUNTIF(podroze7[id],podroze7[[#This Row],[id]])</f>
        <v>13</v>
      </c>
      <c r="AJ274">
        <f>podroze7[[#This Row],[D_powr]]-podroze7[[#This Row],[D_wyj]]+1</f>
        <v>1</v>
      </c>
      <c r="AK274" s="1" cm="1">
        <f t="array" ref="AK274">SUM(IF(podroze7[Nazwisko]=podroze7[[#This Row],[Nazwisko]],podroze7[dnie],0))</f>
        <v>34</v>
      </c>
      <c r="AL274" s="1">
        <f>30+(podroze7[[#This Row],[dnie]]-1)*24</f>
        <v>30</v>
      </c>
      <c r="AM274" s="1">
        <f>podroze7[[#This Row],[dieta]]+podroze7[[#This Row],[Koszt_wyj]]</f>
        <v>524.70000000000005</v>
      </c>
      <c r="AZ274" s="1" t="s">
        <v>20</v>
      </c>
      <c r="BA274" s="1" t="s">
        <v>21</v>
      </c>
      <c r="BB274" s="1" t="s">
        <v>72</v>
      </c>
      <c r="BC274" s="2">
        <v>41991</v>
      </c>
      <c r="BD274" s="2">
        <v>41991</v>
      </c>
      <c r="BE274">
        <v>494.7</v>
      </c>
      <c r="BF274" t="str">
        <f>podroze78[[#This Row],[Imie]]&amp;podroze78[[#This Row],[Nazwisko]]</f>
        <v>KamilZabrzeski</v>
      </c>
      <c r="BG274">
        <f>COUNTIF(podroze78[id],podroze78[[#This Row],[id]])</f>
        <v>13</v>
      </c>
      <c r="BH274">
        <f>podroze78[[#This Row],[D_powr]]-podroze78[[#This Row],[D_wyj]]+1</f>
        <v>1</v>
      </c>
      <c r="BI274" s="1" cm="1">
        <f t="array" ref="BI274">SUM(IF(podroze78[Nazwisko]=podroze78[[#This Row],[Nazwisko]],podroze78[dnie],0))</f>
        <v>34</v>
      </c>
      <c r="BJ274" s="1">
        <f>30+(podroze78[[#This Row],[dnie]]-1)*24</f>
        <v>30</v>
      </c>
      <c r="BK274" s="1">
        <f>podroze78[[#This Row],[dieta]]+podroze78[[#This Row],[Koszt_wyj]]</f>
        <v>524.70000000000005</v>
      </c>
      <c r="BL274" s="1">
        <f>MONTH(podroze78[[#This Row],[D_wyj]])</f>
        <v>12</v>
      </c>
      <c r="BT274" s="1" t="s">
        <v>20</v>
      </c>
      <c r="BU274" s="1" t="s">
        <v>21</v>
      </c>
      <c r="BV274" s="1" t="s">
        <v>72</v>
      </c>
      <c r="BW274" s="2">
        <v>41991</v>
      </c>
      <c r="BX274" s="2">
        <v>41991</v>
      </c>
      <c r="BY274">
        <v>494.7</v>
      </c>
      <c r="BZ274" t="str">
        <f>podroze789[[#This Row],[Imie]]&amp;podroze789[[#This Row],[Nazwisko]]</f>
        <v>KamilZabrzeski</v>
      </c>
      <c r="CA274">
        <f>COUNTIF(podroze789[id],podroze789[[#This Row],[id]])</f>
        <v>13</v>
      </c>
      <c r="CB274">
        <f>podroze789[[#This Row],[D_powr]]-podroze789[[#This Row],[D_wyj]]+1</f>
        <v>1</v>
      </c>
      <c r="CC274" s="1" cm="1">
        <f t="array" ref="CC274">SUM(IF(podroze789[Nazwisko]=podroze789[[#This Row],[Nazwisko]],podroze789[dnie],0))</f>
        <v>34</v>
      </c>
      <c r="CD274" s="1">
        <f>30+(podroze789[[#This Row],[dnie]]-1)*24</f>
        <v>30</v>
      </c>
      <c r="CE274" s="1">
        <f>podroze789[[#This Row],[dieta]]+podroze789[[#This Row],[Koszt_wyj]]</f>
        <v>524.70000000000005</v>
      </c>
      <c r="CF274" s="1">
        <f>MONTH(podroze789[[#This Row],[D_wyj]])</f>
        <v>12</v>
      </c>
      <c r="CG274" s="1">
        <f>podroze789[[#This Row],[dnie]]-1</f>
        <v>0</v>
      </c>
      <c r="CT274" s="24">
        <v>2</v>
      </c>
      <c r="CV274" s="24">
        <v>4</v>
      </c>
    </row>
    <row r="275" spans="1:100" hidden="1" x14ac:dyDescent="0.25">
      <c r="A275" s="1" t="s">
        <v>28</v>
      </c>
      <c r="B275" s="1" t="s">
        <v>60</v>
      </c>
      <c r="C275" s="1" t="s">
        <v>30</v>
      </c>
      <c r="D275" s="2">
        <v>41792</v>
      </c>
      <c r="E275" s="2">
        <v>41792</v>
      </c>
      <c r="F275">
        <v>212.5</v>
      </c>
      <c r="G275" t="str">
        <f>podroze[[#This Row],[Imie]]&amp;podroze[[#This Row],[Nazwisko]]</f>
        <v>MarzenaGrab</v>
      </c>
      <c r="H275">
        <f>COUNTIF(podroze[id],podroze[[#This Row],[id]])</f>
        <v>12</v>
      </c>
      <c r="I275">
        <f>podroze[[#This Row],[D_powr]]-podroze[[#This Row],[D_wyj]]+1</f>
        <v>1</v>
      </c>
      <c r="J275" s="1" cm="1">
        <f t="array" ref="J275">SUM(IF(podroze[Nazwisko]=podroze[[#This Row],[Nazwisko]],podroze[dnie],0))</f>
        <v>34</v>
      </c>
      <c r="K275" s="1">
        <f>30+(podroze[[#This Row],[dnie]]-1)*24</f>
        <v>30</v>
      </c>
      <c r="AB275" s="1" t="s">
        <v>28</v>
      </c>
      <c r="AC275" s="1" t="s">
        <v>60</v>
      </c>
      <c r="AD275" s="1" t="s">
        <v>30</v>
      </c>
      <c r="AE275" s="2">
        <v>41792</v>
      </c>
      <c r="AF275" s="2">
        <v>41792</v>
      </c>
      <c r="AG275">
        <v>212.5</v>
      </c>
      <c r="AH275" t="str">
        <f>podroze7[[#This Row],[Imie]]&amp;podroze7[[#This Row],[Nazwisko]]</f>
        <v>MarzenaGrab</v>
      </c>
      <c r="AI275">
        <f>COUNTIF(podroze7[id],podroze7[[#This Row],[id]])</f>
        <v>12</v>
      </c>
      <c r="AJ275">
        <f>podroze7[[#This Row],[D_powr]]-podroze7[[#This Row],[D_wyj]]+1</f>
        <v>1</v>
      </c>
      <c r="AK275" s="1" cm="1">
        <f t="array" ref="AK275">SUM(IF(podroze7[Nazwisko]=podroze7[[#This Row],[Nazwisko]],podroze7[dnie],0))</f>
        <v>34</v>
      </c>
      <c r="AL275" s="1">
        <f>30+(podroze7[[#This Row],[dnie]]-1)*24</f>
        <v>30</v>
      </c>
      <c r="AM275" s="1">
        <f>podroze7[[#This Row],[dieta]]+podroze7[[#This Row],[Koszt_wyj]]</f>
        <v>242.5</v>
      </c>
      <c r="AZ275" s="1" t="s">
        <v>28</v>
      </c>
      <c r="BA275" s="1" t="s">
        <v>60</v>
      </c>
      <c r="BB275" s="1" t="s">
        <v>30</v>
      </c>
      <c r="BC275" s="2">
        <v>41792</v>
      </c>
      <c r="BD275" s="2">
        <v>41792</v>
      </c>
      <c r="BE275">
        <v>212.5</v>
      </c>
      <c r="BF275" t="str">
        <f>podroze78[[#This Row],[Imie]]&amp;podroze78[[#This Row],[Nazwisko]]</f>
        <v>MarzenaGrab</v>
      </c>
      <c r="BG275">
        <f>COUNTIF(podroze78[id],podroze78[[#This Row],[id]])</f>
        <v>12</v>
      </c>
      <c r="BH275">
        <f>podroze78[[#This Row],[D_powr]]-podroze78[[#This Row],[D_wyj]]+1</f>
        <v>1</v>
      </c>
      <c r="BI275" s="1" cm="1">
        <f t="array" ref="BI275">SUM(IF(podroze78[Nazwisko]=podroze78[[#This Row],[Nazwisko]],podroze78[dnie],0))</f>
        <v>34</v>
      </c>
      <c r="BJ275" s="1">
        <f>30+(podroze78[[#This Row],[dnie]]-1)*24</f>
        <v>30</v>
      </c>
      <c r="BK275" s="1">
        <f>podroze78[[#This Row],[dieta]]+podroze78[[#This Row],[Koszt_wyj]]</f>
        <v>242.5</v>
      </c>
      <c r="BL275" s="1">
        <f>MONTH(podroze78[[#This Row],[D_wyj]])</f>
        <v>6</v>
      </c>
      <c r="BT275" s="1" t="s">
        <v>28</v>
      </c>
      <c r="BU275" s="1" t="s">
        <v>60</v>
      </c>
      <c r="BV275" s="1" t="s">
        <v>30</v>
      </c>
      <c r="BW275" s="2">
        <v>41792</v>
      </c>
      <c r="BX275" s="2">
        <v>41792</v>
      </c>
      <c r="BY275">
        <v>212.5</v>
      </c>
      <c r="BZ275" t="str">
        <f>podroze789[[#This Row],[Imie]]&amp;podroze789[[#This Row],[Nazwisko]]</f>
        <v>MarzenaGrab</v>
      </c>
      <c r="CA275">
        <f>COUNTIF(podroze789[id],podroze789[[#This Row],[id]])</f>
        <v>12</v>
      </c>
      <c r="CB275">
        <f>podroze789[[#This Row],[D_powr]]-podroze789[[#This Row],[D_wyj]]+1</f>
        <v>1</v>
      </c>
      <c r="CC275" s="1" cm="1">
        <f t="array" ref="CC275">SUM(IF(podroze789[Nazwisko]=podroze789[[#This Row],[Nazwisko]],podroze789[dnie],0))</f>
        <v>34</v>
      </c>
      <c r="CD275" s="1">
        <f>30+(podroze789[[#This Row],[dnie]]-1)*24</f>
        <v>30</v>
      </c>
      <c r="CE275" s="1">
        <f>podroze789[[#This Row],[dieta]]+podroze789[[#This Row],[Koszt_wyj]]</f>
        <v>242.5</v>
      </c>
      <c r="CF275" s="1">
        <f>MONTH(podroze789[[#This Row],[D_wyj]])</f>
        <v>6</v>
      </c>
      <c r="CG275" s="1">
        <f>podroze789[[#This Row],[dnie]]-1</f>
        <v>0</v>
      </c>
      <c r="CT275" s="23">
        <v>2</v>
      </c>
      <c r="CV275" s="23">
        <v>4</v>
      </c>
    </row>
    <row r="276" spans="1:100" hidden="1" x14ac:dyDescent="0.25">
      <c r="A276" s="1" t="s">
        <v>28</v>
      </c>
      <c r="B276" s="1" t="s">
        <v>60</v>
      </c>
      <c r="C276" s="1" t="s">
        <v>66</v>
      </c>
      <c r="D276" s="2">
        <v>41961</v>
      </c>
      <c r="E276" s="2">
        <v>41961</v>
      </c>
      <c r="F276">
        <v>307.7</v>
      </c>
      <c r="G276" t="str">
        <f>podroze[[#This Row],[Imie]]&amp;podroze[[#This Row],[Nazwisko]]</f>
        <v>MarzenaGrab</v>
      </c>
      <c r="H276">
        <f>COUNTIF(podroze[id],podroze[[#This Row],[id]])</f>
        <v>12</v>
      </c>
      <c r="I276">
        <f>podroze[[#This Row],[D_powr]]-podroze[[#This Row],[D_wyj]]+1</f>
        <v>1</v>
      </c>
      <c r="J276" s="1" cm="1">
        <f t="array" ref="J276">SUM(IF(podroze[Nazwisko]=podroze[[#This Row],[Nazwisko]],podroze[dnie],0))</f>
        <v>34</v>
      </c>
      <c r="K276" s="1">
        <f>30+(podroze[[#This Row],[dnie]]-1)*24</f>
        <v>30</v>
      </c>
      <c r="AB276" s="1" t="s">
        <v>28</v>
      </c>
      <c r="AC276" s="1" t="s">
        <v>60</v>
      </c>
      <c r="AD276" s="1" t="s">
        <v>66</v>
      </c>
      <c r="AE276" s="2">
        <v>41961</v>
      </c>
      <c r="AF276" s="2">
        <v>41961</v>
      </c>
      <c r="AG276">
        <v>307.7</v>
      </c>
      <c r="AH276" t="str">
        <f>podroze7[[#This Row],[Imie]]&amp;podroze7[[#This Row],[Nazwisko]]</f>
        <v>MarzenaGrab</v>
      </c>
      <c r="AI276">
        <f>COUNTIF(podroze7[id],podroze7[[#This Row],[id]])</f>
        <v>12</v>
      </c>
      <c r="AJ276">
        <f>podroze7[[#This Row],[D_powr]]-podroze7[[#This Row],[D_wyj]]+1</f>
        <v>1</v>
      </c>
      <c r="AK276" s="1" cm="1">
        <f t="array" ref="AK276">SUM(IF(podroze7[Nazwisko]=podroze7[[#This Row],[Nazwisko]],podroze7[dnie],0))</f>
        <v>34</v>
      </c>
      <c r="AL276" s="1">
        <f>30+(podroze7[[#This Row],[dnie]]-1)*24</f>
        <v>30</v>
      </c>
      <c r="AM276" s="1">
        <f>podroze7[[#This Row],[dieta]]+podroze7[[#This Row],[Koszt_wyj]]</f>
        <v>337.7</v>
      </c>
      <c r="AZ276" s="1" t="s">
        <v>28</v>
      </c>
      <c r="BA276" s="1" t="s">
        <v>60</v>
      </c>
      <c r="BB276" s="1" t="s">
        <v>66</v>
      </c>
      <c r="BC276" s="2">
        <v>41961</v>
      </c>
      <c r="BD276" s="2">
        <v>41961</v>
      </c>
      <c r="BE276">
        <v>307.7</v>
      </c>
      <c r="BF276" t="str">
        <f>podroze78[[#This Row],[Imie]]&amp;podroze78[[#This Row],[Nazwisko]]</f>
        <v>MarzenaGrab</v>
      </c>
      <c r="BG276">
        <f>COUNTIF(podroze78[id],podroze78[[#This Row],[id]])</f>
        <v>12</v>
      </c>
      <c r="BH276">
        <f>podroze78[[#This Row],[D_powr]]-podroze78[[#This Row],[D_wyj]]+1</f>
        <v>1</v>
      </c>
      <c r="BI276" s="1" cm="1">
        <f t="array" ref="BI276">SUM(IF(podroze78[Nazwisko]=podroze78[[#This Row],[Nazwisko]],podroze78[dnie],0))</f>
        <v>34</v>
      </c>
      <c r="BJ276" s="1">
        <f>30+(podroze78[[#This Row],[dnie]]-1)*24</f>
        <v>30</v>
      </c>
      <c r="BK276" s="1">
        <f>podroze78[[#This Row],[dieta]]+podroze78[[#This Row],[Koszt_wyj]]</f>
        <v>337.7</v>
      </c>
      <c r="BL276" s="1">
        <f>MONTH(podroze78[[#This Row],[D_wyj]])</f>
        <v>11</v>
      </c>
      <c r="BT276" s="1" t="s">
        <v>28</v>
      </c>
      <c r="BU276" s="1" t="s">
        <v>60</v>
      </c>
      <c r="BV276" s="1" t="s">
        <v>66</v>
      </c>
      <c r="BW276" s="2">
        <v>41961</v>
      </c>
      <c r="BX276" s="2">
        <v>41961</v>
      </c>
      <c r="BY276">
        <v>307.7</v>
      </c>
      <c r="BZ276" t="str">
        <f>podroze789[[#This Row],[Imie]]&amp;podroze789[[#This Row],[Nazwisko]]</f>
        <v>MarzenaGrab</v>
      </c>
      <c r="CA276">
        <f>COUNTIF(podroze789[id],podroze789[[#This Row],[id]])</f>
        <v>12</v>
      </c>
      <c r="CB276">
        <f>podroze789[[#This Row],[D_powr]]-podroze789[[#This Row],[D_wyj]]+1</f>
        <v>1</v>
      </c>
      <c r="CC276" s="1" cm="1">
        <f t="array" ref="CC276">SUM(IF(podroze789[Nazwisko]=podroze789[[#This Row],[Nazwisko]],podroze789[dnie],0))</f>
        <v>34</v>
      </c>
      <c r="CD276" s="1">
        <f>30+(podroze789[[#This Row],[dnie]]-1)*24</f>
        <v>30</v>
      </c>
      <c r="CE276" s="1">
        <f>podroze789[[#This Row],[dieta]]+podroze789[[#This Row],[Koszt_wyj]]</f>
        <v>337.7</v>
      </c>
      <c r="CF276" s="1">
        <f>MONTH(podroze789[[#This Row],[D_wyj]])</f>
        <v>11</v>
      </c>
      <c r="CG276" s="1">
        <f>podroze789[[#This Row],[dnie]]-1</f>
        <v>0</v>
      </c>
      <c r="CT276" s="24">
        <v>7</v>
      </c>
      <c r="CV276" s="24">
        <v>4</v>
      </c>
    </row>
    <row r="277" spans="1:100" hidden="1" x14ac:dyDescent="0.25">
      <c r="A277" s="1" t="s">
        <v>28</v>
      </c>
      <c r="B277" s="1" t="s">
        <v>60</v>
      </c>
      <c r="C277" s="1" t="s">
        <v>8</v>
      </c>
      <c r="D277" s="2">
        <v>41968</v>
      </c>
      <c r="E277" s="2">
        <v>41968</v>
      </c>
      <c r="F277">
        <v>680</v>
      </c>
      <c r="G277" t="str">
        <f>podroze[[#This Row],[Imie]]&amp;podroze[[#This Row],[Nazwisko]]</f>
        <v>MarzenaGrab</v>
      </c>
      <c r="H277">
        <f>COUNTIF(podroze[id],podroze[[#This Row],[id]])</f>
        <v>12</v>
      </c>
      <c r="I277">
        <f>podroze[[#This Row],[D_powr]]-podroze[[#This Row],[D_wyj]]+1</f>
        <v>1</v>
      </c>
      <c r="J277" s="1" cm="1">
        <f t="array" ref="J277">SUM(IF(podroze[Nazwisko]=podroze[[#This Row],[Nazwisko]],podroze[dnie],0))</f>
        <v>34</v>
      </c>
      <c r="K277" s="1">
        <f>30+(podroze[[#This Row],[dnie]]-1)*24</f>
        <v>30</v>
      </c>
      <c r="AB277" s="1" t="s">
        <v>28</v>
      </c>
      <c r="AC277" s="1" t="s">
        <v>60</v>
      </c>
      <c r="AD277" s="1" t="s">
        <v>8</v>
      </c>
      <c r="AE277" s="2">
        <v>41968</v>
      </c>
      <c r="AF277" s="2">
        <v>41968</v>
      </c>
      <c r="AG277">
        <v>680</v>
      </c>
      <c r="AH277" t="str">
        <f>podroze7[[#This Row],[Imie]]&amp;podroze7[[#This Row],[Nazwisko]]</f>
        <v>MarzenaGrab</v>
      </c>
      <c r="AI277">
        <f>COUNTIF(podroze7[id],podroze7[[#This Row],[id]])</f>
        <v>12</v>
      </c>
      <c r="AJ277">
        <f>podroze7[[#This Row],[D_powr]]-podroze7[[#This Row],[D_wyj]]+1</f>
        <v>1</v>
      </c>
      <c r="AK277" s="1" cm="1">
        <f t="array" ref="AK277">SUM(IF(podroze7[Nazwisko]=podroze7[[#This Row],[Nazwisko]],podroze7[dnie],0))</f>
        <v>34</v>
      </c>
      <c r="AL277" s="1">
        <f>30+(podroze7[[#This Row],[dnie]]-1)*24</f>
        <v>30</v>
      </c>
      <c r="AM277" s="1">
        <f>podroze7[[#This Row],[dieta]]+podroze7[[#This Row],[Koszt_wyj]]</f>
        <v>710</v>
      </c>
      <c r="AZ277" s="1" t="s">
        <v>28</v>
      </c>
      <c r="BA277" s="1" t="s">
        <v>60</v>
      </c>
      <c r="BB277" s="1" t="s">
        <v>8</v>
      </c>
      <c r="BC277" s="2">
        <v>41968</v>
      </c>
      <c r="BD277" s="2">
        <v>41968</v>
      </c>
      <c r="BE277">
        <v>680</v>
      </c>
      <c r="BF277" t="str">
        <f>podroze78[[#This Row],[Imie]]&amp;podroze78[[#This Row],[Nazwisko]]</f>
        <v>MarzenaGrab</v>
      </c>
      <c r="BG277">
        <f>COUNTIF(podroze78[id],podroze78[[#This Row],[id]])</f>
        <v>12</v>
      </c>
      <c r="BH277">
        <f>podroze78[[#This Row],[D_powr]]-podroze78[[#This Row],[D_wyj]]+1</f>
        <v>1</v>
      </c>
      <c r="BI277" s="1" cm="1">
        <f t="array" ref="BI277">SUM(IF(podroze78[Nazwisko]=podroze78[[#This Row],[Nazwisko]],podroze78[dnie],0))</f>
        <v>34</v>
      </c>
      <c r="BJ277" s="1">
        <f>30+(podroze78[[#This Row],[dnie]]-1)*24</f>
        <v>30</v>
      </c>
      <c r="BK277" s="1">
        <f>podroze78[[#This Row],[dieta]]+podroze78[[#This Row],[Koszt_wyj]]</f>
        <v>710</v>
      </c>
      <c r="BL277" s="1">
        <f>MONTH(podroze78[[#This Row],[D_wyj]])</f>
        <v>11</v>
      </c>
      <c r="BT277" s="1" t="s">
        <v>28</v>
      </c>
      <c r="BU277" s="1" t="s">
        <v>60</v>
      </c>
      <c r="BV277" s="1" t="s">
        <v>8</v>
      </c>
      <c r="BW277" s="2">
        <v>41968</v>
      </c>
      <c r="BX277" s="2">
        <v>41968</v>
      </c>
      <c r="BY277">
        <v>680</v>
      </c>
      <c r="BZ277" t="str">
        <f>podroze789[[#This Row],[Imie]]&amp;podroze789[[#This Row],[Nazwisko]]</f>
        <v>MarzenaGrab</v>
      </c>
      <c r="CA277">
        <f>COUNTIF(podroze789[id],podroze789[[#This Row],[id]])</f>
        <v>12</v>
      </c>
      <c r="CB277">
        <f>podroze789[[#This Row],[D_powr]]-podroze789[[#This Row],[D_wyj]]+1</f>
        <v>1</v>
      </c>
      <c r="CC277" s="1" cm="1">
        <f t="array" ref="CC277">SUM(IF(podroze789[Nazwisko]=podroze789[[#This Row],[Nazwisko]],podroze789[dnie],0))</f>
        <v>34</v>
      </c>
      <c r="CD277" s="1">
        <f>30+(podroze789[[#This Row],[dnie]]-1)*24</f>
        <v>30</v>
      </c>
      <c r="CE277" s="1">
        <f>podroze789[[#This Row],[dieta]]+podroze789[[#This Row],[Koszt_wyj]]</f>
        <v>710</v>
      </c>
      <c r="CF277" s="1">
        <f>MONTH(podroze789[[#This Row],[D_wyj]])</f>
        <v>11</v>
      </c>
      <c r="CG277" s="1">
        <f>podroze789[[#This Row],[dnie]]-1</f>
        <v>0</v>
      </c>
      <c r="CT277" s="23">
        <v>4</v>
      </c>
      <c r="CV277" s="23">
        <v>4</v>
      </c>
    </row>
    <row r="278" spans="1:100" hidden="1" x14ac:dyDescent="0.25">
      <c r="A278" s="1" t="s">
        <v>28</v>
      </c>
      <c r="B278" s="1" t="s">
        <v>60</v>
      </c>
      <c r="C278" s="1" t="s">
        <v>59</v>
      </c>
      <c r="D278" s="2">
        <v>41983</v>
      </c>
      <c r="E278" s="2">
        <v>41983</v>
      </c>
      <c r="F278">
        <v>442</v>
      </c>
      <c r="G278" t="str">
        <f>podroze[[#This Row],[Imie]]&amp;podroze[[#This Row],[Nazwisko]]</f>
        <v>MarzenaGrab</v>
      </c>
      <c r="H278">
        <f>COUNTIF(podroze[id],podroze[[#This Row],[id]])</f>
        <v>12</v>
      </c>
      <c r="I278">
        <f>podroze[[#This Row],[D_powr]]-podroze[[#This Row],[D_wyj]]+1</f>
        <v>1</v>
      </c>
      <c r="J278" s="1" cm="1">
        <f t="array" ref="J278">SUM(IF(podroze[Nazwisko]=podroze[[#This Row],[Nazwisko]],podroze[dnie],0))</f>
        <v>34</v>
      </c>
      <c r="K278" s="1">
        <f>30+(podroze[[#This Row],[dnie]]-1)*24</f>
        <v>30</v>
      </c>
      <c r="AB278" s="1" t="s">
        <v>28</v>
      </c>
      <c r="AC278" s="1" t="s">
        <v>60</v>
      </c>
      <c r="AD278" s="1" t="s">
        <v>59</v>
      </c>
      <c r="AE278" s="2">
        <v>41983</v>
      </c>
      <c r="AF278" s="2">
        <v>41983</v>
      </c>
      <c r="AG278">
        <v>442</v>
      </c>
      <c r="AH278" t="str">
        <f>podroze7[[#This Row],[Imie]]&amp;podroze7[[#This Row],[Nazwisko]]</f>
        <v>MarzenaGrab</v>
      </c>
      <c r="AI278">
        <f>COUNTIF(podroze7[id],podroze7[[#This Row],[id]])</f>
        <v>12</v>
      </c>
      <c r="AJ278">
        <f>podroze7[[#This Row],[D_powr]]-podroze7[[#This Row],[D_wyj]]+1</f>
        <v>1</v>
      </c>
      <c r="AK278" s="1" cm="1">
        <f t="array" ref="AK278">SUM(IF(podroze7[Nazwisko]=podroze7[[#This Row],[Nazwisko]],podroze7[dnie],0))</f>
        <v>34</v>
      </c>
      <c r="AL278" s="1">
        <f>30+(podroze7[[#This Row],[dnie]]-1)*24</f>
        <v>30</v>
      </c>
      <c r="AM278" s="1">
        <f>podroze7[[#This Row],[dieta]]+podroze7[[#This Row],[Koszt_wyj]]</f>
        <v>472</v>
      </c>
      <c r="AZ278" s="1" t="s">
        <v>28</v>
      </c>
      <c r="BA278" s="1" t="s">
        <v>60</v>
      </c>
      <c r="BB278" s="1" t="s">
        <v>59</v>
      </c>
      <c r="BC278" s="2">
        <v>41983</v>
      </c>
      <c r="BD278" s="2">
        <v>41983</v>
      </c>
      <c r="BE278">
        <v>442</v>
      </c>
      <c r="BF278" t="str">
        <f>podroze78[[#This Row],[Imie]]&amp;podroze78[[#This Row],[Nazwisko]]</f>
        <v>MarzenaGrab</v>
      </c>
      <c r="BG278">
        <f>COUNTIF(podroze78[id],podroze78[[#This Row],[id]])</f>
        <v>12</v>
      </c>
      <c r="BH278">
        <f>podroze78[[#This Row],[D_powr]]-podroze78[[#This Row],[D_wyj]]+1</f>
        <v>1</v>
      </c>
      <c r="BI278" s="1" cm="1">
        <f t="array" ref="BI278">SUM(IF(podroze78[Nazwisko]=podroze78[[#This Row],[Nazwisko]],podroze78[dnie],0))</f>
        <v>34</v>
      </c>
      <c r="BJ278" s="1">
        <f>30+(podroze78[[#This Row],[dnie]]-1)*24</f>
        <v>30</v>
      </c>
      <c r="BK278" s="1">
        <f>podroze78[[#This Row],[dieta]]+podroze78[[#This Row],[Koszt_wyj]]</f>
        <v>472</v>
      </c>
      <c r="BL278" s="1">
        <f>MONTH(podroze78[[#This Row],[D_wyj]])</f>
        <v>12</v>
      </c>
      <c r="BT278" s="1" t="s">
        <v>28</v>
      </c>
      <c r="BU278" s="1" t="s">
        <v>60</v>
      </c>
      <c r="BV278" s="1" t="s">
        <v>59</v>
      </c>
      <c r="BW278" s="2">
        <v>41983</v>
      </c>
      <c r="BX278" s="2">
        <v>41983</v>
      </c>
      <c r="BY278">
        <v>442</v>
      </c>
      <c r="BZ278" t="str">
        <f>podroze789[[#This Row],[Imie]]&amp;podroze789[[#This Row],[Nazwisko]]</f>
        <v>MarzenaGrab</v>
      </c>
      <c r="CA278">
        <f>COUNTIF(podroze789[id],podroze789[[#This Row],[id]])</f>
        <v>12</v>
      </c>
      <c r="CB278">
        <f>podroze789[[#This Row],[D_powr]]-podroze789[[#This Row],[D_wyj]]+1</f>
        <v>1</v>
      </c>
      <c r="CC278" s="1" cm="1">
        <f t="array" ref="CC278">SUM(IF(podroze789[Nazwisko]=podroze789[[#This Row],[Nazwisko]],podroze789[dnie],0))</f>
        <v>34</v>
      </c>
      <c r="CD278" s="1">
        <f>30+(podroze789[[#This Row],[dnie]]-1)*24</f>
        <v>30</v>
      </c>
      <c r="CE278" s="1">
        <f>podroze789[[#This Row],[dieta]]+podroze789[[#This Row],[Koszt_wyj]]</f>
        <v>472</v>
      </c>
      <c r="CF278" s="1">
        <f>MONTH(podroze789[[#This Row],[D_wyj]])</f>
        <v>12</v>
      </c>
      <c r="CG278" s="1">
        <f>podroze789[[#This Row],[dnie]]-1</f>
        <v>0</v>
      </c>
      <c r="CT278" s="24">
        <v>4</v>
      </c>
      <c r="CV278" s="24">
        <v>4</v>
      </c>
    </row>
    <row r="279" spans="1:100" x14ac:dyDescent="0.25">
      <c r="A279" s="1" t="s">
        <v>6</v>
      </c>
      <c r="B279" s="1" t="s">
        <v>56</v>
      </c>
      <c r="C279" s="1" t="s">
        <v>30</v>
      </c>
      <c r="D279" s="2">
        <v>41653</v>
      </c>
      <c r="E279" s="2">
        <v>41657</v>
      </c>
      <c r="F279">
        <v>688.5</v>
      </c>
      <c r="G279" t="str">
        <f>podroze[[#This Row],[Imie]]&amp;podroze[[#This Row],[Nazwisko]]</f>
        <v>KarolinaJanes</v>
      </c>
      <c r="H279">
        <f>COUNTIF(podroze[id],podroze[[#This Row],[id]])</f>
        <v>12</v>
      </c>
      <c r="I279">
        <f>podroze[[#This Row],[D_powr]]-podroze[[#This Row],[D_wyj]]+1</f>
        <v>5</v>
      </c>
      <c r="J279" s="1" cm="1">
        <f t="array" ref="J279">SUM(IF(podroze[Nazwisko]=podroze[[#This Row],[Nazwisko]],podroze[dnie],0))</f>
        <v>33</v>
      </c>
      <c r="K279" s="1">
        <f>30+(podroze[[#This Row],[dnie]]-1)*24</f>
        <v>126</v>
      </c>
      <c r="AB279" s="1" t="s">
        <v>6</v>
      </c>
      <c r="AC279" s="1" t="s">
        <v>56</v>
      </c>
      <c r="AD279" s="1" t="s">
        <v>30</v>
      </c>
      <c r="AE279" s="2">
        <v>41653</v>
      </c>
      <c r="AF279" s="2">
        <v>41657</v>
      </c>
      <c r="AG279">
        <v>688.5</v>
      </c>
      <c r="AH279" t="str">
        <f>podroze7[[#This Row],[Imie]]&amp;podroze7[[#This Row],[Nazwisko]]</f>
        <v>KarolinaJanes</v>
      </c>
      <c r="AI279">
        <f>COUNTIF(podroze7[id],podroze7[[#This Row],[id]])</f>
        <v>12</v>
      </c>
      <c r="AJ279">
        <f>podroze7[[#This Row],[D_powr]]-podroze7[[#This Row],[D_wyj]]+1</f>
        <v>5</v>
      </c>
      <c r="AK279" s="1" cm="1">
        <f t="array" ref="AK279">SUM(IF(podroze7[Nazwisko]=podroze7[[#This Row],[Nazwisko]],podroze7[dnie],0))</f>
        <v>33</v>
      </c>
      <c r="AL279" s="1">
        <f>30+(podroze7[[#This Row],[dnie]]-1)*24</f>
        <v>126</v>
      </c>
      <c r="AM279" s="1">
        <f>podroze7[[#This Row],[dieta]]+podroze7[[#This Row],[Koszt_wyj]]</f>
        <v>814.5</v>
      </c>
      <c r="AZ279" s="1" t="s">
        <v>6</v>
      </c>
      <c r="BA279" s="1" t="s">
        <v>56</v>
      </c>
      <c r="BB279" s="1" t="s">
        <v>30</v>
      </c>
      <c r="BC279" s="2">
        <v>41653</v>
      </c>
      <c r="BD279" s="2">
        <v>41657</v>
      </c>
      <c r="BE279">
        <v>688.5</v>
      </c>
      <c r="BF279" t="str">
        <f>podroze78[[#This Row],[Imie]]&amp;podroze78[[#This Row],[Nazwisko]]</f>
        <v>KarolinaJanes</v>
      </c>
      <c r="BG279">
        <f>COUNTIF(podroze78[id],podroze78[[#This Row],[id]])</f>
        <v>12</v>
      </c>
      <c r="BH279">
        <f>podroze78[[#This Row],[D_powr]]-podroze78[[#This Row],[D_wyj]]+1</f>
        <v>5</v>
      </c>
      <c r="BI279" s="1" cm="1">
        <f t="array" ref="BI279">SUM(IF(podroze78[Nazwisko]=podroze78[[#This Row],[Nazwisko]],podroze78[dnie],0))</f>
        <v>33</v>
      </c>
      <c r="BJ279" s="1">
        <f>30+(podroze78[[#This Row],[dnie]]-1)*24</f>
        <v>126</v>
      </c>
      <c r="BK279" s="1">
        <f>podroze78[[#This Row],[dieta]]+podroze78[[#This Row],[Koszt_wyj]]</f>
        <v>814.5</v>
      </c>
      <c r="BL279" s="1">
        <f>MONTH(podroze78[[#This Row],[D_wyj]])</f>
        <v>1</v>
      </c>
      <c r="BT279" s="1" t="s">
        <v>6</v>
      </c>
      <c r="BU279" s="1" t="s">
        <v>56</v>
      </c>
      <c r="BV279" s="1" t="s">
        <v>30</v>
      </c>
      <c r="BW279" s="2">
        <v>41653</v>
      </c>
      <c r="BX279" s="2">
        <v>41657</v>
      </c>
      <c r="BY279">
        <v>688.5</v>
      </c>
      <c r="BZ279" t="str">
        <f>podroze789[[#This Row],[Imie]]&amp;podroze789[[#This Row],[Nazwisko]]</f>
        <v>KarolinaJanes</v>
      </c>
      <c r="CA279">
        <f>COUNTIF(podroze789[id],podroze789[[#This Row],[id]])</f>
        <v>12</v>
      </c>
      <c r="CB279">
        <f>podroze789[[#This Row],[D_powr]]-podroze789[[#This Row],[D_wyj]]+1</f>
        <v>5</v>
      </c>
      <c r="CC279" s="1" cm="1">
        <f t="array" ref="CC279">SUM(IF(podroze789[Nazwisko]=podroze789[[#This Row],[Nazwisko]],podroze789[dnie],0))</f>
        <v>33</v>
      </c>
      <c r="CD279" s="1">
        <f>30+(podroze789[[#This Row],[dnie]]-1)*24</f>
        <v>126</v>
      </c>
      <c r="CE279" s="1">
        <f>podroze789[[#This Row],[dieta]]+podroze789[[#This Row],[Koszt_wyj]]</f>
        <v>814.5</v>
      </c>
      <c r="CF279" s="1">
        <f>MONTH(podroze789[[#This Row],[D_wyj]])</f>
        <v>1</v>
      </c>
      <c r="CG279" s="1">
        <f>podroze789[[#This Row],[dnie]]-1</f>
        <v>4</v>
      </c>
      <c r="CT279" s="23">
        <v>3</v>
      </c>
      <c r="CV279" s="23">
        <v>4</v>
      </c>
    </row>
    <row r="280" spans="1:100" x14ac:dyDescent="0.25">
      <c r="A280" s="1" t="s">
        <v>6</v>
      </c>
      <c r="B280" s="1" t="s">
        <v>56</v>
      </c>
      <c r="C280" s="1" t="s">
        <v>27</v>
      </c>
      <c r="D280" s="2">
        <v>41983</v>
      </c>
      <c r="E280" s="2">
        <v>41987</v>
      </c>
      <c r="F280">
        <v>954</v>
      </c>
      <c r="G280" t="str">
        <f>podroze[[#This Row],[Imie]]&amp;podroze[[#This Row],[Nazwisko]]</f>
        <v>KarolinaJanes</v>
      </c>
      <c r="H280">
        <f>COUNTIF(podroze[id],podroze[[#This Row],[id]])</f>
        <v>12</v>
      </c>
      <c r="I280">
        <f>podroze[[#This Row],[D_powr]]-podroze[[#This Row],[D_wyj]]+1</f>
        <v>5</v>
      </c>
      <c r="J280" s="1" cm="1">
        <f t="array" ref="J280">SUM(IF(podroze[Nazwisko]=podroze[[#This Row],[Nazwisko]],podroze[dnie],0))</f>
        <v>33</v>
      </c>
      <c r="K280" s="1">
        <f>30+(podroze[[#This Row],[dnie]]-1)*24</f>
        <v>126</v>
      </c>
      <c r="AB280" s="1" t="s">
        <v>6</v>
      </c>
      <c r="AC280" s="1" t="s">
        <v>56</v>
      </c>
      <c r="AD280" s="1" t="s">
        <v>27</v>
      </c>
      <c r="AE280" s="2">
        <v>41983</v>
      </c>
      <c r="AF280" s="2">
        <v>41987</v>
      </c>
      <c r="AG280">
        <v>954</v>
      </c>
      <c r="AH280" t="str">
        <f>podroze7[[#This Row],[Imie]]&amp;podroze7[[#This Row],[Nazwisko]]</f>
        <v>KarolinaJanes</v>
      </c>
      <c r="AI280">
        <f>COUNTIF(podroze7[id],podroze7[[#This Row],[id]])</f>
        <v>12</v>
      </c>
      <c r="AJ280">
        <f>podroze7[[#This Row],[D_powr]]-podroze7[[#This Row],[D_wyj]]+1</f>
        <v>5</v>
      </c>
      <c r="AK280" s="1" cm="1">
        <f t="array" ref="AK280">SUM(IF(podroze7[Nazwisko]=podroze7[[#This Row],[Nazwisko]],podroze7[dnie],0))</f>
        <v>33</v>
      </c>
      <c r="AL280" s="1">
        <f>30+(podroze7[[#This Row],[dnie]]-1)*24</f>
        <v>126</v>
      </c>
      <c r="AM280" s="1">
        <f>podroze7[[#This Row],[dieta]]+podroze7[[#This Row],[Koszt_wyj]]</f>
        <v>1080</v>
      </c>
      <c r="AZ280" s="1" t="s">
        <v>6</v>
      </c>
      <c r="BA280" s="1" t="s">
        <v>56</v>
      </c>
      <c r="BB280" s="1" t="s">
        <v>27</v>
      </c>
      <c r="BC280" s="2">
        <v>41983</v>
      </c>
      <c r="BD280" s="2">
        <v>41987</v>
      </c>
      <c r="BE280">
        <v>954</v>
      </c>
      <c r="BF280" t="str">
        <f>podroze78[[#This Row],[Imie]]&amp;podroze78[[#This Row],[Nazwisko]]</f>
        <v>KarolinaJanes</v>
      </c>
      <c r="BG280">
        <f>COUNTIF(podroze78[id],podroze78[[#This Row],[id]])</f>
        <v>12</v>
      </c>
      <c r="BH280">
        <f>podroze78[[#This Row],[D_powr]]-podroze78[[#This Row],[D_wyj]]+1</f>
        <v>5</v>
      </c>
      <c r="BI280" s="1" cm="1">
        <f t="array" ref="BI280">SUM(IF(podroze78[Nazwisko]=podroze78[[#This Row],[Nazwisko]],podroze78[dnie],0))</f>
        <v>33</v>
      </c>
      <c r="BJ280" s="1">
        <f>30+(podroze78[[#This Row],[dnie]]-1)*24</f>
        <v>126</v>
      </c>
      <c r="BK280" s="1">
        <f>podroze78[[#This Row],[dieta]]+podroze78[[#This Row],[Koszt_wyj]]</f>
        <v>1080</v>
      </c>
      <c r="BL280" s="1">
        <f>MONTH(podroze78[[#This Row],[D_wyj]])</f>
        <v>12</v>
      </c>
      <c r="BT280" s="1" t="s">
        <v>6</v>
      </c>
      <c r="BU280" s="1" t="s">
        <v>56</v>
      </c>
      <c r="BV280" s="1" t="s">
        <v>27</v>
      </c>
      <c r="BW280" s="2">
        <v>41983</v>
      </c>
      <c r="BX280" s="2">
        <v>41987</v>
      </c>
      <c r="BY280">
        <v>954</v>
      </c>
      <c r="BZ280" t="str">
        <f>podroze789[[#This Row],[Imie]]&amp;podroze789[[#This Row],[Nazwisko]]</f>
        <v>KarolinaJanes</v>
      </c>
      <c r="CA280">
        <f>COUNTIF(podroze789[id],podroze789[[#This Row],[id]])</f>
        <v>12</v>
      </c>
      <c r="CB280">
        <f>podroze789[[#This Row],[D_powr]]-podroze789[[#This Row],[D_wyj]]+1</f>
        <v>5</v>
      </c>
      <c r="CC280" s="1" cm="1">
        <f t="array" ref="CC280">SUM(IF(podroze789[Nazwisko]=podroze789[[#This Row],[Nazwisko]],podroze789[dnie],0))</f>
        <v>33</v>
      </c>
      <c r="CD280" s="1">
        <f>30+(podroze789[[#This Row],[dnie]]-1)*24</f>
        <v>126</v>
      </c>
      <c r="CE280" s="1">
        <f>podroze789[[#This Row],[dieta]]+podroze789[[#This Row],[Koszt_wyj]]</f>
        <v>1080</v>
      </c>
      <c r="CF280" s="1">
        <f>MONTH(podroze789[[#This Row],[D_wyj]])</f>
        <v>12</v>
      </c>
      <c r="CG280" s="1">
        <f>podroze789[[#This Row],[dnie]]-1</f>
        <v>4</v>
      </c>
      <c r="CT280" s="24">
        <v>4</v>
      </c>
      <c r="CV280" s="24">
        <v>3</v>
      </c>
    </row>
    <row r="281" spans="1:100" x14ac:dyDescent="0.25">
      <c r="A281" s="1" t="s">
        <v>15</v>
      </c>
      <c r="B281" s="1" t="s">
        <v>96</v>
      </c>
      <c r="C281" s="1" t="s">
        <v>17</v>
      </c>
      <c r="D281" s="2">
        <v>41713</v>
      </c>
      <c r="E281" s="2">
        <v>41717</v>
      </c>
      <c r="F281">
        <v>1321.5</v>
      </c>
      <c r="G281" t="str">
        <f>podroze[[#This Row],[Imie]]&amp;podroze[[#This Row],[Nazwisko]]</f>
        <v>PiotrSworacz</v>
      </c>
      <c r="H281">
        <f>COUNTIF(podroze[id],podroze[[#This Row],[id]])</f>
        <v>10</v>
      </c>
      <c r="I281">
        <f>podroze[[#This Row],[D_powr]]-podroze[[#This Row],[D_wyj]]+1</f>
        <v>5</v>
      </c>
      <c r="J281" s="1" cm="1">
        <f t="array" ref="J281">SUM(IF(podroze[Nazwisko]=podroze[[#This Row],[Nazwisko]],podroze[dnie],0))</f>
        <v>33</v>
      </c>
      <c r="K281" s="1">
        <f>30+(podroze[[#This Row],[dnie]]-1)*24</f>
        <v>126</v>
      </c>
      <c r="AB281" s="1" t="s">
        <v>15</v>
      </c>
      <c r="AC281" s="1" t="s">
        <v>96</v>
      </c>
      <c r="AD281" s="1" t="s">
        <v>17</v>
      </c>
      <c r="AE281" s="2">
        <v>41713</v>
      </c>
      <c r="AF281" s="2">
        <v>41717</v>
      </c>
      <c r="AG281">
        <v>1321.5</v>
      </c>
      <c r="AH281" t="str">
        <f>podroze7[[#This Row],[Imie]]&amp;podroze7[[#This Row],[Nazwisko]]</f>
        <v>PiotrSworacz</v>
      </c>
      <c r="AI281">
        <f>COUNTIF(podroze7[id],podroze7[[#This Row],[id]])</f>
        <v>10</v>
      </c>
      <c r="AJ281">
        <f>podroze7[[#This Row],[D_powr]]-podroze7[[#This Row],[D_wyj]]+1</f>
        <v>5</v>
      </c>
      <c r="AK281" s="1" cm="1">
        <f t="array" ref="AK281">SUM(IF(podroze7[Nazwisko]=podroze7[[#This Row],[Nazwisko]],podroze7[dnie],0))</f>
        <v>33</v>
      </c>
      <c r="AL281" s="1">
        <f>30+(podroze7[[#This Row],[dnie]]-1)*24</f>
        <v>126</v>
      </c>
      <c r="AM281" s="1">
        <f>podroze7[[#This Row],[dieta]]+podroze7[[#This Row],[Koszt_wyj]]</f>
        <v>1447.5</v>
      </c>
      <c r="AZ281" s="1" t="s">
        <v>15</v>
      </c>
      <c r="BA281" s="1" t="s">
        <v>96</v>
      </c>
      <c r="BB281" s="1" t="s">
        <v>17</v>
      </c>
      <c r="BC281" s="2">
        <v>41713</v>
      </c>
      <c r="BD281" s="2">
        <v>41717</v>
      </c>
      <c r="BE281">
        <v>1321.5</v>
      </c>
      <c r="BF281" t="str">
        <f>podroze78[[#This Row],[Imie]]&amp;podroze78[[#This Row],[Nazwisko]]</f>
        <v>PiotrSworacz</v>
      </c>
      <c r="BG281">
        <f>COUNTIF(podroze78[id],podroze78[[#This Row],[id]])</f>
        <v>10</v>
      </c>
      <c r="BH281">
        <f>podroze78[[#This Row],[D_powr]]-podroze78[[#This Row],[D_wyj]]+1</f>
        <v>5</v>
      </c>
      <c r="BI281" s="1" cm="1">
        <f t="array" ref="BI281">SUM(IF(podroze78[Nazwisko]=podroze78[[#This Row],[Nazwisko]],podroze78[dnie],0))</f>
        <v>33</v>
      </c>
      <c r="BJ281" s="1">
        <f>30+(podroze78[[#This Row],[dnie]]-1)*24</f>
        <v>126</v>
      </c>
      <c r="BK281" s="1">
        <f>podroze78[[#This Row],[dieta]]+podroze78[[#This Row],[Koszt_wyj]]</f>
        <v>1447.5</v>
      </c>
      <c r="BL281" s="1">
        <f>MONTH(podroze78[[#This Row],[D_wyj]])</f>
        <v>3</v>
      </c>
      <c r="BT281" s="1" t="s">
        <v>15</v>
      </c>
      <c r="BU281" s="1" t="s">
        <v>96</v>
      </c>
      <c r="BV281" s="1" t="s">
        <v>17</v>
      </c>
      <c r="BW281" s="2">
        <v>41713</v>
      </c>
      <c r="BX281" s="2">
        <v>41717</v>
      </c>
      <c r="BY281">
        <v>1321.5</v>
      </c>
      <c r="BZ281" t="str">
        <f>podroze789[[#This Row],[Imie]]&amp;podroze789[[#This Row],[Nazwisko]]</f>
        <v>PiotrSworacz</v>
      </c>
      <c r="CA281">
        <f>COUNTIF(podroze789[id],podroze789[[#This Row],[id]])</f>
        <v>10</v>
      </c>
      <c r="CB281">
        <f>podroze789[[#This Row],[D_powr]]-podroze789[[#This Row],[D_wyj]]+1</f>
        <v>5</v>
      </c>
      <c r="CC281" s="1" cm="1">
        <f t="array" ref="CC281">SUM(IF(podroze789[Nazwisko]=podroze789[[#This Row],[Nazwisko]],podroze789[dnie],0))</f>
        <v>33</v>
      </c>
      <c r="CD281" s="1">
        <f>30+(podroze789[[#This Row],[dnie]]-1)*24</f>
        <v>126</v>
      </c>
      <c r="CE281" s="1">
        <f>podroze789[[#This Row],[dieta]]+podroze789[[#This Row],[Koszt_wyj]]</f>
        <v>1447.5</v>
      </c>
      <c r="CF281" s="1">
        <f>MONTH(podroze789[[#This Row],[D_wyj]])</f>
        <v>3</v>
      </c>
      <c r="CG281" s="1">
        <f>podroze789[[#This Row],[dnie]]-1</f>
        <v>4</v>
      </c>
      <c r="CT281" s="23">
        <v>4</v>
      </c>
      <c r="CV281" s="23">
        <v>3</v>
      </c>
    </row>
    <row r="282" spans="1:100" x14ac:dyDescent="0.25">
      <c r="A282" s="1" t="s">
        <v>6</v>
      </c>
      <c r="B282" s="1" t="s">
        <v>56</v>
      </c>
      <c r="C282" s="1" t="s">
        <v>19</v>
      </c>
      <c r="D282" s="2">
        <v>41677</v>
      </c>
      <c r="E282" s="2">
        <v>41680</v>
      </c>
      <c r="F282">
        <v>936.4</v>
      </c>
      <c r="G282" t="str">
        <f>podroze[[#This Row],[Imie]]&amp;podroze[[#This Row],[Nazwisko]]</f>
        <v>KarolinaJanes</v>
      </c>
      <c r="H282">
        <f>COUNTIF(podroze[id],podroze[[#This Row],[id]])</f>
        <v>12</v>
      </c>
      <c r="I282">
        <f>podroze[[#This Row],[D_powr]]-podroze[[#This Row],[D_wyj]]+1</f>
        <v>4</v>
      </c>
      <c r="J282" s="1" cm="1">
        <f t="array" ref="J282">SUM(IF(podroze[Nazwisko]=podroze[[#This Row],[Nazwisko]],podroze[dnie],0))</f>
        <v>33</v>
      </c>
      <c r="K282" s="1">
        <f>30+(podroze[[#This Row],[dnie]]-1)*24</f>
        <v>102</v>
      </c>
      <c r="AB282" s="1" t="s">
        <v>6</v>
      </c>
      <c r="AC282" s="1" t="s">
        <v>56</v>
      </c>
      <c r="AD282" s="1" t="s">
        <v>19</v>
      </c>
      <c r="AE282" s="2">
        <v>41677</v>
      </c>
      <c r="AF282" s="2">
        <v>41680</v>
      </c>
      <c r="AG282">
        <v>936.4</v>
      </c>
      <c r="AH282" t="str">
        <f>podroze7[[#This Row],[Imie]]&amp;podroze7[[#This Row],[Nazwisko]]</f>
        <v>KarolinaJanes</v>
      </c>
      <c r="AI282">
        <f>COUNTIF(podroze7[id],podroze7[[#This Row],[id]])</f>
        <v>12</v>
      </c>
      <c r="AJ282">
        <f>podroze7[[#This Row],[D_powr]]-podroze7[[#This Row],[D_wyj]]+1</f>
        <v>4</v>
      </c>
      <c r="AK282" s="1" cm="1">
        <f t="array" ref="AK282">SUM(IF(podroze7[Nazwisko]=podroze7[[#This Row],[Nazwisko]],podroze7[dnie],0))</f>
        <v>33</v>
      </c>
      <c r="AL282" s="1">
        <f>30+(podroze7[[#This Row],[dnie]]-1)*24</f>
        <v>102</v>
      </c>
      <c r="AM282" s="1">
        <f>podroze7[[#This Row],[dieta]]+podroze7[[#This Row],[Koszt_wyj]]</f>
        <v>1038.4000000000001</v>
      </c>
      <c r="AZ282" s="1" t="s">
        <v>6</v>
      </c>
      <c r="BA282" s="1" t="s">
        <v>56</v>
      </c>
      <c r="BB282" s="1" t="s">
        <v>19</v>
      </c>
      <c r="BC282" s="2">
        <v>41677</v>
      </c>
      <c r="BD282" s="2">
        <v>41680</v>
      </c>
      <c r="BE282">
        <v>936.4</v>
      </c>
      <c r="BF282" t="str">
        <f>podroze78[[#This Row],[Imie]]&amp;podroze78[[#This Row],[Nazwisko]]</f>
        <v>KarolinaJanes</v>
      </c>
      <c r="BG282">
        <f>COUNTIF(podroze78[id],podroze78[[#This Row],[id]])</f>
        <v>12</v>
      </c>
      <c r="BH282">
        <f>podroze78[[#This Row],[D_powr]]-podroze78[[#This Row],[D_wyj]]+1</f>
        <v>4</v>
      </c>
      <c r="BI282" s="1" cm="1">
        <f t="array" ref="BI282">SUM(IF(podroze78[Nazwisko]=podroze78[[#This Row],[Nazwisko]],podroze78[dnie],0))</f>
        <v>33</v>
      </c>
      <c r="BJ282" s="1">
        <f>30+(podroze78[[#This Row],[dnie]]-1)*24</f>
        <v>102</v>
      </c>
      <c r="BK282" s="1">
        <f>podroze78[[#This Row],[dieta]]+podroze78[[#This Row],[Koszt_wyj]]</f>
        <v>1038.4000000000001</v>
      </c>
      <c r="BL282" s="1">
        <f>MONTH(podroze78[[#This Row],[D_wyj]])</f>
        <v>2</v>
      </c>
      <c r="BT282" s="1" t="s">
        <v>6</v>
      </c>
      <c r="BU282" s="1" t="s">
        <v>56</v>
      </c>
      <c r="BV282" s="1" t="s">
        <v>19</v>
      </c>
      <c r="BW282" s="2">
        <v>41677</v>
      </c>
      <c r="BX282" s="2">
        <v>41680</v>
      </c>
      <c r="BY282">
        <v>936.4</v>
      </c>
      <c r="BZ282" t="str">
        <f>podroze789[[#This Row],[Imie]]&amp;podroze789[[#This Row],[Nazwisko]]</f>
        <v>KarolinaJanes</v>
      </c>
      <c r="CA282">
        <f>COUNTIF(podroze789[id],podroze789[[#This Row],[id]])</f>
        <v>12</v>
      </c>
      <c r="CB282">
        <f>podroze789[[#This Row],[D_powr]]-podroze789[[#This Row],[D_wyj]]+1</f>
        <v>4</v>
      </c>
      <c r="CC282" s="1" cm="1">
        <f t="array" ref="CC282">SUM(IF(podroze789[Nazwisko]=podroze789[[#This Row],[Nazwisko]],podroze789[dnie],0))</f>
        <v>33</v>
      </c>
      <c r="CD282" s="1">
        <f>30+(podroze789[[#This Row],[dnie]]-1)*24</f>
        <v>102</v>
      </c>
      <c r="CE282" s="1">
        <f>podroze789[[#This Row],[dieta]]+podroze789[[#This Row],[Koszt_wyj]]</f>
        <v>1038.4000000000001</v>
      </c>
      <c r="CF282" s="1">
        <f>MONTH(podroze789[[#This Row],[D_wyj]])</f>
        <v>2</v>
      </c>
      <c r="CG282" s="1">
        <f>podroze789[[#This Row],[dnie]]-1</f>
        <v>3</v>
      </c>
      <c r="CT282" s="24">
        <v>2</v>
      </c>
      <c r="CV282" s="24">
        <v>3</v>
      </c>
    </row>
    <row r="283" spans="1:100" x14ac:dyDescent="0.25">
      <c r="A283" s="1" t="s">
        <v>6</v>
      </c>
      <c r="B283" s="1" t="s">
        <v>56</v>
      </c>
      <c r="C283" s="1" t="s">
        <v>72</v>
      </c>
      <c r="D283" s="2">
        <v>41803</v>
      </c>
      <c r="E283" s="2">
        <v>41806</v>
      </c>
      <c r="F283">
        <v>1091.7</v>
      </c>
      <c r="G283" t="str">
        <f>podroze[[#This Row],[Imie]]&amp;podroze[[#This Row],[Nazwisko]]</f>
        <v>KarolinaJanes</v>
      </c>
      <c r="H283">
        <f>COUNTIF(podroze[id],podroze[[#This Row],[id]])</f>
        <v>12</v>
      </c>
      <c r="I283">
        <f>podroze[[#This Row],[D_powr]]-podroze[[#This Row],[D_wyj]]+1</f>
        <v>4</v>
      </c>
      <c r="J283" s="1" cm="1">
        <f t="array" ref="J283">SUM(IF(podroze[Nazwisko]=podroze[[#This Row],[Nazwisko]],podroze[dnie],0))</f>
        <v>33</v>
      </c>
      <c r="K283" s="1">
        <f>30+(podroze[[#This Row],[dnie]]-1)*24</f>
        <v>102</v>
      </c>
      <c r="AB283" s="1" t="s">
        <v>6</v>
      </c>
      <c r="AC283" s="1" t="s">
        <v>56</v>
      </c>
      <c r="AD283" s="1" t="s">
        <v>72</v>
      </c>
      <c r="AE283" s="2">
        <v>41803</v>
      </c>
      <c r="AF283" s="2">
        <v>41806</v>
      </c>
      <c r="AG283">
        <v>1091.7</v>
      </c>
      <c r="AH283" t="str">
        <f>podroze7[[#This Row],[Imie]]&amp;podroze7[[#This Row],[Nazwisko]]</f>
        <v>KarolinaJanes</v>
      </c>
      <c r="AI283">
        <f>COUNTIF(podroze7[id],podroze7[[#This Row],[id]])</f>
        <v>12</v>
      </c>
      <c r="AJ283">
        <f>podroze7[[#This Row],[D_powr]]-podroze7[[#This Row],[D_wyj]]+1</f>
        <v>4</v>
      </c>
      <c r="AK283" s="1" cm="1">
        <f t="array" ref="AK283">SUM(IF(podroze7[Nazwisko]=podroze7[[#This Row],[Nazwisko]],podroze7[dnie],0))</f>
        <v>33</v>
      </c>
      <c r="AL283" s="1">
        <f>30+(podroze7[[#This Row],[dnie]]-1)*24</f>
        <v>102</v>
      </c>
      <c r="AM283" s="1">
        <f>podroze7[[#This Row],[dieta]]+podroze7[[#This Row],[Koszt_wyj]]</f>
        <v>1193.7</v>
      </c>
      <c r="AZ283" s="1" t="s">
        <v>6</v>
      </c>
      <c r="BA283" s="1" t="s">
        <v>56</v>
      </c>
      <c r="BB283" s="1" t="s">
        <v>72</v>
      </c>
      <c r="BC283" s="2">
        <v>41803</v>
      </c>
      <c r="BD283" s="2">
        <v>41806</v>
      </c>
      <c r="BE283">
        <v>1091.7</v>
      </c>
      <c r="BF283" t="str">
        <f>podroze78[[#This Row],[Imie]]&amp;podroze78[[#This Row],[Nazwisko]]</f>
        <v>KarolinaJanes</v>
      </c>
      <c r="BG283">
        <f>COUNTIF(podroze78[id],podroze78[[#This Row],[id]])</f>
        <v>12</v>
      </c>
      <c r="BH283">
        <f>podroze78[[#This Row],[D_powr]]-podroze78[[#This Row],[D_wyj]]+1</f>
        <v>4</v>
      </c>
      <c r="BI283" s="1" cm="1">
        <f t="array" ref="BI283">SUM(IF(podroze78[Nazwisko]=podroze78[[#This Row],[Nazwisko]],podroze78[dnie],0))</f>
        <v>33</v>
      </c>
      <c r="BJ283" s="1">
        <f>30+(podroze78[[#This Row],[dnie]]-1)*24</f>
        <v>102</v>
      </c>
      <c r="BK283" s="1">
        <f>podroze78[[#This Row],[dieta]]+podroze78[[#This Row],[Koszt_wyj]]</f>
        <v>1193.7</v>
      </c>
      <c r="BL283" s="1">
        <f>MONTH(podroze78[[#This Row],[D_wyj]])</f>
        <v>6</v>
      </c>
      <c r="BT283" s="1" t="s">
        <v>6</v>
      </c>
      <c r="BU283" s="1" t="s">
        <v>56</v>
      </c>
      <c r="BV283" s="1" t="s">
        <v>72</v>
      </c>
      <c r="BW283" s="2">
        <v>41803</v>
      </c>
      <c r="BX283" s="2">
        <v>41806</v>
      </c>
      <c r="BY283">
        <v>1091.7</v>
      </c>
      <c r="BZ283" t="str">
        <f>podroze789[[#This Row],[Imie]]&amp;podroze789[[#This Row],[Nazwisko]]</f>
        <v>KarolinaJanes</v>
      </c>
      <c r="CA283">
        <f>COUNTIF(podroze789[id],podroze789[[#This Row],[id]])</f>
        <v>12</v>
      </c>
      <c r="CB283">
        <f>podroze789[[#This Row],[D_powr]]-podroze789[[#This Row],[D_wyj]]+1</f>
        <v>4</v>
      </c>
      <c r="CC283" s="1" cm="1">
        <f t="array" ref="CC283">SUM(IF(podroze789[Nazwisko]=podroze789[[#This Row],[Nazwisko]],podroze789[dnie],0))</f>
        <v>33</v>
      </c>
      <c r="CD283" s="1">
        <f>30+(podroze789[[#This Row],[dnie]]-1)*24</f>
        <v>102</v>
      </c>
      <c r="CE283" s="1">
        <f>podroze789[[#This Row],[dieta]]+podroze789[[#This Row],[Koszt_wyj]]</f>
        <v>1193.7</v>
      </c>
      <c r="CF283" s="1">
        <f>MONTH(podroze789[[#This Row],[D_wyj]])</f>
        <v>6</v>
      </c>
      <c r="CG283" s="1">
        <f>podroze789[[#This Row],[dnie]]-1</f>
        <v>3</v>
      </c>
      <c r="CT283" s="23">
        <v>3</v>
      </c>
      <c r="CV283" s="23">
        <v>4</v>
      </c>
    </row>
    <row r="284" spans="1:100" x14ac:dyDescent="0.25">
      <c r="A284" s="1" t="s">
        <v>6</v>
      </c>
      <c r="B284" s="1" t="s">
        <v>56</v>
      </c>
      <c r="C284" s="1" t="s">
        <v>24</v>
      </c>
      <c r="D284" s="2">
        <v>41851</v>
      </c>
      <c r="E284" s="2">
        <v>41854</v>
      </c>
      <c r="F284">
        <v>737.7</v>
      </c>
      <c r="G284" t="str">
        <f>podroze[[#This Row],[Imie]]&amp;podroze[[#This Row],[Nazwisko]]</f>
        <v>KarolinaJanes</v>
      </c>
      <c r="H284">
        <f>COUNTIF(podroze[id],podroze[[#This Row],[id]])</f>
        <v>12</v>
      </c>
      <c r="I284">
        <f>podroze[[#This Row],[D_powr]]-podroze[[#This Row],[D_wyj]]+1</f>
        <v>4</v>
      </c>
      <c r="J284" s="1" cm="1">
        <f t="array" ref="J284">SUM(IF(podroze[Nazwisko]=podroze[[#This Row],[Nazwisko]],podroze[dnie],0))</f>
        <v>33</v>
      </c>
      <c r="K284" s="1">
        <f>30+(podroze[[#This Row],[dnie]]-1)*24</f>
        <v>102</v>
      </c>
      <c r="AB284" s="1" t="s">
        <v>6</v>
      </c>
      <c r="AC284" s="1" t="s">
        <v>56</v>
      </c>
      <c r="AD284" s="1" t="s">
        <v>24</v>
      </c>
      <c r="AE284" s="2">
        <v>41851</v>
      </c>
      <c r="AF284" s="2">
        <v>41854</v>
      </c>
      <c r="AG284">
        <v>737.7</v>
      </c>
      <c r="AH284" t="str">
        <f>podroze7[[#This Row],[Imie]]&amp;podroze7[[#This Row],[Nazwisko]]</f>
        <v>KarolinaJanes</v>
      </c>
      <c r="AI284">
        <f>COUNTIF(podroze7[id],podroze7[[#This Row],[id]])</f>
        <v>12</v>
      </c>
      <c r="AJ284">
        <f>podroze7[[#This Row],[D_powr]]-podroze7[[#This Row],[D_wyj]]+1</f>
        <v>4</v>
      </c>
      <c r="AK284" s="1" cm="1">
        <f t="array" ref="AK284">SUM(IF(podroze7[Nazwisko]=podroze7[[#This Row],[Nazwisko]],podroze7[dnie],0))</f>
        <v>33</v>
      </c>
      <c r="AL284" s="1">
        <f>30+(podroze7[[#This Row],[dnie]]-1)*24</f>
        <v>102</v>
      </c>
      <c r="AM284" s="1">
        <f>podroze7[[#This Row],[dieta]]+podroze7[[#This Row],[Koszt_wyj]]</f>
        <v>839.7</v>
      </c>
      <c r="AZ284" s="1" t="s">
        <v>6</v>
      </c>
      <c r="BA284" s="1" t="s">
        <v>56</v>
      </c>
      <c r="BB284" s="1" t="s">
        <v>24</v>
      </c>
      <c r="BC284" s="2">
        <v>41851</v>
      </c>
      <c r="BD284" s="2">
        <v>41854</v>
      </c>
      <c r="BE284">
        <v>737.7</v>
      </c>
      <c r="BF284" t="str">
        <f>podroze78[[#This Row],[Imie]]&amp;podroze78[[#This Row],[Nazwisko]]</f>
        <v>KarolinaJanes</v>
      </c>
      <c r="BG284">
        <f>COUNTIF(podroze78[id],podroze78[[#This Row],[id]])</f>
        <v>12</v>
      </c>
      <c r="BH284">
        <f>podroze78[[#This Row],[D_powr]]-podroze78[[#This Row],[D_wyj]]+1</f>
        <v>4</v>
      </c>
      <c r="BI284" s="1" cm="1">
        <f t="array" ref="BI284">SUM(IF(podroze78[Nazwisko]=podroze78[[#This Row],[Nazwisko]],podroze78[dnie],0))</f>
        <v>33</v>
      </c>
      <c r="BJ284" s="1">
        <f>30+(podroze78[[#This Row],[dnie]]-1)*24</f>
        <v>102</v>
      </c>
      <c r="BK284" s="1">
        <f>podroze78[[#This Row],[dieta]]+podroze78[[#This Row],[Koszt_wyj]]</f>
        <v>839.7</v>
      </c>
      <c r="BL284" s="1">
        <f>MONTH(podroze78[[#This Row],[D_wyj]])</f>
        <v>7</v>
      </c>
      <c r="BT284" s="1" t="s">
        <v>6</v>
      </c>
      <c r="BU284" s="1" t="s">
        <v>56</v>
      </c>
      <c r="BV284" s="1" t="s">
        <v>24</v>
      </c>
      <c r="BW284" s="2">
        <v>41851</v>
      </c>
      <c r="BX284" s="2">
        <v>41854</v>
      </c>
      <c r="BY284">
        <v>737.7</v>
      </c>
      <c r="BZ284" t="str">
        <f>podroze789[[#This Row],[Imie]]&amp;podroze789[[#This Row],[Nazwisko]]</f>
        <v>KarolinaJanes</v>
      </c>
      <c r="CA284">
        <f>COUNTIF(podroze789[id],podroze789[[#This Row],[id]])</f>
        <v>12</v>
      </c>
      <c r="CB284">
        <f>podroze789[[#This Row],[D_powr]]-podroze789[[#This Row],[D_wyj]]+1</f>
        <v>4</v>
      </c>
      <c r="CC284" s="1" cm="1">
        <f t="array" ref="CC284">SUM(IF(podroze789[Nazwisko]=podroze789[[#This Row],[Nazwisko]],podroze789[dnie],0))</f>
        <v>33</v>
      </c>
      <c r="CD284" s="1">
        <f>30+(podroze789[[#This Row],[dnie]]-1)*24</f>
        <v>102</v>
      </c>
      <c r="CE284" s="1">
        <f>podroze789[[#This Row],[dieta]]+podroze789[[#This Row],[Koszt_wyj]]</f>
        <v>839.7</v>
      </c>
      <c r="CF284" s="1">
        <f>MONTH(podroze789[[#This Row],[D_wyj]])</f>
        <v>7</v>
      </c>
      <c r="CG284" s="1">
        <f>podroze789[[#This Row],[dnie]]-1</f>
        <v>3</v>
      </c>
      <c r="CT284" s="24">
        <v>3</v>
      </c>
      <c r="CV284" s="24">
        <v>4</v>
      </c>
    </row>
    <row r="285" spans="1:100" x14ac:dyDescent="0.25">
      <c r="A285" s="1" t="s">
        <v>15</v>
      </c>
      <c r="B285" s="1" t="s">
        <v>96</v>
      </c>
      <c r="C285" s="1" t="s">
        <v>66</v>
      </c>
      <c r="D285" s="2">
        <v>41653</v>
      </c>
      <c r="E285" s="2">
        <v>41656</v>
      </c>
      <c r="F285">
        <v>841.7</v>
      </c>
      <c r="G285" t="str">
        <f>podroze[[#This Row],[Imie]]&amp;podroze[[#This Row],[Nazwisko]]</f>
        <v>PiotrSworacz</v>
      </c>
      <c r="H285">
        <f>COUNTIF(podroze[id],podroze[[#This Row],[id]])</f>
        <v>10</v>
      </c>
      <c r="I285">
        <f>podroze[[#This Row],[D_powr]]-podroze[[#This Row],[D_wyj]]+1</f>
        <v>4</v>
      </c>
      <c r="J285" s="1" cm="1">
        <f t="array" ref="J285">SUM(IF(podroze[Nazwisko]=podroze[[#This Row],[Nazwisko]],podroze[dnie],0))</f>
        <v>33</v>
      </c>
      <c r="K285" s="1">
        <f>30+(podroze[[#This Row],[dnie]]-1)*24</f>
        <v>102</v>
      </c>
      <c r="AB285" s="1" t="s">
        <v>15</v>
      </c>
      <c r="AC285" s="1" t="s">
        <v>96</v>
      </c>
      <c r="AD285" s="1" t="s">
        <v>66</v>
      </c>
      <c r="AE285" s="2">
        <v>41653</v>
      </c>
      <c r="AF285" s="2">
        <v>41656</v>
      </c>
      <c r="AG285">
        <v>841.7</v>
      </c>
      <c r="AH285" t="str">
        <f>podroze7[[#This Row],[Imie]]&amp;podroze7[[#This Row],[Nazwisko]]</f>
        <v>PiotrSworacz</v>
      </c>
      <c r="AI285">
        <f>COUNTIF(podroze7[id],podroze7[[#This Row],[id]])</f>
        <v>10</v>
      </c>
      <c r="AJ285">
        <f>podroze7[[#This Row],[D_powr]]-podroze7[[#This Row],[D_wyj]]+1</f>
        <v>4</v>
      </c>
      <c r="AK285" s="1" cm="1">
        <f t="array" ref="AK285">SUM(IF(podroze7[Nazwisko]=podroze7[[#This Row],[Nazwisko]],podroze7[dnie],0))</f>
        <v>33</v>
      </c>
      <c r="AL285" s="1">
        <f>30+(podroze7[[#This Row],[dnie]]-1)*24</f>
        <v>102</v>
      </c>
      <c r="AM285" s="1">
        <f>podroze7[[#This Row],[dieta]]+podroze7[[#This Row],[Koszt_wyj]]</f>
        <v>943.7</v>
      </c>
      <c r="AZ285" s="1" t="s">
        <v>15</v>
      </c>
      <c r="BA285" s="1" t="s">
        <v>96</v>
      </c>
      <c r="BB285" s="1" t="s">
        <v>66</v>
      </c>
      <c r="BC285" s="2">
        <v>41653</v>
      </c>
      <c r="BD285" s="2">
        <v>41656</v>
      </c>
      <c r="BE285">
        <v>841.7</v>
      </c>
      <c r="BF285" t="str">
        <f>podroze78[[#This Row],[Imie]]&amp;podroze78[[#This Row],[Nazwisko]]</f>
        <v>PiotrSworacz</v>
      </c>
      <c r="BG285">
        <f>COUNTIF(podroze78[id],podroze78[[#This Row],[id]])</f>
        <v>10</v>
      </c>
      <c r="BH285">
        <f>podroze78[[#This Row],[D_powr]]-podroze78[[#This Row],[D_wyj]]+1</f>
        <v>4</v>
      </c>
      <c r="BI285" s="1" cm="1">
        <f t="array" ref="BI285">SUM(IF(podroze78[Nazwisko]=podroze78[[#This Row],[Nazwisko]],podroze78[dnie],0))</f>
        <v>33</v>
      </c>
      <c r="BJ285" s="1">
        <f>30+(podroze78[[#This Row],[dnie]]-1)*24</f>
        <v>102</v>
      </c>
      <c r="BK285" s="1">
        <f>podroze78[[#This Row],[dieta]]+podroze78[[#This Row],[Koszt_wyj]]</f>
        <v>943.7</v>
      </c>
      <c r="BL285" s="1">
        <f>MONTH(podroze78[[#This Row],[D_wyj]])</f>
        <v>1</v>
      </c>
      <c r="BT285" s="1" t="s">
        <v>15</v>
      </c>
      <c r="BU285" s="1" t="s">
        <v>96</v>
      </c>
      <c r="BV285" s="1" t="s">
        <v>66</v>
      </c>
      <c r="BW285" s="2">
        <v>41653</v>
      </c>
      <c r="BX285" s="2">
        <v>41656</v>
      </c>
      <c r="BY285">
        <v>841.7</v>
      </c>
      <c r="BZ285" t="str">
        <f>podroze789[[#This Row],[Imie]]&amp;podroze789[[#This Row],[Nazwisko]]</f>
        <v>PiotrSworacz</v>
      </c>
      <c r="CA285">
        <f>COUNTIF(podroze789[id],podroze789[[#This Row],[id]])</f>
        <v>10</v>
      </c>
      <c r="CB285">
        <f>podroze789[[#This Row],[D_powr]]-podroze789[[#This Row],[D_wyj]]+1</f>
        <v>4</v>
      </c>
      <c r="CC285" s="1" cm="1">
        <f t="array" ref="CC285">SUM(IF(podroze789[Nazwisko]=podroze789[[#This Row],[Nazwisko]],podroze789[dnie],0))</f>
        <v>33</v>
      </c>
      <c r="CD285" s="1">
        <f>30+(podroze789[[#This Row],[dnie]]-1)*24</f>
        <v>102</v>
      </c>
      <c r="CE285" s="1">
        <f>podroze789[[#This Row],[dieta]]+podroze789[[#This Row],[Koszt_wyj]]</f>
        <v>943.7</v>
      </c>
      <c r="CF285" s="1">
        <f>MONTH(podroze789[[#This Row],[D_wyj]])</f>
        <v>1</v>
      </c>
      <c r="CG285" s="1">
        <f>podroze789[[#This Row],[dnie]]-1</f>
        <v>3</v>
      </c>
      <c r="CT285" s="23">
        <v>4</v>
      </c>
      <c r="CV285" s="23">
        <v>2</v>
      </c>
    </row>
    <row r="286" spans="1:100" x14ac:dyDescent="0.25">
      <c r="A286" s="1" t="s">
        <v>15</v>
      </c>
      <c r="B286" s="1" t="s">
        <v>96</v>
      </c>
      <c r="C286" s="1" t="s">
        <v>11</v>
      </c>
      <c r="D286" s="2">
        <v>41665</v>
      </c>
      <c r="E286" s="2">
        <v>41668</v>
      </c>
      <c r="F286">
        <v>573.4</v>
      </c>
      <c r="G286" t="str">
        <f>podroze[[#This Row],[Imie]]&amp;podroze[[#This Row],[Nazwisko]]</f>
        <v>PiotrSworacz</v>
      </c>
      <c r="H286">
        <f>COUNTIF(podroze[id],podroze[[#This Row],[id]])</f>
        <v>10</v>
      </c>
      <c r="I286">
        <f>podroze[[#This Row],[D_powr]]-podroze[[#This Row],[D_wyj]]+1</f>
        <v>4</v>
      </c>
      <c r="J286" s="1" cm="1">
        <f t="array" ref="J286">SUM(IF(podroze[Nazwisko]=podroze[[#This Row],[Nazwisko]],podroze[dnie],0))</f>
        <v>33</v>
      </c>
      <c r="K286" s="1">
        <f>30+(podroze[[#This Row],[dnie]]-1)*24</f>
        <v>102</v>
      </c>
      <c r="AB286" s="1" t="s">
        <v>15</v>
      </c>
      <c r="AC286" s="1" t="s">
        <v>96</v>
      </c>
      <c r="AD286" s="1" t="s">
        <v>11</v>
      </c>
      <c r="AE286" s="2">
        <v>41665</v>
      </c>
      <c r="AF286" s="2">
        <v>41668</v>
      </c>
      <c r="AG286">
        <v>573.4</v>
      </c>
      <c r="AH286" t="str">
        <f>podroze7[[#This Row],[Imie]]&amp;podroze7[[#This Row],[Nazwisko]]</f>
        <v>PiotrSworacz</v>
      </c>
      <c r="AI286">
        <f>COUNTIF(podroze7[id],podroze7[[#This Row],[id]])</f>
        <v>10</v>
      </c>
      <c r="AJ286">
        <f>podroze7[[#This Row],[D_powr]]-podroze7[[#This Row],[D_wyj]]+1</f>
        <v>4</v>
      </c>
      <c r="AK286" s="1" cm="1">
        <f t="array" ref="AK286">SUM(IF(podroze7[Nazwisko]=podroze7[[#This Row],[Nazwisko]],podroze7[dnie],0))</f>
        <v>33</v>
      </c>
      <c r="AL286" s="1">
        <f>30+(podroze7[[#This Row],[dnie]]-1)*24</f>
        <v>102</v>
      </c>
      <c r="AM286" s="1">
        <f>podroze7[[#This Row],[dieta]]+podroze7[[#This Row],[Koszt_wyj]]</f>
        <v>675.4</v>
      </c>
      <c r="AZ286" s="1" t="s">
        <v>15</v>
      </c>
      <c r="BA286" s="1" t="s">
        <v>96</v>
      </c>
      <c r="BB286" s="1" t="s">
        <v>11</v>
      </c>
      <c r="BC286" s="2">
        <v>41665</v>
      </c>
      <c r="BD286" s="2">
        <v>41668</v>
      </c>
      <c r="BE286">
        <v>573.4</v>
      </c>
      <c r="BF286" t="str">
        <f>podroze78[[#This Row],[Imie]]&amp;podroze78[[#This Row],[Nazwisko]]</f>
        <v>PiotrSworacz</v>
      </c>
      <c r="BG286">
        <f>COUNTIF(podroze78[id],podroze78[[#This Row],[id]])</f>
        <v>10</v>
      </c>
      <c r="BH286">
        <f>podroze78[[#This Row],[D_powr]]-podroze78[[#This Row],[D_wyj]]+1</f>
        <v>4</v>
      </c>
      <c r="BI286" s="1" cm="1">
        <f t="array" ref="BI286">SUM(IF(podroze78[Nazwisko]=podroze78[[#This Row],[Nazwisko]],podroze78[dnie],0))</f>
        <v>33</v>
      </c>
      <c r="BJ286" s="1">
        <f>30+(podroze78[[#This Row],[dnie]]-1)*24</f>
        <v>102</v>
      </c>
      <c r="BK286" s="1">
        <f>podroze78[[#This Row],[dieta]]+podroze78[[#This Row],[Koszt_wyj]]</f>
        <v>675.4</v>
      </c>
      <c r="BL286" s="1">
        <f>MONTH(podroze78[[#This Row],[D_wyj]])</f>
        <v>1</v>
      </c>
      <c r="BT286" s="1" t="s">
        <v>15</v>
      </c>
      <c r="BU286" s="1" t="s">
        <v>96</v>
      </c>
      <c r="BV286" s="1" t="s">
        <v>11</v>
      </c>
      <c r="BW286" s="2">
        <v>41665</v>
      </c>
      <c r="BX286" s="2">
        <v>41668</v>
      </c>
      <c r="BY286">
        <v>573.4</v>
      </c>
      <c r="BZ286" t="str">
        <f>podroze789[[#This Row],[Imie]]&amp;podroze789[[#This Row],[Nazwisko]]</f>
        <v>PiotrSworacz</v>
      </c>
      <c r="CA286">
        <f>COUNTIF(podroze789[id],podroze789[[#This Row],[id]])</f>
        <v>10</v>
      </c>
      <c r="CB286">
        <f>podroze789[[#This Row],[D_powr]]-podroze789[[#This Row],[D_wyj]]+1</f>
        <v>4</v>
      </c>
      <c r="CC286" s="1" cm="1">
        <f t="array" ref="CC286">SUM(IF(podroze789[Nazwisko]=podroze789[[#This Row],[Nazwisko]],podroze789[dnie],0))</f>
        <v>33</v>
      </c>
      <c r="CD286" s="1">
        <f>30+(podroze789[[#This Row],[dnie]]-1)*24</f>
        <v>102</v>
      </c>
      <c r="CE286" s="1">
        <f>podroze789[[#This Row],[dieta]]+podroze789[[#This Row],[Koszt_wyj]]</f>
        <v>675.4</v>
      </c>
      <c r="CF286" s="1">
        <f>MONTH(podroze789[[#This Row],[D_wyj]])</f>
        <v>1</v>
      </c>
      <c r="CG286" s="1">
        <f>podroze789[[#This Row],[dnie]]-1</f>
        <v>3</v>
      </c>
      <c r="CT286" s="24">
        <v>4</v>
      </c>
      <c r="CV286" s="24">
        <v>2</v>
      </c>
    </row>
    <row r="287" spans="1:100" x14ac:dyDescent="0.25">
      <c r="A287" s="1" t="s">
        <v>15</v>
      </c>
      <c r="B287" s="1" t="s">
        <v>96</v>
      </c>
      <c r="C287" s="1" t="s">
        <v>27</v>
      </c>
      <c r="D287" s="2">
        <v>41689</v>
      </c>
      <c r="E287" s="2">
        <v>41692</v>
      </c>
      <c r="F287">
        <v>826</v>
      </c>
      <c r="G287" t="str">
        <f>podroze[[#This Row],[Imie]]&amp;podroze[[#This Row],[Nazwisko]]</f>
        <v>PiotrSworacz</v>
      </c>
      <c r="H287">
        <f>COUNTIF(podroze[id],podroze[[#This Row],[id]])</f>
        <v>10</v>
      </c>
      <c r="I287">
        <f>podroze[[#This Row],[D_powr]]-podroze[[#This Row],[D_wyj]]+1</f>
        <v>4</v>
      </c>
      <c r="J287" s="1" cm="1">
        <f t="array" ref="J287">SUM(IF(podroze[Nazwisko]=podroze[[#This Row],[Nazwisko]],podroze[dnie],0))</f>
        <v>33</v>
      </c>
      <c r="K287" s="1">
        <f>30+(podroze[[#This Row],[dnie]]-1)*24</f>
        <v>102</v>
      </c>
      <c r="AB287" s="1" t="s">
        <v>15</v>
      </c>
      <c r="AC287" s="1" t="s">
        <v>96</v>
      </c>
      <c r="AD287" s="1" t="s">
        <v>27</v>
      </c>
      <c r="AE287" s="2">
        <v>41689</v>
      </c>
      <c r="AF287" s="2">
        <v>41692</v>
      </c>
      <c r="AG287">
        <v>826</v>
      </c>
      <c r="AH287" t="str">
        <f>podroze7[[#This Row],[Imie]]&amp;podroze7[[#This Row],[Nazwisko]]</f>
        <v>PiotrSworacz</v>
      </c>
      <c r="AI287">
        <f>COUNTIF(podroze7[id],podroze7[[#This Row],[id]])</f>
        <v>10</v>
      </c>
      <c r="AJ287">
        <f>podroze7[[#This Row],[D_powr]]-podroze7[[#This Row],[D_wyj]]+1</f>
        <v>4</v>
      </c>
      <c r="AK287" s="1" cm="1">
        <f t="array" ref="AK287">SUM(IF(podroze7[Nazwisko]=podroze7[[#This Row],[Nazwisko]],podroze7[dnie],0))</f>
        <v>33</v>
      </c>
      <c r="AL287" s="1">
        <f>30+(podroze7[[#This Row],[dnie]]-1)*24</f>
        <v>102</v>
      </c>
      <c r="AM287" s="1">
        <f>podroze7[[#This Row],[dieta]]+podroze7[[#This Row],[Koszt_wyj]]</f>
        <v>928</v>
      </c>
      <c r="AZ287" s="1" t="s">
        <v>15</v>
      </c>
      <c r="BA287" s="1" t="s">
        <v>96</v>
      </c>
      <c r="BB287" s="1" t="s">
        <v>27</v>
      </c>
      <c r="BC287" s="2">
        <v>41689</v>
      </c>
      <c r="BD287" s="2">
        <v>41692</v>
      </c>
      <c r="BE287">
        <v>826</v>
      </c>
      <c r="BF287" t="str">
        <f>podroze78[[#This Row],[Imie]]&amp;podroze78[[#This Row],[Nazwisko]]</f>
        <v>PiotrSworacz</v>
      </c>
      <c r="BG287">
        <f>COUNTIF(podroze78[id],podroze78[[#This Row],[id]])</f>
        <v>10</v>
      </c>
      <c r="BH287">
        <f>podroze78[[#This Row],[D_powr]]-podroze78[[#This Row],[D_wyj]]+1</f>
        <v>4</v>
      </c>
      <c r="BI287" s="1" cm="1">
        <f t="array" ref="BI287">SUM(IF(podroze78[Nazwisko]=podroze78[[#This Row],[Nazwisko]],podroze78[dnie],0))</f>
        <v>33</v>
      </c>
      <c r="BJ287" s="1">
        <f>30+(podroze78[[#This Row],[dnie]]-1)*24</f>
        <v>102</v>
      </c>
      <c r="BK287" s="1">
        <f>podroze78[[#This Row],[dieta]]+podroze78[[#This Row],[Koszt_wyj]]</f>
        <v>928</v>
      </c>
      <c r="BL287" s="1">
        <f>MONTH(podroze78[[#This Row],[D_wyj]])</f>
        <v>2</v>
      </c>
      <c r="BT287" s="1" t="s">
        <v>15</v>
      </c>
      <c r="BU287" s="1" t="s">
        <v>96</v>
      </c>
      <c r="BV287" s="1" t="s">
        <v>27</v>
      </c>
      <c r="BW287" s="2">
        <v>41689</v>
      </c>
      <c r="BX287" s="2">
        <v>41692</v>
      </c>
      <c r="BY287">
        <v>826</v>
      </c>
      <c r="BZ287" t="str">
        <f>podroze789[[#This Row],[Imie]]&amp;podroze789[[#This Row],[Nazwisko]]</f>
        <v>PiotrSworacz</v>
      </c>
      <c r="CA287">
        <f>COUNTIF(podroze789[id],podroze789[[#This Row],[id]])</f>
        <v>10</v>
      </c>
      <c r="CB287">
        <f>podroze789[[#This Row],[D_powr]]-podroze789[[#This Row],[D_wyj]]+1</f>
        <v>4</v>
      </c>
      <c r="CC287" s="1" cm="1">
        <f t="array" ref="CC287">SUM(IF(podroze789[Nazwisko]=podroze789[[#This Row],[Nazwisko]],podroze789[dnie],0))</f>
        <v>33</v>
      </c>
      <c r="CD287" s="1">
        <f>30+(podroze789[[#This Row],[dnie]]-1)*24</f>
        <v>102</v>
      </c>
      <c r="CE287" s="1">
        <f>podroze789[[#This Row],[dieta]]+podroze789[[#This Row],[Koszt_wyj]]</f>
        <v>928</v>
      </c>
      <c r="CF287" s="1">
        <f>MONTH(podroze789[[#This Row],[D_wyj]])</f>
        <v>2</v>
      </c>
      <c r="CG287" s="1">
        <f>podroze789[[#This Row],[dnie]]-1</f>
        <v>3</v>
      </c>
      <c r="CT287" s="23">
        <v>4</v>
      </c>
      <c r="CV287" s="23">
        <v>2</v>
      </c>
    </row>
    <row r="288" spans="1:100" x14ac:dyDescent="0.25">
      <c r="A288" s="1" t="s">
        <v>15</v>
      </c>
      <c r="B288" s="1" t="s">
        <v>96</v>
      </c>
      <c r="C288" s="1" t="s">
        <v>66</v>
      </c>
      <c r="D288" s="2">
        <v>41947</v>
      </c>
      <c r="E288" s="2">
        <v>41950</v>
      </c>
      <c r="F288">
        <v>841.7</v>
      </c>
      <c r="G288" t="str">
        <f>podroze[[#This Row],[Imie]]&amp;podroze[[#This Row],[Nazwisko]]</f>
        <v>PiotrSworacz</v>
      </c>
      <c r="H288">
        <f>COUNTIF(podroze[id],podroze[[#This Row],[id]])</f>
        <v>10</v>
      </c>
      <c r="I288">
        <f>podroze[[#This Row],[D_powr]]-podroze[[#This Row],[D_wyj]]+1</f>
        <v>4</v>
      </c>
      <c r="J288" s="1" cm="1">
        <f t="array" ref="J288">SUM(IF(podroze[Nazwisko]=podroze[[#This Row],[Nazwisko]],podroze[dnie],0))</f>
        <v>33</v>
      </c>
      <c r="K288" s="1">
        <f>30+(podroze[[#This Row],[dnie]]-1)*24</f>
        <v>102</v>
      </c>
      <c r="AB288" s="1" t="s">
        <v>15</v>
      </c>
      <c r="AC288" s="1" t="s">
        <v>96</v>
      </c>
      <c r="AD288" s="1" t="s">
        <v>66</v>
      </c>
      <c r="AE288" s="2">
        <v>41947</v>
      </c>
      <c r="AF288" s="2">
        <v>41950</v>
      </c>
      <c r="AG288">
        <v>841.7</v>
      </c>
      <c r="AH288" t="str">
        <f>podroze7[[#This Row],[Imie]]&amp;podroze7[[#This Row],[Nazwisko]]</f>
        <v>PiotrSworacz</v>
      </c>
      <c r="AI288">
        <f>COUNTIF(podroze7[id],podroze7[[#This Row],[id]])</f>
        <v>10</v>
      </c>
      <c r="AJ288">
        <f>podroze7[[#This Row],[D_powr]]-podroze7[[#This Row],[D_wyj]]+1</f>
        <v>4</v>
      </c>
      <c r="AK288" s="1" cm="1">
        <f t="array" ref="AK288">SUM(IF(podroze7[Nazwisko]=podroze7[[#This Row],[Nazwisko]],podroze7[dnie],0))</f>
        <v>33</v>
      </c>
      <c r="AL288" s="1">
        <f>30+(podroze7[[#This Row],[dnie]]-1)*24</f>
        <v>102</v>
      </c>
      <c r="AM288" s="1">
        <f>podroze7[[#This Row],[dieta]]+podroze7[[#This Row],[Koszt_wyj]]</f>
        <v>943.7</v>
      </c>
      <c r="AZ288" s="1" t="s">
        <v>15</v>
      </c>
      <c r="BA288" s="1" t="s">
        <v>96</v>
      </c>
      <c r="BB288" s="1" t="s">
        <v>66</v>
      </c>
      <c r="BC288" s="2">
        <v>41947</v>
      </c>
      <c r="BD288" s="2">
        <v>41950</v>
      </c>
      <c r="BE288">
        <v>841.7</v>
      </c>
      <c r="BF288" t="str">
        <f>podroze78[[#This Row],[Imie]]&amp;podroze78[[#This Row],[Nazwisko]]</f>
        <v>PiotrSworacz</v>
      </c>
      <c r="BG288">
        <f>COUNTIF(podroze78[id],podroze78[[#This Row],[id]])</f>
        <v>10</v>
      </c>
      <c r="BH288">
        <f>podroze78[[#This Row],[D_powr]]-podroze78[[#This Row],[D_wyj]]+1</f>
        <v>4</v>
      </c>
      <c r="BI288" s="1" cm="1">
        <f t="array" ref="BI288">SUM(IF(podroze78[Nazwisko]=podroze78[[#This Row],[Nazwisko]],podroze78[dnie],0))</f>
        <v>33</v>
      </c>
      <c r="BJ288" s="1">
        <f>30+(podroze78[[#This Row],[dnie]]-1)*24</f>
        <v>102</v>
      </c>
      <c r="BK288" s="1">
        <f>podroze78[[#This Row],[dieta]]+podroze78[[#This Row],[Koszt_wyj]]</f>
        <v>943.7</v>
      </c>
      <c r="BL288" s="1">
        <f>MONTH(podroze78[[#This Row],[D_wyj]])</f>
        <v>11</v>
      </c>
      <c r="BT288" s="1" t="s">
        <v>15</v>
      </c>
      <c r="BU288" s="1" t="s">
        <v>96</v>
      </c>
      <c r="BV288" s="1" t="s">
        <v>66</v>
      </c>
      <c r="BW288" s="2">
        <v>41947</v>
      </c>
      <c r="BX288" s="2">
        <v>41950</v>
      </c>
      <c r="BY288">
        <v>841.7</v>
      </c>
      <c r="BZ288" t="str">
        <f>podroze789[[#This Row],[Imie]]&amp;podroze789[[#This Row],[Nazwisko]]</f>
        <v>PiotrSworacz</v>
      </c>
      <c r="CA288">
        <f>COUNTIF(podroze789[id],podroze789[[#This Row],[id]])</f>
        <v>10</v>
      </c>
      <c r="CB288">
        <f>podroze789[[#This Row],[D_powr]]-podroze789[[#This Row],[D_wyj]]+1</f>
        <v>4</v>
      </c>
      <c r="CC288" s="1" cm="1">
        <f t="array" ref="CC288">SUM(IF(podroze789[Nazwisko]=podroze789[[#This Row],[Nazwisko]],podroze789[dnie],0))</f>
        <v>33</v>
      </c>
      <c r="CD288" s="1">
        <f>30+(podroze789[[#This Row],[dnie]]-1)*24</f>
        <v>102</v>
      </c>
      <c r="CE288" s="1">
        <f>podroze789[[#This Row],[dieta]]+podroze789[[#This Row],[Koszt_wyj]]</f>
        <v>943.7</v>
      </c>
      <c r="CF288" s="1">
        <f>MONTH(podroze789[[#This Row],[D_wyj]])</f>
        <v>11</v>
      </c>
      <c r="CG288" s="1">
        <f>podroze789[[#This Row],[dnie]]-1</f>
        <v>3</v>
      </c>
      <c r="CT288" s="24">
        <v>2</v>
      </c>
      <c r="CV288" s="24">
        <v>3</v>
      </c>
    </row>
    <row r="289" spans="1:100" x14ac:dyDescent="0.25">
      <c r="A289" s="1" t="s">
        <v>6</v>
      </c>
      <c r="B289" s="1" t="s">
        <v>56</v>
      </c>
      <c r="C289" s="1" t="s">
        <v>72</v>
      </c>
      <c r="D289" s="2">
        <v>41660</v>
      </c>
      <c r="E289" s="2">
        <v>41662</v>
      </c>
      <c r="F289">
        <v>892.7</v>
      </c>
      <c r="G289" t="str">
        <f>podroze[[#This Row],[Imie]]&amp;podroze[[#This Row],[Nazwisko]]</f>
        <v>KarolinaJanes</v>
      </c>
      <c r="H289">
        <f>COUNTIF(podroze[id],podroze[[#This Row],[id]])</f>
        <v>12</v>
      </c>
      <c r="I289">
        <f>podroze[[#This Row],[D_powr]]-podroze[[#This Row],[D_wyj]]+1</f>
        <v>3</v>
      </c>
      <c r="J289" s="1" cm="1">
        <f t="array" ref="J289">SUM(IF(podroze[Nazwisko]=podroze[[#This Row],[Nazwisko]],podroze[dnie],0))</f>
        <v>33</v>
      </c>
      <c r="K289" s="1">
        <f>30+(podroze[[#This Row],[dnie]]-1)*24</f>
        <v>78</v>
      </c>
      <c r="AB289" s="1" t="s">
        <v>6</v>
      </c>
      <c r="AC289" s="1" t="s">
        <v>56</v>
      </c>
      <c r="AD289" s="1" t="s">
        <v>72</v>
      </c>
      <c r="AE289" s="2">
        <v>41660</v>
      </c>
      <c r="AF289" s="2">
        <v>41662</v>
      </c>
      <c r="AG289">
        <v>892.7</v>
      </c>
      <c r="AH289" t="str">
        <f>podroze7[[#This Row],[Imie]]&amp;podroze7[[#This Row],[Nazwisko]]</f>
        <v>KarolinaJanes</v>
      </c>
      <c r="AI289">
        <f>COUNTIF(podroze7[id],podroze7[[#This Row],[id]])</f>
        <v>12</v>
      </c>
      <c r="AJ289">
        <f>podroze7[[#This Row],[D_powr]]-podroze7[[#This Row],[D_wyj]]+1</f>
        <v>3</v>
      </c>
      <c r="AK289" s="1" cm="1">
        <f t="array" ref="AK289">SUM(IF(podroze7[Nazwisko]=podroze7[[#This Row],[Nazwisko]],podroze7[dnie],0))</f>
        <v>33</v>
      </c>
      <c r="AL289" s="1">
        <f>30+(podroze7[[#This Row],[dnie]]-1)*24</f>
        <v>78</v>
      </c>
      <c r="AM289" s="1">
        <f>podroze7[[#This Row],[dieta]]+podroze7[[#This Row],[Koszt_wyj]]</f>
        <v>970.7</v>
      </c>
      <c r="AZ289" s="1" t="s">
        <v>6</v>
      </c>
      <c r="BA289" s="1" t="s">
        <v>56</v>
      </c>
      <c r="BB289" s="1" t="s">
        <v>72</v>
      </c>
      <c r="BC289" s="2">
        <v>41660</v>
      </c>
      <c r="BD289" s="2">
        <v>41662</v>
      </c>
      <c r="BE289">
        <v>892.7</v>
      </c>
      <c r="BF289" t="str">
        <f>podroze78[[#This Row],[Imie]]&amp;podroze78[[#This Row],[Nazwisko]]</f>
        <v>KarolinaJanes</v>
      </c>
      <c r="BG289">
        <f>COUNTIF(podroze78[id],podroze78[[#This Row],[id]])</f>
        <v>12</v>
      </c>
      <c r="BH289">
        <f>podroze78[[#This Row],[D_powr]]-podroze78[[#This Row],[D_wyj]]+1</f>
        <v>3</v>
      </c>
      <c r="BI289" s="1" cm="1">
        <f t="array" ref="BI289">SUM(IF(podroze78[Nazwisko]=podroze78[[#This Row],[Nazwisko]],podroze78[dnie],0))</f>
        <v>33</v>
      </c>
      <c r="BJ289" s="1">
        <f>30+(podroze78[[#This Row],[dnie]]-1)*24</f>
        <v>78</v>
      </c>
      <c r="BK289" s="1">
        <f>podroze78[[#This Row],[dieta]]+podroze78[[#This Row],[Koszt_wyj]]</f>
        <v>970.7</v>
      </c>
      <c r="BL289" s="1">
        <f>MONTH(podroze78[[#This Row],[D_wyj]])</f>
        <v>1</v>
      </c>
      <c r="BT289" s="1" t="s">
        <v>6</v>
      </c>
      <c r="BU289" s="1" t="s">
        <v>56</v>
      </c>
      <c r="BV289" s="1" t="s">
        <v>72</v>
      </c>
      <c r="BW289" s="2">
        <v>41660</v>
      </c>
      <c r="BX289" s="2">
        <v>41662</v>
      </c>
      <c r="BY289">
        <v>892.7</v>
      </c>
      <c r="BZ289" t="str">
        <f>podroze789[[#This Row],[Imie]]&amp;podroze789[[#This Row],[Nazwisko]]</f>
        <v>KarolinaJanes</v>
      </c>
      <c r="CA289">
        <f>COUNTIF(podroze789[id],podroze789[[#This Row],[id]])</f>
        <v>12</v>
      </c>
      <c r="CB289">
        <f>podroze789[[#This Row],[D_powr]]-podroze789[[#This Row],[D_wyj]]+1</f>
        <v>3</v>
      </c>
      <c r="CC289" s="1" cm="1">
        <f t="array" ref="CC289">SUM(IF(podroze789[Nazwisko]=podroze789[[#This Row],[Nazwisko]],podroze789[dnie],0))</f>
        <v>33</v>
      </c>
      <c r="CD289" s="1">
        <f>30+(podroze789[[#This Row],[dnie]]-1)*24</f>
        <v>78</v>
      </c>
      <c r="CE289" s="1">
        <f>podroze789[[#This Row],[dieta]]+podroze789[[#This Row],[Koszt_wyj]]</f>
        <v>970.7</v>
      </c>
      <c r="CF289" s="1">
        <f>MONTH(podroze789[[#This Row],[D_wyj]])</f>
        <v>1</v>
      </c>
      <c r="CG289" s="1">
        <f>podroze789[[#This Row],[dnie]]-1</f>
        <v>2</v>
      </c>
      <c r="CT289" s="23">
        <v>2</v>
      </c>
      <c r="CV289" s="23">
        <v>3</v>
      </c>
    </row>
    <row r="290" spans="1:100" x14ac:dyDescent="0.25">
      <c r="A290" s="1" t="s">
        <v>15</v>
      </c>
      <c r="B290" s="1" t="s">
        <v>96</v>
      </c>
      <c r="C290" s="1" t="s">
        <v>59</v>
      </c>
      <c r="D290" s="2">
        <v>41791</v>
      </c>
      <c r="E290" s="2">
        <v>41793</v>
      </c>
      <c r="F290">
        <v>760</v>
      </c>
      <c r="G290" t="str">
        <f>podroze[[#This Row],[Imie]]&amp;podroze[[#This Row],[Nazwisko]]</f>
        <v>PiotrSworacz</v>
      </c>
      <c r="H290">
        <f>COUNTIF(podroze[id],podroze[[#This Row],[id]])</f>
        <v>10</v>
      </c>
      <c r="I290">
        <f>podroze[[#This Row],[D_powr]]-podroze[[#This Row],[D_wyj]]+1</f>
        <v>3</v>
      </c>
      <c r="J290" s="1" cm="1">
        <f t="array" ref="J290">SUM(IF(podroze[Nazwisko]=podroze[[#This Row],[Nazwisko]],podroze[dnie],0))</f>
        <v>33</v>
      </c>
      <c r="K290" s="1">
        <f>30+(podroze[[#This Row],[dnie]]-1)*24</f>
        <v>78</v>
      </c>
      <c r="AB290" s="1" t="s">
        <v>15</v>
      </c>
      <c r="AC290" s="1" t="s">
        <v>96</v>
      </c>
      <c r="AD290" s="1" t="s">
        <v>59</v>
      </c>
      <c r="AE290" s="2">
        <v>41791</v>
      </c>
      <c r="AF290" s="2">
        <v>41793</v>
      </c>
      <c r="AG290">
        <v>760</v>
      </c>
      <c r="AH290" t="str">
        <f>podroze7[[#This Row],[Imie]]&amp;podroze7[[#This Row],[Nazwisko]]</f>
        <v>PiotrSworacz</v>
      </c>
      <c r="AI290">
        <f>COUNTIF(podroze7[id],podroze7[[#This Row],[id]])</f>
        <v>10</v>
      </c>
      <c r="AJ290">
        <f>podroze7[[#This Row],[D_powr]]-podroze7[[#This Row],[D_wyj]]+1</f>
        <v>3</v>
      </c>
      <c r="AK290" s="1" cm="1">
        <f t="array" ref="AK290">SUM(IF(podroze7[Nazwisko]=podroze7[[#This Row],[Nazwisko]],podroze7[dnie],0))</f>
        <v>33</v>
      </c>
      <c r="AL290" s="1">
        <f>30+(podroze7[[#This Row],[dnie]]-1)*24</f>
        <v>78</v>
      </c>
      <c r="AM290" s="1">
        <f>podroze7[[#This Row],[dieta]]+podroze7[[#This Row],[Koszt_wyj]]</f>
        <v>838</v>
      </c>
      <c r="AZ290" s="1" t="s">
        <v>15</v>
      </c>
      <c r="BA290" s="1" t="s">
        <v>96</v>
      </c>
      <c r="BB290" s="1" t="s">
        <v>59</v>
      </c>
      <c r="BC290" s="2">
        <v>41791</v>
      </c>
      <c r="BD290" s="2">
        <v>41793</v>
      </c>
      <c r="BE290">
        <v>760</v>
      </c>
      <c r="BF290" t="str">
        <f>podroze78[[#This Row],[Imie]]&amp;podroze78[[#This Row],[Nazwisko]]</f>
        <v>PiotrSworacz</v>
      </c>
      <c r="BG290">
        <f>COUNTIF(podroze78[id],podroze78[[#This Row],[id]])</f>
        <v>10</v>
      </c>
      <c r="BH290">
        <f>podroze78[[#This Row],[D_powr]]-podroze78[[#This Row],[D_wyj]]+1</f>
        <v>3</v>
      </c>
      <c r="BI290" s="1" cm="1">
        <f t="array" ref="BI290">SUM(IF(podroze78[Nazwisko]=podroze78[[#This Row],[Nazwisko]],podroze78[dnie],0))</f>
        <v>33</v>
      </c>
      <c r="BJ290" s="1">
        <f>30+(podroze78[[#This Row],[dnie]]-1)*24</f>
        <v>78</v>
      </c>
      <c r="BK290" s="1">
        <f>podroze78[[#This Row],[dieta]]+podroze78[[#This Row],[Koszt_wyj]]</f>
        <v>838</v>
      </c>
      <c r="BL290" s="1">
        <f>MONTH(podroze78[[#This Row],[D_wyj]])</f>
        <v>6</v>
      </c>
      <c r="BT290" s="1" t="s">
        <v>15</v>
      </c>
      <c r="BU290" s="1" t="s">
        <v>96</v>
      </c>
      <c r="BV290" s="1" t="s">
        <v>59</v>
      </c>
      <c r="BW290" s="2">
        <v>41791</v>
      </c>
      <c r="BX290" s="2">
        <v>41793</v>
      </c>
      <c r="BY290">
        <v>760</v>
      </c>
      <c r="BZ290" t="str">
        <f>podroze789[[#This Row],[Imie]]&amp;podroze789[[#This Row],[Nazwisko]]</f>
        <v>PiotrSworacz</v>
      </c>
      <c r="CA290">
        <f>COUNTIF(podroze789[id],podroze789[[#This Row],[id]])</f>
        <v>10</v>
      </c>
      <c r="CB290">
        <f>podroze789[[#This Row],[D_powr]]-podroze789[[#This Row],[D_wyj]]+1</f>
        <v>3</v>
      </c>
      <c r="CC290" s="1" cm="1">
        <f t="array" ref="CC290">SUM(IF(podroze789[Nazwisko]=podroze789[[#This Row],[Nazwisko]],podroze789[dnie],0))</f>
        <v>33</v>
      </c>
      <c r="CD290" s="1">
        <f>30+(podroze789[[#This Row],[dnie]]-1)*24</f>
        <v>78</v>
      </c>
      <c r="CE290" s="1">
        <f>podroze789[[#This Row],[dieta]]+podroze789[[#This Row],[Koszt_wyj]]</f>
        <v>838</v>
      </c>
      <c r="CF290" s="1">
        <f>MONTH(podroze789[[#This Row],[D_wyj]])</f>
        <v>6</v>
      </c>
      <c r="CG290" s="1">
        <f>podroze789[[#This Row],[dnie]]-1</f>
        <v>2</v>
      </c>
      <c r="CT290" s="24">
        <v>2</v>
      </c>
      <c r="CV290" s="24">
        <v>3</v>
      </c>
    </row>
    <row r="291" spans="1:100" x14ac:dyDescent="0.25">
      <c r="A291" s="1" t="s">
        <v>15</v>
      </c>
      <c r="B291" s="1" t="s">
        <v>96</v>
      </c>
      <c r="C291" s="1" t="s">
        <v>30</v>
      </c>
      <c r="D291" s="2">
        <v>41851</v>
      </c>
      <c r="E291" s="2">
        <v>41853</v>
      </c>
      <c r="F291">
        <v>450.5</v>
      </c>
      <c r="G291" t="str">
        <f>podroze[[#This Row],[Imie]]&amp;podroze[[#This Row],[Nazwisko]]</f>
        <v>PiotrSworacz</v>
      </c>
      <c r="H291">
        <f>COUNTIF(podroze[id],podroze[[#This Row],[id]])</f>
        <v>10</v>
      </c>
      <c r="I291">
        <f>podroze[[#This Row],[D_powr]]-podroze[[#This Row],[D_wyj]]+1</f>
        <v>3</v>
      </c>
      <c r="J291" s="1" cm="1">
        <f t="array" ref="J291">SUM(IF(podroze[Nazwisko]=podroze[[#This Row],[Nazwisko]],podroze[dnie],0))</f>
        <v>33</v>
      </c>
      <c r="K291" s="1">
        <f>30+(podroze[[#This Row],[dnie]]-1)*24</f>
        <v>78</v>
      </c>
      <c r="AB291" s="1" t="s">
        <v>15</v>
      </c>
      <c r="AC291" s="1" t="s">
        <v>96</v>
      </c>
      <c r="AD291" s="1" t="s">
        <v>30</v>
      </c>
      <c r="AE291" s="2">
        <v>41851</v>
      </c>
      <c r="AF291" s="2">
        <v>41853</v>
      </c>
      <c r="AG291">
        <v>450.5</v>
      </c>
      <c r="AH291" t="str">
        <f>podroze7[[#This Row],[Imie]]&amp;podroze7[[#This Row],[Nazwisko]]</f>
        <v>PiotrSworacz</v>
      </c>
      <c r="AI291">
        <f>COUNTIF(podroze7[id],podroze7[[#This Row],[id]])</f>
        <v>10</v>
      </c>
      <c r="AJ291">
        <f>podroze7[[#This Row],[D_powr]]-podroze7[[#This Row],[D_wyj]]+1</f>
        <v>3</v>
      </c>
      <c r="AK291" s="1" cm="1">
        <f t="array" ref="AK291">SUM(IF(podroze7[Nazwisko]=podroze7[[#This Row],[Nazwisko]],podroze7[dnie],0))</f>
        <v>33</v>
      </c>
      <c r="AL291" s="1">
        <f>30+(podroze7[[#This Row],[dnie]]-1)*24</f>
        <v>78</v>
      </c>
      <c r="AM291" s="1">
        <f>podroze7[[#This Row],[dieta]]+podroze7[[#This Row],[Koszt_wyj]]</f>
        <v>528.5</v>
      </c>
      <c r="AZ291" s="1" t="s">
        <v>15</v>
      </c>
      <c r="BA291" s="1" t="s">
        <v>96</v>
      </c>
      <c r="BB291" s="1" t="s">
        <v>30</v>
      </c>
      <c r="BC291" s="2">
        <v>41851</v>
      </c>
      <c r="BD291" s="2">
        <v>41853</v>
      </c>
      <c r="BE291">
        <v>450.5</v>
      </c>
      <c r="BF291" t="str">
        <f>podroze78[[#This Row],[Imie]]&amp;podroze78[[#This Row],[Nazwisko]]</f>
        <v>PiotrSworacz</v>
      </c>
      <c r="BG291">
        <f>COUNTIF(podroze78[id],podroze78[[#This Row],[id]])</f>
        <v>10</v>
      </c>
      <c r="BH291">
        <f>podroze78[[#This Row],[D_powr]]-podroze78[[#This Row],[D_wyj]]+1</f>
        <v>3</v>
      </c>
      <c r="BI291" s="1" cm="1">
        <f t="array" ref="BI291">SUM(IF(podroze78[Nazwisko]=podroze78[[#This Row],[Nazwisko]],podroze78[dnie],0))</f>
        <v>33</v>
      </c>
      <c r="BJ291" s="1">
        <f>30+(podroze78[[#This Row],[dnie]]-1)*24</f>
        <v>78</v>
      </c>
      <c r="BK291" s="1">
        <f>podroze78[[#This Row],[dieta]]+podroze78[[#This Row],[Koszt_wyj]]</f>
        <v>528.5</v>
      </c>
      <c r="BL291" s="1">
        <f>MONTH(podroze78[[#This Row],[D_wyj]])</f>
        <v>7</v>
      </c>
      <c r="BT291" s="1" t="s">
        <v>15</v>
      </c>
      <c r="BU291" s="1" t="s">
        <v>96</v>
      </c>
      <c r="BV291" s="1" t="s">
        <v>30</v>
      </c>
      <c r="BW291" s="2">
        <v>41851</v>
      </c>
      <c r="BX291" s="2">
        <v>41853</v>
      </c>
      <c r="BY291">
        <v>450.5</v>
      </c>
      <c r="BZ291" t="str">
        <f>podroze789[[#This Row],[Imie]]&amp;podroze789[[#This Row],[Nazwisko]]</f>
        <v>PiotrSworacz</v>
      </c>
      <c r="CA291">
        <f>COUNTIF(podroze789[id],podroze789[[#This Row],[id]])</f>
        <v>10</v>
      </c>
      <c r="CB291">
        <f>podroze789[[#This Row],[D_powr]]-podroze789[[#This Row],[D_wyj]]+1</f>
        <v>3</v>
      </c>
      <c r="CC291" s="1" cm="1">
        <f t="array" ref="CC291">SUM(IF(podroze789[Nazwisko]=podroze789[[#This Row],[Nazwisko]],podroze789[dnie],0))</f>
        <v>33</v>
      </c>
      <c r="CD291" s="1">
        <f>30+(podroze789[[#This Row],[dnie]]-1)*24</f>
        <v>78</v>
      </c>
      <c r="CE291" s="1">
        <f>podroze789[[#This Row],[dieta]]+podroze789[[#This Row],[Koszt_wyj]]</f>
        <v>528.5</v>
      </c>
      <c r="CF291" s="1">
        <f>MONTH(podroze789[[#This Row],[D_wyj]])</f>
        <v>7</v>
      </c>
      <c r="CG291" s="1">
        <f>podroze789[[#This Row],[dnie]]-1</f>
        <v>2</v>
      </c>
      <c r="CT291" s="23">
        <v>2</v>
      </c>
      <c r="CV291" s="23">
        <v>2</v>
      </c>
    </row>
    <row r="292" spans="1:100" x14ac:dyDescent="0.25">
      <c r="A292" s="1" t="s">
        <v>15</v>
      </c>
      <c r="B292" s="1" t="s">
        <v>96</v>
      </c>
      <c r="C292" s="1" t="s">
        <v>59</v>
      </c>
      <c r="D292" s="2">
        <v>41923</v>
      </c>
      <c r="E292" s="2">
        <v>41925</v>
      </c>
      <c r="F292">
        <v>760</v>
      </c>
      <c r="G292" t="str">
        <f>podroze[[#This Row],[Imie]]&amp;podroze[[#This Row],[Nazwisko]]</f>
        <v>PiotrSworacz</v>
      </c>
      <c r="H292">
        <f>COUNTIF(podroze[id],podroze[[#This Row],[id]])</f>
        <v>10</v>
      </c>
      <c r="I292">
        <f>podroze[[#This Row],[D_powr]]-podroze[[#This Row],[D_wyj]]+1</f>
        <v>3</v>
      </c>
      <c r="J292" s="1" cm="1">
        <f t="array" ref="J292">SUM(IF(podroze[Nazwisko]=podroze[[#This Row],[Nazwisko]],podroze[dnie],0))</f>
        <v>33</v>
      </c>
      <c r="K292" s="1">
        <f>30+(podroze[[#This Row],[dnie]]-1)*24</f>
        <v>78</v>
      </c>
      <c r="AB292" s="1" t="s">
        <v>15</v>
      </c>
      <c r="AC292" s="1" t="s">
        <v>96</v>
      </c>
      <c r="AD292" s="1" t="s">
        <v>59</v>
      </c>
      <c r="AE292" s="2">
        <v>41923</v>
      </c>
      <c r="AF292" s="2">
        <v>41925</v>
      </c>
      <c r="AG292">
        <v>760</v>
      </c>
      <c r="AH292" t="str">
        <f>podroze7[[#This Row],[Imie]]&amp;podroze7[[#This Row],[Nazwisko]]</f>
        <v>PiotrSworacz</v>
      </c>
      <c r="AI292">
        <f>COUNTIF(podroze7[id],podroze7[[#This Row],[id]])</f>
        <v>10</v>
      </c>
      <c r="AJ292">
        <f>podroze7[[#This Row],[D_powr]]-podroze7[[#This Row],[D_wyj]]+1</f>
        <v>3</v>
      </c>
      <c r="AK292" s="1" cm="1">
        <f t="array" ref="AK292">SUM(IF(podroze7[Nazwisko]=podroze7[[#This Row],[Nazwisko]],podroze7[dnie],0))</f>
        <v>33</v>
      </c>
      <c r="AL292" s="1">
        <f>30+(podroze7[[#This Row],[dnie]]-1)*24</f>
        <v>78</v>
      </c>
      <c r="AM292" s="1">
        <f>podroze7[[#This Row],[dieta]]+podroze7[[#This Row],[Koszt_wyj]]</f>
        <v>838</v>
      </c>
      <c r="AZ292" s="1" t="s">
        <v>15</v>
      </c>
      <c r="BA292" s="1" t="s">
        <v>96</v>
      </c>
      <c r="BB292" s="1" t="s">
        <v>59</v>
      </c>
      <c r="BC292" s="2">
        <v>41923</v>
      </c>
      <c r="BD292" s="2">
        <v>41925</v>
      </c>
      <c r="BE292">
        <v>760</v>
      </c>
      <c r="BF292" t="str">
        <f>podroze78[[#This Row],[Imie]]&amp;podroze78[[#This Row],[Nazwisko]]</f>
        <v>PiotrSworacz</v>
      </c>
      <c r="BG292">
        <f>COUNTIF(podroze78[id],podroze78[[#This Row],[id]])</f>
        <v>10</v>
      </c>
      <c r="BH292">
        <f>podroze78[[#This Row],[D_powr]]-podroze78[[#This Row],[D_wyj]]+1</f>
        <v>3</v>
      </c>
      <c r="BI292" s="1" cm="1">
        <f t="array" ref="BI292">SUM(IF(podroze78[Nazwisko]=podroze78[[#This Row],[Nazwisko]],podroze78[dnie],0))</f>
        <v>33</v>
      </c>
      <c r="BJ292" s="1">
        <f>30+(podroze78[[#This Row],[dnie]]-1)*24</f>
        <v>78</v>
      </c>
      <c r="BK292" s="1">
        <f>podroze78[[#This Row],[dieta]]+podroze78[[#This Row],[Koszt_wyj]]</f>
        <v>838</v>
      </c>
      <c r="BL292" s="1">
        <f>MONTH(podroze78[[#This Row],[D_wyj]])</f>
        <v>10</v>
      </c>
      <c r="BT292" s="1" t="s">
        <v>15</v>
      </c>
      <c r="BU292" s="1" t="s">
        <v>96</v>
      </c>
      <c r="BV292" s="1" t="s">
        <v>59</v>
      </c>
      <c r="BW292" s="2">
        <v>41923</v>
      </c>
      <c r="BX292" s="2">
        <v>41925</v>
      </c>
      <c r="BY292">
        <v>760</v>
      </c>
      <c r="BZ292" t="str">
        <f>podroze789[[#This Row],[Imie]]&amp;podroze789[[#This Row],[Nazwisko]]</f>
        <v>PiotrSworacz</v>
      </c>
      <c r="CA292">
        <f>COUNTIF(podroze789[id],podroze789[[#This Row],[id]])</f>
        <v>10</v>
      </c>
      <c r="CB292">
        <f>podroze789[[#This Row],[D_powr]]-podroze789[[#This Row],[D_wyj]]+1</f>
        <v>3</v>
      </c>
      <c r="CC292" s="1" cm="1">
        <f t="array" ref="CC292">SUM(IF(podroze789[Nazwisko]=podroze789[[#This Row],[Nazwisko]],podroze789[dnie],0))</f>
        <v>33</v>
      </c>
      <c r="CD292" s="1">
        <f>30+(podroze789[[#This Row],[dnie]]-1)*24</f>
        <v>78</v>
      </c>
      <c r="CE292" s="1">
        <f>podroze789[[#This Row],[dieta]]+podroze789[[#This Row],[Koszt_wyj]]</f>
        <v>838</v>
      </c>
      <c r="CF292" s="1">
        <f>MONTH(podroze789[[#This Row],[D_wyj]])</f>
        <v>10</v>
      </c>
      <c r="CG292" s="1">
        <f>podroze789[[#This Row],[dnie]]-1</f>
        <v>2</v>
      </c>
      <c r="CT292" s="24">
        <v>3</v>
      </c>
      <c r="CV292" s="24">
        <v>2</v>
      </c>
    </row>
    <row r="293" spans="1:100" x14ac:dyDescent="0.25">
      <c r="A293" s="1" t="s">
        <v>6</v>
      </c>
      <c r="B293" s="1" t="s">
        <v>56</v>
      </c>
      <c r="C293" s="1" t="s">
        <v>11</v>
      </c>
      <c r="D293" s="2">
        <v>41725</v>
      </c>
      <c r="E293" s="2">
        <v>41726</v>
      </c>
      <c r="F293">
        <v>295.39999999999998</v>
      </c>
      <c r="G293" t="str">
        <f>podroze[[#This Row],[Imie]]&amp;podroze[[#This Row],[Nazwisko]]</f>
        <v>KarolinaJanes</v>
      </c>
      <c r="H293">
        <f>COUNTIF(podroze[id],podroze[[#This Row],[id]])</f>
        <v>12</v>
      </c>
      <c r="I293">
        <f>podroze[[#This Row],[D_powr]]-podroze[[#This Row],[D_wyj]]+1</f>
        <v>2</v>
      </c>
      <c r="J293" s="1" cm="1">
        <f t="array" ref="J293">SUM(IF(podroze[Nazwisko]=podroze[[#This Row],[Nazwisko]],podroze[dnie],0))</f>
        <v>33</v>
      </c>
      <c r="K293" s="1">
        <f>30+(podroze[[#This Row],[dnie]]-1)*24</f>
        <v>54</v>
      </c>
      <c r="AB293" s="1" t="s">
        <v>6</v>
      </c>
      <c r="AC293" s="1" t="s">
        <v>56</v>
      </c>
      <c r="AD293" s="1" t="s">
        <v>11</v>
      </c>
      <c r="AE293" s="2">
        <v>41725</v>
      </c>
      <c r="AF293" s="2">
        <v>41726</v>
      </c>
      <c r="AG293">
        <v>295.39999999999998</v>
      </c>
      <c r="AH293" t="str">
        <f>podroze7[[#This Row],[Imie]]&amp;podroze7[[#This Row],[Nazwisko]]</f>
        <v>KarolinaJanes</v>
      </c>
      <c r="AI293">
        <f>COUNTIF(podroze7[id],podroze7[[#This Row],[id]])</f>
        <v>12</v>
      </c>
      <c r="AJ293">
        <f>podroze7[[#This Row],[D_powr]]-podroze7[[#This Row],[D_wyj]]+1</f>
        <v>2</v>
      </c>
      <c r="AK293" s="1" cm="1">
        <f t="array" ref="AK293">SUM(IF(podroze7[Nazwisko]=podroze7[[#This Row],[Nazwisko]],podroze7[dnie],0))</f>
        <v>33</v>
      </c>
      <c r="AL293" s="1">
        <f>30+(podroze7[[#This Row],[dnie]]-1)*24</f>
        <v>54</v>
      </c>
      <c r="AM293" s="1">
        <f>podroze7[[#This Row],[dieta]]+podroze7[[#This Row],[Koszt_wyj]]</f>
        <v>349.4</v>
      </c>
      <c r="AZ293" s="1" t="s">
        <v>6</v>
      </c>
      <c r="BA293" s="1" t="s">
        <v>56</v>
      </c>
      <c r="BB293" s="1" t="s">
        <v>11</v>
      </c>
      <c r="BC293" s="2">
        <v>41725</v>
      </c>
      <c r="BD293" s="2">
        <v>41726</v>
      </c>
      <c r="BE293">
        <v>295.39999999999998</v>
      </c>
      <c r="BF293" t="str">
        <f>podroze78[[#This Row],[Imie]]&amp;podroze78[[#This Row],[Nazwisko]]</f>
        <v>KarolinaJanes</v>
      </c>
      <c r="BG293">
        <f>COUNTIF(podroze78[id],podroze78[[#This Row],[id]])</f>
        <v>12</v>
      </c>
      <c r="BH293">
        <f>podroze78[[#This Row],[D_powr]]-podroze78[[#This Row],[D_wyj]]+1</f>
        <v>2</v>
      </c>
      <c r="BI293" s="1" cm="1">
        <f t="array" ref="BI293">SUM(IF(podroze78[Nazwisko]=podroze78[[#This Row],[Nazwisko]],podroze78[dnie],0))</f>
        <v>33</v>
      </c>
      <c r="BJ293" s="1">
        <f>30+(podroze78[[#This Row],[dnie]]-1)*24</f>
        <v>54</v>
      </c>
      <c r="BK293" s="1">
        <f>podroze78[[#This Row],[dieta]]+podroze78[[#This Row],[Koszt_wyj]]</f>
        <v>349.4</v>
      </c>
      <c r="BL293" s="1">
        <f>MONTH(podroze78[[#This Row],[D_wyj]])</f>
        <v>3</v>
      </c>
      <c r="BT293" s="1" t="s">
        <v>6</v>
      </c>
      <c r="BU293" s="1" t="s">
        <v>56</v>
      </c>
      <c r="BV293" s="1" t="s">
        <v>11</v>
      </c>
      <c r="BW293" s="2">
        <v>41725</v>
      </c>
      <c r="BX293" s="2">
        <v>41726</v>
      </c>
      <c r="BY293">
        <v>295.39999999999998</v>
      </c>
      <c r="BZ293" t="str">
        <f>podroze789[[#This Row],[Imie]]&amp;podroze789[[#This Row],[Nazwisko]]</f>
        <v>KarolinaJanes</v>
      </c>
      <c r="CA293">
        <f>COUNTIF(podroze789[id],podroze789[[#This Row],[id]])</f>
        <v>12</v>
      </c>
      <c r="CB293">
        <f>podroze789[[#This Row],[D_powr]]-podroze789[[#This Row],[D_wyj]]+1</f>
        <v>2</v>
      </c>
      <c r="CC293" s="1" cm="1">
        <f t="array" ref="CC293">SUM(IF(podroze789[Nazwisko]=podroze789[[#This Row],[Nazwisko]],podroze789[dnie],0))</f>
        <v>33</v>
      </c>
      <c r="CD293" s="1">
        <f>30+(podroze789[[#This Row],[dnie]]-1)*24</f>
        <v>54</v>
      </c>
      <c r="CE293" s="1">
        <f>podroze789[[#This Row],[dieta]]+podroze789[[#This Row],[Koszt_wyj]]</f>
        <v>349.4</v>
      </c>
      <c r="CF293" s="1">
        <f>MONTH(podroze789[[#This Row],[D_wyj]])</f>
        <v>3</v>
      </c>
      <c r="CG293" s="1">
        <f>podroze789[[#This Row],[dnie]]-1</f>
        <v>1</v>
      </c>
      <c r="CT293" s="23">
        <v>2</v>
      </c>
      <c r="CV293" s="23">
        <v>2</v>
      </c>
    </row>
    <row r="294" spans="1:100" x14ac:dyDescent="0.25">
      <c r="A294" s="1" t="s">
        <v>6</v>
      </c>
      <c r="B294" s="1" t="s">
        <v>56</v>
      </c>
      <c r="C294" s="1" t="s">
        <v>59</v>
      </c>
      <c r="D294" s="2">
        <v>41994</v>
      </c>
      <c r="E294" s="2">
        <v>41995</v>
      </c>
      <c r="F294">
        <v>601</v>
      </c>
      <c r="G294" t="str">
        <f>podroze[[#This Row],[Imie]]&amp;podroze[[#This Row],[Nazwisko]]</f>
        <v>KarolinaJanes</v>
      </c>
      <c r="H294">
        <f>COUNTIF(podroze[id],podroze[[#This Row],[id]])</f>
        <v>12</v>
      </c>
      <c r="I294">
        <f>podroze[[#This Row],[D_powr]]-podroze[[#This Row],[D_wyj]]+1</f>
        <v>2</v>
      </c>
      <c r="J294" s="1" cm="1">
        <f t="array" ref="J294">SUM(IF(podroze[Nazwisko]=podroze[[#This Row],[Nazwisko]],podroze[dnie],0))</f>
        <v>33</v>
      </c>
      <c r="K294" s="1">
        <f>30+(podroze[[#This Row],[dnie]]-1)*24</f>
        <v>54</v>
      </c>
      <c r="AB294" s="1" t="s">
        <v>6</v>
      </c>
      <c r="AC294" s="1" t="s">
        <v>56</v>
      </c>
      <c r="AD294" s="1" t="s">
        <v>59</v>
      </c>
      <c r="AE294" s="2">
        <v>41994</v>
      </c>
      <c r="AF294" s="2">
        <v>41995</v>
      </c>
      <c r="AG294">
        <v>601</v>
      </c>
      <c r="AH294" t="str">
        <f>podroze7[[#This Row],[Imie]]&amp;podroze7[[#This Row],[Nazwisko]]</f>
        <v>KarolinaJanes</v>
      </c>
      <c r="AI294">
        <f>COUNTIF(podroze7[id],podroze7[[#This Row],[id]])</f>
        <v>12</v>
      </c>
      <c r="AJ294">
        <f>podroze7[[#This Row],[D_powr]]-podroze7[[#This Row],[D_wyj]]+1</f>
        <v>2</v>
      </c>
      <c r="AK294" s="1" cm="1">
        <f t="array" ref="AK294">SUM(IF(podroze7[Nazwisko]=podroze7[[#This Row],[Nazwisko]],podroze7[dnie],0))</f>
        <v>33</v>
      </c>
      <c r="AL294" s="1">
        <f>30+(podroze7[[#This Row],[dnie]]-1)*24</f>
        <v>54</v>
      </c>
      <c r="AM294" s="1">
        <f>podroze7[[#This Row],[dieta]]+podroze7[[#This Row],[Koszt_wyj]]</f>
        <v>655</v>
      </c>
      <c r="AZ294" s="1" t="s">
        <v>6</v>
      </c>
      <c r="BA294" s="1" t="s">
        <v>56</v>
      </c>
      <c r="BB294" s="1" t="s">
        <v>59</v>
      </c>
      <c r="BC294" s="2">
        <v>41994</v>
      </c>
      <c r="BD294" s="2">
        <v>41995</v>
      </c>
      <c r="BE294">
        <v>601</v>
      </c>
      <c r="BF294" t="str">
        <f>podroze78[[#This Row],[Imie]]&amp;podroze78[[#This Row],[Nazwisko]]</f>
        <v>KarolinaJanes</v>
      </c>
      <c r="BG294">
        <f>COUNTIF(podroze78[id],podroze78[[#This Row],[id]])</f>
        <v>12</v>
      </c>
      <c r="BH294">
        <f>podroze78[[#This Row],[D_powr]]-podroze78[[#This Row],[D_wyj]]+1</f>
        <v>2</v>
      </c>
      <c r="BI294" s="1" cm="1">
        <f t="array" ref="BI294">SUM(IF(podroze78[Nazwisko]=podroze78[[#This Row],[Nazwisko]],podroze78[dnie],0))</f>
        <v>33</v>
      </c>
      <c r="BJ294" s="1">
        <f>30+(podroze78[[#This Row],[dnie]]-1)*24</f>
        <v>54</v>
      </c>
      <c r="BK294" s="1">
        <f>podroze78[[#This Row],[dieta]]+podroze78[[#This Row],[Koszt_wyj]]</f>
        <v>655</v>
      </c>
      <c r="BL294" s="1">
        <f>MONTH(podroze78[[#This Row],[D_wyj]])</f>
        <v>12</v>
      </c>
      <c r="BT294" s="1" t="s">
        <v>6</v>
      </c>
      <c r="BU294" s="1" t="s">
        <v>56</v>
      </c>
      <c r="BV294" s="1" t="s">
        <v>59</v>
      </c>
      <c r="BW294" s="2">
        <v>41994</v>
      </c>
      <c r="BX294" s="2">
        <v>41995</v>
      </c>
      <c r="BY294">
        <v>601</v>
      </c>
      <c r="BZ294" t="str">
        <f>podroze789[[#This Row],[Imie]]&amp;podroze789[[#This Row],[Nazwisko]]</f>
        <v>KarolinaJanes</v>
      </c>
      <c r="CA294">
        <f>COUNTIF(podroze789[id],podroze789[[#This Row],[id]])</f>
        <v>12</v>
      </c>
      <c r="CB294">
        <f>podroze789[[#This Row],[D_powr]]-podroze789[[#This Row],[D_wyj]]+1</f>
        <v>2</v>
      </c>
      <c r="CC294" s="1" cm="1">
        <f t="array" ref="CC294">SUM(IF(podroze789[Nazwisko]=podroze789[[#This Row],[Nazwisko]],podroze789[dnie],0))</f>
        <v>33</v>
      </c>
      <c r="CD294" s="1">
        <f>30+(podroze789[[#This Row],[dnie]]-1)*24</f>
        <v>54</v>
      </c>
      <c r="CE294" s="1">
        <f>podroze789[[#This Row],[dieta]]+podroze789[[#This Row],[Koszt_wyj]]</f>
        <v>655</v>
      </c>
      <c r="CF294" s="1">
        <f>MONTH(podroze789[[#This Row],[D_wyj]])</f>
        <v>12</v>
      </c>
      <c r="CG294" s="1">
        <f>podroze789[[#This Row],[dnie]]-1</f>
        <v>1</v>
      </c>
      <c r="CT294" s="24">
        <v>2</v>
      </c>
      <c r="CV294" s="24">
        <v>2</v>
      </c>
    </row>
    <row r="295" spans="1:100" x14ac:dyDescent="0.25">
      <c r="A295" s="1" t="s">
        <v>15</v>
      </c>
      <c r="B295" s="1" t="s">
        <v>96</v>
      </c>
      <c r="C295" s="1" t="s">
        <v>38</v>
      </c>
      <c r="D295" s="2">
        <v>41958</v>
      </c>
      <c r="E295" s="2">
        <v>41959</v>
      </c>
      <c r="F295">
        <v>407.8</v>
      </c>
      <c r="G295" t="str">
        <f>podroze[[#This Row],[Imie]]&amp;podroze[[#This Row],[Nazwisko]]</f>
        <v>PiotrSworacz</v>
      </c>
      <c r="H295">
        <f>COUNTIF(podroze[id],podroze[[#This Row],[id]])</f>
        <v>10</v>
      </c>
      <c r="I295">
        <f>podroze[[#This Row],[D_powr]]-podroze[[#This Row],[D_wyj]]+1</f>
        <v>2</v>
      </c>
      <c r="J295" s="1" cm="1">
        <f t="array" ref="J295">SUM(IF(podroze[Nazwisko]=podroze[[#This Row],[Nazwisko]],podroze[dnie],0))</f>
        <v>33</v>
      </c>
      <c r="K295" s="1">
        <f>30+(podroze[[#This Row],[dnie]]-1)*24</f>
        <v>54</v>
      </c>
      <c r="AB295" s="1" t="s">
        <v>15</v>
      </c>
      <c r="AC295" s="1" t="s">
        <v>96</v>
      </c>
      <c r="AD295" s="1" t="s">
        <v>38</v>
      </c>
      <c r="AE295" s="2">
        <v>41958</v>
      </c>
      <c r="AF295" s="2">
        <v>41959</v>
      </c>
      <c r="AG295">
        <v>407.8</v>
      </c>
      <c r="AH295" t="str">
        <f>podroze7[[#This Row],[Imie]]&amp;podroze7[[#This Row],[Nazwisko]]</f>
        <v>PiotrSworacz</v>
      </c>
      <c r="AI295">
        <f>COUNTIF(podroze7[id],podroze7[[#This Row],[id]])</f>
        <v>10</v>
      </c>
      <c r="AJ295">
        <f>podroze7[[#This Row],[D_powr]]-podroze7[[#This Row],[D_wyj]]+1</f>
        <v>2</v>
      </c>
      <c r="AK295" s="1" cm="1">
        <f t="array" ref="AK295">SUM(IF(podroze7[Nazwisko]=podroze7[[#This Row],[Nazwisko]],podroze7[dnie],0))</f>
        <v>33</v>
      </c>
      <c r="AL295" s="1">
        <f>30+(podroze7[[#This Row],[dnie]]-1)*24</f>
        <v>54</v>
      </c>
      <c r="AM295" s="1">
        <f>podroze7[[#This Row],[dieta]]+podroze7[[#This Row],[Koszt_wyj]]</f>
        <v>461.8</v>
      </c>
      <c r="AZ295" s="1" t="s">
        <v>15</v>
      </c>
      <c r="BA295" s="1" t="s">
        <v>96</v>
      </c>
      <c r="BB295" s="1" t="s">
        <v>38</v>
      </c>
      <c r="BC295" s="2">
        <v>41958</v>
      </c>
      <c r="BD295" s="2">
        <v>41959</v>
      </c>
      <c r="BE295">
        <v>407.8</v>
      </c>
      <c r="BF295" t="str">
        <f>podroze78[[#This Row],[Imie]]&amp;podroze78[[#This Row],[Nazwisko]]</f>
        <v>PiotrSworacz</v>
      </c>
      <c r="BG295">
        <f>COUNTIF(podroze78[id],podroze78[[#This Row],[id]])</f>
        <v>10</v>
      </c>
      <c r="BH295">
        <f>podroze78[[#This Row],[D_powr]]-podroze78[[#This Row],[D_wyj]]+1</f>
        <v>2</v>
      </c>
      <c r="BI295" s="1" cm="1">
        <f t="array" ref="BI295">SUM(IF(podroze78[Nazwisko]=podroze78[[#This Row],[Nazwisko]],podroze78[dnie],0))</f>
        <v>33</v>
      </c>
      <c r="BJ295" s="1">
        <f>30+(podroze78[[#This Row],[dnie]]-1)*24</f>
        <v>54</v>
      </c>
      <c r="BK295" s="1">
        <f>podroze78[[#This Row],[dieta]]+podroze78[[#This Row],[Koszt_wyj]]</f>
        <v>461.8</v>
      </c>
      <c r="BL295" s="1">
        <f>MONTH(podroze78[[#This Row],[D_wyj]])</f>
        <v>11</v>
      </c>
      <c r="BT295" s="1" t="s">
        <v>15</v>
      </c>
      <c r="BU295" s="1" t="s">
        <v>96</v>
      </c>
      <c r="BV295" s="1" t="s">
        <v>38</v>
      </c>
      <c r="BW295" s="2">
        <v>41958</v>
      </c>
      <c r="BX295" s="2">
        <v>41959</v>
      </c>
      <c r="BY295">
        <v>407.8</v>
      </c>
      <c r="BZ295" t="str">
        <f>podroze789[[#This Row],[Imie]]&amp;podroze789[[#This Row],[Nazwisko]]</f>
        <v>PiotrSworacz</v>
      </c>
      <c r="CA295">
        <f>COUNTIF(podroze789[id],podroze789[[#This Row],[id]])</f>
        <v>10</v>
      </c>
      <c r="CB295">
        <f>podroze789[[#This Row],[D_powr]]-podroze789[[#This Row],[D_wyj]]+1</f>
        <v>2</v>
      </c>
      <c r="CC295" s="1" cm="1">
        <f t="array" ref="CC295">SUM(IF(podroze789[Nazwisko]=podroze789[[#This Row],[Nazwisko]],podroze789[dnie],0))</f>
        <v>33</v>
      </c>
      <c r="CD295" s="1">
        <f>30+(podroze789[[#This Row],[dnie]]-1)*24</f>
        <v>54</v>
      </c>
      <c r="CE295" s="1">
        <f>podroze789[[#This Row],[dieta]]+podroze789[[#This Row],[Koszt_wyj]]</f>
        <v>461.8</v>
      </c>
      <c r="CF295" s="1">
        <f>MONTH(podroze789[[#This Row],[D_wyj]])</f>
        <v>11</v>
      </c>
      <c r="CG295" s="1">
        <f>podroze789[[#This Row],[dnie]]-1</f>
        <v>1</v>
      </c>
      <c r="CT295" s="23">
        <v>2</v>
      </c>
      <c r="CV295" s="23">
        <v>2</v>
      </c>
    </row>
    <row r="296" spans="1:100" hidden="1" x14ac:dyDescent="0.25">
      <c r="A296" s="1" t="s">
        <v>6</v>
      </c>
      <c r="B296" s="1" t="s">
        <v>56</v>
      </c>
      <c r="C296" s="1" t="s">
        <v>19</v>
      </c>
      <c r="D296" s="2">
        <v>41647</v>
      </c>
      <c r="E296" s="2">
        <v>41647</v>
      </c>
      <c r="F296">
        <v>513.4</v>
      </c>
      <c r="G296" t="str">
        <f>podroze[[#This Row],[Imie]]&amp;podroze[[#This Row],[Nazwisko]]</f>
        <v>KarolinaJanes</v>
      </c>
      <c r="H296">
        <f>COUNTIF(podroze[id],podroze[[#This Row],[id]])</f>
        <v>12</v>
      </c>
      <c r="I296">
        <f>podroze[[#This Row],[D_powr]]-podroze[[#This Row],[D_wyj]]+1</f>
        <v>1</v>
      </c>
      <c r="J296" s="1" cm="1">
        <f t="array" ref="J296">SUM(IF(podroze[Nazwisko]=podroze[[#This Row],[Nazwisko]],podroze[dnie],0))</f>
        <v>33</v>
      </c>
      <c r="K296" s="1">
        <f>30+(podroze[[#This Row],[dnie]]-1)*24</f>
        <v>30</v>
      </c>
      <c r="AB296" s="1" t="s">
        <v>6</v>
      </c>
      <c r="AC296" s="1" t="s">
        <v>56</v>
      </c>
      <c r="AD296" s="1" t="s">
        <v>19</v>
      </c>
      <c r="AE296" s="2">
        <v>41647</v>
      </c>
      <c r="AF296" s="2">
        <v>41647</v>
      </c>
      <c r="AG296">
        <v>513.4</v>
      </c>
      <c r="AH296" t="str">
        <f>podroze7[[#This Row],[Imie]]&amp;podroze7[[#This Row],[Nazwisko]]</f>
        <v>KarolinaJanes</v>
      </c>
      <c r="AI296">
        <f>COUNTIF(podroze7[id],podroze7[[#This Row],[id]])</f>
        <v>12</v>
      </c>
      <c r="AJ296">
        <f>podroze7[[#This Row],[D_powr]]-podroze7[[#This Row],[D_wyj]]+1</f>
        <v>1</v>
      </c>
      <c r="AK296" s="1" cm="1">
        <f t="array" ref="AK296">SUM(IF(podroze7[Nazwisko]=podroze7[[#This Row],[Nazwisko]],podroze7[dnie],0))</f>
        <v>33</v>
      </c>
      <c r="AL296" s="1">
        <f>30+(podroze7[[#This Row],[dnie]]-1)*24</f>
        <v>30</v>
      </c>
      <c r="AM296" s="1">
        <f>podroze7[[#This Row],[dieta]]+podroze7[[#This Row],[Koszt_wyj]]</f>
        <v>543.4</v>
      </c>
      <c r="AZ296" s="1" t="s">
        <v>6</v>
      </c>
      <c r="BA296" s="1" t="s">
        <v>56</v>
      </c>
      <c r="BB296" s="1" t="s">
        <v>19</v>
      </c>
      <c r="BC296" s="2">
        <v>41647</v>
      </c>
      <c r="BD296" s="2">
        <v>41647</v>
      </c>
      <c r="BE296">
        <v>513.4</v>
      </c>
      <c r="BF296" t="str">
        <f>podroze78[[#This Row],[Imie]]&amp;podroze78[[#This Row],[Nazwisko]]</f>
        <v>KarolinaJanes</v>
      </c>
      <c r="BG296">
        <f>COUNTIF(podroze78[id],podroze78[[#This Row],[id]])</f>
        <v>12</v>
      </c>
      <c r="BH296">
        <f>podroze78[[#This Row],[D_powr]]-podroze78[[#This Row],[D_wyj]]+1</f>
        <v>1</v>
      </c>
      <c r="BI296" s="1" cm="1">
        <f t="array" ref="BI296">SUM(IF(podroze78[Nazwisko]=podroze78[[#This Row],[Nazwisko]],podroze78[dnie],0))</f>
        <v>33</v>
      </c>
      <c r="BJ296" s="1">
        <f>30+(podroze78[[#This Row],[dnie]]-1)*24</f>
        <v>30</v>
      </c>
      <c r="BK296" s="1">
        <f>podroze78[[#This Row],[dieta]]+podroze78[[#This Row],[Koszt_wyj]]</f>
        <v>543.4</v>
      </c>
      <c r="BL296" s="1">
        <f>MONTH(podroze78[[#This Row],[D_wyj]])</f>
        <v>1</v>
      </c>
      <c r="BT296" s="1" t="s">
        <v>6</v>
      </c>
      <c r="BU296" s="1" t="s">
        <v>56</v>
      </c>
      <c r="BV296" s="1" t="s">
        <v>19</v>
      </c>
      <c r="BW296" s="2">
        <v>41647</v>
      </c>
      <c r="BX296" s="2">
        <v>41647</v>
      </c>
      <c r="BY296">
        <v>513.4</v>
      </c>
      <c r="BZ296" t="str">
        <f>podroze789[[#This Row],[Imie]]&amp;podroze789[[#This Row],[Nazwisko]]</f>
        <v>KarolinaJanes</v>
      </c>
      <c r="CA296">
        <f>COUNTIF(podroze789[id],podroze789[[#This Row],[id]])</f>
        <v>12</v>
      </c>
      <c r="CB296">
        <f>podroze789[[#This Row],[D_powr]]-podroze789[[#This Row],[D_wyj]]+1</f>
        <v>1</v>
      </c>
      <c r="CC296" s="1" cm="1">
        <f t="array" ref="CC296">SUM(IF(podroze789[Nazwisko]=podroze789[[#This Row],[Nazwisko]],podroze789[dnie],0))</f>
        <v>33</v>
      </c>
      <c r="CD296" s="1">
        <f>30+(podroze789[[#This Row],[dnie]]-1)*24</f>
        <v>30</v>
      </c>
      <c r="CE296" s="1">
        <f>podroze789[[#This Row],[dieta]]+podroze789[[#This Row],[Koszt_wyj]]</f>
        <v>543.4</v>
      </c>
      <c r="CF296" s="1">
        <f>MONTH(podroze789[[#This Row],[D_wyj]])</f>
        <v>1</v>
      </c>
      <c r="CG296" s="1">
        <f>podroze789[[#This Row],[dnie]]-1</f>
        <v>0</v>
      </c>
      <c r="CT296" s="24">
        <v>2</v>
      </c>
      <c r="CV296" s="24">
        <v>2</v>
      </c>
    </row>
    <row r="297" spans="1:100" hidden="1" x14ac:dyDescent="0.25">
      <c r="A297" s="1" t="s">
        <v>6</v>
      </c>
      <c r="B297" s="1" t="s">
        <v>56</v>
      </c>
      <c r="C297" s="1" t="s">
        <v>14</v>
      </c>
      <c r="D297" s="2">
        <v>41958</v>
      </c>
      <c r="E297" s="2">
        <v>41958</v>
      </c>
      <c r="F297">
        <v>178.5</v>
      </c>
      <c r="G297" t="str">
        <f>podroze[[#This Row],[Imie]]&amp;podroze[[#This Row],[Nazwisko]]</f>
        <v>KarolinaJanes</v>
      </c>
      <c r="H297">
        <f>COUNTIF(podroze[id],podroze[[#This Row],[id]])</f>
        <v>12</v>
      </c>
      <c r="I297">
        <f>podroze[[#This Row],[D_powr]]-podroze[[#This Row],[D_wyj]]+1</f>
        <v>1</v>
      </c>
      <c r="J297" s="1" cm="1">
        <f t="array" ref="J297">SUM(IF(podroze[Nazwisko]=podroze[[#This Row],[Nazwisko]],podroze[dnie],0))</f>
        <v>33</v>
      </c>
      <c r="K297" s="1">
        <f>30+(podroze[[#This Row],[dnie]]-1)*24</f>
        <v>30</v>
      </c>
      <c r="AB297" s="1" t="s">
        <v>6</v>
      </c>
      <c r="AC297" s="1" t="s">
        <v>56</v>
      </c>
      <c r="AD297" s="1" t="s">
        <v>14</v>
      </c>
      <c r="AE297" s="2">
        <v>41958</v>
      </c>
      <c r="AF297" s="2">
        <v>41958</v>
      </c>
      <c r="AG297">
        <v>178.5</v>
      </c>
      <c r="AH297" t="str">
        <f>podroze7[[#This Row],[Imie]]&amp;podroze7[[#This Row],[Nazwisko]]</f>
        <v>KarolinaJanes</v>
      </c>
      <c r="AI297">
        <f>COUNTIF(podroze7[id],podroze7[[#This Row],[id]])</f>
        <v>12</v>
      </c>
      <c r="AJ297">
        <f>podroze7[[#This Row],[D_powr]]-podroze7[[#This Row],[D_wyj]]+1</f>
        <v>1</v>
      </c>
      <c r="AK297" s="1" cm="1">
        <f t="array" ref="AK297">SUM(IF(podroze7[Nazwisko]=podroze7[[#This Row],[Nazwisko]],podroze7[dnie],0))</f>
        <v>33</v>
      </c>
      <c r="AL297" s="1">
        <f>30+(podroze7[[#This Row],[dnie]]-1)*24</f>
        <v>30</v>
      </c>
      <c r="AM297" s="1">
        <f>podroze7[[#This Row],[dieta]]+podroze7[[#This Row],[Koszt_wyj]]</f>
        <v>208.5</v>
      </c>
      <c r="AZ297" s="1" t="s">
        <v>6</v>
      </c>
      <c r="BA297" s="1" t="s">
        <v>56</v>
      </c>
      <c r="BB297" s="1" t="s">
        <v>14</v>
      </c>
      <c r="BC297" s="2">
        <v>41958</v>
      </c>
      <c r="BD297" s="2">
        <v>41958</v>
      </c>
      <c r="BE297">
        <v>178.5</v>
      </c>
      <c r="BF297" t="str">
        <f>podroze78[[#This Row],[Imie]]&amp;podroze78[[#This Row],[Nazwisko]]</f>
        <v>KarolinaJanes</v>
      </c>
      <c r="BG297">
        <f>COUNTIF(podroze78[id],podroze78[[#This Row],[id]])</f>
        <v>12</v>
      </c>
      <c r="BH297">
        <f>podroze78[[#This Row],[D_powr]]-podroze78[[#This Row],[D_wyj]]+1</f>
        <v>1</v>
      </c>
      <c r="BI297" s="1" cm="1">
        <f t="array" ref="BI297">SUM(IF(podroze78[Nazwisko]=podroze78[[#This Row],[Nazwisko]],podroze78[dnie],0))</f>
        <v>33</v>
      </c>
      <c r="BJ297" s="1">
        <f>30+(podroze78[[#This Row],[dnie]]-1)*24</f>
        <v>30</v>
      </c>
      <c r="BK297" s="1">
        <f>podroze78[[#This Row],[dieta]]+podroze78[[#This Row],[Koszt_wyj]]</f>
        <v>208.5</v>
      </c>
      <c r="BL297" s="1">
        <f>MONTH(podroze78[[#This Row],[D_wyj]])</f>
        <v>11</v>
      </c>
      <c r="BT297" s="1" t="s">
        <v>6</v>
      </c>
      <c r="BU297" s="1" t="s">
        <v>56</v>
      </c>
      <c r="BV297" s="1" t="s">
        <v>14</v>
      </c>
      <c r="BW297" s="2">
        <v>41958</v>
      </c>
      <c r="BX297" s="2">
        <v>41958</v>
      </c>
      <c r="BY297">
        <v>178.5</v>
      </c>
      <c r="BZ297" t="str">
        <f>podroze789[[#This Row],[Imie]]&amp;podroze789[[#This Row],[Nazwisko]]</f>
        <v>KarolinaJanes</v>
      </c>
      <c r="CA297">
        <f>COUNTIF(podroze789[id],podroze789[[#This Row],[id]])</f>
        <v>12</v>
      </c>
      <c r="CB297">
        <f>podroze789[[#This Row],[D_powr]]-podroze789[[#This Row],[D_wyj]]+1</f>
        <v>1</v>
      </c>
      <c r="CC297" s="1" cm="1">
        <f t="array" ref="CC297">SUM(IF(podroze789[Nazwisko]=podroze789[[#This Row],[Nazwisko]],podroze789[dnie],0))</f>
        <v>33</v>
      </c>
      <c r="CD297" s="1">
        <f>30+(podroze789[[#This Row],[dnie]]-1)*24</f>
        <v>30</v>
      </c>
      <c r="CE297" s="1">
        <f>podroze789[[#This Row],[dieta]]+podroze789[[#This Row],[Koszt_wyj]]</f>
        <v>208.5</v>
      </c>
      <c r="CF297" s="1">
        <f>MONTH(podroze789[[#This Row],[D_wyj]])</f>
        <v>11</v>
      </c>
      <c r="CG297" s="1">
        <f>podroze789[[#This Row],[dnie]]-1</f>
        <v>0</v>
      </c>
      <c r="CT297" s="23">
        <v>4</v>
      </c>
      <c r="CV297" s="23">
        <v>2</v>
      </c>
    </row>
    <row r="298" spans="1:100" hidden="1" x14ac:dyDescent="0.25">
      <c r="A298" s="1" t="s">
        <v>6</v>
      </c>
      <c r="B298" s="1" t="s">
        <v>56</v>
      </c>
      <c r="C298" s="1" t="s">
        <v>59</v>
      </c>
      <c r="D298" s="2">
        <v>41963</v>
      </c>
      <c r="E298" s="2">
        <v>41963</v>
      </c>
      <c r="F298">
        <v>442</v>
      </c>
      <c r="G298" t="str">
        <f>podroze[[#This Row],[Imie]]&amp;podroze[[#This Row],[Nazwisko]]</f>
        <v>KarolinaJanes</v>
      </c>
      <c r="H298">
        <f>COUNTIF(podroze[id],podroze[[#This Row],[id]])</f>
        <v>12</v>
      </c>
      <c r="I298">
        <f>podroze[[#This Row],[D_powr]]-podroze[[#This Row],[D_wyj]]+1</f>
        <v>1</v>
      </c>
      <c r="J298" s="1" cm="1">
        <f t="array" ref="J298">SUM(IF(podroze[Nazwisko]=podroze[[#This Row],[Nazwisko]],podroze[dnie],0))</f>
        <v>33</v>
      </c>
      <c r="K298" s="1">
        <f>30+(podroze[[#This Row],[dnie]]-1)*24</f>
        <v>30</v>
      </c>
      <c r="AB298" s="1" t="s">
        <v>6</v>
      </c>
      <c r="AC298" s="1" t="s">
        <v>56</v>
      </c>
      <c r="AD298" s="1" t="s">
        <v>59</v>
      </c>
      <c r="AE298" s="2">
        <v>41963</v>
      </c>
      <c r="AF298" s="2">
        <v>41963</v>
      </c>
      <c r="AG298">
        <v>442</v>
      </c>
      <c r="AH298" t="str">
        <f>podroze7[[#This Row],[Imie]]&amp;podroze7[[#This Row],[Nazwisko]]</f>
        <v>KarolinaJanes</v>
      </c>
      <c r="AI298">
        <f>COUNTIF(podroze7[id],podroze7[[#This Row],[id]])</f>
        <v>12</v>
      </c>
      <c r="AJ298">
        <f>podroze7[[#This Row],[D_powr]]-podroze7[[#This Row],[D_wyj]]+1</f>
        <v>1</v>
      </c>
      <c r="AK298" s="1" cm="1">
        <f t="array" ref="AK298">SUM(IF(podroze7[Nazwisko]=podroze7[[#This Row],[Nazwisko]],podroze7[dnie],0))</f>
        <v>33</v>
      </c>
      <c r="AL298" s="1">
        <f>30+(podroze7[[#This Row],[dnie]]-1)*24</f>
        <v>30</v>
      </c>
      <c r="AM298" s="1">
        <f>podroze7[[#This Row],[dieta]]+podroze7[[#This Row],[Koszt_wyj]]</f>
        <v>472</v>
      </c>
      <c r="AZ298" s="1" t="s">
        <v>6</v>
      </c>
      <c r="BA298" s="1" t="s">
        <v>56</v>
      </c>
      <c r="BB298" s="1" t="s">
        <v>59</v>
      </c>
      <c r="BC298" s="2">
        <v>41963</v>
      </c>
      <c r="BD298" s="2">
        <v>41963</v>
      </c>
      <c r="BE298">
        <v>442</v>
      </c>
      <c r="BF298" t="str">
        <f>podroze78[[#This Row],[Imie]]&amp;podroze78[[#This Row],[Nazwisko]]</f>
        <v>KarolinaJanes</v>
      </c>
      <c r="BG298">
        <f>COUNTIF(podroze78[id],podroze78[[#This Row],[id]])</f>
        <v>12</v>
      </c>
      <c r="BH298">
        <f>podroze78[[#This Row],[D_powr]]-podroze78[[#This Row],[D_wyj]]+1</f>
        <v>1</v>
      </c>
      <c r="BI298" s="1" cm="1">
        <f t="array" ref="BI298">SUM(IF(podroze78[Nazwisko]=podroze78[[#This Row],[Nazwisko]],podroze78[dnie],0))</f>
        <v>33</v>
      </c>
      <c r="BJ298" s="1">
        <f>30+(podroze78[[#This Row],[dnie]]-1)*24</f>
        <v>30</v>
      </c>
      <c r="BK298" s="1">
        <f>podroze78[[#This Row],[dieta]]+podroze78[[#This Row],[Koszt_wyj]]</f>
        <v>472</v>
      </c>
      <c r="BL298" s="1">
        <f>MONTH(podroze78[[#This Row],[D_wyj]])</f>
        <v>11</v>
      </c>
      <c r="BT298" s="1" t="s">
        <v>6</v>
      </c>
      <c r="BU298" s="1" t="s">
        <v>56</v>
      </c>
      <c r="BV298" s="1" t="s">
        <v>59</v>
      </c>
      <c r="BW298" s="2">
        <v>41963</v>
      </c>
      <c r="BX298" s="2">
        <v>41963</v>
      </c>
      <c r="BY298">
        <v>442</v>
      </c>
      <c r="BZ298" t="str">
        <f>podroze789[[#This Row],[Imie]]&amp;podroze789[[#This Row],[Nazwisko]]</f>
        <v>KarolinaJanes</v>
      </c>
      <c r="CA298">
        <f>COUNTIF(podroze789[id],podroze789[[#This Row],[id]])</f>
        <v>12</v>
      </c>
      <c r="CB298">
        <f>podroze789[[#This Row],[D_powr]]-podroze789[[#This Row],[D_wyj]]+1</f>
        <v>1</v>
      </c>
      <c r="CC298" s="1" cm="1">
        <f t="array" ref="CC298">SUM(IF(podroze789[Nazwisko]=podroze789[[#This Row],[Nazwisko]],podroze789[dnie],0))</f>
        <v>33</v>
      </c>
      <c r="CD298" s="1">
        <f>30+(podroze789[[#This Row],[dnie]]-1)*24</f>
        <v>30</v>
      </c>
      <c r="CE298" s="1">
        <f>podroze789[[#This Row],[dieta]]+podroze789[[#This Row],[Koszt_wyj]]</f>
        <v>472</v>
      </c>
      <c r="CF298" s="1">
        <f>MONTH(podroze789[[#This Row],[D_wyj]])</f>
        <v>11</v>
      </c>
      <c r="CG298" s="1">
        <f>podroze789[[#This Row],[dnie]]-1</f>
        <v>0</v>
      </c>
      <c r="CT298" s="24">
        <v>4</v>
      </c>
      <c r="CV298" s="24">
        <v>2</v>
      </c>
    </row>
    <row r="299" spans="1:100" hidden="1" x14ac:dyDescent="0.25">
      <c r="A299" s="1" t="s">
        <v>6</v>
      </c>
      <c r="B299" s="1" t="s">
        <v>56</v>
      </c>
      <c r="C299" s="1" t="s">
        <v>72</v>
      </c>
      <c r="D299" s="2">
        <v>42002</v>
      </c>
      <c r="E299" s="2">
        <v>42002</v>
      </c>
      <c r="F299">
        <v>494.7</v>
      </c>
      <c r="G299" t="str">
        <f>podroze[[#This Row],[Imie]]&amp;podroze[[#This Row],[Nazwisko]]</f>
        <v>KarolinaJanes</v>
      </c>
      <c r="H299">
        <f>COUNTIF(podroze[id],podroze[[#This Row],[id]])</f>
        <v>12</v>
      </c>
      <c r="I299">
        <f>podroze[[#This Row],[D_powr]]-podroze[[#This Row],[D_wyj]]+1</f>
        <v>1</v>
      </c>
      <c r="J299" s="1" cm="1">
        <f t="array" ref="J299">SUM(IF(podroze[Nazwisko]=podroze[[#This Row],[Nazwisko]],podroze[dnie],0))</f>
        <v>33</v>
      </c>
      <c r="K299" s="1">
        <f>30+(podroze[[#This Row],[dnie]]-1)*24</f>
        <v>30</v>
      </c>
      <c r="AB299" s="1" t="s">
        <v>6</v>
      </c>
      <c r="AC299" s="1" t="s">
        <v>56</v>
      </c>
      <c r="AD299" s="1" t="s">
        <v>72</v>
      </c>
      <c r="AE299" s="2">
        <v>42002</v>
      </c>
      <c r="AF299" s="2">
        <v>42002</v>
      </c>
      <c r="AG299">
        <v>494.7</v>
      </c>
      <c r="AH299" t="str">
        <f>podroze7[[#This Row],[Imie]]&amp;podroze7[[#This Row],[Nazwisko]]</f>
        <v>KarolinaJanes</v>
      </c>
      <c r="AI299">
        <f>COUNTIF(podroze7[id],podroze7[[#This Row],[id]])</f>
        <v>12</v>
      </c>
      <c r="AJ299">
        <f>podroze7[[#This Row],[D_powr]]-podroze7[[#This Row],[D_wyj]]+1</f>
        <v>1</v>
      </c>
      <c r="AK299" s="1" cm="1">
        <f t="array" ref="AK299">SUM(IF(podroze7[Nazwisko]=podroze7[[#This Row],[Nazwisko]],podroze7[dnie],0))</f>
        <v>33</v>
      </c>
      <c r="AL299" s="1">
        <f>30+(podroze7[[#This Row],[dnie]]-1)*24</f>
        <v>30</v>
      </c>
      <c r="AM299" s="1">
        <f>podroze7[[#This Row],[dieta]]+podroze7[[#This Row],[Koszt_wyj]]</f>
        <v>524.70000000000005</v>
      </c>
      <c r="AZ299" s="1" t="s">
        <v>6</v>
      </c>
      <c r="BA299" s="1" t="s">
        <v>56</v>
      </c>
      <c r="BB299" s="1" t="s">
        <v>72</v>
      </c>
      <c r="BC299" s="2">
        <v>42002</v>
      </c>
      <c r="BD299" s="2">
        <v>42002</v>
      </c>
      <c r="BE299">
        <v>494.7</v>
      </c>
      <c r="BF299" t="str">
        <f>podroze78[[#This Row],[Imie]]&amp;podroze78[[#This Row],[Nazwisko]]</f>
        <v>KarolinaJanes</v>
      </c>
      <c r="BG299">
        <f>COUNTIF(podroze78[id],podroze78[[#This Row],[id]])</f>
        <v>12</v>
      </c>
      <c r="BH299">
        <f>podroze78[[#This Row],[D_powr]]-podroze78[[#This Row],[D_wyj]]+1</f>
        <v>1</v>
      </c>
      <c r="BI299" s="1" cm="1">
        <f t="array" ref="BI299">SUM(IF(podroze78[Nazwisko]=podroze78[[#This Row],[Nazwisko]],podroze78[dnie],0))</f>
        <v>33</v>
      </c>
      <c r="BJ299" s="1">
        <f>30+(podroze78[[#This Row],[dnie]]-1)*24</f>
        <v>30</v>
      </c>
      <c r="BK299" s="1">
        <f>podroze78[[#This Row],[dieta]]+podroze78[[#This Row],[Koszt_wyj]]</f>
        <v>524.70000000000005</v>
      </c>
      <c r="BL299" s="1">
        <f>MONTH(podroze78[[#This Row],[D_wyj]])</f>
        <v>12</v>
      </c>
      <c r="BT299" s="1" t="s">
        <v>6</v>
      </c>
      <c r="BU299" s="1" t="s">
        <v>56</v>
      </c>
      <c r="BV299" s="1" t="s">
        <v>72</v>
      </c>
      <c r="BW299" s="2">
        <v>42002</v>
      </c>
      <c r="BX299" s="2">
        <v>42002</v>
      </c>
      <c r="BY299">
        <v>494.7</v>
      </c>
      <c r="BZ299" t="str">
        <f>podroze789[[#This Row],[Imie]]&amp;podroze789[[#This Row],[Nazwisko]]</f>
        <v>KarolinaJanes</v>
      </c>
      <c r="CA299">
        <f>COUNTIF(podroze789[id],podroze789[[#This Row],[id]])</f>
        <v>12</v>
      </c>
      <c r="CB299">
        <f>podroze789[[#This Row],[D_powr]]-podroze789[[#This Row],[D_wyj]]+1</f>
        <v>1</v>
      </c>
      <c r="CC299" s="1" cm="1">
        <f t="array" ref="CC299">SUM(IF(podroze789[Nazwisko]=podroze789[[#This Row],[Nazwisko]],podroze789[dnie],0))</f>
        <v>33</v>
      </c>
      <c r="CD299" s="1">
        <f>30+(podroze789[[#This Row],[dnie]]-1)*24</f>
        <v>30</v>
      </c>
      <c r="CE299" s="1">
        <f>podroze789[[#This Row],[dieta]]+podroze789[[#This Row],[Koszt_wyj]]</f>
        <v>524.70000000000005</v>
      </c>
      <c r="CF299" s="1">
        <f>MONTH(podroze789[[#This Row],[D_wyj]])</f>
        <v>12</v>
      </c>
      <c r="CG299" s="1">
        <f>podroze789[[#This Row],[dnie]]-1</f>
        <v>0</v>
      </c>
      <c r="CT299" s="23">
        <v>3</v>
      </c>
      <c r="CV299" s="23">
        <v>2</v>
      </c>
    </row>
    <row r="300" spans="1:100" hidden="1" x14ac:dyDescent="0.25">
      <c r="A300" s="1" t="s">
        <v>15</v>
      </c>
      <c r="B300" s="1" t="s">
        <v>96</v>
      </c>
      <c r="C300" s="1" t="s">
        <v>30</v>
      </c>
      <c r="D300" s="2">
        <v>41963</v>
      </c>
      <c r="E300" s="2">
        <v>41963</v>
      </c>
      <c r="F300">
        <v>212.5</v>
      </c>
      <c r="G300" t="str">
        <f>podroze[[#This Row],[Imie]]&amp;podroze[[#This Row],[Nazwisko]]</f>
        <v>PiotrSworacz</v>
      </c>
      <c r="H300">
        <f>COUNTIF(podroze[id],podroze[[#This Row],[id]])</f>
        <v>10</v>
      </c>
      <c r="I300">
        <f>podroze[[#This Row],[D_powr]]-podroze[[#This Row],[D_wyj]]+1</f>
        <v>1</v>
      </c>
      <c r="J300" s="1" cm="1">
        <f t="array" ref="J300">SUM(IF(podroze[Nazwisko]=podroze[[#This Row],[Nazwisko]],podroze[dnie],0))</f>
        <v>33</v>
      </c>
      <c r="K300" s="1">
        <f>30+(podroze[[#This Row],[dnie]]-1)*24</f>
        <v>30</v>
      </c>
      <c r="AB300" s="1" t="s">
        <v>15</v>
      </c>
      <c r="AC300" s="1" t="s">
        <v>96</v>
      </c>
      <c r="AD300" s="1" t="s">
        <v>30</v>
      </c>
      <c r="AE300" s="2">
        <v>41963</v>
      </c>
      <c r="AF300" s="2">
        <v>41963</v>
      </c>
      <c r="AG300">
        <v>212.5</v>
      </c>
      <c r="AH300" t="str">
        <f>podroze7[[#This Row],[Imie]]&amp;podroze7[[#This Row],[Nazwisko]]</f>
        <v>PiotrSworacz</v>
      </c>
      <c r="AI300">
        <f>COUNTIF(podroze7[id],podroze7[[#This Row],[id]])</f>
        <v>10</v>
      </c>
      <c r="AJ300">
        <f>podroze7[[#This Row],[D_powr]]-podroze7[[#This Row],[D_wyj]]+1</f>
        <v>1</v>
      </c>
      <c r="AK300" s="1" cm="1">
        <f t="array" ref="AK300">SUM(IF(podroze7[Nazwisko]=podroze7[[#This Row],[Nazwisko]],podroze7[dnie],0))</f>
        <v>33</v>
      </c>
      <c r="AL300" s="1">
        <f>30+(podroze7[[#This Row],[dnie]]-1)*24</f>
        <v>30</v>
      </c>
      <c r="AM300" s="1">
        <f>podroze7[[#This Row],[dieta]]+podroze7[[#This Row],[Koszt_wyj]]</f>
        <v>242.5</v>
      </c>
      <c r="AZ300" s="1" t="s">
        <v>15</v>
      </c>
      <c r="BA300" s="1" t="s">
        <v>96</v>
      </c>
      <c r="BB300" s="1" t="s">
        <v>30</v>
      </c>
      <c r="BC300" s="2">
        <v>41963</v>
      </c>
      <c r="BD300" s="2">
        <v>41963</v>
      </c>
      <c r="BE300">
        <v>212.5</v>
      </c>
      <c r="BF300" t="str">
        <f>podroze78[[#This Row],[Imie]]&amp;podroze78[[#This Row],[Nazwisko]]</f>
        <v>PiotrSworacz</v>
      </c>
      <c r="BG300">
        <f>COUNTIF(podroze78[id],podroze78[[#This Row],[id]])</f>
        <v>10</v>
      </c>
      <c r="BH300">
        <f>podroze78[[#This Row],[D_powr]]-podroze78[[#This Row],[D_wyj]]+1</f>
        <v>1</v>
      </c>
      <c r="BI300" s="1" cm="1">
        <f t="array" ref="BI300">SUM(IF(podroze78[Nazwisko]=podroze78[[#This Row],[Nazwisko]],podroze78[dnie],0))</f>
        <v>33</v>
      </c>
      <c r="BJ300" s="1">
        <f>30+(podroze78[[#This Row],[dnie]]-1)*24</f>
        <v>30</v>
      </c>
      <c r="BK300" s="1">
        <f>podroze78[[#This Row],[dieta]]+podroze78[[#This Row],[Koszt_wyj]]</f>
        <v>242.5</v>
      </c>
      <c r="BL300" s="1">
        <f>MONTH(podroze78[[#This Row],[D_wyj]])</f>
        <v>11</v>
      </c>
      <c r="BT300" s="1" t="s">
        <v>15</v>
      </c>
      <c r="BU300" s="1" t="s">
        <v>96</v>
      </c>
      <c r="BV300" s="1" t="s">
        <v>30</v>
      </c>
      <c r="BW300" s="2">
        <v>41963</v>
      </c>
      <c r="BX300" s="2">
        <v>41963</v>
      </c>
      <c r="BY300">
        <v>212.5</v>
      </c>
      <c r="BZ300" t="str">
        <f>podroze789[[#This Row],[Imie]]&amp;podroze789[[#This Row],[Nazwisko]]</f>
        <v>PiotrSworacz</v>
      </c>
      <c r="CA300">
        <f>COUNTIF(podroze789[id],podroze789[[#This Row],[id]])</f>
        <v>10</v>
      </c>
      <c r="CB300">
        <f>podroze789[[#This Row],[D_powr]]-podroze789[[#This Row],[D_wyj]]+1</f>
        <v>1</v>
      </c>
      <c r="CC300" s="1" cm="1">
        <f t="array" ref="CC300">SUM(IF(podroze789[Nazwisko]=podroze789[[#This Row],[Nazwisko]],podroze789[dnie],0))</f>
        <v>33</v>
      </c>
      <c r="CD300" s="1">
        <f>30+(podroze789[[#This Row],[dnie]]-1)*24</f>
        <v>30</v>
      </c>
      <c r="CE300" s="1">
        <f>podroze789[[#This Row],[dieta]]+podroze789[[#This Row],[Koszt_wyj]]</f>
        <v>242.5</v>
      </c>
      <c r="CF300" s="1">
        <f>MONTH(podroze789[[#This Row],[D_wyj]])</f>
        <v>11</v>
      </c>
      <c r="CG300" s="1">
        <f>podroze789[[#This Row],[dnie]]-1</f>
        <v>0</v>
      </c>
      <c r="CT300" s="24">
        <v>3</v>
      </c>
      <c r="CV300" s="24">
        <v>1</v>
      </c>
    </row>
    <row r="301" spans="1:100" x14ac:dyDescent="0.25">
      <c r="A301" s="1" t="s">
        <v>111</v>
      </c>
      <c r="B301" s="1" t="s">
        <v>112</v>
      </c>
      <c r="C301" s="1" t="s">
        <v>30</v>
      </c>
      <c r="D301" s="2">
        <v>41899</v>
      </c>
      <c r="E301" s="2">
        <v>41902</v>
      </c>
      <c r="F301">
        <v>569.5</v>
      </c>
      <c r="G301" t="str">
        <f>podroze[[#This Row],[Imie]]&amp;podroze[[#This Row],[Nazwisko]]</f>
        <v>GrzegorzPodolski</v>
      </c>
      <c r="H301">
        <f>COUNTIF(podroze[id],podroze[[#This Row],[id]])</f>
        <v>14</v>
      </c>
      <c r="I301">
        <f>podroze[[#This Row],[D_powr]]-podroze[[#This Row],[D_wyj]]+1</f>
        <v>4</v>
      </c>
      <c r="J301" s="1" cm="1">
        <f t="array" ref="J301">SUM(IF(podroze[Nazwisko]=podroze[[#This Row],[Nazwisko]],podroze[dnie],0))</f>
        <v>32</v>
      </c>
      <c r="K301" s="1">
        <f>30+(podroze[[#This Row],[dnie]]-1)*24</f>
        <v>102</v>
      </c>
      <c r="AB301" s="1" t="s">
        <v>111</v>
      </c>
      <c r="AC301" s="1" t="s">
        <v>112</v>
      </c>
      <c r="AD301" s="1" t="s">
        <v>30</v>
      </c>
      <c r="AE301" s="2">
        <v>41899</v>
      </c>
      <c r="AF301" s="2">
        <v>41902</v>
      </c>
      <c r="AG301">
        <v>569.5</v>
      </c>
      <c r="AH301" t="str">
        <f>podroze7[[#This Row],[Imie]]&amp;podroze7[[#This Row],[Nazwisko]]</f>
        <v>GrzegorzPodolski</v>
      </c>
      <c r="AI301">
        <f>COUNTIF(podroze7[id],podroze7[[#This Row],[id]])</f>
        <v>14</v>
      </c>
      <c r="AJ301">
        <f>podroze7[[#This Row],[D_powr]]-podroze7[[#This Row],[D_wyj]]+1</f>
        <v>4</v>
      </c>
      <c r="AK301" s="1" cm="1">
        <f t="array" ref="AK301">SUM(IF(podroze7[Nazwisko]=podroze7[[#This Row],[Nazwisko]],podroze7[dnie],0))</f>
        <v>32</v>
      </c>
      <c r="AL301" s="1">
        <f>30+(podroze7[[#This Row],[dnie]]-1)*24</f>
        <v>102</v>
      </c>
      <c r="AM301" s="1">
        <f>podroze7[[#This Row],[dieta]]+podroze7[[#This Row],[Koszt_wyj]]</f>
        <v>671.5</v>
      </c>
      <c r="AZ301" s="1" t="s">
        <v>111</v>
      </c>
      <c r="BA301" s="1" t="s">
        <v>112</v>
      </c>
      <c r="BB301" s="1" t="s">
        <v>30</v>
      </c>
      <c r="BC301" s="2">
        <v>41899</v>
      </c>
      <c r="BD301" s="2">
        <v>41902</v>
      </c>
      <c r="BE301">
        <v>569.5</v>
      </c>
      <c r="BF301" t="str">
        <f>podroze78[[#This Row],[Imie]]&amp;podroze78[[#This Row],[Nazwisko]]</f>
        <v>GrzegorzPodolski</v>
      </c>
      <c r="BG301">
        <f>COUNTIF(podroze78[id],podroze78[[#This Row],[id]])</f>
        <v>14</v>
      </c>
      <c r="BH301">
        <f>podroze78[[#This Row],[D_powr]]-podroze78[[#This Row],[D_wyj]]+1</f>
        <v>4</v>
      </c>
      <c r="BI301" s="1" cm="1">
        <f t="array" ref="BI301">SUM(IF(podroze78[Nazwisko]=podroze78[[#This Row],[Nazwisko]],podroze78[dnie],0))</f>
        <v>32</v>
      </c>
      <c r="BJ301" s="1">
        <f>30+(podroze78[[#This Row],[dnie]]-1)*24</f>
        <v>102</v>
      </c>
      <c r="BK301" s="1">
        <f>podroze78[[#This Row],[dieta]]+podroze78[[#This Row],[Koszt_wyj]]</f>
        <v>671.5</v>
      </c>
      <c r="BL301" s="1">
        <f>MONTH(podroze78[[#This Row],[D_wyj]])</f>
        <v>9</v>
      </c>
      <c r="BT301" s="1" t="s">
        <v>111</v>
      </c>
      <c r="BU301" s="1" t="s">
        <v>112</v>
      </c>
      <c r="BV301" s="1" t="s">
        <v>30</v>
      </c>
      <c r="BW301" s="2">
        <v>41899</v>
      </c>
      <c r="BX301" s="2">
        <v>41902</v>
      </c>
      <c r="BY301">
        <v>569.5</v>
      </c>
      <c r="BZ301" t="str">
        <f>podroze789[[#This Row],[Imie]]&amp;podroze789[[#This Row],[Nazwisko]]</f>
        <v>GrzegorzPodolski</v>
      </c>
      <c r="CA301">
        <f>COUNTIF(podroze789[id],podroze789[[#This Row],[id]])</f>
        <v>14</v>
      </c>
      <c r="CB301">
        <f>podroze789[[#This Row],[D_powr]]-podroze789[[#This Row],[D_wyj]]+1</f>
        <v>4</v>
      </c>
      <c r="CC301" s="1" cm="1">
        <f t="array" ref="CC301">SUM(IF(podroze789[Nazwisko]=podroze789[[#This Row],[Nazwisko]],podroze789[dnie],0))</f>
        <v>32</v>
      </c>
      <c r="CD301" s="1">
        <f>30+(podroze789[[#This Row],[dnie]]-1)*24</f>
        <v>102</v>
      </c>
      <c r="CE301" s="1">
        <f>podroze789[[#This Row],[dieta]]+podroze789[[#This Row],[Koszt_wyj]]</f>
        <v>671.5</v>
      </c>
      <c r="CF301" s="1">
        <f>MONTH(podroze789[[#This Row],[D_wyj]])</f>
        <v>9</v>
      </c>
      <c r="CG301" s="1">
        <f>podroze789[[#This Row],[dnie]]-1</f>
        <v>3</v>
      </c>
      <c r="CT301" s="23">
        <v>3</v>
      </c>
      <c r="CV301" s="23">
        <v>1</v>
      </c>
    </row>
    <row r="302" spans="1:100" x14ac:dyDescent="0.25">
      <c r="A302" s="1" t="s">
        <v>111</v>
      </c>
      <c r="B302" s="1" t="s">
        <v>112</v>
      </c>
      <c r="C302" s="1" t="s">
        <v>47</v>
      </c>
      <c r="D302" s="2">
        <v>41911</v>
      </c>
      <c r="E302" s="2">
        <v>41914</v>
      </c>
      <c r="F302">
        <v>852.8</v>
      </c>
      <c r="G302" t="str">
        <f>podroze[[#This Row],[Imie]]&amp;podroze[[#This Row],[Nazwisko]]</f>
        <v>GrzegorzPodolski</v>
      </c>
      <c r="H302">
        <f>COUNTIF(podroze[id],podroze[[#This Row],[id]])</f>
        <v>14</v>
      </c>
      <c r="I302">
        <f>podroze[[#This Row],[D_powr]]-podroze[[#This Row],[D_wyj]]+1</f>
        <v>4</v>
      </c>
      <c r="J302" s="1" cm="1">
        <f t="array" ref="J302">SUM(IF(podroze[Nazwisko]=podroze[[#This Row],[Nazwisko]],podroze[dnie],0))</f>
        <v>32</v>
      </c>
      <c r="K302" s="1">
        <f>30+(podroze[[#This Row],[dnie]]-1)*24</f>
        <v>102</v>
      </c>
      <c r="AB302" s="1" t="s">
        <v>111</v>
      </c>
      <c r="AC302" s="1" t="s">
        <v>112</v>
      </c>
      <c r="AD302" s="1" t="s">
        <v>47</v>
      </c>
      <c r="AE302" s="2">
        <v>41911</v>
      </c>
      <c r="AF302" s="2">
        <v>41914</v>
      </c>
      <c r="AG302">
        <v>852.8</v>
      </c>
      <c r="AH302" t="str">
        <f>podroze7[[#This Row],[Imie]]&amp;podroze7[[#This Row],[Nazwisko]]</f>
        <v>GrzegorzPodolski</v>
      </c>
      <c r="AI302">
        <f>COUNTIF(podroze7[id],podroze7[[#This Row],[id]])</f>
        <v>14</v>
      </c>
      <c r="AJ302">
        <f>podroze7[[#This Row],[D_powr]]-podroze7[[#This Row],[D_wyj]]+1</f>
        <v>4</v>
      </c>
      <c r="AK302" s="1" cm="1">
        <f t="array" ref="AK302">SUM(IF(podroze7[Nazwisko]=podroze7[[#This Row],[Nazwisko]],podroze7[dnie],0))</f>
        <v>32</v>
      </c>
      <c r="AL302" s="1">
        <f>30+(podroze7[[#This Row],[dnie]]-1)*24</f>
        <v>102</v>
      </c>
      <c r="AM302" s="1">
        <f>podroze7[[#This Row],[dieta]]+podroze7[[#This Row],[Koszt_wyj]]</f>
        <v>954.8</v>
      </c>
      <c r="AZ302" s="1" t="s">
        <v>111</v>
      </c>
      <c r="BA302" s="1" t="s">
        <v>112</v>
      </c>
      <c r="BB302" s="1" t="s">
        <v>47</v>
      </c>
      <c r="BC302" s="2">
        <v>41911</v>
      </c>
      <c r="BD302" s="2">
        <v>41914</v>
      </c>
      <c r="BE302">
        <v>852.8</v>
      </c>
      <c r="BF302" t="str">
        <f>podroze78[[#This Row],[Imie]]&amp;podroze78[[#This Row],[Nazwisko]]</f>
        <v>GrzegorzPodolski</v>
      </c>
      <c r="BG302">
        <f>COUNTIF(podroze78[id],podroze78[[#This Row],[id]])</f>
        <v>14</v>
      </c>
      <c r="BH302">
        <f>podroze78[[#This Row],[D_powr]]-podroze78[[#This Row],[D_wyj]]+1</f>
        <v>4</v>
      </c>
      <c r="BI302" s="1" cm="1">
        <f t="array" ref="BI302">SUM(IF(podroze78[Nazwisko]=podroze78[[#This Row],[Nazwisko]],podroze78[dnie],0))</f>
        <v>32</v>
      </c>
      <c r="BJ302" s="1">
        <f>30+(podroze78[[#This Row],[dnie]]-1)*24</f>
        <v>102</v>
      </c>
      <c r="BK302" s="1">
        <f>podroze78[[#This Row],[dieta]]+podroze78[[#This Row],[Koszt_wyj]]</f>
        <v>954.8</v>
      </c>
      <c r="BL302" s="1">
        <f>MONTH(podroze78[[#This Row],[D_wyj]])</f>
        <v>9</v>
      </c>
      <c r="BT302" s="1" t="s">
        <v>111</v>
      </c>
      <c r="BU302" s="1" t="s">
        <v>112</v>
      </c>
      <c r="BV302" s="1" t="s">
        <v>47</v>
      </c>
      <c r="BW302" s="2">
        <v>41911</v>
      </c>
      <c r="BX302" s="2">
        <v>41914</v>
      </c>
      <c r="BY302">
        <v>852.8</v>
      </c>
      <c r="BZ302" t="str">
        <f>podroze789[[#This Row],[Imie]]&amp;podroze789[[#This Row],[Nazwisko]]</f>
        <v>GrzegorzPodolski</v>
      </c>
      <c r="CA302">
        <f>COUNTIF(podroze789[id],podroze789[[#This Row],[id]])</f>
        <v>14</v>
      </c>
      <c r="CB302">
        <f>podroze789[[#This Row],[D_powr]]-podroze789[[#This Row],[D_wyj]]+1</f>
        <v>4</v>
      </c>
      <c r="CC302" s="1" cm="1">
        <f t="array" ref="CC302">SUM(IF(podroze789[Nazwisko]=podroze789[[#This Row],[Nazwisko]],podroze789[dnie],0))</f>
        <v>32</v>
      </c>
      <c r="CD302" s="1">
        <f>30+(podroze789[[#This Row],[dnie]]-1)*24</f>
        <v>102</v>
      </c>
      <c r="CE302" s="1">
        <f>podroze789[[#This Row],[dieta]]+podroze789[[#This Row],[Koszt_wyj]]</f>
        <v>954.8</v>
      </c>
      <c r="CF302" s="1">
        <f>MONTH(podroze789[[#This Row],[D_wyj]])</f>
        <v>9</v>
      </c>
      <c r="CG302" s="1">
        <f>podroze789[[#This Row],[dnie]]-1</f>
        <v>3</v>
      </c>
      <c r="CT302" s="24">
        <v>3</v>
      </c>
      <c r="CV302" s="24">
        <v>1</v>
      </c>
    </row>
    <row r="303" spans="1:100" x14ac:dyDescent="0.25">
      <c r="A303" s="1" t="s">
        <v>15</v>
      </c>
      <c r="B303" s="1" t="s">
        <v>46</v>
      </c>
      <c r="C303" s="1" t="s">
        <v>24</v>
      </c>
      <c r="D303" s="2">
        <v>41773</v>
      </c>
      <c r="E303" s="2">
        <v>41777</v>
      </c>
      <c r="F303">
        <v>886.7</v>
      </c>
      <c r="G303" t="str">
        <f>podroze[[#This Row],[Imie]]&amp;podroze[[#This Row],[Nazwisko]]</f>
        <v>PiotrBojarun</v>
      </c>
      <c r="H303">
        <f>COUNTIF(podroze[id],podroze[[#This Row],[id]])</f>
        <v>10</v>
      </c>
      <c r="I303">
        <f>podroze[[#This Row],[D_powr]]-podroze[[#This Row],[D_wyj]]+1</f>
        <v>5</v>
      </c>
      <c r="J303" s="1" cm="1">
        <f t="array" ref="J303">SUM(IF(podroze[Nazwisko]=podroze[[#This Row],[Nazwisko]],podroze[dnie],0))</f>
        <v>32</v>
      </c>
      <c r="K303" s="1">
        <f>30+(podroze[[#This Row],[dnie]]-1)*24</f>
        <v>126</v>
      </c>
      <c r="AB303" s="1" t="s">
        <v>15</v>
      </c>
      <c r="AC303" s="1" t="s">
        <v>46</v>
      </c>
      <c r="AD303" s="1" t="s">
        <v>24</v>
      </c>
      <c r="AE303" s="2">
        <v>41773</v>
      </c>
      <c r="AF303" s="2">
        <v>41777</v>
      </c>
      <c r="AG303">
        <v>886.7</v>
      </c>
      <c r="AH303" t="str">
        <f>podroze7[[#This Row],[Imie]]&amp;podroze7[[#This Row],[Nazwisko]]</f>
        <v>PiotrBojarun</v>
      </c>
      <c r="AI303">
        <f>COUNTIF(podroze7[id],podroze7[[#This Row],[id]])</f>
        <v>10</v>
      </c>
      <c r="AJ303">
        <f>podroze7[[#This Row],[D_powr]]-podroze7[[#This Row],[D_wyj]]+1</f>
        <v>5</v>
      </c>
      <c r="AK303" s="1" cm="1">
        <f t="array" ref="AK303">SUM(IF(podroze7[Nazwisko]=podroze7[[#This Row],[Nazwisko]],podroze7[dnie],0))</f>
        <v>32</v>
      </c>
      <c r="AL303" s="1">
        <f>30+(podroze7[[#This Row],[dnie]]-1)*24</f>
        <v>126</v>
      </c>
      <c r="AM303" s="1">
        <f>podroze7[[#This Row],[dieta]]+podroze7[[#This Row],[Koszt_wyj]]</f>
        <v>1012.7</v>
      </c>
      <c r="AZ303" s="1" t="s">
        <v>15</v>
      </c>
      <c r="BA303" s="1" t="s">
        <v>46</v>
      </c>
      <c r="BB303" s="1" t="s">
        <v>24</v>
      </c>
      <c r="BC303" s="2">
        <v>41773</v>
      </c>
      <c r="BD303" s="2">
        <v>41777</v>
      </c>
      <c r="BE303">
        <v>886.7</v>
      </c>
      <c r="BF303" t="str">
        <f>podroze78[[#This Row],[Imie]]&amp;podroze78[[#This Row],[Nazwisko]]</f>
        <v>PiotrBojarun</v>
      </c>
      <c r="BG303">
        <f>COUNTIF(podroze78[id],podroze78[[#This Row],[id]])</f>
        <v>10</v>
      </c>
      <c r="BH303">
        <f>podroze78[[#This Row],[D_powr]]-podroze78[[#This Row],[D_wyj]]+1</f>
        <v>5</v>
      </c>
      <c r="BI303" s="1" cm="1">
        <f t="array" ref="BI303">SUM(IF(podroze78[Nazwisko]=podroze78[[#This Row],[Nazwisko]],podroze78[dnie],0))</f>
        <v>32</v>
      </c>
      <c r="BJ303" s="1">
        <f>30+(podroze78[[#This Row],[dnie]]-1)*24</f>
        <v>126</v>
      </c>
      <c r="BK303" s="1">
        <f>podroze78[[#This Row],[dieta]]+podroze78[[#This Row],[Koszt_wyj]]</f>
        <v>1012.7</v>
      </c>
      <c r="BL303" s="1">
        <f>MONTH(podroze78[[#This Row],[D_wyj]])</f>
        <v>5</v>
      </c>
      <c r="BT303" s="1" t="s">
        <v>15</v>
      </c>
      <c r="BU303" s="1" t="s">
        <v>46</v>
      </c>
      <c r="BV303" s="1" t="s">
        <v>24</v>
      </c>
      <c r="BW303" s="2">
        <v>41773</v>
      </c>
      <c r="BX303" s="2">
        <v>41777</v>
      </c>
      <c r="BY303">
        <v>886.7</v>
      </c>
      <c r="BZ303" t="str">
        <f>podroze789[[#This Row],[Imie]]&amp;podroze789[[#This Row],[Nazwisko]]</f>
        <v>PiotrBojarun</v>
      </c>
      <c r="CA303">
        <f>COUNTIF(podroze789[id],podroze789[[#This Row],[id]])</f>
        <v>10</v>
      </c>
      <c r="CB303">
        <f>podroze789[[#This Row],[D_powr]]-podroze789[[#This Row],[D_wyj]]+1</f>
        <v>5</v>
      </c>
      <c r="CC303" s="1" cm="1">
        <f t="array" ref="CC303">SUM(IF(podroze789[Nazwisko]=podroze789[[#This Row],[Nazwisko]],podroze789[dnie],0))</f>
        <v>32</v>
      </c>
      <c r="CD303" s="1">
        <f>30+(podroze789[[#This Row],[dnie]]-1)*24</f>
        <v>126</v>
      </c>
      <c r="CE303" s="1">
        <f>podroze789[[#This Row],[dieta]]+podroze789[[#This Row],[Koszt_wyj]]</f>
        <v>1012.7</v>
      </c>
      <c r="CF303" s="1">
        <f>MONTH(podroze789[[#This Row],[D_wyj]])</f>
        <v>5</v>
      </c>
      <c r="CG303" s="1">
        <f>podroze789[[#This Row],[dnie]]-1</f>
        <v>4</v>
      </c>
      <c r="CT303" s="23">
        <v>3</v>
      </c>
      <c r="CV303" s="23">
        <v>1</v>
      </c>
    </row>
    <row r="304" spans="1:100" x14ac:dyDescent="0.25">
      <c r="A304" s="1" t="s">
        <v>15</v>
      </c>
      <c r="B304" s="1" t="s">
        <v>46</v>
      </c>
      <c r="C304" s="1" t="s">
        <v>72</v>
      </c>
      <c r="D304" s="2">
        <v>41821</v>
      </c>
      <c r="E304" s="2">
        <v>41825</v>
      </c>
      <c r="F304">
        <v>1290.7</v>
      </c>
      <c r="G304" t="str">
        <f>podroze[[#This Row],[Imie]]&amp;podroze[[#This Row],[Nazwisko]]</f>
        <v>PiotrBojarun</v>
      </c>
      <c r="H304">
        <f>COUNTIF(podroze[id],podroze[[#This Row],[id]])</f>
        <v>10</v>
      </c>
      <c r="I304">
        <f>podroze[[#This Row],[D_powr]]-podroze[[#This Row],[D_wyj]]+1</f>
        <v>5</v>
      </c>
      <c r="J304" s="1" cm="1">
        <f t="array" ref="J304">SUM(IF(podroze[Nazwisko]=podroze[[#This Row],[Nazwisko]],podroze[dnie],0))</f>
        <v>32</v>
      </c>
      <c r="K304" s="1">
        <f>30+(podroze[[#This Row],[dnie]]-1)*24</f>
        <v>126</v>
      </c>
      <c r="AB304" s="1" t="s">
        <v>15</v>
      </c>
      <c r="AC304" s="1" t="s">
        <v>46</v>
      </c>
      <c r="AD304" s="1" t="s">
        <v>72</v>
      </c>
      <c r="AE304" s="2">
        <v>41821</v>
      </c>
      <c r="AF304" s="2">
        <v>41825</v>
      </c>
      <c r="AG304">
        <v>1290.7</v>
      </c>
      <c r="AH304" t="str">
        <f>podroze7[[#This Row],[Imie]]&amp;podroze7[[#This Row],[Nazwisko]]</f>
        <v>PiotrBojarun</v>
      </c>
      <c r="AI304">
        <f>COUNTIF(podroze7[id],podroze7[[#This Row],[id]])</f>
        <v>10</v>
      </c>
      <c r="AJ304">
        <f>podroze7[[#This Row],[D_powr]]-podroze7[[#This Row],[D_wyj]]+1</f>
        <v>5</v>
      </c>
      <c r="AK304" s="1" cm="1">
        <f t="array" ref="AK304">SUM(IF(podroze7[Nazwisko]=podroze7[[#This Row],[Nazwisko]],podroze7[dnie],0))</f>
        <v>32</v>
      </c>
      <c r="AL304" s="1">
        <f>30+(podroze7[[#This Row],[dnie]]-1)*24</f>
        <v>126</v>
      </c>
      <c r="AM304" s="1">
        <f>podroze7[[#This Row],[dieta]]+podroze7[[#This Row],[Koszt_wyj]]</f>
        <v>1416.7</v>
      </c>
      <c r="AZ304" s="1" t="s">
        <v>15</v>
      </c>
      <c r="BA304" s="1" t="s">
        <v>46</v>
      </c>
      <c r="BB304" s="1" t="s">
        <v>72</v>
      </c>
      <c r="BC304" s="2">
        <v>41821</v>
      </c>
      <c r="BD304" s="2">
        <v>41825</v>
      </c>
      <c r="BE304">
        <v>1290.7</v>
      </c>
      <c r="BF304" t="str">
        <f>podroze78[[#This Row],[Imie]]&amp;podroze78[[#This Row],[Nazwisko]]</f>
        <v>PiotrBojarun</v>
      </c>
      <c r="BG304">
        <f>COUNTIF(podroze78[id],podroze78[[#This Row],[id]])</f>
        <v>10</v>
      </c>
      <c r="BH304">
        <f>podroze78[[#This Row],[D_powr]]-podroze78[[#This Row],[D_wyj]]+1</f>
        <v>5</v>
      </c>
      <c r="BI304" s="1" cm="1">
        <f t="array" ref="BI304">SUM(IF(podroze78[Nazwisko]=podroze78[[#This Row],[Nazwisko]],podroze78[dnie],0))</f>
        <v>32</v>
      </c>
      <c r="BJ304" s="1">
        <f>30+(podroze78[[#This Row],[dnie]]-1)*24</f>
        <v>126</v>
      </c>
      <c r="BK304" s="1">
        <f>podroze78[[#This Row],[dieta]]+podroze78[[#This Row],[Koszt_wyj]]</f>
        <v>1416.7</v>
      </c>
      <c r="BL304" s="1">
        <f>MONTH(podroze78[[#This Row],[D_wyj]])</f>
        <v>7</v>
      </c>
      <c r="BT304" s="1" t="s">
        <v>15</v>
      </c>
      <c r="BU304" s="1" t="s">
        <v>46</v>
      </c>
      <c r="BV304" s="1" t="s">
        <v>72</v>
      </c>
      <c r="BW304" s="2">
        <v>41821</v>
      </c>
      <c r="BX304" s="2">
        <v>41825</v>
      </c>
      <c r="BY304">
        <v>1290.7</v>
      </c>
      <c r="BZ304" t="str">
        <f>podroze789[[#This Row],[Imie]]&amp;podroze789[[#This Row],[Nazwisko]]</f>
        <v>PiotrBojarun</v>
      </c>
      <c r="CA304">
        <f>COUNTIF(podroze789[id],podroze789[[#This Row],[id]])</f>
        <v>10</v>
      </c>
      <c r="CB304">
        <f>podroze789[[#This Row],[D_powr]]-podroze789[[#This Row],[D_wyj]]+1</f>
        <v>5</v>
      </c>
      <c r="CC304" s="1" cm="1">
        <f t="array" ref="CC304">SUM(IF(podroze789[Nazwisko]=podroze789[[#This Row],[Nazwisko]],podroze789[dnie],0))</f>
        <v>32</v>
      </c>
      <c r="CD304" s="1">
        <f>30+(podroze789[[#This Row],[dnie]]-1)*24</f>
        <v>126</v>
      </c>
      <c r="CE304" s="1">
        <f>podroze789[[#This Row],[dieta]]+podroze789[[#This Row],[Koszt_wyj]]</f>
        <v>1416.7</v>
      </c>
      <c r="CF304" s="1">
        <f>MONTH(podroze789[[#This Row],[D_wyj]])</f>
        <v>7</v>
      </c>
      <c r="CG304" s="1">
        <f>podroze789[[#This Row],[dnie]]-1</f>
        <v>4</v>
      </c>
      <c r="CT304" s="24">
        <v>3</v>
      </c>
      <c r="CV304" s="24">
        <v>1</v>
      </c>
    </row>
    <row r="305" spans="1:100" x14ac:dyDescent="0.25">
      <c r="A305" s="1" t="s">
        <v>111</v>
      </c>
      <c r="B305" s="1" t="s">
        <v>112</v>
      </c>
      <c r="C305" s="1" t="s">
        <v>66</v>
      </c>
      <c r="D305" s="2">
        <v>41654</v>
      </c>
      <c r="E305" s="2">
        <v>41656</v>
      </c>
      <c r="F305">
        <v>663.7</v>
      </c>
      <c r="G305" t="str">
        <f>podroze[[#This Row],[Imie]]&amp;podroze[[#This Row],[Nazwisko]]</f>
        <v>GrzegorzPodolski</v>
      </c>
      <c r="H305">
        <f>COUNTIF(podroze[id],podroze[[#This Row],[id]])</f>
        <v>14</v>
      </c>
      <c r="I305">
        <f>podroze[[#This Row],[D_powr]]-podroze[[#This Row],[D_wyj]]+1</f>
        <v>3</v>
      </c>
      <c r="J305" s="1" cm="1">
        <f t="array" ref="J305">SUM(IF(podroze[Nazwisko]=podroze[[#This Row],[Nazwisko]],podroze[dnie],0))</f>
        <v>32</v>
      </c>
      <c r="K305" s="1">
        <f>30+(podroze[[#This Row],[dnie]]-1)*24</f>
        <v>78</v>
      </c>
      <c r="AB305" s="1" t="s">
        <v>111</v>
      </c>
      <c r="AC305" s="1" t="s">
        <v>112</v>
      </c>
      <c r="AD305" s="1" t="s">
        <v>66</v>
      </c>
      <c r="AE305" s="2">
        <v>41654</v>
      </c>
      <c r="AF305" s="2">
        <v>41656</v>
      </c>
      <c r="AG305">
        <v>663.7</v>
      </c>
      <c r="AH305" t="str">
        <f>podroze7[[#This Row],[Imie]]&amp;podroze7[[#This Row],[Nazwisko]]</f>
        <v>GrzegorzPodolski</v>
      </c>
      <c r="AI305">
        <f>COUNTIF(podroze7[id],podroze7[[#This Row],[id]])</f>
        <v>14</v>
      </c>
      <c r="AJ305">
        <f>podroze7[[#This Row],[D_powr]]-podroze7[[#This Row],[D_wyj]]+1</f>
        <v>3</v>
      </c>
      <c r="AK305" s="1" cm="1">
        <f t="array" ref="AK305">SUM(IF(podroze7[Nazwisko]=podroze7[[#This Row],[Nazwisko]],podroze7[dnie],0))</f>
        <v>32</v>
      </c>
      <c r="AL305" s="1">
        <f>30+(podroze7[[#This Row],[dnie]]-1)*24</f>
        <v>78</v>
      </c>
      <c r="AM305" s="1">
        <f>podroze7[[#This Row],[dieta]]+podroze7[[#This Row],[Koszt_wyj]]</f>
        <v>741.7</v>
      </c>
      <c r="AZ305" s="1" t="s">
        <v>111</v>
      </c>
      <c r="BA305" s="1" t="s">
        <v>112</v>
      </c>
      <c r="BB305" s="1" t="s">
        <v>66</v>
      </c>
      <c r="BC305" s="2">
        <v>41654</v>
      </c>
      <c r="BD305" s="2">
        <v>41656</v>
      </c>
      <c r="BE305">
        <v>663.7</v>
      </c>
      <c r="BF305" t="str">
        <f>podroze78[[#This Row],[Imie]]&amp;podroze78[[#This Row],[Nazwisko]]</f>
        <v>GrzegorzPodolski</v>
      </c>
      <c r="BG305">
        <f>COUNTIF(podroze78[id],podroze78[[#This Row],[id]])</f>
        <v>14</v>
      </c>
      <c r="BH305">
        <f>podroze78[[#This Row],[D_powr]]-podroze78[[#This Row],[D_wyj]]+1</f>
        <v>3</v>
      </c>
      <c r="BI305" s="1" cm="1">
        <f t="array" ref="BI305">SUM(IF(podroze78[Nazwisko]=podroze78[[#This Row],[Nazwisko]],podroze78[dnie],0))</f>
        <v>32</v>
      </c>
      <c r="BJ305" s="1">
        <f>30+(podroze78[[#This Row],[dnie]]-1)*24</f>
        <v>78</v>
      </c>
      <c r="BK305" s="1">
        <f>podroze78[[#This Row],[dieta]]+podroze78[[#This Row],[Koszt_wyj]]</f>
        <v>741.7</v>
      </c>
      <c r="BL305" s="1">
        <f>MONTH(podroze78[[#This Row],[D_wyj]])</f>
        <v>1</v>
      </c>
      <c r="BT305" s="1" t="s">
        <v>111</v>
      </c>
      <c r="BU305" s="1" t="s">
        <v>112</v>
      </c>
      <c r="BV305" s="1" t="s">
        <v>66</v>
      </c>
      <c r="BW305" s="2">
        <v>41654</v>
      </c>
      <c r="BX305" s="2">
        <v>41656</v>
      </c>
      <c r="BY305">
        <v>663.7</v>
      </c>
      <c r="BZ305" t="str">
        <f>podroze789[[#This Row],[Imie]]&amp;podroze789[[#This Row],[Nazwisko]]</f>
        <v>GrzegorzPodolski</v>
      </c>
      <c r="CA305">
        <f>COUNTIF(podroze789[id],podroze789[[#This Row],[id]])</f>
        <v>14</v>
      </c>
      <c r="CB305">
        <f>podroze789[[#This Row],[D_powr]]-podroze789[[#This Row],[D_wyj]]+1</f>
        <v>3</v>
      </c>
      <c r="CC305" s="1" cm="1">
        <f t="array" ref="CC305">SUM(IF(podroze789[Nazwisko]=podroze789[[#This Row],[Nazwisko]],podroze789[dnie],0))</f>
        <v>32</v>
      </c>
      <c r="CD305" s="1">
        <f>30+(podroze789[[#This Row],[dnie]]-1)*24</f>
        <v>78</v>
      </c>
      <c r="CE305" s="1">
        <f>podroze789[[#This Row],[dieta]]+podroze789[[#This Row],[Koszt_wyj]]</f>
        <v>741.7</v>
      </c>
      <c r="CF305" s="1">
        <f>MONTH(podroze789[[#This Row],[D_wyj]])</f>
        <v>1</v>
      </c>
      <c r="CG305" s="1">
        <f>podroze789[[#This Row],[dnie]]-1</f>
        <v>2</v>
      </c>
      <c r="CT305" s="23">
        <v>3</v>
      </c>
      <c r="CV305" s="23">
        <v>1</v>
      </c>
    </row>
    <row r="306" spans="1:100" x14ac:dyDescent="0.25">
      <c r="A306" s="1" t="s">
        <v>111</v>
      </c>
      <c r="B306" s="1" t="s">
        <v>112</v>
      </c>
      <c r="C306" s="1" t="s">
        <v>66</v>
      </c>
      <c r="D306" s="2">
        <v>41677</v>
      </c>
      <c r="E306" s="2">
        <v>41679</v>
      </c>
      <c r="F306">
        <v>663.7</v>
      </c>
      <c r="G306" t="str">
        <f>podroze[[#This Row],[Imie]]&amp;podroze[[#This Row],[Nazwisko]]</f>
        <v>GrzegorzPodolski</v>
      </c>
      <c r="H306">
        <f>COUNTIF(podroze[id],podroze[[#This Row],[id]])</f>
        <v>14</v>
      </c>
      <c r="I306">
        <f>podroze[[#This Row],[D_powr]]-podroze[[#This Row],[D_wyj]]+1</f>
        <v>3</v>
      </c>
      <c r="J306" s="1" cm="1">
        <f t="array" ref="J306">SUM(IF(podroze[Nazwisko]=podroze[[#This Row],[Nazwisko]],podroze[dnie],0))</f>
        <v>32</v>
      </c>
      <c r="K306" s="1">
        <f>30+(podroze[[#This Row],[dnie]]-1)*24</f>
        <v>78</v>
      </c>
      <c r="AB306" s="1" t="s">
        <v>111</v>
      </c>
      <c r="AC306" s="1" t="s">
        <v>112</v>
      </c>
      <c r="AD306" s="1" t="s">
        <v>66</v>
      </c>
      <c r="AE306" s="2">
        <v>41677</v>
      </c>
      <c r="AF306" s="2">
        <v>41679</v>
      </c>
      <c r="AG306">
        <v>663.7</v>
      </c>
      <c r="AH306" t="str">
        <f>podroze7[[#This Row],[Imie]]&amp;podroze7[[#This Row],[Nazwisko]]</f>
        <v>GrzegorzPodolski</v>
      </c>
      <c r="AI306">
        <f>COUNTIF(podroze7[id],podroze7[[#This Row],[id]])</f>
        <v>14</v>
      </c>
      <c r="AJ306">
        <f>podroze7[[#This Row],[D_powr]]-podroze7[[#This Row],[D_wyj]]+1</f>
        <v>3</v>
      </c>
      <c r="AK306" s="1" cm="1">
        <f t="array" ref="AK306">SUM(IF(podroze7[Nazwisko]=podroze7[[#This Row],[Nazwisko]],podroze7[dnie],0))</f>
        <v>32</v>
      </c>
      <c r="AL306" s="1">
        <f>30+(podroze7[[#This Row],[dnie]]-1)*24</f>
        <v>78</v>
      </c>
      <c r="AM306" s="1">
        <f>podroze7[[#This Row],[dieta]]+podroze7[[#This Row],[Koszt_wyj]]</f>
        <v>741.7</v>
      </c>
      <c r="AZ306" s="1" t="s">
        <v>111</v>
      </c>
      <c r="BA306" s="1" t="s">
        <v>112</v>
      </c>
      <c r="BB306" s="1" t="s">
        <v>66</v>
      </c>
      <c r="BC306" s="2">
        <v>41677</v>
      </c>
      <c r="BD306" s="2">
        <v>41679</v>
      </c>
      <c r="BE306">
        <v>663.7</v>
      </c>
      <c r="BF306" t="str">
        <f>podroze78[[#This Row],[Imie]]&amp;podroze78[[#This Row],[Nazwisko]]</f>
        <v>GrzegorzPodolski</v>
      </c>
      <c r="BG306">
        <f>COUNTIF(podroze78[id],podroze78[[#This Row],[id]])</f>
        <v>14</v>
      </c>
      <c r="BH306">
        <f>podroze78[[#This Row],[D_powr]]-podroze78[[#This Row],[D_wyj]]+1</f>
        <v>3</v>
      </c>
      <c r="BI306" s="1" cm="1">
        <f t="array" ref="BI306">SUM(IF(podroze78[Nazwisko]=podroze78[[#This Row],[Nazwisko]],podroze78[dnie],0))</f>
        <v>32</v>
      </c>
      <c r="BJ306" s="1">
        <f>30+(podroze78[[#This Row],[dnie]]-1)*24</f>
        <v>78</v>
      </c>
      <c r="BK306" s="1">
        <f>podroze78[[#This Row],[dieta]]+podroze78[[#This Row],[Koszt_wyj]]</f>
        <v>741.7</v>
      </c>
      <c r="BL306" s="1">
        <f>MONTH(podroze78[[#This Row],[D_wyj]])</f>
        <v>2</v>
      </c>
      <c r="BT306" s="1" t="s">
        <v>111</v>
      </c>
      <c r="BU306" s="1" t="s">
        <v>112</v>
      </c>
      <c r="BV306" s="1" t="s">
        <v>66</v>
      </c>
      <c r="BW306" s="2">
        <v>41677</v>
      </c>
      <c r="BX306" s="2">
        <v>41679</v>
      </c>
      <c r="BY306">
        <v>663.7</v>
      </c>
      <c r="BZ306" t="str">
        <f>podroze789[[#This Row],[Imie]]&amp;podroze789[[#This Row],[Nazwisko]]</f>
        <v>GrzegorzPodolski</v>
      </c>
      <c r="CA306">
        <f>COUNTIF(podroze789[id],podroze789[[#This Row],[id]])</f>
        <v>14</v>
      </c>
      <c r="CB306">
        <f>podroze789[[#This Row],[D_powr]]-podroze789[[#This Row],[D_wyj]]+1</f>
        <v>3</v>
      </c>
      <c r="CC306" s="1" cm="1">
        <f t="array" ref="CC306">SUM(IF(podroze789[Nazwisko]=podroze789[[#This Row],[Nazwisko]],podroze789[dnie],0))</f>
        <v>32</v>
      </c>
      <c r="CD306" s="1">
        <f>30+(podroze789[[#This Row],[dnie]]-1)*24</f>
        <v>78</v>
      </c>
      <c r="CE306" s="1">
        <f>podroze789[[#This Row],[dieta]]+podroze789[[#This Row],[Koszt_wyj]]</f>
        <v>741.7</v>
      </c>
      <c r="CF306" s="1">
        <f>MONTH(podroze789[[#This Row],[D_wyj]])</f>
        <v>2</v>
      </c>
      <c r="CG306" s="1">
        <f>podroze789[[#This Row],[dnie]]-1</f>
        <v>2</v>
      </c>
      <c r="CT306" s="24">
        <v>3</v>
      </c>
      <c r="CV306" s="24">
        <v>1</v>
      </c>
    </row>
    <row r="307" spans="1:100" x14ac:dyDescent="0.25">
      <c r="A307" s="1" t="s">
        <v>111</v>
      </c>
      <c r="B307" s="1" t="s">
        <v>112</v>
      </c>
      <c r="C307" s="1" t="s">
        <v>59</v>
      </c>
      <c r="D307" s="2">
        <v>41982</v>
      </c>
      <c r="E307" s="2">
        <v>41984</v>
      </c>
      <c r="F307">
        <v>760</v>
      </c>
      <c r="G307" t="str">
        <f>podroze[[#This Row],[Imie]]&amp;podroze[[#This Row],[Nazwisko]]</f>
        <v>GrzegorzPodolski</v>
      </c>
      <c r="H307">
        <f>COUNTIF(podroze[id],podroze[[#This Row],[id]])</f>
        <v>14</v>
      </c>
      <c r="I307">
        <f>podroze[[#This Row],[D_powr]]-podroze[[#This Row],[D_wyj]]+1</f>
        <v>3</v>
      </c>
      <c r="J307" s="1" cm="1">
        <f t="array" ref="J307">SUM(IF(podroze[Nazwisko]=podroze[[#This Row],[Nazwisko]],podroze[dnie],0))</f>
        <v>32</v>
      </c>
      <c r="K307" s="1">
        <f>30+(podroze[[#This Row],[dnie]]-1)*24</f>
        <v>78</v>
      </c>
      <c r="AB307" s="1" t="s">
        <v>111</v>
      </c>
      <c r="AC307" s="1" t="s">
        <v>112</v>
      </c>
      <c r="AD307" s="1" t="s">
        <v>59</v>
      </c>
      <c r="AE307" s="2">
        <v>41982</v>
      </c>
      <c r="AF307" s="2">
        <v>41984</v>
      </c>
      <c r="AG307">
        <v>760</v>
      </c>
      <c r="AH307" t="str">
        <f>podroze7[[#This Row],[Imie]]&amp;podroze7[[#This Row],[Nazwisko]]</f>
        <v>GrzegorzPodolski</v>
      </c>
      <c r="AI307">
        <f>COUNTIF(podroze7[id],podroze7[[#This Row],[id]])</f>
        <v>14</v>
      </c>
      <c r="AJ307">
        <f>podroze7[[#This Row],[D_powr]]-podroze7[[#This Row],[D_wyj]]+1</f>
        <v>3</v>
      </c>
      <c r="AK307" s="1" cm="1">
        <f t="array" ref="AK307">SUM(IF(podroze7[Nazwisko]=podroze7[[#This Row],[Nazwisko]],podroze7[dnie],0))</f>
        <v>32</v>
      </c>
      <c r="AL307" s="1">
        <f>30+(podroze7[[#This Row],[dnie]]-1)*24</f>
        <v>78</v>
      </c>
      <c r="AM307" s="1">
        <f>podroze7[[#This Row],[dieta]]+podroze7[[#This Row],[Koszt_wyj]]</f>
        <v>838</v>
      </c>
      <c r="AZ307" s="1" t="s">
        <v>111</v>
      </c>
      <c r="BA307" s="1" t="s">
        <v>112</v>
      </c>
      <c r="BB307" s="1" t="s">
        <v>59</v>
      </c>
      <c r="BC307" s="2">
        <v>41982</v>
      </c>
      <c r="BD307" s="2">
        <v>41984</v>
      </c>
      <c r="BE307">
        <v>760</v>
      </c>
      <c r="BF307" t="str">
        <f>podroze78[[#This Row],[Imie]]&amp;podroze78[[#This Row],[Nazwisko]]</f>
        <v>GrzegorzPodolski</v>
      </c>
      <c r="BG307">
        <f>COUNTIF(podroze78[id],podroze78[[#This Row],[id]])</f>
        <v>14</v>
      </c>
      <c r="BH307">
        <f>podroze78[[#This Row],[D_powr]]-podroze78[[#This Row],[D_wyj]]+1</f>
        <v>3</v>
      </c>
      <c r="BI307" s="1" cm="1">
        <f t="array" ref="BI307">SUM(IF(podroze78[Nazwisko]=podroze78[[#This Row],[Nazwisko]],podroze78[dnie],0))</f>
        <v>32</v>
      </c>
      <c r="BJ307" s="1">
        <f>30+(podroze78[[#This Row],[dnie]]-1)*24</f>
        <v>78</v>
      </c>
      <c r="BK307" s="1">
        <f>podroze78[[#This Row],[dieta]]+podroze78[[#This Row],[Koszt_wyj]]</f>
        <v>838</v>
      </c>
      <c r="BL307" s="1">
        <f>MONTH(podroze78[[#This Row],[D_wyj]])</f>
        <v>12</v>
      </c>
      <c r="BT307" s="1" t="s">
        <v>111</v>
      </c>
      <c r="BU307" s="1" t="s">
        <v>112</v>
      </c>
      <c r="BV307" s="1" t="s">
        <v>59</v>
      </c>
      <c r="BW307" s="2">
        <v>41982</v>
      </c>
      <c r="BX307" s="2">
        <v>41984</v>
      </c>
      <c r="BY307">
        <v>760</v>
      </c>
      <c r="BZ307" t="str">
        <f>podroze789[[#This Row],[Imie]]&amp;podroze789[[#This Row],[Nazwisko]]</f>
        <v>GrzegorzPodolski</v>
      </c>
      <c r="CA307">
        <f>COUNTIF(podroze789[id],podroze789[[#This Row],[id]])</f>
        <v>14</v>
      </c>
      <c r="CB307">
        <f>podroze789[[#This Row],[D_powr]]-podroze789[[#This Row],[D_wyj]]+1</f>
        <v>3</v>
      </c>
      <c r="CC307" s="1" cm="1">
        <f t="array" ref="CC307">SUM(IF(podroze789[Nazwisko]=podroze789[[#This Row],[Nazwisko]],podroze789[dnie],0))</f>
        <v>32</v>
      </c>
      <c r="CD307" s="1">
        <f>30+(podroze789[[#This Row],[dnie]]-1)*24</f>
        <v>78</v>
      </c>
      <c r="CE307" s="1">
        <f>podroze789[[#This Row],[dieta]]+podroze789[[#This Row],[Koszt_wyj]]</f>
        <v>838</v>
      </c>
      <c r="CF307" s="1">
        <f>MONTH(podroze789[[#This Row],[D_wyj]])</f>
        <v>12</v>
      </c>
      <c r="CG307" s="1">
        <f>podroze789[[#This Row],[dnie]]-1</f>
        <v>2</v>
      </c>
      <c r="CT307" s="23">
        <v>3</v>
      </c>
      <c r="CV307" s="23">
        <v>1</v>
      </c>
    </row>
    <row r="308" spans="1:100" x14ac:dyDescent="0.25">
      <c r="A308" s="1" t="s">
        <v>15</v>
      </c>
      <c r="B308" s="1" t="s">
        <v>46</v>
      </c>
      <c r="C308" s="1" t="s">
        <v>14</v>
      </c>
      <c r="D308" s="2">
        <v>41652</v>
      </c>
      <c r="E308" s="2">
        <v>41655</v>
      </c>
      <c r="F308">
        <v>550.5</v>
      </c>
      <c r="G308" t="str">
        <f>podroze[[#This Row],[Imie]]&amp;podroze[[#This Row],[Nazwisko]]</f>
        <v>PiotrBojarun</v>
      </c>
      <c r="H308">
        <f>COUNTIF(podroze[id],podroze[[#This Row],[id]])</f>
        <v>10</v>
      </c>
      <c r="I308">
        <f>podroze[[#This Row],[D_powr]]-podroze[[#This Row],[D_wyj]]+1</f>
        <v>4</v>
      </c>
      <c r="J308" s="1" cm="1">
        <f t="array" ref="J308">SUM(IF(podroze[Nazwisko]=podroze[[#This Row],[Nazwisko]],podroze[dnie],0))</f>
        <v>32</v>
      </c>
      <c r="K308" s="1">
        <f>30+(podroze[[#This Row],[dnie]]-1)*24</f>
        <v>102</v>
      </c>
      <c r="AB308" s="1" t="s">
        <v>15</v>
      </c>
      <c r="AC308" s="1" t="s">
        <v>46</v>
      </c>
      <c r="AD308" s="1" t="s">
        <v>14</v>
      </c>
      <c r="AE308" s="2">
        <v>41652</v>
      </c>
      <c r="AF308" s="2">
        <v>41655</v>
      </c>
      <c r="AG308">
        <v>550.5</v>
      </c>
      <c r="AH308" t="str">
        <f>podroze7[[#This Row],[Imie]]&amp;podroze7[[#This Row],[Nazwisko]]</f>
        <v>PiotrBojarun</v>
      </c>
      <c r="AI308">
        <f>COUNTIF(podroze7[id],podroze7[[#This Row],[id]])</f>
        <v>10</v>
      </c>
      <c r="AJ308">
        <f>podroze7[[#This Row],[D_powr]]-podroze7[[#This Row],[D_wyj]]+1</f>
        <v>4</v>
      </c>
      <c r="AK308" s="1" cm="1">
        <f t="array" ref="AK308">SUM(IF(podroze7[Nazwisko]=podroze7[[#This Row],[Nazwisko]],podroze7[dnie],0))</f>
        <v>32</v>
      </c>
      <c r="AL308" s="1">
        <f>30+(podroze7[[#This Row],[dnie]]-1)*24</f>
        <v>102</v>
      </c>
      <c r="AM308" s="1">
        <f>podroze7[[#This Row],[dieta]]+podroze7[[#This Row],[Koszt_wyj]]</f>
        <v>652.5</v>
      </c>
      <c r="AZ308" s="1" t="s">
        <v>15</v>
      </c>
      <c r="BA308" s="1" t="s">
        <v>46</v>
      </c>
      <c r="BB308" s="1" t="s">
        <v>14</v>
      </c>
      <c r="BC308" s="2">
        <v>41652</v>
      </c>
      <c r="BD308" s="2">
        <v>41655</v>
      </c>
      <c r="BE308">
        <v>550.5</v>
      </c>
      <c r="BF308" t="str">
        <f>podroze78[[#This Row],[Imie]]&amp;podroze78[[#This Row],[Nazwisko]]</f>
        <v>PiotrBojarun</v>
      </c>
      <c r="BG308">
        <f>COUNTIF(podroze78[id],podroze78[[#This Row],[id]])</f>
        <v>10</v>
      </c>
      <c r="BH308">
        <f>podroze78[[#This Row],[D_powr]]-podroze78[[#This Row],[D_wyj]]+1</f>
        <v>4</v>
      </c>
      <c r="BI308" s="1" cm="1">
        <f t="array" ref="BI308">SUM(IF(podroze78[Nazwisko]=podroze78[[#This Row],[Nazwisko]],podroze78[dnie],0))</f>
        <v>32</v>
      </c>
      <c r="BJ308" s="1">
        <f>30+(podroze78[[#This Row],[dnie]]-1)*24</f>
        <v>102</v>
      </c>
      <c r="BK308" s="1">
        <f>podroze78[[#This Row],[dieta]]+podroze78[[#This Row],[Koszt_wyj]]</f>
        <v>652.5</v>
      </c>
      <c r="BL308" s="1">
        <f>MONTH(podroze78[[#This Row],[D_wyj]])</f>
        <v>1</v>
      </c>
      <c r="BT308" s="1" t="s">
        <v>15</v>
      </c>
      <c r="BU308" s="1" t="s">
        <v>46</v>
      </c>
      <c r="BV308" s="1" t="s">
        <v>14</v>
      </c>
      <c r="BW308" s="2">
        <v>41652</v>
      </c>
      <c r="BX308" s="2">
        <v>41655</v>
      </c>
      <c r="BY308">
        <v>550.5</v>
      </c>
      <c r="BZ308" t="str">
        <f>podroze789[[#This Row],[Imie]]&amp;podroze789[[#This Row],[Nazwisko]]</f>
        <v>PiotrBojarun</v>
      </c>
      <c r="CA308">
        <f>COUNTIF(podroze789[id],podroze789[[#This Row],[id]])</f>
        <v>10</v>
      </c>
      <c r="CB308">
        <f>podroze789[[#This Row],[D_powr]]-podroze789[[#This Row],[D_wyj]]+1</f>
        <v>4</v>
      </c>
      <c r="CC308" s="1" cm="1">
        <f t="array" ref="CC308">SUM(IF(podroze789[Nazwisko]=podroze789[[#This Row],[Nazwisko]],podroze789[dnie],0))</f>
        <v>32</v>
      </c>
      <c r="CD308" s="1">
        <f>30+(podroze789[[#This Row],[dnie]]-1)*24</f>
        <v>102</v>
      </c>
      <c r="CE308" s="1">
        <f>podroze789[[#This Row],[dieta]]+podroze789[[#This Row],[Koszt_wyj]]</f>
        <v>652.5</v>
      </c>
      <c r="CF308" s="1">
        <f>MONTH(podroze789[[#This Row],[D_wyj]])</f>
        <v>1</v>
      </c>
      <c r="CG308" s="1">
        <f>podroze789[[#This Row],[dnie]]-1</f>
        <v>3</v>
      </c>
      <c r="CT308" s="24">
        <v>3</v>
      </c>
      <c r="CV308" s="24">
        <v>1</v>
      </c>
    </row>
    <row r="309" spans="1:100" x14ac:dyDescent="0.25">
      <c r="A309" s="1" t="s">
        <v>15</v>
      </c>
      <c r="B309" s="1" t="s">
        <v>46</v>
      </c>
      <c r="C309" s="1" t="s">
        <v>19</v>
      </c>
      <c r="D309" s="2">
        <v>41677</v>
      </c>
      <c r="E309" s="2">
        <v>41680</v>
      </c>
      <c r="F309">
        <v>936.4</v>
      </c>
      <c r="G309" t="str">
        <f>podroze[[#This Row],[Imie]]&amp;podroze[[#This Row],[Nazwisko]]</f>
        <v>PiotrBojarun</v>
      </c>
      <c r="H309">
        <f>COUNTIF(podroze[id],podroze[[#This Row],[id]])</f>
        <v>10</v>
      </c>
      <c r="I309">
        <f>podroze[[#This Row],[D_powr]]-podroze[[#This Row],[D_wyj]]+1</f>
        <v>4</v>
      </c>
      <c r="J309" s="1" cm="1">
        <f t="array" ref="J309">SUM(IF(podroze[Nazwisko]=podroze[[#This Row],[Nazwisko]],podroze[dnie],0))</f>
        <v>32</v>
      </c>
      <c r="K309" s="1">
        <f>30+(podroze[[#This Row],[dnie]]-1)*24</f>
        <v>102</v>
      </c>
      <c r="AB309" s="1" t="s">
        <v>15</v>
      </c>
      <c r="AC309" s="1" t="s">
        <v>46</v>
      </c>
      <c r="AD309" s="1" t="s">
        <v>19</v>
      </c>
      <c r="AE309" s="2">
        <v>41677</v>
      </c>
      <c r="AF309" s="2">
        <v>41680</v>
      </c>
      <c r="AG309">
        <v>936.4</v>
      </c>
      <c r="AH309" t="str">
        <f>podroze7[[#This Row],[Imie]]&amp;podroze7[[#This Row],[Nazwisko]]</f>
        <v>PiotrBojarun</v>
      </c>
      <c r="AI309">
        <f>COUNTIF(podroze7[id],podroze7[[#This Row],[id]])</f>
        <v>10</v>
      </c>
      <c r="AJ309">
        <f>podroze7[[#This Row],[D_powr]]-podroze7[[#This Row],[D_wyj]]+1</f>
        <v>4</v>
      </c>
      <c r="AK309" s="1" cm="1">
        <f t="array" ref="AK309">SUM(IF(podroze7[Nazwisko]=podroze7[[#This Row],[Nazwisko]],podroze7[dnie],0))</f>
        <v>32</v>
      </c>
      <c r="AL309" s="1">
        <f>30+(podroze7[[#This Row],[dnie]]-1)*24</f>
        <v>102</v>
      </c>
      <c r="AM309" s="1">
        <f>podroze7[[#This Row],[dieta]]+podroze7[[#This Row],[Koszt_wyj]]</f>
        <v>1038.4000000000001</v>
      </c>
      <c r="AZ309" s="1" t="s">
        <v>15</v>
      </c>
      <c r="BA309" s="1" t="s">
        <v>46</v>
      </c>
      <c r="BB309" s="1" t="s">
        <v>19</v>
      </c>
      <c r="BC309" s="2">
        <v>41677</v>
      </c>
      <c r="BD309" s="2">
        <v>41680</v>
      </c>
      <c r="BE309">
        <v>936.4</v>
      </c>
      <c r="BF309" t="str">
        <f>podroze78[[#This Row],[Imie]]&amp;podroze78[[#This Row],[Nazwisko]]</f>
        <v>PiotrBojarun</v>
      </c>
      <c r="BG309">
        <f>COUNTIF(podroze78[id],podroze78[[#This Row],[id]])</f>
        <v>10</v>
      </c>
      <c r="BH309">
        <f>podroze78[[#This Row],[D_powr]]-podroze78[[#This Row],[D_wyj]]+1</f>
        <v>4</v>
      </c>
      <c r="BI309" s="1" cm="1">
        <f t="array" ref="BI309">SUM(IF(podroze78[Nazwisko]=podroze78[[#This Row],[Nazwisko]],podroze78[dnie],0))</f>
        <v>32</v>
      </c>
      <c r="BJ309" s="1">
        <f>30+(podroze78[[#This Row],[dnie]]-1)*24</f>
        <v>102</v>
      </c>
      <c r="BK309" s="1">
        <f>podroze78[[#This Row],[dieta]]+podroze78[[#This Row],[Koszt_wyj]]</f>
        <v>1038.4000000000001</v>
      </c>
      <c r="BL309" s="1">
        <f>MONTH(podroze78[[#This Row],[D_wyj]])</f>
        <v>2</v>
      </c>
      <c r="BT309" s="1" t="s">
        <v>15</v>
      </c>
      <c r="BU309" s="1" t="s">
        <v>46</v>
      </c>
      <c r="BV309" s="1" t="s">
        <v>19</v>
      </c>
      <c r="BW309" s="2">
        <v>41677</v>
      </c>
      <c r="BX309" s="2">
        <v>41680</v>
      </c>
      <c r="BY309">
        <v>936.4</v>
      </c>
      <c r="BZ309" t="str">
        <f>podroze789[[#This Row],[Imie]]&amp;podroze789[[#This Row],[Nazwisko]]</f>
        <v>PiotrBojarun</v>
      </c>
      <c r="CA309">
        <f>COUNTIF(podroze789[id],podroze789[[#This Row],[id]])</f>
        <v>10</v>
      </c>
      <c r="CB309">
        <f>podroze789[[#This Row],[D_powr]]-podroze789[[#This Row],[D_wyj]]+1</f>
        <v>4</v>
      </c>
      <c r="CC309" s="1" cm="1">
        <f t="array" ref="CC309">SUM(IF(podroze789[Nazwisko]=podroze789[[#This Row],[Nazwisko]],podroze789[dnie],0))</f>
        <v>32</v>
      </c>
      <c r="CD309" s="1">
        <f>30+(podroze789[[#This Row],[dnie]]-1)*24</f>
        <v>102</v>
      </c>
      <c r="CE309" s="1">
        <f>podroze789[[#This Row],[dieta]]+podroze789[[#This Row],[Koszt_wyj]]</f>
        <v>1038.4000000000001</v>
      </c>
      <c r="CF309" s="1">
        <f>MONTH(podroze789[[#This Row],[D_wyj]])</f>
        <v>2</v>
      </c>
      <c r="CG309" s="1">
        <f>podroze789[[#This Row],[dnie]]-1</f>
        <v>3</v>
      </c>
      <c r="CT309" s="23">
        <v>2</v>
      </c>
      <c r="CV309" s="23">
        <v>1</v>
      </c>
    </row>
    <row r="310" spans="1:100" x14ac:dyDescent="0.25">
      <c r="A310" s="1" t="s">
        <v>15</v>
      </c>
      <c r="B310" s="1" t="s">
        <v>46</v>
      </c>
      <c r="C310" s="1" t="s">
        <v>72</v>
      </c>
      <c r="D310" s="2">
        <v>41851</v>
      </c>
      <c r="E310" s="2">
        <v>41854</v>
      </c>
      <c r="F310">
        <v>1091.7</v>
      </c>
      <c r="G310" t="str">
        <f>podroze[[#This Row],[Imie]]&amp;podroze[[#This Row],[Nazwisko]]</f>
        <v>PiotrBojarun</v>
      </c>
      <c r="H310">
        <f>COUNTIF(podroze[id],podroze[[#This Row],[id]])</f>
        <v>10</v>
      </c>
      <c r="I310">
        <f>podroze[[#This Row],[D_powr]]-podroze[[#This Row],[D_wyj]]+1</f>
        <v>4</v>
      </c>
      <c r="J310" s="1" cm="1">
        <f t="array" ref="J310">SUM(IF(podroze[Nazwisko]=podroze[[#This Row],[Nazwisko]],podroze[dnie],0))</f>
        <v>32</v>
      </c>
      <c r="K310" s="1">
        <f>30+(podroze[[#This Row],[dnie]]-1)*24</f>
        <v>102</v>
      </c>
      <c r="AB310" s="1" t="s">
        <v>15</v>
      </c>
      <c r="AC310" s="1" t="s">
        <v>46</v>
      </c>
      <c r="AD310" s="1" t="s">
        <v>72</v>
      </c>
      <c r="AE310" s="2">
        <v>41851</v>
      </c>
      <c r="AF310" s="2">
        <v>41854</v>
      </c>
      <c r="AG310">
        <v>1091.7</v>
      </c>
      <c r="AH310" t="str">
        <f>podroze7[[#This Row],[Imie]]&amp;podroze7[[#This Row],[Nazwisko]]</f>
        <v>PiotrBojarun</v>
      </c>
      <c r="AI310">
        <f>COUNTIF(podroze7[id],podroze7[[#This Row],[id]])</f>
        <v>10</v>
      </c>
      <c r="AJ310">
        <f>podroze7[[#This Row],[D_powr]]-podroze7[[#This Row],[D_wyj]]+1</f>
        <v>4</v>
      </c>
      <c r="AK310" s="1" cm="1">
        <f t="array" ref="AK310">SUM(IF(podroze7[Nazwisko]=podroze7[[#This Row],[Nazwisko]],podroze7[dnie],0))</f>
        <v>32</v>
      </c>
      <c r="AL310" s="1">
        <f>30+(podroze7[[#This Row],[dnie]]-1)*24</f>
        <v>102</v>
      </c>
      <c r="AM310" s="1">
        <f>podroze7[[#This Row],[dieta]]+podroze7[[#This Row],[Koszt_wyj]]</f>
        <v>1193.7</v>
      </c>
      <c r="AZ310" s="1" t="s">
        <v>15</v>
      </c>
      <c r="BA310" s="1" t="s">
        <v>46</v>
      </c>
      <c r="BB310" s="1" t="s">
        <v>72</v>
      </c>
      <c r="BC310" s="2">
        <v>41851</v>
      </c>
      <c r="BD310" s="2">
        <v>41854</v>
      </c>
      <c r="BE310">
        <v>1091.7</v>
      </c>
      <c r="BF310" t="str">
        <f>podroze78[[#This Row],[Imie]]&amp;podroze78[[#This Row],[Nazwisko]]</f>
        <v>PiotrBojarun</v>
      </c>
      <c r="BG310">
        <f>COUNTIF(podroze78[id],podroze78[[#This Row],[id]])</f>
        <v>10</v>
      </c>
      <c r="BH310">
        <f>podroze78[[#This Row],[D_powr]]-podroze78[[#This Row],[D_wyj]]+1</f>
        <v>4</v>
      </c>
      <c r="BI310" s="1" cm="1">
        <f t="array" ref="BI310">SUM(IF(podroze78[Nazwisko]=podroze78[[#This Row],[Nazwisko]],podroze78[dnie],0))</f>
        <v>32</v>
      </c>
      <c r="BJ310" s="1">
        <f>30+(podroze78[[#This Row],[dnie]]-1)*24</f>
        <v>102</v>
      </c>
      <c r="BK310" s="1">
        <f>podroze78[[#This Row],[dieta]]+podroze78[[#This Row],[Koszt_wyj]]</f>
        <v>1193.7</v>
      </c>
      <c r="BL310" s="1">
        <f>MONTH(podroze78[[#This Row],[D_wyj]])</f>
        <v>7</v>
      </c>
      <c r="BT310" s="1" t="s">
        <v>15</v>
      </c>
      <c r="BU310" s="1" t="s">
        <v>46</v>
      </c>
      <c r="BV310" s="1" t="s">
        <v>72</v>
      </c>
      <c r="BW310" s="2">
        <v>41851</v>
      </c>
      <c r="BX310" s="2">
        <v>41854</v>
      </c>
      <c r="BY310">
        <v>1091.7</v>
      </c>
      <c r="BZ310" t="str">
        <f>podroze789[[#This Row],[Imie]]&amp;podroze789[[#This Row],[Nazwisko]]</f>
        <v>PiotrBojarun</v>
      </c>
      <c r="CA310">
        <f>COUNTIF(podroze789[id],podroze789[[#This Row],[id]])</f>
        <v>10</v>
      </c>
      <c r="CB310">
        <f>podroze789[[#This Row],[D_powr]]-podroze789[[#This Row],[D_wyj]]+1</f>
        <v>4</v>
      </c>
      <c r="CC310" s="1" cm="1">
        <f t="array" ref="CC310">SUM(IF(podroze789[Nazwisko]=podroze789[[#This Row],[Nazwisko]],podroze789[dnie],0))</f>
        <v>32</v>
      </c>
      <c r="CD310" s="1">
        <f>30+(podroze789[[#This Row],[dnie]]-1)*24</f>
        <v>102</v>
      </c>
      <c r="CE310" s="1">
        <f>podroze789[[#This Row],[dieta]]+podroze789[[#This Row],[Koszt_wyj]]</f>
        <v>1193.7</v>
      </c>
      <c r="CF310" s="1">
        <f>MONTH(podroze789[[#This Row],[D_wyj]])</f>
        <v>7</v>
      </c>
      <c r="CG310" s="1">
        <f>podroze789[[#This Row],[dnie]]-1</f>
        <v>3</v>
      </c>
      <c r="CT310" s="24">
        <v>2</v>
      </c>
      <c r="CV310" s="24">
        <v>1</v>
      </c>
    </row>
    <row r="311" spans="1:100" x14ac:dyDescent="0.25">
      <c r="A311" s="1" t="s">
        <v>15</v>
      </c>
      <c r="B311" s="1" t="s">
        <v>46</v>
      </c>
      <c r="C311" s="1" t="s">
        <v>59</v>
      </c>
      <c r="D311" s="2">
        <v>41737</v>
      </c>
      <c r="E311" s="2">
        <v>41739</v>
      </c>
      <c r="F311">
        <v>760</v>
      </c>
      <c r="G311" t="str">
        <f>podroze[[#This Row],[Imie]]&amp;podroze[[#This Row],[Nazwisko]]</f>
        <v>PiotrBojarun</v>
      </c>
      <c r="H311">
        <f>COUNTIF(podroze[id],podroze[[#This Row],[id]])</f>
        <v>10</v>
      </c>
      <c r="I311">
        <f>podroze[[#This Row],[D_powr]]-podroze[[#This Row],[D_wyj]]+1</f>
        <v>3</v>
      </c>
      <c r="J311" s="1" cm="1">
        <f t="array" ref="J311">SUM(IF(podroze[Nazwisko]=podroze[[#This Row],[Nazwisko]],podroze[dnie],0))</f>
        <v>32</v>
      </c>
      <c r="K311" s="1">
        <f>30+(podroze[[#This Row],[dnie]]-1)*24</f>
        <v>78</v>
      </c>
      <c r="AB311" s="1" t="s">
        <v>15</v>
      </c>
      <c r="AC311" s="1" t="s">
        <v>46</v>
      </c>
      <c r="AD311" s="1" t="s">
        <v>59</v>
      </c>
      <c r="AE311" s="2">
        <v>41737</v>
      </c>
      <c r="AF311" s="2">
        <v>41739</v>
      </c>
      <c r="AG311">
        <v>760</v>
      </c>
      <c r="AH311" t="str">
        <f>podroze7[[#This Row],[Imie]]&amp;podroze7[[#This Row],[Nazwisko]]</f>
        <v>PiotrBojarun</v>
      </c>
      <c r="AI311">
        <f>COUNTIF(podroze7[id],podroze7[[#This Row],[id]])</f>
        <v>10</v>
      </c>
      <c r="AJ311">
        <f>podroze7[[#This Row],[D_powr]]-podroze7[[#This Row],[D_wyj]]+1</f>
        <v>3</v>
      </c>
      <c r="AK311" s="1" cm="1">
        <f t="array" ref="AK311">SUM(IF(podroze7[Nazwisko]=podroze7[[#This Row],[Nazwisko]],podroze7[dnie],0))</f>
        <v>32</v>
      </c>
      <c r="AL311" s="1">
        <f>30+(podroze7[[#This Row],[dnie]]-1)*24</f>
        <v>78</v>
      </c>
      <c r="AM311" s="1">
        <f>podroze7[[#This Row],[dieta]]+podroze7[[#This Row],[Koszt_wyj]]</f>
        <v>838</v>
      </c>
      <c r="AZ311" s="1" t="s">
        <v>15</v>
      </c>
      <c r="BA311" s="1" t="s">
        <v>46</v>
      </c>
      <c r="BB311" s="1" t="s">
        <v>59</v>
      </c>
      <c r="BC311" s="2">
        <v>41737</v>
      </c>
      <c r="BD311" s="2">
        <v>41739</v>
      </c>
      <c r="BE311">
        <v>760</v>
      </c>
      <c r="BF311" t="str">
        <f>podroze78[[#This Row],[Imie]]&amp;podroze78[[#This Row],[Nazwisko]]</f>
        <v>PiotrBojarun</v>
      </c>
      <c r="BG311">
        <f>COUNTIF(podroze78[id],podroze78[[#This Row],[id]])</f>
        <v>10</v>
      </c>
      <c r="BH311">
        <f>podroze78[[#This Row],[D_powr]]-podroze78[[#This Row],[D_wyj]]+1</f>
        <v>3</v>
      </c>
      <c r="BI311" s="1" cm="1">
        <f t="array" ref="BI311">SUM(IF(podroze78[Nazwisko]=podroze78[[#This Row],[Nazwisko]],podroze78[dnie],0))</f>
        <v>32</v>
      </c>
      <c r="BJ311" s="1">
        <f>30+(podroze78[[#This Row],[dnie]]-1)*24</f>
        <v>78</v>
      </c>
      <c r="BK311" s="1">
        <f>podroze78[[#This Row],[dieta]]+podroze78[[#This Row],[Koszt_wyj]]</f>
        <v>838</v>
      </c>
      <c r="BL311" s="1">
        <f>MONTH(podroze78[[#This Row],[D_wyj]])</f>
        <v>4</v>
      </c>
      <c r="BT311" s="1" t="s">
        <v>15</v>
      </c>
      <c r="BU311" s="1" t="s">
        <v>46</v>
      </c>
      <c r="BV311" s="1" t="s">
        <v>59</v>
      </c>
      <c r="BW311" s="2">
        <v>41737</v>
      </c>
      <c r="BX311" s="2">
        <v>41739</v>
      </c>
      <c r="BY311">
        <v>760</v>
      </c>
      <c r="BZ311" t="str">
        <f>podroze789[[#This Row],[Imie]]&amp;podroze789[[#This Row],[Nazwisko]]</f>
        <v>PiotrBojarun</v>
      </c>
      <c r="CA311">
        <f>COUNTIF(podroze789[id],podroze789[[#This Row],[id]])</f>
        <v>10</v>
      </c>
      <c r="CB311">
        <f>podroze789[[#This Row],[D_powr]]-podroze789[[#This Row],[D_wyj]]+1</f>
        <v>3</v>
      </c>
      <c r="CC311" s="1" cm="1">
        <f t="array" ref="CC311">SUM(IF(podroze789[Nazwisko]=podroze789[[#This Row],[Nazwisko]],podroze789[dnie],0))</f>
        <v>32</v>
      </c>
      <c r="CD311" s="1">
        <f>30+(podroze789[[#This Row],[dnie]]-1)*24</f>
        <v>78</v>
      </c>
      <c r="CE311" s="1">
        <f>podroze789[[#This Row],[dieta]]+podroze789[[#This Row],[Koszt_wyj]]</f>
        <v>838</v>
      </c>
      <c r="CF311" s="1">
        <f>MONTH(podroze789[[#This Row],[D_wyj]])</f>
        <v>4</v>
      </c>
      <c r="CG311" s="1">
        <f>podroze789[[#This Row],[dnie]]-1</f>
        <v>2</v>
      </c>
      <c r="CT311" s="23">
        <v>2</v>
      </c>
      <c r="CV311" s="23">
        <v>1</v>
      </c>
    </row>
    <row r="312" spans="1:100" x14ac:dyDescent="0.25">
      <c r="A312" s="1" t="s">
        <v>15</v>
      </c>
      <c r="B312" s="1" t="s">
        <v>46</v>
      </c>
      <c r="C312" s="1" t="s">
        <v>24</v>
      </c>
      <c r="D312" s="2">
        <v>41887</v>
      </c>
      <c r="E312" s="2">
        <v>41889</v>
      </c>
      <c r="F312">
        <v>588.70000000000005</v>
      </c>
      <c r="G312" t="str">
        <f>podroze[[#This Row],[Imie]]&amp;podroze[[#This Row],[Nazwisko]]</f>
        <v>PiotrBojarun</v>
      </c>
      <c r="H312">
        <f>COUNTIF(podroze[id],podroze[[#This Row],[id]])</f>
        <v>10</v>
      </c>
      <c r="I312">
        <f>podroze[[#This Row],[D_powr]]-podroze[[#This Row],[D_wyj]]+1</f>
        <v>3</v>
      </c>
      <c r="J312" s="1" cm="1">
        <f t="array" ref="J312">SUM(IF(podroze[Nazwisko]=podroze[[#This Row],[Nazwisko]],podroze[dnie],0))</f>
        <v>32</v>
      </c>
      <c r="K312" s="1">
        <f>30+(podroze[[#This Row],[dnie]]-1)*24</f>
        <v>78</v>
      </c>
      <c r="AB312" s="1" t="s">
        <v>15</v>
      </c>
      <c r="AC312" s="1" t="s">
        <v>46</v>
      </c>
      <c r="AD312" s="1" t="s">
        <v>24</v>
      </c>
      <c r="AE312" s="2">
        <v>41887</v>
      </c>
      <c r="AF312" s="2">
        <v>41889</v>
      </c>
      <c r="AG312">
        <v>588.70000000000005</v>
      </c>
      <c r="AH312" t="str">
        <f>podroze7[[#This Row],[Imie]]&amp;podroze7[[#This Row],[Nazwisko]]</f>
        <v>PiotrBojarun</v>
      </c>
      <c r="AI312">
        <f>COUNTIF(podroze7[id],podroze7[[#This Row],[id]])</f>
        <v>10</v>
      </c>
      <c r="AJ312">
        <f>podroze7[[#This Row],[D_powr]]-podroze7[[#This Row],[D_wyj]]+1</f>
        <v>3</v>
      </c>
      <c r="AK312" s="1" cm="1">
        <f t="array" ref="AK312">SUM(IF(podroze7[Nazwisko]=podroze7[[#This Row],[Nazwisko]],podroze7[dnie],0))</f>
        <v>32</v>
      </c>
      <c r="AL312" s="1">
        <f>30+(podroze7[[#This Row],[dnie]]-1)*24</f>
        <v>78</v>
      </c>
      <c r="AM312" s="1">
        <f>podroze7[[#This Row],[dieta]]+podroze7[[#This Row],[Koszt_wyj]]</f>
        <v>666.7</v>
      </c>
      <c r="AZ312" s="1" t="s">
        <v>15</v>
      </c>
      <c r="BA312" s="1" t="s">
        <v>46</v>
      </c>
      <c r="BB312" s="1" t="s">
        <v>24</v>
      </c>
      <c r="BC312" s="2">
        <v>41887</v>
      </c>
      <c r="BD312" s="2">
        <v>41889</v>
      </c>
      <c r="BE312">
        <v>588.70000000000005</v>
      </c>
      <c r="BF312" t="str">
        <f>podroze78[[#This Row],[Imie]]&amp;podroze78[[#This Row],[Nazwisko]]</f>
        <v>PiotrBojarun</v>
      </c>
      <c r="BG312">
        <f>COUNTIF(podroze78[id],podroze78[[#This Row],[id]])</f>
        <v>10</v>
      </c>
      <c r="BH312">
        <f>podroze78[[#This Row],[D_powr]]-podroze78[[#This Row],[D_wyj]]+1</f>
        <v>3</v>
      </c>
      <c r="BI312" s="1" cm="1">
        <f t="array" ref="BI312">SUM(IF(podroze78[Nazwisko]=podroze78[[#This Row],[Nazwisko]],podroze78[dnie],0))</f>
        <v>32</v>
      </c>
      <c r="BJ312" s="1">
        <f>30+(podroze78[[#This Row],[dnie]]-1)*24</f>
        <v>78</v>
      </c>
      <c r="BK312" s="1">
        <f>podroze78[[#This Row],[dieta]]+podroze78[[#This Row],[Koszt_wyj]]</f>
        <v>666.7</v>
      </c>
      <c r="BL312" s="1">
        <f>MONTH(podroze78[[#This Row],[D_wyj]])</f>
        <v>9</v>
      </c>
      <c r="BT312" s="1" t="s">
        <v>15</v>
      </c>
      <c r="BU312" s="1" t="s">
        <v>46</v>
      </c>
      <c r="BV312" s="1" t="s">
        <v>24</v>
      </c>
      <c r="BW312" s="2">
        <v>41887</v>
      </c>
      <c r="BX312" s="2">
        <v>41889</v>
      </c>
      <c r="BY312">
        <v>588.70000000000005</v>
      </c>
      <c r="BZ312" t="str">
        <f>podroze789[[#This Row],[Imie]]&amp;podroze789[[#This Row],[Nazwisko]]</f>
        <v>PiotrBojarun</v>
      </c>
      <c r="CA312">
        <f>COUNTIF(podroze789[id],podroze789[[#This Row],[id]])</f>
        <v>10</v>
      </c>
      <c r="CB312">
        <f>podroze789[[#This Row],[D_powr]]-podroze789[[#This Row],[D_wyj]]+1</f>
        <v>3</v>
      </c>
      <c r="CC312" s="1" cm="1">
        <f t="array" ref="CC312">SUM(IF(podroze789[Nazwisko]=podroze789[[#This Row],[Nazwisko]],podroze789[dnie],0))</f>
        <v>32</v>
      </c>
      <c r="CD312" s="1">
        <f>30+(podroze789[[#This Row],[dnie]]-1)*24</f>
        <v>78</v>
      </c>
      <c r="CE312" s="1">
        <f>podroze789[[#This Row],[dieta]]+podroze789[[#This Row],[Koszt_wyj]]</f>
        <v>666.7</v>
      </c>
      <c r="CF312" s="1">
        <f>MONTH(podroze789[[#This Row],[D_wyj]])</f>
        <v>9</v>
      </c>
      <c r="CG312" s="1">
        <f>podroze789[[#This Row],[dnie]]-1</f>
        <v>2</v>
      </c>
      <c r="CT312" s="24">
        <v>2</v>
      </c>
      <c r="CV312" s="24">
        <v>1</v>
      </c>
    </row>
    <row r="313" spans="1:100" x14ac:dyDescent="0.25">
      <c r="A313" s="1" t="s">
        <v>111</v>
      </c>
      <c r="B313" s="1" t="s">
        <v>112</v>
      </c>
      <c r="C313" s="1" t="s">
        <v>17</v>
      </c>
      <c r="D313" s="2">
        <v>41743</v>
      </c>
      <c r="E313" s="2">
        <v>41744</v>
      </c>
      <c r="F313">
        <v>706.5</v>
      </c>
      <c r="G313" t="str">
        <f>podroze[[#This Row],[Imie]]&amp;podroze[[#This Row],[Nazwisko]]</f>
        <v>GrzegorzPodolski</v>
      </c>
      <c r="H313">
        <f>COUNTIF(podroze[id],podroze[[#This Row],[id]])</f>
        <v>14</v>
      </c>
      <c r="I313">
        <f>podroze[[#This Row],[D_powr]]-podroze[[#This Row],[D_wyj]]+1</f>
        <v>2</v>
      </c>
      <c r="J313" s="1" cm="1">
        <f t="array" ref="J313">SUM(IF(podroze[Nazwisko]=podroze[[#This Row],[Nazwisko]],podroze[dnie],0))</f>
        <v>32</v>
      </c>
      <c r="K313" s="1">
        <f>30+(podroze[[#This Row],[dnie]]-1)*24</f>
        <v>54</v>
      </c>
      <c r="AB313" s="1" t="s">
        <v>111</v>
      </c>
      <c r="AC313" s="1" t="s">
        <v>112</v>
      </c>
      <c r="AD313" s="1" t="s">
        <v>17</v>
      </c>
      <c r="AE313" s="2">
        <v>41743</v>
      </c>
      <c r="AF313" s="2">
        <v>41744</v>
      </c>
      <c r="AG313">
        <v>706.5</v>
      </c>
      <c r="AH313" t="str">
        <f>podroze7[[#This Row],[Imie]]&amp;podroze7[[#This Row],[Nazwisko]]</f>
        <v>GrzegorzPodolski</v>
      </c>
      <c r="AI313">
        <f>COUNTIF(podroze7[id],podroze7[[#This Row],[id]])</f>
        <v>14</v>
      </c>
      <c r="AJ313">
        <f>podroze7[[#This Row],[D_powr]]-podroze7[[#This Row],[D_wyj]]+1</f>
        <v>2</v>
      </c>
      <c r="AK313" s="1" cm="1">
        <f t="array" ref="AK313">SUM(IF(podroze7[Nazwisko]=podroze7[[#This Row],[Nazwisko]],podroze7[dnie],0))</f>
        <v>32</v>
      </c>
      <c r="AL313" s="1">
        <f>30+(podroze7[[#This Row],[dnie]]-1)*24</f>
        <v>54</v>
      </c>
      <c r="AM313" s="1">
        <f>podroze7[[#This Row],[dieta]]+podroze7[[#This Row],[Koszt_wyj]]</f>
        <v>760.5</v>
      </c>
      <c r="AZ313" s="1" t="s">
        <v>111</v>
      </c>
      <c r="BA313" s="1" t="s">
        <v>112</v>
      </c>
      <c r="BB313" s="1" t="s">
        <v>17</v>
      </c>
      <c r="BC313" s="2">
        <v>41743</v>
      </c>
      <c r="BD313" s="2">
        <v>41744</v>
      </c>
      <c r="BE313">
        <v>706.5</v>
      </c>
      <c r="BF313" t="str">
        <f>podroze78[[#This Row],[Imie]]&amp;podroze78[[#This Row],[Nazwisko]]</f>
        <v>GrzegorzPodolski</v>
      </c>
      <c r="BG313">
        <f>COUNTIF(podroze78[id],podroze78[[#This Row],[id]])</f>
        <v>14</v>
      </c>
      <c r="BH313">
        <f>podroze78[[#This Row],[D_powr]]-podroze78[[#This Row],[D_wyj]]+1</f>
        <v>2</v>
      </c>
      <c r="BI313" s="1" cm="1">
        <f t="array" ref="BI313">SUM(IF(podroze78[Nazwisko]=podroze78[[#This Row],[Nazwisko]],podroze78[dnie],0))</f>
        <v>32</v>
      </c>
      <c r="BJ313" s="1">
        <f>30+(podroze78[[#This Row],[dnie]]-1)*24</f>
        <v>54</v>
      </c>
      <c r="BK313" s="1">
        <f>podroze78[[#This Row],[dieta]]+podroze78[[#This Row],[Koszt_wyj]]</f>
        <v>760.5</v>
      </c>
      <c r="BL313" s="1">
        <f>MONTH(podroze78[[#This Row],[D_wyj]])</f>
        <v>4</v>
      </c>
      <c r="BT313" s="1" t="s">
        <v>111</v>
      </c>
      <c r="BU313" s="1" t="s">
        <v>112</v>
      </c>
      <c r="BV313" s="1" t="s">
        <v>17</v>
      </c>
      <c r="BW313" s="2">
        <v>41743</v>
      </c>
      <c r="BX313" s="2">
        <v>41744</v>
      </c>
      <c r="BY313">
        <v>706.5</v>
      </c>
      <c r="BZ313" t="str">
        <f>podroze789[[#This Row],[Imie]]&amp;podroze789[[#This Row],[Nazwisko]]</f>
        <v>GrzegorzPodolski</v>
      </c>
      <c r="CA313">
        <f>COUNTIF(podroze789[id],podroze789[[#This Row],[id]])</f>
        <v>14</v>
      </c>
      <c r="CB313">
        <f>podroze789[[#This Row],[D_powr]]-podroze789[[#This Row],[D_wyj]]+1</f>
        <v>2</v>
      </c>
      <c r="CC313" s="1" cm="1">
        <f t="array" ref="CC313">SUM(IF(podroze789[Nazwisko]=podroze789[[#This Row],[Nazwisko]],podroze789[dnie],0))</f>
        <v>32</v>
      </c>
      <c r="CD313" s="1">
        <f>30+(podroze789[[#This Row],[dnie]]-1)*24</f>
        <v>54</v>
      </c>
      <c r="CE313" s="1">
        <f>podroze789[[#This Row],[dieta]]+podroze789[[#This Row],[Koszt_wyj]]</f>
        <v>760.5</v>
      </c>
      <c r="CF313" s="1">
        <f>MONTH(podroze789[[#This Row],[D_wyj]])</f>
        <v>4</v>
      </c>
      <c r="CG313" s="1">
        <f>podroze789[[#This Row],[dnie]]-1</f>
        <v>1</v>
      </c>
      <c r="CT313" s="23">
        <v>2</v>
      </c>
      <c r="CV313" s="23">
        <v>1</v>
      </c>
    </row>
    <row r="314" spans="1:100" x14ac:dyDescent="0.25">
      <c r="A314" s="1" t="s">
        <v>111</v>
      </c>
      <c r="B314" s="1" t="s">
        <v>112</v>
      </c>
      <c r="C314" s="1" t="s">
        <v>17</v>
      </c>
      <c r="D314" s="2">
        <v>41845</v>
      </c>
      <c r="E314" s="2">
        <v>41846</v>
      </c>
      <c r="F314">
        <v>706.5</v>
      </c>
      <c r="G314" t="str">
        <f>podroze[[#This Row],[Imie]]&amp;podroze[[#This Row],[Nazwisko]]</f>
        <v>GrzegorzPodolski</v>
      </c>
      <c r="H314">
        <f>COUNTIF(podroze[id],podroze[[#This Row],[id]])</f>
        <v>14</v>
      </c>
      <c r="I314">
        <f>podroze[[#This Row],[D_powr]]-podroze[[#This Row],[D_wyj]]+1</f>
        <v>2</v>
      </c>
      <c r="J314" s="1" cm="1">
        <f t="array" ref="J314">SUM(IF(podroze[Nazwisko]=podroze[[#This Row],[Nazwisko]],podroze[dnie],0))</f>
        <v>32</v>
      </c>
      <c r="K314" s="1">
        <f>30+(podroze[[#This Row],[dnie]]-1)*24</f>
        <v>54</v>
      </c>
      <c r="AB314" s="1" t="s">
        <v>111</v>
      </c>
      <c r="AC314" s="1" t="s">
        <v>112</v>
      </c>
      <c r="AD314" s="1" t="s">
        <v>17</v>
      </c>
      <c r="AE314" s="2">
        <v>41845</v>
      </c>
      <c r="AF314" s="2">
        <v>41846</v>
      </c>
      <c r="AG314">
        <v>706.5</v>
      </c>
      <c r="AH314" t="str">
        <f>podroze7[[#This Row],[Imie]]&amp;podroze7[[#This Row],[Nazwisko]]</f>
        <v>GrzegorzPodolski</v>
      </c>
      <c r="AI314">
        <f>COUNTIF(podroze7[id],podroze7[[#This Row],[id]])</f>
        <v>14</v>
      </c>
      <c r="AJ314">
        <f>podroze7[[#This Row],[D_powr]]-podroze7[[#This Row],[D_wyj]]+1</f>
        <v>2</v>
      </c>
      <c r="AK314" s="1" cm="1">
        <f t="array" ref="AK314">SUM(IF(podroze7[Nazwisko]=podroze7[[#This Row],[Nazwisko]],podroze7[dnie],0))</f>
        <v>32</v>
      </c>
      <c r="AL314" s="1">
        <f>30+(podroze7[[#This Row],[dnie]]-1)*24</f>
        <v>54</v>
      </c>
      <c r="AM314" s="1">
        <f>podroze7[[#This Row],[dieta]]+podroze7[[#This Row],[Koszt_wyj]]</f>
        <v>760.5</v>
      </c>
      <c r="AZ314" s="1" t="s">
        <v>111</v>
      </c>
      <c r="BA314" s="1" t="s">
        <v>112</v>
      </c>
      <c r="BB314" s="1" t="s">
        <v>17</v>
      </c>
      <c r="BC314" s="2">
        <v>41845</v>
      </c>
      <c r="BD314" s="2">
        <v>41846</v>
      </c>
      <c r="BE314">
        <v>706.5</v>
      </c>
      <c r="BF314" t="str">
        <f>podroze78[[#This Row],[Imie]]&amp;podroze78[[#This Row],[Nazwisko]]</f>
        <v>GrzegorzPodolski</v>
      </c>
      <c r="BG314">
        <f>COUNTIF(podroze78[id],podroze78[[#This Row],[id]])</f>
        <v>14</v>
      </c>
      <c r="BH314">
        <f>podroze78[[#This Row],[D_powr]]-podroze78[[#This Row],[D_wyj]]+1</f>
        <v>2</v>
      </c>
      <c r="BI314" s="1" cm="1">
        <f t="array" ref="BI314">SUM(IF(podroze78[Nazwisko]=podroze78[[#This Row],[Nazwisko]],podroze78[dnie],0))</f>
        <v>32</v>
      </c>
      <c r="BJ314" s="1">
        <f>30+(podroze78[[#This Row],[dnie]]-1)*24</f>
        <v>54</v>
      </c>
      <c r="BK314" s="1">
        <f>podroze78[[#This Row],[dieta]]+podroze78[[#This Row],[Koszt_wyj]]</f>
        <v>760.5</v>
      </c>
      <c r="BL314" s="1">
        <f>MONTH(podroze78[[#This Row],[D_wyj]])</f>
        <v>7</v>
      </c>
      <c r="BT314" s="1" t="s">
        <v>111</v>
      </c>
      <c r="BU314" s="1" t="s">
        <v>112</v>
      </c>
      <c r="BV314" s="1" t="s">
        <v>17</v>
      </c>
      <c r="BW314" s="2">
        <v>41845</v>
      </c>
      <c r="BX314" s="2">
        <v>41846</v>
      </c>
      <c r="BY314">
        <v>706.5</v>
      </c>
      <c r="BZ314" t="str">
        <f>podroze789[[#This Row],[Imie]]&amp;podroze789[[#This Row],[Nazwisko]]</f>
        <v>GrzegorzPodolski</v>
      </c>
      <c r="CA314">
        <f>COUNTIF(podroze789[id],podroze789[[#This Row],[id]])</f>
        <v>14</v>
      </c>
      <c r="CB314">
        <f>podroze789[[#This Row],[D_powr]]-podroze789[[#This Row],[D_wyj]]+1</f>
        <v>2</v>
      </c>
      <c r="CC314" s="1" cm="1">
        <f t="array" ref="CC314">SUM(IF(podroze789[Nazwisko]=podroze789[[#This Row],[Nazwisko]],podroze789[dnie],0))</f>
        <v>32</v>
      </c>
      <c r="CD314" s="1">
        <f>30+(podroze789[[#This Row],[dnie]]-1)*24</f>
        <v>54</v>
      </c>
      <c r="CE314" s="1">
        <f>podroze789[[#This Row],[dieta]]+podroze789[[#This Row],[Koszt_wyj]]</f>
        <v>760.5</v>
      </c>
      <c r="CF314" s="1">
        <f>MONTH(podroze789[[#This Row],[D_wyj]])</f>
        <v>7</v>
      </c>
      <c r="CG314" s="1">
        <f>podroze789[[#This Row],[dnie]]-1</f>
        <v>1</v>
      </c>
      <c r="CT314" s="24">
        <v>2</v>
      </c>
      <c r="CV314" s="24">
        <v>1</v>
      </c>
    </row>
    <row r="315" spans="1:100" x14ac:dyDescent="0.25">
      <c r="A315" s="1" t="s">
        <v>111</v>
      </c>
      <c r="B315" s="1" t="s">
        <v>112</v>
      </c>
      <c r="C315" s="1" t="s">
        <v>72</v>
      </c>
      <c r="D315" s="2">
        <v>41851</v>
      </c>
      <c r="E315" s="2">
        <v>41852</v>
      </c>
      <c r="F315">
        <v>693.7</v>
      </c>
      <c r="G315" t="str">
        <f>podroze[[#This Row],[Imie]]&amp;podroze[[#This Row],[Nazwisko]]</f>
        <v>GrzegorzPodolski</v>
      </c>
      <c r="H315">
        <f>COUNTIF(podroze[id],podroze[[#This Row],[id]])</f>
        <v>14</v>
      </c>
      <c r="I315">
        <f>podroze[[#This Row],[D_powr]]-podroze[[#This Row],[D_wyj]]+1</f>
        <v>2</v>
      </c>
      <c r="J315" s="1" cm="1">
        <f t="array" ref="J315">SUM(IF(podroze[Nazwisko]=podroze[[#This Row],[Nazwisko]],podroze[dnie],0))</f>
        <v>32</v>
      </c>
      <c r="K315" s="1">
        <f>30+(podroze[[#This Row],[dnie]]-1)*24</f>
        <v>54</v>
      </c>
      <c r="AB315" s="1" t="s">
        <v>111</v>
      </c>
      <c r="AC315" s="1" t="s">
        <v>112</v>
      </c>
      <c r="AD315" s="1" t="s">
        <v>72</v>
      </c>
      <c r="AE315" s="2">
        <v>41851</v>
      </c>
      <c r="AF315" s="2">
        <v>41852</v>
      </c>
      <c r="AG315">
        <v>693.7</v>
      </c>
      <c r="AH315" t="str">
        <f>podroze7[[#This Row],[Imie]]&amp;podroze7[[#This Row],[Nazwisko]]</f>
        <v>GrzegorzPodolski</v>
      </c>
      <c r="AI315">
        <f>COUNTIF(podroze7[id],podroze7[[#This Row],[id]])</f>
        <v>14</v>
      </c>
      <c r="AJ315">
        <f>podroze7[[#This Row],[D_powr]]-podroze7[[#This Row],[D_wyj]]+1</f>
        <v>2</v>
      </c>
      <c r="AK315" s="1" cm="1">
        <f t="array" ref="AK315">SUM(IF(podroze7[Nazwisko]=podroze7[[#This Row],[Nazwisko]],podroze7[dnie],0))</f>
        <v>32</v>
      </c>
      <c r="AL315" s="1">
        <f>30+(podroze7[[#This Row],[dnie]]-1)*24</f>
        <v>54</v>
      </c>
      <c r="AM315" s="1">
        <f>podroze7[[#This Row],[dieta]]+podroze7[[#This Row],[Koszt_wyj]]</f>
        <v>747.7</v>
      </c>
      <c r="AZ315" s="1" t="s">
        <v>111</v>
      </c>
      <c r="BA315" s="1" t="s">
        <v>112</v>
      </c>
      <c r="BB315" s="1" t="s">
        <v>72</v>
      </c>
      <c r="BC315" s="2">
        <v>41851</v>
      </c>
      <c r="BD315" s="2">
        <v>41852</v>
      </c>
      <c r="BE315">
        <v>693.7</v>
      </c>
      <c r="BF315" t="str">
        <f>podroze78[[#This Row],[Imie]]&amp;podroze78[[#This Row],[Nazwisko]]</f>
        <v>GrzegorzPodolski</v>
      </c>
      <c r="BG315">
        <f>COUNTIF(podroze78[id],podroze78[[#This Row],[id]])</f>
        <v>14</v>
      </c>
      <c r="BH315">
        <f>podroze78[[#This Row],[D_powr]]-podroze78[[#This Row],[D_wyj]]+1</f>
        <v>2</v>
      </c>
      <c r="BI315" s="1" cm="1">
        <f t="array" ref="BI315">SUM(IF(podroze78[Nazwisko]=podroze78[[#This Row],[Nazwisko]],podroze78[dnie],0))</f>
        <v>32</v>
      </c>
      <c r="BJ315" s="1">
        <f>30+(podroze78[[#This Row],[dnie]]-1)*24</f>
        <v>54</v>
      </c>
      <c r="BK315" s="1">
        <f>podroze78[[#This Row],[dieta]]+podroze78[[#This Row],[Koszt_wyj]]</f>
        <v>747.7</v>
      </c>
      <c r="BL315" s="1">
        <f>MONTH(podroze78[[#This Row],[D_wyj]])</f>
        <v>7</v>
      </c>
      <c r="BT315" s="1" t="s">
        <v>111</v>
      </c>
      <c r="BU315" s="1" t="s">
        <v>112</v>
      </c>
      <c r="BV315" s="1" t="s">
        <v>72</v>
      </c>
      <c r="BW315" s="2">
        <v>41851</v>
      </c>
      <c r="BX315" s="2">
        <v>41852</v>
      </c>
      <c r="BY315">
        <v>693.7</v>
      </c>
      <c r="BZ315" t="str">
        <f>podroze789[[#This Row],[Imie]]&amp;podroze789[[#This Row],[Nazwisko]]</f>
        <v>GrzegorzPodolski</v>
      </c>
      <c r="CA315">
        <f>COUNTIF(podroze789[id],podroze789[[#This Row],[id]])</f>
        <v>14</v>
      </c>
      <c r="CB315">
        <f>podroze789[[#This Row],[D_powr]]-podroze789[[#This Row],[D_wyj]]+1</f>
        <v>2</v>
      </c>
      <c r="CC315" s="1" cm="1">
        <f t="array" ref="CC315">SUM(IF(podroze789[Nazwisko]=podroze789[[#This Row],[Nazwisko]],podroze789[dnie],0))</f>
        <v>32</v>
      </c>
      <c r="CD315" s="1">
        <f>30+(podroze789[[#This Row],[dnie]]-1)*24</f>
        <v>54</v>
      </c>
      <c r="CE315" s="1">
        <f>podroze789[[#This Row],[dieta]]+podroze789[[#This Row],[Koszt_wyj]]</f>
        <v>747.7</v>
      </c>
      <c r="CF315" s="1">
        <f>MONTH(podroze789[[#This Row],[D_wyj]])</f>
        <v>7</v>
      </c>
      <c r="CG315" s="1">
        <f>podroze789[[#This Row],[dnie]]-1</f>
        <v>1</v>
      </c>
      <c r="CT315" s="23">
        <v>2</v>
      </c>
      <c r="CV315" s="23">
        <v>1</v>
      </c>
    </row>
    <row r="316" spans="1:100" x14ac:dyDescent="0.25">
      <c r="A316" s="1" t="s">
        <v>111</v>
      </c>
      <c r="B316" s="1" t="s">
        <v>112</v>
      </c>
      <c r="C316" s="1" t="s">
        <v>11</v>
      </c>
      <c r="D316" s="2">
        <v>41941</v>
      </c>
      <c r="E316" s="2">
        <v>41942</v>
      </c>
      <c r="F316">
        <v>295.39999999999998</v>
      </c>
      <c r="G316" t="str">
        <f>podroze[[#This Row],[Imie]]&amp;podroze[[#This Row],[Nazwisko]]</f>
        <v>GrzegorzPodolski</v>
      </c>
      <c r="H316">
        <f>COUNTIF(podroze[id],podroze[[#This Row],[id]])</f>
        <v>14</v>
      </c>
      <c r="I316">
        <f>podroze[[#This Row],[D_powr]]-podroze[[#This Row],[D_wyj]]+1</f>
        <v>2</v>
      </c>
      <c r="J316" s="1" cm="1">
        <f t="array" ref="J316">SUM(IF(podroze[Nazwisko]=podroze[[#This Row],[Nazwisko]],podroze[dnie],0))</f>
        <v>32</v>
      </c>
      <c r="K316" s="1">
        <f>30+(podroze[[#This Row],[dnie]]-1)*24</f>
        <v>54</v>
      </c>
      <c r="AB316" s="1" t="s">
        <v>111</v>
      </c>
      <c r="AC316" s="1" t="s">
        <v>112</v>
      </c>
      <c r="AD316" s="1" t="s">
        <v>11</v>
      </c>
      <c r="AE316" s="2">
        <v>41941</v>
      </c>
      <c r="AF316" s="2">
        <v>41942</v>
      </c>
      <c r="AG316">
        <v>295.39999999999998</v>
      </c>
      <c r="AH316" t="str">
        <f>podroze7[[#This Row],[Imie]]&amp;podroze7[[#This Row],[Nazwisko]]</f>
        <v>GrzegorzPodolski</v>
      </c>
      <c r="AI316">
        <f>COUNTIF(podroze7[id],podroze7[[#This Row],[id]])</f>
        <v>14</v>
      </c>
      <c r="AJ316">
        <f>podroze7[[#This Row],[D_powr]]-podroze7[[#This Row],[D_wyj]]+1</f>
        <v>2</v>
      </c>
      <c r="AK316" s="1" cm="1">
        <f t="array" ref="AK316">SUM(IF(podroze7[Nazwisko]=podroze7[[#This Row],[Nazwisko]],podroze7[dnie],0))</f>
        <v>32</v>
      </c>
      <c r="AL316" s="1">
        <f>30+(podroze7[[#This Row],[dnie]]-1)*24</f>
        <v>54</v>
      </c>
      <c r="AM316" s="1">
        <f>podroze7[[#This Row],[dieta]]+podroze7[[#This Row],[Koszt_wyj]]</f>
        <v>349.4</v>
      </c>
      <c r="AZ316" s="1" t="s">
        <v>111</v>
      </c>
      <c r="BA316" s="1" t="s">
        <v>112</v>
      </c>
      <c r="BB316" s="1" t="s">
        <v>11</v>
      </c>
      <c r="BC316" s="2">
        <v>41941</v>
      </c>
      <c r="BD316" s="2">
        <v>41942</v>
      </c>
      <c r="BE316">
        <v>295.39999999999998</v>
      </c>
      <c r="BF316" t="str">
        <f>podroze78[[#This Row],[Imie]]&amp;podroze78[[#This Row],[Nazwisko]]</f>
        <v>GrzegorzPodolski</v>
      </c>
      <c r="BG316">
        <f>COUNTIF(podroze78[id],podroze78[[#This Row],[id]])</f>
        <v>14</v>
      </c>
      <c r="BH316">
        <f>podroze78[[#This Row],[D_powr]]-podroze78[[#This Row],[D_wyj]]+1</f>
        <v>2</v>
      </c>
      <c r="BI316" s="1" cm="1">
        <f t="array" ref="BI316">SUM(IF(podroze78[Nazwisko]=podroze78[[#This Row],[Nazwisko]],podroze78[dnie],0))</f>
        <v>32</v>
      </c>
      <c r="BJ316" s="1">
        <f>30+(podroze78[[#This Row],[dnie]]-1)*24</f>
        <v>54</v>
      </c>
      <c r="BK316" s="1">
        <f>podroze78[[#This Row],[dieta]]+podroze78[[#This Row],[Koszt_wyj]]</f>
        <v>349.4</v>
      </c>
      <c r="BL316" s="1">
        <f>MONTH(podroze78[[#This Row],[D_wyj]])</f>
        <v>10</v>
      </c>
      <c r="BT316" s="1" t="s">
        <v>111</v>
      </c>
      <c r="BU316" s="1" t="s">
        <v>112</v>
      </c>
      <c r="BV316" s="1" t="s">
        <v>11</v>
      </c>
      <c r="BW316" s="2">
        <v>41941</v>
      </c>
      <c r="BX316" s="2">
        <v>41942</v>
      </c>
      <c r="BY316">
        <v>295.39999999999998</v>
      </c>
      <c r="BZ316" t="str">
        <f>podroze789[[#This Row],[Imie]]&amp;podroze789[[#This Row],[Nazwisko]]</f>
        <v>GrzegorzPodolski</v>
      </c>
      <c r="CA316">
        <f>COUNTIF(podroze789[id],podroze789[[#This Row],[id]])</f>
        <v>14</v>
      </c>
      <c r="CB316">
        <f>podroze789[[#This Row],[D_powr]]-podroze789[[#This Row],[D_wyj]]+1</f>
        <v>2</v>
      </c>
      <c r="CC316" s="1" cm="1">
        <f t="array" ref="CC316">SUM(IF(podroze789[Nazwisko]=podroze789[[#This Row],[Nazwisko]],podroze789[dnie],0))</f>
        <v>32</v>
      </c>
      <c r="CD316" s="1">
        <f>30+(podroze789[[#This Row],[dnie]]-1)*24</f>
        <v>54</v>
      </c>
      <c r="CE316" s="1">
        <f>podroze789[[#This Row],[dieta]]+podroze789[[#This Row],[Koszt_wyj]]</f>
        <v>349.4</v>
      </c>
      <c r="CF316" s="1">
        <f>MONTH(podroze789[[#This Row],[D_wyj]])</f>
        <v>10</v>
      </c>
      <c r="CG316" s="1">
        <f>podroze789[[#This Row],[dnie]]-1</f>
        <v>1</v>
      </c>
      <c r="CT316" s="24">
        <v>4</v>
      </c>
      <c r="CV316" s="24">
        <v>1</v>
      </c>
    </row>
    <row r="317" spans="1:100" x14ac:dyDescent="0.25">
      <c r="A317" s="1" t="s">
        <v>111</v>
      </c>
      <c r="B317" s="1" t="s">
        <v>112</v>
      </c>
      <c r="C317" s="1" t="s">
        <v>66</v>
      </c>
      <c r="D317" s="2">
        <v>41947</v>
      </c>
      <c r="E317" s="2">
        <v>41948</v>
      </c>
      <c r="F317">
        <v>485.7</v>
      </c>
      <c r="G317" t="str">
        <f>podroze[[#This Row],[Imie]]&amp;podroze[[#This Row],[Nazwisko]]</f>
        <v>GrzegorzPodolski</v>
      </c>
      <c r="H317">
        <f>COUNTIF(podroze[id],podroze[[#This Row],[id]])</f>
        <v>14</v>
      </c>
      <c r="I317">
        <f>podroze[[#This Row],[D_powr]]-podroze[[#This Row],[D_wyj]]+1</f>
        <v>2</v>
      </c>
      <c r="J317" s="1" cm="1">
        <f t="array" ref="J317">SUM(IF(podroze[Nazwisko]=podroze[[#This Row],[Nazwisko]],podroze[dnie],0))</f>
        <v>32</v>
      </c>
      <c r="K317" s="1">
        <f>30+(podroze[[#This Row],[dnie]]-1)*24</f>
        <v>54</v>
      </c>
      <c r="AB317" s="1" t="s">
        <v>111</v>
      </c>
      <c r="AC317" s="1" t="s">
        <v>112</v>
      </c>
      <c r="AD317" s="1" t="s">
        <v>66</v>
      </c>
      <c r="AE317" s="2">
        <v>41947</v>
      </c>
      <c r="AF317" s="2">
        <v>41948</v>
      </c>
      <c r="AG317">
        <v>485.7</v>
      </c>
      <c r="AH317" t="str">
        <f>podroze7[[#This Row],[Imie]]&amp;podroze7[[#This Row],[Nazwisko]]</f>
        <v>GrzegorzPodolski</v>
      </c>
      <c r="AI317">
        <f>COUNTIF(podroze7[id],podroze7[[#This Row],[id]])</f>
        <v>14</v>
      </c>
      <c r="AJ317">
        <f>podroze7[[#This Row],[D_powr]]-podroze7[[#This Row],[D_wyj]]+1</f>
        <v>2</v>
      </c>
      <c r="AK317" s="1" cm="1">
        <f t="array" ref="AK317">SUM(IF(podroze7[Nazwisko]=podroze7[[#This Row],[Nazwisko]],podroze7[dnie],0))</f>
        <v>32</v>
      </c>
      <c r="AL317" s="1">
        <f>30+(podroze7[[#This Row],[dnie]]-1)*24</f>
        <v>54</v>
      </c>
      <c r="AM317" s="1">
        <f>podroze7[[#This Row],[dieta]]+podroze7[[#This Row],[Koszt_wyj]]</f>
        <v>539.70000000000005</v>
      </c>
      <c r="AZ317" s="1" t="s">
        <v>111</v>
      </c>
      <c r="BA317" s="1" t="s">
        <v>112</v>
      </c>
      <c r="BB317" s="1" t="s">
        <v>66</v>
      </c>
      <c r="BC317" s="2">
        <v>41947</v>
      </c>
      <c r="BD317" s="2">
        <v>41948</v>
      </c>
      <c r="BE317">
        <v>485.7</v>
      </c>
      <c r="BF317" t="str">
        <f>podroze78[[#This Row],[Imie]]&amp;podroze78[[#This Row],[Nazwisko]]</f>
        <v>GrzegorzPodolski</v>
      </c>
      <c r="BG317">
        <f>COUNTIF(podroze78[id],podroze78[[#This Row],[id]])</f>
        <v>14</v>
      </c>
      <c r="BH317">
        <f>podroze78[[#This Row],[D_powr]]-podroze78[[#This Row],[D_wyj]]+1</f>
        <v>2</v>
      </c>
      <c r="BI317" s="1" cm="1">
        <f t="array" ref="BI317">SUM(IF(podroze78[Nazwisko]=podroze78[[#This Row],[Nazwisko]],podroze78[dnie],0))</f>
        <v>32</v>
      </c>
      <c r="BJ317" s="1">
        <f>30+(podroze78[[#This Row],[dnie]]-1)*24</f>
        <v>54</v>
      </c>
      <c r="BK317" s="1">
        <f>podroze78[[#This Row],[dieta]]+podroze78[[#This Row],[Koszt_wyj]]</f>
        <v>539.70000000000005</v>
      </c>
      <c r="BL317" s="1">
        <f>MONTH(podroze78[[#This Row],[D_wyj]])</f>
        <v>11</v>
      </c>
      <c r="BT317" s="1" t="s">
        <v>111</v>
      </c>
      <c r="BU317" s="1" t="s">
        <v>112</v>
      </c>
      <c r="BV317" s="1" t="s">
        <v>66</v>
      </c>
      <c r="BW317" s="2">
        <v>41947</v>
      </c>
      <c r="BX317" s="2">
        <v>41948</v>
      </c>
      <c r="BY317">
        <v>485.7</v>
      </c>
      <c r="BZ317" t="str">
        <f>podroze789[[#This Row],[Imie]]&amp;podroze789[[#This Row],[Nazwisko]]</f>
        <v>GrzegorzPodolski</v>
      </c>
      <c r="CA317">
        <f>COUNTIF(podroze789[id],podroze789[[#This Row],[id]])</f>
        <v>14</v>
      </c>
      <c r="CB317">
        <f>podroze789[[#This Row],[D_powr]]-podroze789[[#This Row],[D_wyj]]+1</f>
        <v>2</v>
      </c>
      <c r="CC317" s="1" cm="1">
        <f t="array" ref="CC317">SUM(IF(podroze789[Nazwisko]=podroze789[[#This Row],[Nazwisko]],podroze789[dnie],0))</f>
        <v>32</v>
      </c>
      <c r="CD317" s="1">
        <f>30+(podroze789[[#This Row],[dnie]]-1)*24</f>
        <v>54</v>
      </c>
      <c r="CE317" s="1">
        <f>podroze789[[#This Row],[dieta]]+podroze789[[#This Row],[Koszt_wyj]]</f>
        <v>539.70000000000005</v>
      </c>
      <c r="CF317" s="1">
        <f>MONTH(podroze789[[#This Row],[D_wyj]])</f>
        <v>11</v>
      </c>
      <c r="CG317" s="1">
        <f>podroze789[[#This Row],[dnie]]-1</f>
        <v>1</v>
      </c>
      <c r="CT317" s="23">
        <v>4</v>
      </c>
      <c r="CV317" s="23">
        <v>1</v>
      </c>
    </row>
    <row r="318" spans="1:100" x14ac:dyDescent="0.25">
      <c r="A318" s="1" t="s">
        <v>111</v>
      </c>
      <c r="B318" s="1" t="s">
        <v>112</v>
      </c>
      <c r="C318" s="1" t="s">
        <v>38</v>
      </c>
      <c r="D318" s="2">
        <v>41958</v>
      </c>
      <c r="E318" s="2">
        <v>41959</v>
      </c>
      <c r="F318">
        <v>407.8</v>
      </c>
      <c r="G318" t="str">
        <f>podroze[[#This Row],[Imie]]&amp;podroze[[#This Row],[Nazwisko]]</f>
        <v>GrzegorzPodolski</v>
      </c>
      <c r="H318">
        <f>COUNTIF(podroze[id],podroze[[#This Row],[id]])</f>
        <v>14</v>
      </c>
      <c r="I318">
        <f>podroze[[#This Row],[D_powr]]-podroze[[#This Row],[D_wyj]]+1</f>
        <v>2</v>
      </c>
      <c r="J318" s="1" cm="1">
        <f t="array" ref="J318">SUM(IF(podroze[Nazwisko]=podroze[[#This Row],[Nazwisko]],podroze[dnie],0))</f>
        <v>32</v>
      </c>
      <c r="K318" s="1">
        <f>30+(podroze[[#This Row],[dnie]]-1)*24</f>
        <v>54</v>
      </c>
      <c r="AB318" s="1" t="s">
        <v>111</v>
      </c>
      <c r="AC318" s="1" t="s">
        <v>112</v>
      </c>
      <c r="AD318" s="1" t="s">
        <v>38</v>
      </c>
      <c r="AE318" s="2">
        <v>41958</v>
      </c>
      <c r="AF318" s="2">
        <v>41959</v>
      </c>
      <c r="AG318">
        <v>407.8</v>
      </c>
      <c r="AH318" t="str">
        <f>podroze7[[#This Row],[Imie]]&amp;podroze7[[#This Row],[Nazwisko]]</f>
        <v>GrzegorzPodolski</v>
      </c>
      <c r="AI318">
        <f>COUNTIF(podroze7[id],podroze7[[#This Row],[id]])</f>
        <v>14</v>
      </c>
      <c r="AJ318">
        <f>podroze7[[#This Row],[D_powr]]-podroze7[[#This Row],[D_wyj]]+1</f>
        <v>2</v>
      </c>
      <c r="AK318" s="1" cm="1">
        <f t="array" ref="AK318">SUM(IF(podroze7[Nazwisko]=podroze7[[#This Row],[Nazwisko]],podroze7[dnie],0))</f>
        <v>32</v>
      </c>
      <c r="AL318" s="1">
        <f>30+(podroze7[[#This Row],[dnie]]-1)*24</f>
        <v>54</v>
      </c>
      <c r="AM318" s="1">
        <f>podroze7[[#This Row],[dieta]]+podroze7[[#This Row],[Koszt_wyj]]</f>
        <v>461.8</v>
      </c>
      <c r="AZ318" s="1" t="s">
        <v>111</v>
      </c>
      <c r="BA318" s="1" t="s">
        <v>112</v>
      </c>
      <c r="BB318" s="1" t="s">
        <v>38</v>
      </c>
      <c r="BC318" s="2">
        <v>41958</v>
      </c>
      <c r="BD318" s="2">
        <v>41959</v>
      </c>
      <c r="BE318">
        <v>407.8</v>
      </c>
      <c r="BF318" t="str">
        <f>podroze78[[#This Row],[Imie]]&amp;podroze78[[#This Row],[Nazwisko]]</f>
        <v>GrzegorzPodolski</v>
      </c>
      <c r="BG318">
        <f>COUNTIF(podroze78[id],podroze78[[#This Row],[id]])</f>
        <v>14</v>
      </c>
      <c r="BH318">
        <f>podroze78[[#This Row],[D_powr]]-podroze78[[#This Row],[D_wyj]]+1</f>
        <v>2</v>
      </c>
      <c r="BI318" s="1" cm="1">
        <f t="array" ref="BI318">SUM(IF(podroze78[Nazwisko]=podroze78[[#This Row],[Nazwisko]],podroze78[dnie],0))</f>
        <v>32</v>
      </c>
      <c r="BJ318" s="1">
        <f>30+(podroze78[[#This Row],[dnie]]-1)*24</f>
        <v>54</v>
      </c>
      <c r="BK318" s="1">
        <f>podroze78[[#This Row],[dieta]]+podroze78[[#This Row],[Koszt_wyj]]</f>
        <v>461.8</v>
      </c>
      <c r="BL318" s="1">
        <f>MONTH(podroze78[[#This Row],[D_wyj]])</f>
        <v>11</v>
      </c>
      <c r="BT318" s="1" t="s">
        <v>111</v>
      </c>
      <c r="BU318" s="1" t="s">
        <v>112</v>
      </c>
      <c r="BV318" s="1" t="s">
        <v>38</v>
      </c>
      <c r="BW318" s="2">
        <v>41958</v>
      </c>
      <c r="BX318" s="2">
        <v>41959</v>
      </c>
      <c r="BY318">
        <v>407.8</v>
      </c>
      <c r="BZ318" t="str">
        <f>podroze789[[#This Row],[Imie]]&amp;podroze789[[#This Row],[Nazwisko]]</f>
        <v>GrzegorzPodolski</v>
      </c>
      <c r="CA318">
        <f>COUNTIF(podroze789[id],podroze789[[#This Row],[id]])</f>
        <v>14</v>
      </c>
      <c r="CB318">
        <f>podroze789[[#This Row],[D_powr]]-podroze789[[#This Row],[D_wyj]]+1</f>
        <v>2</v>
      </c>
      <c r="CC318" s="1" cm="1">
        <f t="array" ref="CC318">SUM(IF(podroze789[Nazwisko]=podroze789[[#This Row],[Nazwisko]],podroze789[dnie],0))</f>
        <v>32</v>
      </c>
      <c r="CD318" s="1">
        <f>30+(podroze789[[#This Row],[dnie]]-1)*24</f>
        <v>54</v>
      </c>
      <c r="CE318" s="1">
        <f>podroze789[[#This Row],[dieta]]+podroze789[[#This Row],[Koszt_wyj]]</f>
        <v>461.8</v>
      </c>
      <c r="CF318" s="1">
        <f>MONTH(podroze789[[#This Row],[D_wyj]])</f>
        <v>11</v>
      </c>
      <c r="CG318" s="1">
        <f>podroze789[[#This Row],[dnie]]-1</f>
        <v>1</v>
      </c>
      <c r="CT318" s="24">
        <v>3</v>
      </c>
      <c r="CV318" s="24">
        <v>1</v>
      </c>
    </row>
    <row r="319" spans="1:100" x14ac:dyDescent="0.25">
      <c r="A319" s="1" t="s">
        <v>15</v>
      </c>
      <c r="B319" s="1" t="s">
        <v>46</v>
      </c>
      <c r="C319" s="1" t="s">
        <v>38</v>
      </c>
      <c r="D319" s="2">
        <v>41713</v>
      </c>
      <c r="E319" s="2">
        <v>41714</v>
      </c>
      <c r="F319">
        <v>407.8</v>
      </c>
      <c r="G319" t="str">
        <f>podroze[[#This Row],[Imie]]&amp;podroze[[#This Row],[Nazwisko]]</f>
        <v>PiotrBojarun</v>
      </c>
      <c r="H319">
        <f>COUNTIF(podroze[id],podroze[[#This Row],[id]])</f>
        <v>10</v>
      </c>
      <c r="I319">
        <f>podroze[[#This Row],[D_powr]]-podroze[[#This Row],[D_wyj]]+1</f>
        <v>2</v>
      </c>
      <c r="J319" s="1" cm="1">
        <f t="array" ref="J319">SUM(IF(podroze[Nazwisko]=podroze[[#This Row],[Nazwisko]],podroze[dnie],0))</f>
        <v>32</v>
      </c>
      <c r="K319" s="1">
        <f>30+(podroze[[#This Row],[dnie]]-1)*24</f>
        <v>54</v>
      </c>
      <c r="AB319" s="1" t="s">
        <v>15</v>
      </c>
      <c r="AC319" s="1" t="s">
        <v>46</v>
      </c>
      <c r="AD319" s="1" t="s">
        <v>38</v>
      </c>
      <c r="AE319" s="2">
        <v>41713</v>
      </c>
      <c r="AF319" s="2">
        <v>41714</v>
      </c>
      <c r="AG319">
        <v>407.8</v>
      </c>
      <c r="AH319" t="str">
        <f>podroze7[[#This Row],[Imie]]&amp;podroze7[[#This Row],[Nazwisko]]</f>
        <v>PiotrBojarun</v>
      </c>
      <c r="AI319">
        <f>COUNTIF(podroze7[id],podroze7[[#This Row],[id]])</f>
        <v>10</v>
      </c>
      <c r="AJ319">
        <f>podroze7[[#This Row],[D_powr]]-podroze7[[#This Row],[D_wyj]]+1</f>
        <v>2</v>
      </c>
      <c r="AK319" s="1" cm="1">
        <f t="array" ref="AK319">SUM(IF(podroze7[Nazwisko]=podroze7[[#This Row],[Nazwisko]],podroze7[dnie],0))</f>
        <v>32</v>
      </c>
      <c r="AL319" s="1">
        <f>30+(podroze7[[#This Row],[dnie]]-1)*24</f>
        <v>54</v>
      </c>
      <c r="AM319" s="1">
        <f>podroze7[[#This Row],[dieta]]+podroze7[[#This Row],[Koszt_wyj]]</f>
        <v>461.8</v>
      </c>
      <c r="AZ319" s="1" t="s">
        <v>15</v>
      </c>
      <c r="BA319" s="1" t="s">
        <v>46</v>
      </c>
      <c r="BB319" s="1" t="s">
        <v>38</v>
      </c>
      <c r="BC319" s="2">
        <v>41713</v>
      </c>
      <c r="BD319" s="2">
        <v>41714</v>
      </c>
      <c r="BE319">
        <v>407.8</v>
      </c>
      <c r="BF319" t="str">
        <f>podroze78[[#This Row],[Imie]]&amp;podroze78[[#This Row],[Nazwisko]]</f>
        <v>PiotrBojarun</v>
      </c>
      <c r="BG319">
        <f>COUNTIF(podroze78[id],podroze78[[#This Row],[id]])</f>
        <v>10</v>
      </c>
      <c r="BH319">
        <f>podroze78[[#This Row],[D_powr]]-podroze78[[#This Row],[D_wyj]]+1</f>
        <v>2</v>
      </c>
      <c r="BI319" s="1" cm="1">
        <f t="array" ref="BI319">SUM(IF(podroze78[Nazwisko]=podroze78[[#This Row],[Nazwisko]],podroze78[dnie],0))</f>
        <v>32</v>
      </c>
      <c r="BJ319" s="1">
        <f>30+(podroze78[[#This Row],[dnie]]-1)*24</f>
        <v>54</v>
      </c>
      <c r="BK319" s="1">
        <f>podroze78[[#This Row],[dieta]]+podroze78[[#This Row],[Koszt_wyj]]</f>
        <v>461.8</v>
      </c>
      <c r="BL319" s="1">
        <f>MONTH(podroze78[[#This Row],[D_wyj]])</f>
        <v>3</v>
      </c>
      <c r="BT319" s="1" t="s">
        <v>15</v>
      </c>
      <c r="BU319" s="1" t="s">
        <v>46</v>
      </c>
      <c r="BV319" s="1" t="s">
        <v>38</v>
      </c>
      <c r="BW319" s="2">
        <v>41713</v>
      </c>
      <c r="BX319" s="2">
        <v>41714</v>
      </c>
      <c r="BY319">
        <v>407.8</v>
      </c>
      <c r="BZ319" t="str">
        <f>podroze789[[#This Row],[Imie]]&amp;podroze789[[#This Row],[Nazwisko]]</f>
        <v>PiotrBojarun</v>
      </c>
      <c r="CA319">
        <f>COUNTIF(podroze789[id],podroze789[[#This Row],[id]])</f>
        <v>10</v>
      </c>
      <c r="CB319">
        <f>podroze789[[#This Row],[D_powr]]-podroze789[[#This Row],[D_wyj]]+1</f>
        <v>2</v>
      </c>
      <c r="CC319" s="1" cm="1">
        <f t="array" ref="CC319">SUM(IF(podroze789[Nazwisko]=podroze789[[#This Row],[Nazwisko]],podroze789[dnie],0))</f>
        <v>32</v>
      </c>
      <c r="CD319" s="1">
        <f>30+(podroze789[[#This Row],[dnie]]-1)*24</f>
        <v>54</v>
      </c>
      <c r="CE319" s="1">
        <f>podroze789[[#This Row],[dieta]]+podroze789[[#This Row],[Koszt_wyj]]</f>
        <v>461.8</v>
      </c>
      <c r="CF319" s="1">
        <f>MONTH(podroze789[[#This Row],[D_wyj]])</f>
        <v>3</v>
      </c>
      <c r="CG319" s="1">
        <f>podroze789[[#This Row],[dnie]]-1</f>
        <v>1</v>
      </c>
      <c r="CT319" s="23">
        <v>4</v>
      </c>
      <c r="CV319" s="23">
        <v>1</v>
      </c>
    </row>
    <row r="320" spans="1:100" hidden="1" x14ac:dyDescent="0.25">
      <c r="A320" s="1" t="s">
        <v>111</v>
      </c>
      <c r="B320" s="1" t="s">
        <v>112</v>
      </c>
      <c r="C320" s="1" t="s">
        <v>17</v>
      </c>
      <c r="D320" s="2">
        <v>41658</v>
      </c>
      <c r="E320" s="2">
        <v>41658</v>
      </c>
      <c r="F320">
        <v>501.5</v>
      </c>
      <c r="G320" t="str">
        <f>podroze[[#This Row],[Imie]]&amp;podroze[[#This Row],[Nazwisko]]</f>
        <v>GrzegorzPodolski</v>
      </c>
      <c r="H320">
        <f>COUNTIF(podroze[id],podroze[[#This Row],[id]])</f>
        <v>14</v>
      </c>
      <c r="I320">
        <f>podroze[[#This Row],[D_powr]]-podroze[[#This Row],[D_wyj]]+1</f>
        <v>1</v>
      </c>
      <c r="J320" s="1" cm="1">
        <f t="array" ref="J320">SUM(IF(podroze[Nazwisko]=podroze[[#This Row],[Nazwisko]],podroze[dnie],0))</f>
        <v>32</v>
      </c>
      <c r="K320" s="1">
        <f>30+(podroze[[#This Row],[dnie]]-1)*24</f>
        <v>30</v>
      </c>
      <c r="AB320" s="1" t="s">
        <v>111</v>
      </c>
      <c r="AC320" s="1" t="s">
        <v>112</v>
      </c>
      <c r="AD320" s="1" t="s">
        <v>17</v>
      </c>
      <c r="AE320" s="2">
        <v>41658</v>
      </c>
      <c r="AF320" s="2">
        <v>41658</v>
      </c>
      <c r="AG320">
        <v>501.5</v>
      </c>
      <c r="AH320" t="str">
        <f>podroze7[[#This Row],[Imie]]&amp;podroze7[[#This Row],[Nazwisko]]</f>
        <v>GrzegorzPodolski</v>
      </c>
      <c r="AI320">
        <f>COUNTIF(podroze7[id],podroze7[[#This Row],[id]])</f>
        <v>14</v>
      </c>
      <c r="AJ320">
        <f>podroze7[[#This Row],[D_powr]]-podroze7[[#This Row],[D_wyj]]+1</f>
        <v>1</v>
      </c>
      <c r="AK320" s="1" cm="1">
        <f t="array" ref="AK320">SUM(IF(podroze7[Nazwisko]=podroze7[[#This Row],[Nazwisko]],podroze7[dnie],0))</f>
        <v>32</v>
      </c>
      <c r="AL320" s="1">
        <f>30+(podroze7[[#This Row],[dnie]]-1)*24</f>
        <v>30</v>
      </c>
      <c r="AM320" s="1">
        <f>podroze7[[#This Row],[dieta]]+podroze7[[#This Row],[Koszt_wyj]]</f>
        <v>531.5</v>
      </c>
      <c r="AZ320" s="1" t="s">
        <v>111</v>
      </c>
      <c r="BA320" s="1" t="s">
        <v>112</v>
      </c>
      <c r="BB320" s="1" t="s">
        <v>17</v>
      </c>
      <c r="BC320" s="2">
        <v>41658</v>
      </c>
      <c r="BD320" s="2">
        <v>41658</v>
      </c>
      <c r="BE320">
        <v>501.5</v>
      </c>
      <c r="BF320" t="str">
        <f>podroze78[[#This Row],[Imie]]&amp;podroze78[[#This Row],[Nazwisko]]</f>
        <v>GrzegorzPodolski</v>
      </c>
      <c r="BG320">
        <f>COUNTIF(podroze78[id],podroze78[[#This Row],[id]])</f>
        <v>14</v>
      </c>
      <c r="BH320">
        <f>podroze78[[#This Row],[D_powr]]-podroze78[[#This Row],[D_wyj]]+1</f>
        <v>1</v>
      </c>
      <c r="BI320" s="1" cm="1">
        <f t="array" ref="BI320">SUM(IF(podroze78[Nazwisko]=podroze78[[#This Row],[Nazwisko]],podroze78[dnie],0))</f>
        <v>32</v>
      </c>
      <c r="BJ320" s="1">
        <f>30+(podroze78[[#This Row],[dnie]]-1)*24</f>
        <v>30</v>
      </c>
      <c r="BK320" s="1">
        <f>podroze78[[#This Row],[dieta]]+podroze78[[#This Row],[Koszt_wyj]]</f>
        <v>531.5</v>
      </c>
      <c r="BL320" s="1">
        <f>MONTH(podroze78[[#This Row],[D_wyj]])</f>
        <v>1</v>
      </c>
      <c r="BT320" s="1" t="s">
        <v>111</v>
      </c>
      <c r="BU320" s="1" t="s">
        <v>112</v>
      </c>
      <c r="BV320" s="1" t="s">
        <v>17</v>
      </c>
      <c r="BW320" s="2">
        <v>41658</v>
      </c>
      <c r="BX320" s="2">
        <v>41658</v>
      </c>
      <c r="BY320">
        <v>501.5</v>
      </c>
      <c r="BZ320" t="str">
        <f>podroze789[[#This Row],[Imie]]&amp;podroze789[[#This Row],[Nazwisko]]</f>
        <v>GrzegorzPodolski</v>
      </c>
      <c r="CA320">
        <f>COUNTIF(podroze789[id],podroze789[[#This Row],[id]])</f>
        <v>14</v>
      </c>
      <c r="CB320">
        <f>podroze789[[#This Row],[D_powr]]-podroze789[[#This Row],[D_wyj]]+1</f>
        <v>1</v>
      </c>
      <c r="CC320" s="1" cm="1">
        <f t="array" ref="CC320">SUM(IF(podroze789[Nazwisko]=podroze789[[#This Row],[Nazwisko]],podroze789[dnie],0))</f>
        <v>32</v>
      </c>
      <c r="CD320" s="1">
        <f>30+(podroze789[[#This Row],[dnie]]-1)*24</f>
        <v>30</v>
      </c>
      <c r="CE320" s="1">
        <f>podroze789[[#This Row],[dieta]]+podroze789[[#This Row],[Koszt_wyj]]</f>
        <v>531.5</v>
      </c>
      <c r="CF320" s="1">
        <f>MONTH(podroze789[[#This Row],[D_wyj]])</f>
        <v>1</v>
      </c>
      <c r="CG320" s="1">
        <f>podroze789[[#This Row],[dnie]]-1</f>
        <v>0</v>
      </c>
      <c r="CT320" s="24">
        <v>3</v>
      </c>
      <c r="CV320" s="24">
        <v>1</v>
      </c>
    </row>
    <row r="321" spans="1:100" hidden="1" x14ac:dyDescent="0.25">
      <c r="A321" s="1" t="s">
        <v>111</v>
      </c>
      <c r="B321" s="1" t="s">
        <v>112</v>
      </c>
      <c r="C321" s="1" t="s">
        <v>11</v>
      </c>
      <c r="D321" s="2">
        <v>41701</v>
      </c>
      <c r="E321" s="2">
        <v>41701</v>
      </c>
      <c r="F321">
        <v>156.4</v>
      </c>
      <c r="G321" t="str">
        <f>podroze[[#This Row],[Imie]]&amp;podroze[[#This Row],[Nazwisko]]</f>
        <v>GrzegorzPodolski</v>
      </c>
      <c r="H321">
        <f>COUNTIF(podroze[id],podroze[[#This Row],[id]])</f>
        <v>14</v>
      </c>
      <c r="I321">
        <f>podroze[[#This Row],[D_powr]]-podroze[[#This Row],[D_wyj]]+1</f>
        <v>1</v>
      </c>
      <c r="J321" s="1" cm="1">
        <f t="array" ref="J321">SUM(IF(podroze[Nazwisko]=podroze[[#This Row],[Nazwisko]],podroze[dnie],0))</f>
        <v>32</v>
      </c>
      <c r="K321" s="1">
        <f>30+(podroze[[#This Row],[dnie]]-1)*24</f>
        <v>30</v>
      </c>
      <c r="AB321" s="1" t="s">
        <v>111</v>
      </c>
      <c r="AC321" s="1" t="s">
        <v>112</v>
      </c>
      <c r="AD321" s="1" t="s">
        <v>11</v>
      </c>
      <c r="AE321" s="2">
        <v>41701</v>
      </c>
      <c r="AF321" s="2">
        <v>41701</v>
      </c>
      <c r="AG321">
        <v>156.4</v>
      </c>
      <c r="AH321" t="str">
        <f>podroze7[[#This Row],[Imie]]&amp;podroze7[[#This Row],[Nazwisko]]</f>
        <v>GrzegorzPodolski</v>
      </c>
      <c r="AI321">
        <f>COUNTIF(podroze7[id],podroze7[[#This Row],[id]])</f>
        <v>14</v>
      </c>
      <c r="AJ321">
        <f>podroze7[[#This Row],[D_powr]]-podroze7[[#This Row],[D_wyj]]+1</f>
        <v>1</v>
      </c>
      <c r="AK321" s="1" cm="1">
        <f t="array" ref="AK321">SUM(IF(podroze7[Nazwisko]=podroze7[[#This Row],[Nazwisko]],podroze7[dnie],0))</f>
        <v>32</v>
      </c>
      <c r="AL321" s="1">
        <f>30+(podroze7[[#This Row],[dnie]]-1)*24</f>
        <v>30</v>
      </c>
      <c r="AM321" s="1">
        <f>podroze7[[#This Row],[dieta]]+podroze7[[#This Row],[Koszt_wyj]]</f>
        <v>186.4</v>
      </c>
      <c r="AZ321" s="1" t="s">
        <v>111</v>
      </c>
      <c r="BA321" s="1" t="s">
        <v>112</v>
      </c>
      <c r="BB321" s="1" t="s">
        <v>11</v>
      </c>
      <c r="BC321" s="2">
        <v>41701</v>
      </c>
      <c r="BD321" s="2">
        <v>41701</v>
      </c>
      <c r="BE321">
        <v>156.4</v>
      </c>
      <c r="BF321" t="str">
        <f>podroze78[[#This Row],[Imie]]&amp;podroze78[[#This Row],[Nazwisko]]</f>
        <v>GrzegorzPodolski</v>
      </c>
      <c r="BG321">
        <f>COUNTIF(podroze78[id],podroze78[[#This Row],[id]])</f>
        <v>14</v>
      </c>
      <c r="BH321">
        <f>podroze78[[#This Row],[D_powr]]-podroze78[[#This Row],[D_wyj]]+1</f>
        <v>1</v>
      </c>
      <c r="BI321" s="1" cm="1">
        <f t="array" ref="BI321">SUM(IF(podroze78[Nazwisko]=podroze78[[#This Row],[Nazwisko]],podroze78[dnie],0))</f>
        <v>32</v>
      </c>
      <c r="BJ321" s="1">
        <f>30+(podroze78[[#This Row],[dnie]]-1)*24</f>
        <v>30</v>
      </c>
      <c r="BK321" s="1">
        <f>podroze78[[#This Row],[dieta]]+podroze78[[#This Row],[Koszt_wyj]]</f>
        <v>186.4</v>
      </c>
      <c r="BL321" s="1">
        <f>MONTH(podroze78[[#This Row],[D_wyj]])</f>
        <v>3</v>
      </c>
      <c r="BT321" s="1" t="s">
        <v>111</v>
      </c>
      <c r="BU321" s="1" t="s">
        <v>112</v>
      </c>
      <c r="BV321" s="1" t="s">
        <v>11</v>
      </c>
      <c r="BW321" s="2">
        <v>41701</v>
      </c>
      <c r="BX321" s="2">
        <v>41701</v>
      </c>
      <c r="BY321">
        <v>156.4</v>
      </c>
      <c r="BZ321" t="str">
        <f>podroze789[[#This Row],[Imie]]&amp;podroze789[[#This Row],[Nazwisko]]</f>
        <v>GrzegorzPodolski</v>
      </c>
      <c r="CA321">
        <f>COUNTIF(podroze789[id],podroze789[[#This Row],[id]])</f>
        <v>14</v>
      </c>
      <c r="CB321">
        <f>podroze789[[#This Row],[D_powr]]-podroze789[[#This Row],[D_wyj]]+1</f>
        <v>1</v>
      </c>
      <c r="CC321" s="1" cm="1">
        <f t="array" ref="CC321">SUM(IF(podroze789[Nazwisko]=podroze789[[#This Row],[Nazwisko]],podroze789[dnie],0))</f>
        <v>32</v>
      </c>
      <c r="CD321" s="1">
        <f>30+(podroze789[[#This Row],[dnie]]-1)*24</f>
        <v>30</v>
      </c>
      <c r="CE321" s="1">
        <f>podroze789[[#This Row],[dieta]]+podroze789[[#This Row],[Koszt_wyj]]</f>
        <v>186.4</v>
      </c>
      <c r="CF321" s="1">
        <f>MONTH(podroze789[[#This Row],[D_wyj]])</f>
        <v>3</v>
      </c>
      <c r="CG321" s="1">
        <f>podroze789[[#This Row],[dnie]]-1</f>
        <v>0</v>
      </c>
      <c r="CT321" s="23">
        <v>3</v>
      </c>
      <c r="CV321" s="23">
        <v>1</v>
      </c>
    </row>
    <row r="322" spans="1:100" hidden="1" x14ac:dyDescent="0.25">
      <c r="A322" s="1" t="s">
        <v>111</v>
      </c>
      <c r="B322" s="1" t="s">
        <v>112</v>
      </c>
      <c r="C322" s="1" t="s">
        <v>30</v>
      </c>
      <c r="D322" s="2">
        <v>41704</v>
      </c>
      <c r="E322" s="2">
        <v>41704</v>
      </c>
      <c r="F322">
        <v>212.5</v>
      </c>
      <c r="G322" t="str">
        <f>podroze[[#This Row],[Imie]]&amp;podroze[[#This Row],[Nazwisko]]</f>
        <v>GrzegorzPodolski</v>
      </c>
      <c r="H322">
        <f>COUNTIF(podroze[id],podroze[[#This Row],[id]])</f>
        <v>14</v>
      </c>
      <c r="I322">
        <f>podroze[[#This Row],[D_powr]]-podroze[[#This Row],[D_wyj]]+1</f>
        <v>1</v>
      </c>
      <c r="J322" s="1" cm="1">
        <f t="array" ref="J322">SUM(IF(podroze[Nazwisko]=podroze[[#This Row],[Nazwisko]],podroze[dnie],0))</f>
        <v>32</v>
      </c>
      <c r="K322" s="1">
        <f>30+(podroze[[#This Row],[dnie]]-1)*24</f>
        <v>30</v>
      </c>
      <c r="AB322" s="1" t="s">
        <v>111</v>
      </c>
      <c r="AC322" s="1" t="s">
        <v>112</v>
      </c>
      <c r="AD322" s="1" t="s">
        <v>30</v>
      </c>
      <c r="AE322" s="2">
        <v>41704</v>
      </c>
      <c r="AF322" s="2">
        <v>41704</v>
      </c>
      <c r="AG322">
        <v>212.5</v>
      </c>
      <c r="AH322" t="str">
        <f>podroze7[[#This Row],[Imie]]&amp;podroze7[[#This Row],[Nazwisko]]</f>
        <v>GrzegorzPodolski</v>
      </c>
      <c r="AI322">
        <f>COUNTIF(podroze7[id],podroze7[[#This Row],[id]])</f>
        <v>14</v>
      </c>
      <c r="AJ322">
        <f>podroze7[[#This Row],[D_powr]]-podroze7[[#This Row],[D_wyj]]+1</f>
        <v>1</v>
      </c>
      <c r="AK322" s="1" cm="1">
        <f t="array" ref="AK322">SUM(IF(podroze7[Nazwisko]=podroze7[[#This Row],[Nazwisko]],podroze7[dnie],0))</f>
        <v>32</v>
      </c>
      <c r="AL322" s="1">
        <f>30+(podroze7[[#This Row],[dnie]]-1)*24</f>
        <v>30</v>
      </c>
      <c r="AM322" s="1">
        <f>podroze7[[#This Row],[dieta]]+podroze7[[#This Row],[Koszt_wyj]]</f>
        <v>242.5</v>
      </c>
      <c r="AZ322" s="1" t="s">
        <v>111</v>
      </c>
      <c r="BA322" s="1" t="s">
        <v>112</v>
      </c>
      <c r="BB322" s="1" t="s">
        <v>30</v>
      </c>
      <c r="BC322" s="2">
        <v>41704</v>
      </c>
      <c r="BD322" s="2">
        <v>41704</v>
      </c>
      <c r="BE322">
        <v>212.5</v>
      </c>
      <c r="BF322" t="str">
        <f>podroze78[[#This Row],[Imie]]&amp;podroze78[[#This Row],[Nazwisko]]</f>
        <v>GrzegorzPodolski</v>
      </c>
      <c r="BG322">
        <f>COUNTIF(podroze78[id],podroze78[[#This Row],[id]])</f>
        <v>14</v>
      </c>
      <c r="BH322">
        <f>podroze78[[#This Row],[D_powr]]-podroze78[[#This Row],[D_wyj]]+1</f>
        <v>1</v>
      </c>
      <c r="BI322" s="1" cm="1">
        <f t="array" ref="BI322">SUM(IF(podroze78[Nazwisko]=podroze78[[#This Row],[Nazwisko]],podroze78[dnie],0))</f>
        <v>32</v>
      </c>
      <c r="BJ322" s="1">
        <f>30+(podroze78[[#This Row],[dnie]]-1)*24</f>
        <v>30</v>
      </c>
      <c r="BK322" s="1">
        <f>podroze78[[#This Row],[dieta]]+podroze78[[#This Row],[Koszt_wyj]]</f>
        <v>242.5</v>
      </c>
      <c r="BL322" s="1">
        <f>MONTH(podroze78[[#This Row],[D_wyj]])</f>
        <v>3</v>
      </c>
      <c r="BT322" s="1" t="s">
        <v>111</v>
      </c>
      <c r="BU322" s="1" t="s">
        <v>112</v>
      </c>
      <c r="BV322" s="1" t="s">
        <v>30</v>
      </c>
      <c r="BW322" s="2">
        <v>41704</v>
      </c>
      <c r="BX322" s="2">
        <v>41704</v>
      </c>
      <c r="BY322">
        <v>212.5</v>
      </c>
      <c r="BZ322" t="str">
        <f>podroze789[[#This Row],[Imie]]&amp;podroze789[[#This Row],[Nazwisko]]</f>
        <v>GrzegorzPodolski</v>
      </c>
      <c r="CA322">
        <f>COUNTIF(podroze789[id],podroze789[[#This Row],[id]])</f>
        <v>14</v>
      </c>
      <c r="CB322">
        <f>podroze789[[#This Row],[D_powr]]-podroze789[[#This Row],[D_wyj]]+1</f>
        <v>1</v>
      </c>
      <c r="CC322" s="1" cm="1">
        <f t="array" ref="CC322">SUM(IF(podroze789[Nazwisko]=podroze789[[#This Row],[Nazwisko]],podroze789[dnie],0))</f>
        <v>32</v>
      </c>
      <c r="CD322" s="1">
        <f>30+(podroze789[[#This Row],[dnie]]-1)*24</f>
        <v>30</v>
      </c>
      <c r="CE322" s="1">
        <f>podroze789[[#This Row],[dieta]]+podroze789[[#This Row],[Koszt_wyj]]</f>
        <v>242.5</v>
      </c>
      <c r="CF322" s="1">
        <f>MONTH(podroze789[[#This Row],[D_wyj]])</f>
        <v>3</v>
      </c>
      <c r="CG322" s="1">
        <f>podroze789[[#This Row],[dnie]]-1</f>
        <v>0</v>
      </c>
      <c r="CT322" s="24">
        <v>4</v>
      </c>
      <c r="CV322" s="24">
        <v>1</v>
      </c>
    </row>
    <row r="323" spans="1:100" hidden="1" x14ac:dyDescent="0.25">
      <c r="A323" s="1" t="s">
        <v>15</v>
      </c>
      <c r="B323" s="1" t="s">
        <v>46</v>
      </c>
      <c r="C323" s="1" t="s">
        <v>47</v>
      </c>
      <c r="D323" s="2">
        <v>41645</v>
      </c>
      <c r="E323" s="2">
        <v>41645</v>
      </c>
      <c r="F323">
        <v>363.8</v>
      </c>
      <c r="G323" t="str">
        <f>podroze[[#This Row],[Imie]]&amp;podroze[[#This Row],[Nazwisko]]</f>
        <v>PiotrBojarun</v>
      </c>
      <c r="H323">
        <f>COUNTIF(podroze[id],podroze[[#This Row],[id]])</f>
        <v>10</v>
      </c>
      <c r="I323">
        <f>podroze[[#This Row],[D_powr]]-podroze[[#This Row],[D_wyj]]+1</f>
        <v>1</v>
      </c>
      <c r="J323" s="1" cm="1">
        <f t="array" ref="J323">SUM(IF(podroze[Nazwisko]=podroze[[#This Row],[Nazwisko]],podroze[dnie],0))</f>
        <v>32</v>
      </c>
      <c r="K323" s="1">
        <f>30+(podroze[[#This Row],[dnie]]-1)*24</f>
        <v>30</v>
      </c>
      <c r="AB323" s="1" t="s">
        <v>15</v>
      </c>
      <c r="AC323" s="1" t="s">
        <v>46</v>
      </c>
      <c r="AD323" s="1" t="s">
        <v>47</v>
      </c>
      <c r="AE323" s="2">
        <v>41645</v>
      </c>
      <c r="AF323" s="2">
        <v>41645</v>
      </c>
      <c r="AG323">
        <v>363.8</v>
      </c>
      <c r="AH323" t="str">
        <f>podroze7[[#This Row],[Imie]]&amp;podroze7[[#This Row],[Nazwisko]]</f>
        <v>PiotrBojarun</v>
      </c>
      <c r="AI323">
        <f>COUNTIF(podroze7[id],podroze7[[#This Row],[id]])</f>
        <v>10</v>
      </c>
      <c r="AJ323">
        <f>podroze7[[#This Row],[D_powr]]-podroze7[[#This Row],[D_wyj]]+1</f>
        <v>1</v>
      </c>
      <c r="AK323" s="1" cm="1">
        <f t="array" ref="AK323">SUM(IF(podroze7[Nazwisko]=podroze7[[#This Row],[Nazwisko]],podroze7[dnie],0))</f>
        <v>32</v>
      </c>
      <c r="AL323" s="1">
        <f>30+(podroze7[[#This Row],[dnie]]-1)*24</f>
        <v>30</v>
      </c>
      <c r="AM323" s="1">
        <f>podroze7[[#This Row],[dieta]]+podroze7[[#This Row],[Koszt_wyj]]</f>
        <v>393.8</v>
      </c>
      <c r="AZ323" s="1" t="s">
        <v>15</v>
      </c>
      <c r="BA323" s="1" t="s">
        <v>46</v>
      </c>
      <c r="BB323" s="1" t="s">
        <v>47</v>
      </c>
      <c r="BC323" s="2">
        <v>41645</v>
      </c>
      <c r="BD323" s="2">
        <v>41645</v>
      </c>
      <c r="BE323">
        <v>363.8</v>
      </c>
      <c r="BF323" t="str">
        <f>podroze78[[#This Row],[Imie]]&amp;podroze78[[#This Row],[Nazwisko]]</f>
        <v>PiotrBojarun</v>
      </c>
      <c r="BG323">
        <f>COUNTIF(podroze78[id],podroze78[[#This Row],[id]])</f>
        <v>10</v>
      </c>
      <c r="BH323">
        <f>podroze78[[#This Row],[D_powr]]-podroze78[[#This Row],[D_wyj]]+1</f>
        <v>1</v>
      </c>
      <c r="BI323" s="1" cm="1">
        <f t="array" ref="BI323">SUM(IF(podroze78[Nazwisko]=podroze78[[#This Row],[Nazwisko]],podroze78[dnie],0))</f>
        <v>32</v>
      </c>
      <c r="BJ323" s="1">
        <f>30+(podroze78[[#This Row],[dnie]]-1)*24</f>
        <v>30</v>
      </c>
      <c r="BK323" s="1">
        <f>podroze78[[#This Row],[dieta]]+podroze78[[#This Row],[Koszt_wyj]]</f>
        <v>393.8</v>
      </c>
      <c r="BL323" s="1">
        <f>MONTH(podroze78[[#This Row],[D_wyj]])</f>
        <v>1</v>
      </c>
      <c r="BT323" s="1" t="s">
        <v>15</v>
      </c>
      <c r="BU323" s="1" t="s">
        <v>46</v>
      </c>
      <c r="BV323" s="1" t="s">
        <v>47</v>
      </c>
      <c r="BW323" s="2">
        <v>41645</v>
      </c>
      <c r="BX323" s="2">
        <v>41645</v>
      </c>
      <c r="BY323">
        <v>363.8</v>
      </c>
      <c r="BZ323" t="str">
        <f>podroze789[[#This Row],[Imie]]&amp;podroze789[[#This Row],[Nazwisko]]</f>
        <v>PiotrBojarun</v>
      </c>
      <c r="CA323">
        <f>COUNTIF(podroze789[id],podroze789[[#This Row],[id]])</f>
        <v>10</v>
      </c>
      <c r="CB323">
        <f>podroze789[[#This Row],[D_powr]]-podroze789[[#This Row],[D_wyj]]+1</f>
        <v>1</v>
      </c>
      <c r="CC323" s="1" cm="1">
        <f t="array" ref="CC323">SUM(IF(podroze789[Nazwisko]=podroze789[[#This Row],[Nazwisko]],podroze789[dnie],0))</f>
        <v>32</v>
      </c>
      <c r="CD323" s="1">
        <f>30+(podroze789[[#This Row],[dnie]]-1)*24</f>
        <v>30</v>
      </c>
      <c r="CE323" s="1">
        <f>podroze789[[#This Row],[dieta]]+podroze789[[#This Row],[Koszt_wyj]]</f>
        <v>393.8</v>
      </c>
      <c r="CF323" s="1">
        <f>MONTH(podroze789[[#This Row],[D_wyj]])</f>
        <v>1</v>
      </c>
      <c r="CG323" s="1">
        <f>podroze789[[#This Row],[dnie]]-1</f>
        <v>0</v>
      </c>
      <c r="CT323" s="23">
        <v>4</v>
      </c>
      <c r="CV323" s="23">
        <v>1</v>
      </c>
    </row>
    <row r="324" spans="1:100" hidden="1" x14ac:dyDescent="0.25">
      <c r="A324" s="1" t="s">
        <v>15</v>
      </c>
      <c r="B324" s="1" t="s">
        <v>46</v>
      </c>
      <c r="C324" s="1" t="s">
        <v>19</v>
      </c>
      <c r="D324" s="2">
        <v>41994</v>
      </c>
      <c r="E324" s="2">
        <v>41994</v>
      </c>
      <c r="F324">
        <v>513.4</v>
      </c>
      <c r="G324" t="str">
        <f>podroze[[#This Row],[Imie]]&amp;podroze[[#This Row],[Nazwisko]]</f>
        <v>PiotrBojarun</v>
      </c>
      <c r="H324">
        <f>COUNTIF(podroze[id],podroze[[#This Row],[id]])</f>
        <v>10</v>
      </c>
      <c r="I324">
        <f>podroze[[#This Row],[D_powr]]-podroze[[#This Row],[D_wyj]]+1</f>
        <v>1</v>
      </c>
      <c r="J324" s="1" cm="1">
        <f t="array" ref="J324">SUM(IF(podroze[Nazwisko]=podroze[[#This Row],[Nazwisko]],podroze[dnie],0))</f>
        <v>32</v>
      </c>
      <c r="K324" s="1">
        <f>30+(podroze[[#This Row],[dnie]]-1)*24</f>
        <v>30</v>
      </c>
      <c r="AB324" s="1" t="s">
        <v>15</v>
      </c>
      <c r="AC324" s="1" t="s">
        <v>46</v>
      </c>
      <c r="AD324" s="1" t="s">
        <v>19</v>
      </c>
      <c r="AE324" s="2">
        <v>41994</v>
      </c>
      <c r="AF324" s="2">
        <v>41994</v>
      </c>
      <c r="AG324">
        <v>513.4</v>
      </c>
      <c r="AH324" t="str">
        <f>podroze7[[#This Row],[Imie]]&amp;podroze7[[#This Row],[Nazwisko]]</f>
        <v>PiotrBojarun</v>
      </c>
      <c r="AI324">
        <f>COUNTIF(podroze7[id],podroze7[[#This Row],[id]])</f>
        <v>10</v>
      </c>
      <c r="AJ324">
        <f>podroze7[[#This Row],[D_powr]]-podroze7[[#This Row],[D_wyj]]+1</f>
        <v>1</v>
      </c>
      <c r="AK324" s="1" cm="1">
        <f t="array" ref="AK324">SUM(IF(podroze7[Nazwisko]=podroze7[[#This Row],[Nazwisko]],podroze7[dnie],0))</f>
        <v>32</v>
      </c>
      <c r="AL324" s="1">
        <f>30+(podroze7[[#This Row],[dnie]]-1)*24</f>
        <v>30</v>
      </c>
      <c r="AM324" s="1">
        <f>podroze7[[#This Row],[dieta]]+podroze7[[#This Row],[Koszt_wyj]]</f>
        <v>543.4</v>
      </c>
      <c r="AZ324" s="1" t="s">
        <v>15</v>
      </c>
      <c r="BA324" s="1" t="s">
        <v>46</v>
      </c>
      <c r="BB324" s="1" t="s">
        <v>19</v>
      </c>
      <c r="BC324" s="2">
        <v>41994</v>
      </c>
      <c r="BD324" s="2">
        <v>41994</v>
      </c>
      <c r="BE324">
        <v>513.4</v>
      </c>
      <c r="BF324" t="str">
        <f>podroze78[[#This Row],[Imie]]&amp;podroze78[[#This Row],[Nazwisko]]</f>
        <v>PiotrBojarun</v>
      </c>
      <c r="BG324">
        <f>COUNTIF(podroze78[id],podroze78[[#This Row],[id]])</f>
        <v>10</v>
      </c>
      <c r="BH324">
        <f>podroze78[[#This Row],[D_powr]]-podroze78[[#This Row],[D_wyj]]+1</f>
        <v>1</v>
      </c>
      <c r="BI324" s="1" cm="1">
        <f t="array" ref="BI324">SUM(IF(podroze78[Nazwisko]=podroze78[[#This Row],[Nazwisko]],podroze78[dnie],0))</f>
        <v>32</v>
      </c>
      <c r="BJ324" s="1">
        <f>30+(podroze78[[#This Row],[dnie]]-1)*24</f>
        <v>30</v>
      </c>
      <c r="BK324" s="1">
        <f>podroze78[[#This Row],[dieta]]+podroze78[[#This Row],[Koszt_wyj]]</f>
        <v>543.4</v>
      </c>
      <c r="BL324" s="1">
        <f>MONTH(podroze78[[#This Row],[D_wyj]])</f>
        <v>12</v>
      </c>
      <c r="BT324" s="1" t="s">
        <v>15</v>
      </c>
      <c r="BU324" s="1" t="s">
        <v>46</v>
      </c>
      <c r="BV324" s="1" t="s">
        <v>19</v>
      </c>
      <c r="BW324" s="2">
        <v>41994</v>
      </c>
      <c r="BX324" s="2">
        <v>41994</v>
      </c>
      <c r="BY324">
        <v>513.4</v>
      </c>
      <c r="BZ324" t="str">
        <f>podroze789[[#This Row],[Imie]]&amp;podroze789[[#This Row],[Nazwisko]]</f>
        <v>PiotrBojarun</v>
      </c>
      <c r="CA324">
        <f>COUNTIF(podroze789[id],podroze789[[#This Row],[id]])</f>
        <v>10</v>
      </c>
      <c r="CB324">
        <f>podroze789[[#This Row],[D_powr]]-podroze789[[#This Row],[D_wyj]]+1</f>
        <v>1</v>
      </c>
      <c r="CC324" s="1" cm="1">
        <f t="array" ref="CC324">SUM(IF(podroze789[Nazwisko]=podroze789[[#This Row],[Nazwisko]],podroze789[dnie],0))</f>
        <v>32</v>
      </c>
      <c r="CD324" s="1">
        <f>30+(podroze789[[#This Row],[dnie]]-1)*24</f>
        <v>30</v>
      </c>
      <c r="CE324" s="1">
        <f>podroze789[[#This Row],[dieta]]+podroze789[[#This Row],[Koszt_wyj]]</f>
        <v>543.4</v>
      </c>
      <c r="CF324" s="1">
        <f>MONTH(podroze789[[#This Row],[D_wyj]])</f>
        <v>12</v>
      </c>
      <c r="CG324" s="1">
        <f>podroze789[[#This Row],[dnie]]-1</f>
        <v>0</v>
      </c>
      <c r="CT324" s="24">
        <v>4</v>
      </c>
      <c r="CV324" s="24">
        <v>1</v>
      </c>
    </row>
    <row r="325" spans="1:100" x14ac:dyDescent="0.25">
      <c r="A325" s="1" t="s">
        <v>50</v>
      </c>
      <c r="B325" s="1" t="s">
        <v>51</v>
      </c>
      <c r="C325" s="1" t="s">
        <v>17</v>
      </c>
      <c r="D325" s="2">
        <v>41898</v>
      </c>
      <c r="E325" s="2">
        <v>41901</v>
      </c>
      <c r="F325">
        <v>1116.5</v>
      </c>
      <c r="G325" t="str">
        <f>podroze[[#This Row],[Imie]]&amp;podroze[[#This Row],[Nazwisko]]</f>
        <v>OliviaGabor</v>
      </c>
      <c r="H325">
        <f>COUNTIF(podroze[id],podroze[[#This Row],[id]])</f>
        <v>16</v>
      </c>
      <c r="I325">
        <f>podroze[[#This Row],[D_powr]]-podroze[[#This Row],[D_wyj]]+1</f>
        <v>4</v>
      </c>
      <c r="J325" s="1" cm="1">
        <f t="array" ref="J325">SUM(IF(podroze[Nazwisko]=podroze[[#This Row],[Nazwisko]],podroze[dnie],0))</f>
        <v>31</v>
      </c>
      <c r="K325" s="1">
        <f>30+(podroze[[#This Row],[dnie]]-1)*24</f>
        <v>102</v>
      </c>
      <c r="AB325" s="1" t="s">
        <v>50</v>
      </c>
      <c r="AC325" s="1" t="s">
        <v>51</v>
      </c>
      <c r="AD325" s="1" t="s">
        <v>17</v>
      </c>
      <c r="AE325" s="2">
        <v>41898</v>
      </c>
      <c r="AF325" s="2">
        <v>41901</v>
      </c>
      <c r="AG325">
        <v>1116.5</v>
      </c>
      <c r="AH325" t="str">
        <f>podroze7[[#This Row],[Imie]]&amp;podroze7[[#This Row],[Nazwisko]]</f>
        <v>OliviaGabor</v>
      </c>
      <c r="AI325">
        <f>COUNTIF(podroze7[id],podroze7[[#This Row],[id]])</f>
        <v>16</v>
      </c>
      <c r="AJ325">
        <f>podroze7[[#This Row],[D_powr]]-podroze7[[#This Row],[D_wyj]]+1</f>
        <v>4</v>
      </c>
      <c r="AK325" s="1" cm="1">
        <f t="array" ref="AK325">SUM(IF(podroze7[Nazwisko]=podroze7[[#This Row],[Nazwisko]],podroze7[dnie],0))</f>
        <v>31</v>
      </c>
      <c r="AL325" s="1">
        <f>30+(podroze7[[#This Row],[dnie]]-1)*24</f>
        <v>102</v>
      </c>
      <c r="AM325" s="1">
        <f>podroze7[[#This Row],[dieta]]+podroze7[[#This Row],[Koszt_wyj]]</f>
        <v>1218.5</v>
      </c>
      <c r="AZ325" s="1" t="s">
        <v>50</v>
      </c>
      <c r="BA325" s="1" t="s">
        <v>51</v>
      </c>
      <c r="BB325" s="1" t="s">
        <v>17</v>
      </c>
      <c r="BC325" s="2">
        <v>41898</v>
      </c>
      <c r="BD325" s="2">
        <v>41901</v>
      </c>
      <c r="BE325">
        <v>1116.5</v>
      </c>
      <c r="BF325" t="str">
        <f>podroze78[[#This Row],[Imie]]&amp;podroze78[[#This Row],[Nazwisko]]</f>
        <v>OliviaGabor</v>
      </c>
      <c r="BG325">
        <f>COUNTIF(podroze78[id],podroze78[[#This Row],[id]])</f>
        <v>16</v>
      </c>
      <c r="BH325">
        <f>podroze78[[#This Row],[D_powr]]-podroze78[[#This Row],[D_wyj]]+1</f>
        <v>4</v>
      </c>
      <c r="BI325" s="1" cm="1">
        <f t="array" ref="BI325">SUM(IF(podroze78[Nazwisko]=podroze78[[#This Row],[Nazwisko]],podroze78[dnie],0))</f>
        <v>31</v>
      </c>
      <c r="BJ325" s="1">
        <f>30+(podroze78[[#This Row],[dnie]]-1)*24</f>
        <v>102</v>
      </c>
      <c r="BK325" s="1">
        <f>podroze78[[#This Row],[dieta]]+podroze78[[#This Row],[Koszt_wyj]]</f>
        <v>1218.5</v>
      </c>
      <c r="BL325" s="1">
        <f>MONTH(podroze78[[#This Row],[D_wyj]])</f>
        <v>9</v>
      </c>
      <c r="BT325" s="1" t="s">
        <v>50</v>
      </c>
      <c r="BU325" s="1" t="s">
        <v>51</v>
      </c>
      <c r="BV325" s="1" t="s">
        <v>17</v>
      </c>
      <c r="BW325" s="2">
        <v>41898</v>
      </c>
      <c r="BX325" s="2">
        <v>41901</v>
      </c>
      <c r="BY325">
        <v>1116.5</v>
      </c>
      <c r="BZ325" t="str">
        <f>podroze789[[#This Row],[Imie]]&amp;podroze789[[#This Row],[Nazwisko]]</f>
        <v>OliviaGabor</v>
      </c>
      <c r="CA325">
        <f>COUNTIF(podroze789[id],podroze789[[#This Row],[id]])</f>
        <v>16</v>
      </c>
      <c r="CB325">
        <f>podroze789[[#This Row],[D_powr]]-podroze789[[#This Row],[D_wyj]]+1</f>
        <v>4</v>
      </c>
      <c r="CC325" s="1" cm="1">
        <f t="array" ref="CC325">SUM(IF(podroze789[Nazwisko]=podroze789[[#This Row],[Nazwisko]],podroze789[dnie],0))</f>
        <v>31</v>
      </c>
      <c r="CD325" s="1">
        <f>30+(podroze789[[#This Row],[dnie]]-1)*24</f>
        <v>102</v>
      </c>
      <c r="CE325" s="1">
        <f>podroze789[[#This Row],[dieta]]+podroze789[[#This Row],[Koszt_wyj]]</f>
        <v>1218.5</v>
      </c>
      <c r="CF325" s="1">
        <f>MONTH(podroze789[[#This Row],[D_wyj]])</f>
        <v>9</v>
      </c>
      <c r="CG325" s="1">
        <f>podroze789[[#This Row],[dnie]]-1</f>
        <v>3</v>
      </c>
      <c r="CT325" s="23">
        <v>3</v>
      </c>
      <c r="CV325" s="23">
        <v>1</v>
      </c>
    </row>
    <row r="326" spans="1:100" x14ac:dyDescent="0.25">
      <c r="A326" s="1" t="s">
        <v>50</v>
      </c>
      <c r="B326" s="1" t="s">
        <v>51</v>
      </c>
      <c r="C326" s="1" t="s">
        <v>72</v>
      </c>
      <c r="D326" s="2">
        <v>41899</v>
      </c>
      <c r="E326" s="2">
        <v>41902</v>
      </c>
      <c r="F326">
        <v>1091.7</v>
      </c>
      <c r="G326" t="str">
        <f>podroze[[#This Row],[Imie]]&amp;podroze[[#This Row],[Nazwisko]]</f>
        <v>OliviaGabor</v>
      </c>
      <c r="H326">
        <f>COUNTIF(podroze[id],podroze[[#This Row],[id]])</f>
        <v>16</v>
      </c>
      <c r="I326">
        <f>podroze[[#This Row],[D_powr]]-podroze[[#This Row],[D_wyj]]+1</f>
        <v>4</v>
      </c>
      <c r="J326" s="1" cm="1">
        <f t="array" ref="J326">SUM(IF(podroze[Nazwisko]=podroze[[#This Row],[Nazwisko]],podroze[dnie],0))</f>
        <v>31</v>
      </c>
      <c r="K326" s="1">
        <f>30+(podroze[[#This Row],[dnie]]-1)*24</f>
        <v>102</v>
      </c>
      <c r="AB326" s="1" t="s">
        <v>50</v>
      </c>
      <c r="AC326" s="1" t="s">
        <v>51</v>
      </c>
      <c r="AD326" s="1" t="s">
        <v>72</v>
      </c>
      <c r="AE326" s="2">
        <v>41899</v>
      </c>
      <c r="AF326" s="2">
        <v>41902</v>
      </c>
      <c r="AG326">
        <v>1091.7</v>
      </c>
      <c r="AH326" t="str">
        <f>podroze7[[#This Row],[Imie]]&amp;podroze7[[#This Row],[Nazwisko]]</f>
        <v>OliviaGabor</v>
      </c>
      <c r="AI326">
        <f>COUNTIF(podroze7[id],podroze7[[#This Row],[id]])</f>
        <v>16</v>
      </c>
      <c r="AJ326">
        <f>podroze7[[#This Row],[D_powr]]-podroze7[[#This Row],[D_wyj]]+1</f>
        <v>4</v>
      </c>
      <c r="AK326" s="1" cm="1">
        <f t="array" ref="AK326">SUM(IF(podroze7[Nazwisko]=podroze7[[#This Row],[Nazwisko]],podroze7[dnie],0))</f>
        <v>31</v>
      </c>
      <c r="AL326" s="1">
        <f>30+(podroze7[[#This Row],[dnie]]-1)*24</f>
        <v>102</v>
      </c>
      <c r="AM326" s="1">
        <f>podroze7[[#This Row],[dieta]]+podroze7[[#This Row],[Koszt_wyj]]</f>
        <v>1193.7</v>
      </c>
      <c r="AZ326" s="1" t="s">
        <v>50</v>
      </c>
      <c r="BA326" s="1" t="s">
        <v>51</v>
      </c>
      <c r="BB326" s="1" t="s">
        <v>72</v>
      </c>
      <c r="BC326" s="2">
        <v>41899</v>
      </c>
      <c r="BD326" s="2">
        <v>41902</v>
      </c>
      <c r="BE326">
        <v>1091.7</v>
      </c>
      <c r="BF326" t="str">
        <f>podroze78[[#This Row],[Imie]]&amp;podroze78[[#This Row],[Nazwisko]]</f>
        <v>OliviaGabor</v>
      </c>
      <c r="BG326">
        <f>COUNTIF(podroze78[id],podroze78[[#This Row],[id]])</f>
        <v>16</v>
      </c>
      <c r="BH326">
        <f>podroze78[[#This Row],[D_powr]]-podroze78[[#This Row],[D_wyj]]+1</f>
        <v>4</v>
      </c>
      <c r="BI326" s="1" cm="1">
        <f t="array" ref="BI326">SUM(IF(podroze78[Nazwisko]=podroze78[[#This Row],[Nazwisko]],podroze78[dnie],0))</f>
        <v>31</v>
      </c>
      <c r="BJ326" s="1">
        <f>30+(podroze78[[#This Row],[dnie]]-1)*24</f>
        <v>102</v>
      </c>
      <c r="BK326" s="1">
        <f>podroze78[[#This Row],[dieta]]+podroze78[[#This Row],[Koszt_wyj]]</f>
        <v>1193.7</v>
      </c>
      <c r="BL326" s="1">
        <f>MONTH(podroze78[[#This Row],[D_wyj]])</f>
        <v>9</v>
      </c>
      <c r="BT326" s="1" t="s">
        <v>50</v>
      </c>
      <c r="BU326" s="1" t="s">
        <v>51</v>
      </c>
      <c r="BV326" s="1" t="s">
        <v>72</v>
      </c>
      <c r="BW326" s="2">
        <v>41899</v>
      </c>
      <c r="BX326" s="2">
        <v>41902</v>
      </c>
      <c r="BY326">
        <v>1091.7</v>
      </c>
      <c r="BZ326" t="str">
        <f>podroze789[[#This Row],[Imie]]&amp;podroze789[[#This Row],[Nazwisko]]</f>
        <v>OliviaGabor</v>
      </c>
      <c r="CA326">
        <f>COUNTIF(podroze789[id],podroze789[[#This Row],[id]])</f>
        <v>16</v>
      </c>
      <c r="CB326">
        <f>podroze789[[#This Row],[D_powr]]-podroze789[[#This Row],[D_wyj]]+1</f>
        <v>4</v>
      </c>
      <c r="CC326" s="1" cm="1">
        <f t="array" ref="CC326">SUM(IF(podroze789[Nazwisko]=podroze789[[#This Row],[Nazwisko]],podroze789[dnie],0))</f>
        <v>31</v>
      </c>
      <c r="CD326" s="1">
        <f>30+(podroze789[[#This Row],[dnie]]-1)*24</f>
        <v>102</v>
      </c>
      <c r="CE326" s="1">
        <f>podroze789[[#This Row],[dieta]]+podroze789[[#This Row],[Koszt_wyj]]</f>
        <v>1193.7</v>
      </c>
      <c r="CF326" s="1">
        <f>MONTH(podroze789[[#This Row],[D_wyj]])</f>
        <v>9</v>
      </c>
      <c r="CG326" s="1">
        <f>podroze789[[#This Row],[dnie]]-1</f>
        <v>3</v>
      </c>
      <c r="CT326" s="24">
        <v>3</v>
      </c>
      <c r="CV326" s="24">
        <v>1</v>
      </c>
    </row>
    <row r="327" spans="1:100" x14ac:dyDescent="0.25">
      <c r="A327" s="1" t="s">
        <v>50</v>
      </c>
      <c r="B327" s="1" t="s">
        <v>51</v>
      </c>
      <c r="C327" s="1" t="s">
        <v>59</v>
      </c>
      <c r="D327" s="2">
        <v>41654</v>
      </c>
      <c r="E327" s="2">
        <v>41656</v>
      </c>
      <c r="F327">
        <v>760</v>
      </c>
      <c r="G327" t="str">
        <f>podroze[[#This Row],[Imie]]&amp;podroze[[#This Row],[Nazwisko]]</f>
        <v>OliviaGabor</v>
      </c>
      <c r="H327">
        <f>COUNTIF(podroze[id],podroze[[#This Row],[id]])</f>
        <v>16</v>
      </c>
      <c r="I327">
        <f>podroze[[#This Row],[D_powr]]-podroze[[#This Row],[D_wyj]]+1</f>
        <v>3</v>
      </c>
      <c r="J327" s="1" cm="1">
        <f t="array" ref="J327">SUM(IF(podroze[Nazwisko]=podroze[[#This Row],[Nazwisko]],podroze[dnie],0))</f>
        <v>31</v>
      </c>
      <c r="K327" s="1">
        <f>30+(podroze[[#This Row],[dnie]]-1)*24</f>
        <v>78</v>
      </c>
      <c r="AB327" s="1" t="s">
        <v>50</v>
      </c>
      <c r="AC327" s="1" t="s">
        <v>51</v>
      </c>
      <c r="AD327" s="1" t="s">
        <v>59</v>
      </c>
      <c r="AE327" s="2">
        <v>41654</v>
      </c>
      <c r="AF327" s="2">
        <v>41656</v>
      </c>
      <c r="AG327">
        <v>760</v>
      </c>
      <c r="AH327" t="str">
        <f>podroze7[[#This Row],[Imie]]&amp;podroze7[[#This Row],[Nazwisko]]</f>
        <v>OliviaGabor</v>
      </c>
      <c r="AI327">
        <f>COUNTIF(podroze7[id],podroze7[[#This Row],[id]])</f>
        <v>16</v>
      </c>
      <c r="AJ327">
        <f>podroze7[[#This Row],[D_powr]]-podroze7[[#This Row],[D_wyj]]+1</f>
        <v>3</v>
      </c>
      <c r="AK327" s="1" cm="1">
        <f t="array" ref="AK327">SUM(IF(podroze7[Nazwisko]=podroze7[[#This Row],[Nazwisko]],podroze7[dnie],0))</f>
        <v>31</v>
      </c>
      <c r="AL327" s="1">
        <f>30+(podroze7[[#This Row],[dnie]]-1)*24</f>
        <v>78</v>
      </c>
      <c r="AM327" s="1">
        <f>podroze7[[#This Row],[dieta]]+podroze7[[#This Row],[Koszt_wyj]]</f>
        <v>838</v>
      </c>
      <c r="AZ327" s="1" t="s">
        <v>50</v>
      </c>
      <c r="BA327" s="1" t="s">
        <v>51</v>
      </c>
      <c r="BB327" s="1" t="s">
        <v>59</v>
      </c>
      <c r="BC327" s="2">
        <v>41654</v>
      </c>
      <c r="BD327" s="2">
        <v>41656</v>
      </c>
      <c r="BE327">
        <v>760</v>
      </c>
      <c r="BF327" t="str">
        <f>podroze78[[#This Row],[Imie]]&amp;podroze78[[#This Row],[Nazwisko]]</f>
        <v>OliviaGabor</v>
      </c>
      <c r="BG327">
        <f>COUNTIF(podroze78[id],podroze78[[#This Row],[id]])</f>
        <v>16</v>
      </c>
      <c r="BH327">
        <f>podroze78[[#This Row],[D_powr]]-podroze78[[#This Row],[D_wyj]]+1</f>
        <v>3</v>
      </c>
      <c r="BI327" s="1" cm="1">
        <f t="array" ref="BI327">SUM(IF(podroze78[Nazwisko]=podroze78[[#This Row],[Nazwisko]],podroze78[dnie],0))</f>
        <v>31</v>
      </c>
      <c r="BJ327" s="1">
        <f>30+(podroze78[[#This Row],[dnie]]-1)*24</f>
        <v>78</v>
      </c>
      <c r="BK327" s="1">
        <f>podroze78[[#This Row],[dieta]]+podroze78[[#This Row],[Koszt_wyj]]</f>
        <v>838</v>
      </c>
      <c r="BL327" s="1">
        <f>MONTH(podroze78[[#This Row],[D_wyj]])</f>
        <v>1</v>
      </c>
      <c r="BT327" s="1" t="s">
        <v>50</v>
      </c>
      <c r="BU327" s="1" t="s">
        <v>51</v>
      </c>
      <c r="BV327" s="1" t="s">
        <v>59</v>
      </c>
      <c r="BW327" s="2">
        <v>41654</v>
      </c>
      <c r="BX327" s="2">
        <v>41656</v>
      </c>
      <c r="BY327">
        <v>760</v>
      </c>
      <c r="BZ327" t="str">
        <f>podroze789[[#This Row],[Imie]]&amp;podroze789[[#This Row],[Nazwisko]]</f>
        <v>OliviaGabor</v>
      </c>
      <c r="CA327">
        <f>COUNTIF(podroze789[id],podroze789[[#This Row],[id]])</f>
        <v>16</v>
      </c>
      <c r="CB327">
        <f>podroze789[[#This Row],[D_powr]]-podroze789[[#This Row],[D_wyj]]+1</f>
        <v>3</v>
      </c>
      <c r="CC327" s="1" cm="1">
        <f t="array" ref="CC327">SUM(IF(podroze789[Nazwisko]=podroze789[[#This Row],[Nazwisko]],podroze789[dnie],0))</f>
        <v>31</v>
      </c>
      <c r="CD327" s="1">
        <f>30+(podroze789[[#This Row],[dnie]]-1)*24</f>
        <v>78</v>
      </c>
      <c r="CE327" s="1">
        <f>podroze789[[#This Row],[dieta]]+podroze789[[#This Row],[Koszt_wyj]]</f>
        <v>838</v>
      </c>
      <c r="CF327" s="1">
        <f>MONTH(podroze789[[#This Row],[D_wyj]])</f>
        <v>1</v>
      </c>
      <c r="CG327" s="1">
        <f>podroze789[[#This Row],[dnie]]-1</f>
        <v>2</v>
      </c>
      <c r="CT327" s="23">
        <v>4</v>
      </c>
      <c r="CV327" s="23">
        <v>1</v>
      </c>
    </row>
    <row r="328" spans="1:100" x14ac:dyDescent="0.25">
      <c r="A328" s="1" t="s">
        <v>50</v>
      </c>
      <c r="B328" s="1" t="s">
        <v>51</v>
      </c>
      <c r="C328" s="1" t="s">
        <v>47</v>
      </c>
      <c r="D328" s="2">
        <v>41934</v>
      </c>
      <c r="E328" s="2">
        <v>41936</v>
      </c>
      <c r="F328">
        <v>689.8</v>
      </c>
      <c r="G328" t="str">
        <f>podroze[[#This Row],[Imie]]&amp;podroze[[#This Row],[Nazwisko]]</f>
        <v>OliviaGabor</v>
      </c>
      <c r="H328">
        <f>COUNTIF(podroze[id],podroze[[#This Row],[id]])</f>
        <v>16</v>
      </c>
      <c r="I328">
        <f>podroze[[#This Row],[D_powr]]-podroze[[#This Row],[D_wyj]]+1</f>
        <v>3</v>
      </c>
      <c r="J328" s="1" cm="1">
        <f t="array" ref="J328">SUM(IF(podroze[Nazwisko]=podroze[[#This Row],[Nazwisko]],podroze[dnie],0))</f>
        <v>31</v>
      </c>
      <c r="K328" s="1">
        <f>30+(podroze[[#This Row],[dnie]]-1)*24</f>
        <v>78</v>
      </c>
      <c r="AB328" s="1" t="s">
        <v>50</v>
      </c>
      <c r="AC328" s="1" t="s">
        <v>51</v>
      </c>
      <c r="AD328" s="1" t="s">
        <v>47</v>
      </c>
      <c r="AE328" s="2">
        <v>41934</v>
      </c>
      <c r="AF328" s="2">
        <v>41936</v>
      </c>
      <c r="AG328">
        <v>689.8</v>
      </c>
      <c r="AH328" t="str">
        <f>podroze7[[#This Row],[Imie]]&amp;podroze7[[#This Row],[Nazwisko]]</f>
        <v>OliviaGabor</v>
      </c>
      <c r="AI328">
        <f>COUNTIF(podroze7[id],podroze7[[#This Row],[id]])</f>
        <v>16</v>
      </c>
      <c r="AJ328">
        <f>podroze7[[#This Row],[D_powr]]-podroze7[[#This Row],[D_wyj]]+1</f>
        <v>3</v>
      </c>
      <c r="AK328" s="1" cm="1">
        <f t="array" ref="AK328">SUM(IF(podroze7[Nazwisko]=podroze7[[#This Row],[Nazwisko]],podroze7[dnie],0))</f>
        <v>31</v>
      </c>
      <c r="AL328" s="1">
        <f>30+(podroze7[[#This Row],[dnie]]-1)*24</f>
        <v>78</v>
      </c>
      <c r="AM328" s="1">
        <f>podroze7[[#This Row],[dieta]]+podroze7[[#This Row],[Koszt_wyj]]</f>
        <v>767.8</v>
      </c>
      <c r="AZ328" s="1" t="s">
        <v>50</v>
      </c>
      <c r="BA328" s="1" t="s">
        <v>51</v>
      </c>
      <c r="BB328" s="1" t="s">
        <v>47</v>
      </c>
      <c r="BC328" s="2">
        <v>41934</v>
      </c>
      <c r="BD328" s="2">
        <v>41936</v>
      </c>
      <c r="BE328">
        <v>689.8</v>
      </c>
      <c r="BF328" t="str">
        <f>podroze78[[#This Row],[Imie]]&amp;podroze78[[#This Row],[Nazwisko]]</f>
        <v>OliviaGabor</v>
      </c>
      <c r="BG328">
        <f>COUNTIF(podroze78[id],podroze78[[#This Row],[id]])</f>
        <v>16</v>
      </c>
      <c r="BH328">
        <f>podroze78[[#This Row],[D_powr]]-podroze78[[#This Row],[D_wyj]]+1</f>
        <v>3</v>
      </c>
      <c r="BI328" s="1" cm="1">
        <f t="array" ref="BI328">SUM(IF(podroze78[Nazwisko]=podroze78[[#This Row],[Nazwisko]],podroze78[dnie],0))</f>
        <v>31</v>
      </c>
      <c r="BJ328" s="1">
        <f>30+(podroze78[[#This Row],[dnie]]-1)*24</f>
        <v>78</v>
      </c>
      <c r="BK328" s="1">
        <f>podroze78[[#This Row],[dieta]]+podroze78[[#This Row],[Koszt_wyj]]</f>
        <v>767.8</v>
      </c>
      <c r="BL328" s="1">
        <f>MONTH(podroze78[[#This Row],[D_wyj]])</f>
        <v>10</v>
      </c>
      <c r="BT328" s="1" t="s">
        <v>50</v>
      </c>
      <c r="BU328" s="1" t="s">
        <v>51</v>
      </c>
      <c r="BV328" s="1" t="s">
        <v>47</v>
      </c>
      <c r="BW328" s="2">
        <v>41934</v>
      </c>
      <c r="BX328" s="2">
        <v>41936</v>
      </c>
      <c r="BY328">
        <v>689.8</v>
      </c>
      <c r="BZ328" t="str">
        <f>podroze789[[#This Row],[Imie]]&amp;podroze789[[#This Row],[Nazwisko]]</f>
        <v>OliviaGabor</v>
      </c>
      <c r="CA328">
        <f>COUNTIF(podroze789[id],podroze789[[#This Row],[id]])</f>
        <v>16</v>
      </c>
      <c r="CB328">
        <f>podroze789[[#This Row],[D_powr]]-podroze789[[#This Row],[D_wyj]]+1</f>
        <v>3</v>
      </c>
      <c r="CC328" s="1" cm="1">
        <f t="array" ref="CC328">SUM(IF(podroze789[Nazwisko]=podroze789[[#This Row],[Nazwisko]],podroze789[dnie],0))</f>
        <v>31</v>
      </c>
      <c r="CD328" s="1">
        <f>30+(podroze789[[#This Row],[dnie]]-1)*24</f>
        <v>78</v>
      </c>
      <c r="CE328" s="1">
        <f>podroze789[[#This Row],[dieta]]+podroze789[[#This Row],[Koszt_wyj]]</f>
        <v>767.8</v>
      </c>
      <c r="CF328" s="1">
        <f>MONTH(podroze789[[#This Row],[D_wyj]])</f>
        <v>10</v>
      </c>
      <c r="CG328" s="1">
        <f>podroze789[[#This Row],[dnie]]-1</f>
        <v>2</v>
      </c>
      <c r="CT328" s="24">
        <v>4</v>
      </c>
      <c r="CV328" s="24">
        <v>3</v>
      </c>
    </row>
    <row r="329" spans="1:100" x14ac:dyDescent="0.25">
      <c r="A329" s="1" t="s">
        <v>31</v>
      </c>
      <c r="B329" s="1" t="s">
        <v>78</v>
      </c>
      <c r="C329" s="1" t="s">
        <v>27</v>
      </c>
      <c r="D329" s="2">
        <v>41677</v>
      </c>
      <c r="E329" s="2">
        <v>41681</v>
      </c>
      <c r="F329">
        <v>954</v>
      </c>
      <c r="G329" t="str">
        <f>podroze[[#This Row],[Imie]]&amp;podroze[[#This Row],[Nazwisko]]</f>
        <v>SebastianArgonski</v>
      </c>
      <c r="H329">
        <f>COUNTIF(podroze[id],podroze[[#This Row],[id]])</f>
        <v>9</v>
      </c>
      <c r="I329">
        <f>podroze[[#This Row],[D_powr]]-podroze[[#This Row],[D_wyj]]+1</f>
        <v>5</v>
      </c>
      <c r="J329" s="1" cm="1">
        <f t="array" ref="J329">SUM(IF(podroze[Nazwisko]=podroze[[#This Row],[Nazwisko]],podroze[dnie],0))</f>
        <v>31</v>
      </c>
      <c r="K329" s="1">
        <f>30+(podroze[[#This Row],[dnie]]-1)*24</f>
        <v>126</v>
      </c>
      <c r="AB329" s="1" t="s">
        <v>31</v>
      </c>
      <c r="AC329" s="1" t="s">
        <v>78</v>
      </c>
      <c r="AD329" s="1" t="s">
        <v>27</v>
      </c>
      <c r="AE329" s="2">
        <v>41677</v>
      </c>
      <c r="AF329" s="2">
        <v>41681</v>
      </c>
      <c r="AG329">
        <v>954</v>
      </c>
      <c r="AH329" t="str">
        <f>podroze7[[#This Row],[Imie]]&amp;podroze7[[#This Row],[Nazwisko]]</f>
        <v>SebastianArgonski</v>
      </c>
      <c r="AI329">
        <f>COUNTIF(podroze7[id],podroze7[[#This Row],[id]])</f>
        <v>9</v>
      </c>
      <c r="AJ329">
        <f>podroze7[[#This Row],[D_powr]]-podroze7[[#This Row],[D_wyj]]+1</f>
        <v>5</v>
      </c>
      <c r="AK329" s="1" cm="1">
        <f t="array" ref="AK329">SUM(IF(podroze7[Nazwisko]=podroze7[[#This Row],[Nazwisko]],podroze7[dnie],0))</f>
        <v>31</v>
      </c>
      <c r="AL329" s="1">
        <f>30+(podroze7[[#This Row],[dnie]]-1)*24</f>
        <v>126</v>
      </c>
      <c r="AM329" s="1">
        <f>podroze7[[#This Row],[dieta]]+podroze7[[#This Row],[Koszt_wyj]]</f>
        <v>1080</v>
      </c>
      <c r="AZ329" s="1" t="s">
        <v>31</v>
      </c>
      <c r="BA329" s="1" t="s">
        <v>78</v>
      </c>
      <c r="BB329" s="1" t="s">
        <v>27</v>
      </c>
      <c r="BC329" s="2">
        <v>41677</v>
      </c>
      <c r="BD329" s="2">
        <v>41681</v>
      </c>
      <c r="BE329">
        <v>954</v>
      </c>
      <c r="BF329" t="str">
        <f>podroze78[[#This Row],[Imie]]&amp;podroze78[[#This Row],[Nazwisko]]</f>
        <v>SebastianArgonski</v>
      </c>
      <c r="BG329">
        <f>COUNTIF(podroze78[id],podroze78[[#This Row],[id]])</f>
        <v>9</v>
      </c>
      <c r="BH329">
        <f>podroze78[[#This Row],[D_powr]]-podroze78[[#This Row],[D_wyj]]+1</f>
        <v>5</v>
      </c>
      <c r="BI329" s="1" cm="1">
        <f t="array" ref="BI329">SUM(IF(podroze78[Nazwisko]=podroze78[[#This Row],[Nazwisko]],podroze78[dnie],0))</f>
        <v>31</v>
      </c>
      <c r="BJ329" s="1">
        <f>30+(podroze78[[#This Row],[dnie]]-1)*24</f>
        <v>126</v>
      </c>
      <c r="BK329" s="1">
        <f>podroze78[[#This Row],[dieta]]+podroze78[[#This Row],[Koszt_wyj]]</f>
        <v>1080</v>
      </c>
      <c r="BL329" s="1">
        <f>MONTH(podroze78[[#This Row],[D_wyj]])</f>
        <v>2</v>
      </c>
      <c r="BT329" s="1" t="s">
        <v>31</v>
      </c>
      <c r="BU329" s="1" t="s">
        <v>78</v>
      </c>
      <c r="BV329" s="1" t="s">
        <v>27</v>
      </c>
      <c r="BW329" s="2">
        <v>41677</v>
      </c>
      <c r="BX329" s="2">
        <v>41681</v>
      </c>
      <c r="BY329">
        <v>954</v>
      </c>
      <c r="BZ329" t="str">
        <f>podroze789[[#This Row],[Imie]]&amp;podroze789[[#This Row],[Nazwisko]]</f>
        <v>SebastianArgonski</v>
      </c>
      <c r="CA329">
        <f>COUNTIF(podroze789[id],podroze789[[#This Row],[id]])</f>
        <v>9</v>
      </c>
      <c r="CB329">
        <f>podroze789[[#This Row],[D_powr]]-podroze789[[#This Row],[D_wyj]]+1</f>
        <v>5</v>
      </c>
      <c r="CC329" s="1" cm="1">
        <f t="array" ref="CC329">SUM(IF(podroze789[Nazwisko]=podroze789[[#This Row],[Nazwisko]],podroze789[dnie],0))</f>
        <v>31</v>
      </c>
      <c r="CD329" s="1">
        <f>30+(podroze789[[#This Row],[dnie]]-1)*24</f>
        <v>126</v>
      </c>
      <c r="CE329" s="1">
        <f>podroze789[[#This Row],[dieta]]+podroze789[[#This Row],[Koszt_wyj]]</f>
        <v>1080</v>
      </c>
      <c r="CF329" s="1">
        <f>MONTH(podroze789[[#This Row],[D_wyj]])</f>
        <v>2</v>
      </c>
      <c r="CG329" s="1">
        <f>podroze789[[#This Row],[dnie]]-1</f>
        <v>4</v>
      </c>
      <c r="CT329" s="23">
        <v>2</v>
      </c>
      <c r="CV329" s="23">
        <v>3</v>
      </c>
    </row>
    <row r="330" spans="1:100" x14ac:dyDescent="0.25">
      <c r="A330" s="1" t="s">
        <v>31</v>
      </c>
      <c r="B330" s="1" t="s">
        <v>78</v>
      </c>
      <c r="C330" s="1" t="s">
        <v>72</v>
      </c>
      <c r="D330" s="2">
        <v>41743</v>
      </c>
      <c r="E330" s="2">
        <v>41747</v>
      </c>
      <c r="F330">
        <v>1290.7</v>
      </c>
      <c r="G330" t="str">
        <f>podroze[[#This Row],[Imie]]&amp;podroze[[#This Row],[Nazwisko]]</f>
        <v>SebastianArgonski</v>
      </c>
      <c r="H330">
        <f>COUNTIF(podroze[id],podroze[[#This Row],[id]])</f>
        <v>9</v>
      </c>
      <c r="I330">
        <f>podroze[[#This Row],[D_powr]]-podroze[[#This Row],[D_wyj]]+1</f>
        <v>5</v>
      </c>
      <c r="J330" s="1" cm="1">
        <f t="array" ref="J330">SUM(IF(podroze[Nazwisko]=podroze[[#This Row],[Nazwisko]],podroze[dnie],0))</f>
        <v>31</v>
      </c>
      <c r="K330" s="1">
        <f>30+(podroze[[#This Row],[dnie]]-1)*24</f>
        <v>126</v>
      </c>
      <c r="AB330" s="1" t="s">
        <v>31</v>
      </c>
      <c r="AC330" s="1" t="s">
        <v>78</v>
      </c>
      <c r="AD330" s="1" t="s">
        <v>72</v>
      </c>
      <c r="AE330" s="2">
        <v>41743</v>
      </c>
      <c r="AF330" s="2">
        <v>41747</v>
      </c>
      <c r="AG330">
        <v>1290.7</v>
      </c>
      <c r="AH330" t="str">
        <f>podroze7[[#This Row],[Imie]]&amp;podroze7[[#This Row],[Nazwisko]]</f>
        <v>SebastianArgonski</v>
      </c>
      <c r="AI330">
        <f>COUNTIF(podroze7[id],podroze7[[#This Row],[id]])</f>
        <v>9</v>
      </c>
      <c r="AJ330">
        <f>podroze7[[#This Row],[D_powr]]-podroze7[[#This Row],[D_wyj]]+1</f>
        <v>5</v>
      </c>
      <c r="AK330" s="1" cm="1">
        <f t="array" ref="AK330">SUM(IF(podroze7[Nazwisko]=podroze7[[#This Row],[Nazwisko]],podroze7[dnie],0))</f>
        <v>31</v>
      </c>
      <c r="AL330" s="1">
        <f>30+(podroze7[[#This Row],[dnie]]-1)*24</f>
        <v>126</v>
      </c>
      <c r="AM330" s="1">
        <f>podroze7[[#This Row],[dieta]]+podroze7[[#This Row],[Koszt_wyj]]</f>
        <v>1416.7</v>
      </c>
      <c r="AZ330" s="1" t="s">
        <v>31</v>
      </c>
      <c r="BA330" s="1" t="s">
        <v>78</v>
      </c>
      <c r="BB330" s="1" t="s">
        <v>72</v>
      </c>
      <c r="BC330" s="2">
        <v>41743</v>
      </c>
      <c r="BD330" s="2">
        <v>41747</v>
      </c>
      <c r="BE330">
        <v>1290.7</v>
      </c>
      <c r="BF330" t="str">
        <f>podroze78[[#This Row],[Imie]]&amp;podroze78[[#This Row],[Nazwisko]]</f>
        <v>SebastianArgonski</v>
      </c>
      <c r="BG330">
        <f>COUNTIF(podroze78[id],podroze78[[#This Row],[id]])</f>
        <v>9</v>
      </c>
      <c r="BH330">
        <f>podroze78[[#This Row],[D_powr]]-podroze78[[#This Row],[D_wyj]]+1</f>
        <v>5</v>
      </c>
      <c r="BI330" s="1" cm="1">
        <f t="array" ref="BI330">SUM(IF(podroze78[Nazwisko]=podroze78[[#This Row],[Nazwisko]],podroze78[dnie],0))</f>
        <v>31</v>
      </c>
      <c r="BJ330" s="1">
        <f>30+(podroze78[[#This Row],[dnie]]-1)*24</f>
        <v>126</v>
      </c>
      <c r="BK330" s="1">
        <f>podroze78[[#This Row],[dieta]]+podroze78[[#This Row],[Koszt_wyj]]</f>
        <v>1416.7</v>
      </c>
      <c r="BL330" s="1">
        <f>MONTH(podroze78[[#This Row],[D_wyj]])</f>
        <v>4</v>
      </c>
      <c r="BT330" s="1" t="s">
        <v>31</v>
      </c>
      <c r="BU330" s="1" t="s">
        <v>78</v>
      </c>
      <c r="BV330" s="1" t="s">
        <v>72</v>
      </c>
      <c r="BW330" s="2">
        <v>41743</v>
      </c>
      <c r="BX330" s="2">
        <v>41747</v>
      </c>
      <c r="BY330">
        <v>1290.7</v>
      </c>
      <c r="BZ330" t="str">
        <f>podroze789[[#This Row],[Imie]]&amp;podroze789[[#This Row],[Nazwisko]]</f>
        <v>SebastianArgonski</v>
      </c>
      <c r="CA330">
        <f>COUNTIF(podroze789[id],podroze789[[#This Row],[id]])</f>
        <v>9</v>
      </c>
      <c r="CB330">
        <f>podroze789[[#This Row],[D_powr]]-podroze789[[#This Row],[D_wyj]]+1</f>
        <v>5</v>
      </c>
      <c r="CC330" s="1" cm="1">
        <f t="array" ref="CC330">SUM(IF(podroze789[Nazwisko]=podroze789[[#This Row],[Nazwisko]],podroze789[dnie],0))</f>
        <v>31</v>
      </c>
      <c r="CD330" s="1">
        <f>30+(podroze789[[#This Row],[dnie]]-1)*24</f>
        <v>126</v>
      </c>
      <c r="CE330" s="1">
        <f>podroze789[[#This Row],[dieta]]+podroze789[[#This Row],[Koszt_wyj]]</f>
        <v>1416.7</v>
      </c>
      <c r="CF330" s="1">
        <f>MONTH(podroze789[[#This Row],[D_wyj]])</f>
        <v>4</v>
      </c>
      <c r="CG330" s="1">
        <f>podroze789[[#This Row],[dnie]]-1</f>
        <v>4</v>
      </c>
      <c r="CT330" s="24">
        <v>2</v>
      </c>
      <c r="CV330" s="24">
        <v>4</v>
      </c>
    </row>
    <row r="331" spans="1:100" x14ac:dyDescent="0.25">
      <c r="A331" s="1" t="s">
        <v>31</v>
      </c>
      <c r="B331" s="1" t="s">
        <v>78</v>
      </c>
      <c r="C331" s="1" t="s">
        <v>47</v>
      </c>
      <c r="D331" s="2">
        <v>41833</v>
      </c>
      <c r="E331" s="2">
        <v>41836</v>
      </c>
      <c r="F331">
        <v>852.8</v>
      </c>
      <c r="G331" t="str">
        <f>podroze[[#This Row],[Imie]]&amp;podroze[[#This Row],[Nazwisko]]</f>
        <v>SebastianArgonski</v>
      </c>
      <c r="H331">
        <f>COUNTIF(podroze[id],podroze[[#This Row],[id]])</f>
        <v>9</v>
      </c>
      <c r="I331">
        <f>podroze[[#This Row],[D_powr]]-podroze[[#This Row],[D_wyj]]+1</f>
        <v>4</v>
      </c>
      <c r="J331" s="1" cm="1">
        <f t="array" ref="J331">SUM(IF(podroze[Nazwisko]=podroze[[#This Row],[Nazwisko]],podroze[dnie],0))</f>
        <v>31</v>
      </c>
      <c r="K331" s="1">
        <f>30+(podroze[[#This Row],[dnie]]-1)*24</f>
        <v>102</v>
      </c>
      <c r="AB331" s="1" t="s">
        <v>31</v>
      </c>
      <c r="AC331" s="1" t="s">
        <v>78</v>
      </c>
      <c r="AD331" s="1" t="s">
        <v>47</v>
      </c>
      <c r="AE331" s="2">
        <v>41833</v>
      </c>
      <c r="AF331" s="2">
        <v>41836</v>
      </c>
      <c r="AG331">
        <v>852.8</v>
      </c>
      <c r="AH331" t="str">
        <f>podroze7[[#This Row],[Imie]]&amp;podroze7[[#This Row],[Nazwisko]]</f>
        <v>SebastianArgonski</v>
      </c>
      <c r="AI331">
        <f>COUNTIF(podroze7[id],podroze7[[#This Row],[id]])</f>
        <v>9</v>
      </c>
      <c r="AJ331">
        <f>podroze7[[#This Row],[D_powr]]-podroze7[[#This Row],[D_wyj]]+1</f>
        <v>4</v>
      </c>
      <c r="AK331" s="1" cm="1">
        <f t="array" ref="AK331">SUM(IF(podroze7[Nazwisko]=podroze7[[#This Row],[Nazwisko]],podroze7[dnie],0))</f>
        <v>31</v>
      </c>
      <c r="AL331" s="1">
        <f>30+(podroze7[[#This Row],[dnie]]-1)*24</f>
        <v>102</v>
      </c>
      <c r="AM331" s="1">
        <f>podroze7[[#This Row],[dieta]]+podroze7[[#This Row],[Koszt_wyj]]</f>
        <v>954.8</v>
      </c>
      <c r="AZ331" s="1" t="s">
        <v>31</v>
      </c>
      <c r="BA331" s="1" t="s">
        <v>78</v>
      </c>
      <c r="BB331" s="1" t="s">
        <v>47</v>
      </c>
      <c r="BC331" s="2">
        <v>41833</v>
      </c>
      <c r="BD331" s="2">
        <v>41836</v>
      </c>
      <c r="BE331">
        <v>852.8</v>
      </c>
      <c r="BF331" t="str">
        <f>podroze78[[#This Row],[Imie]]&amp;podroze78[[#This Row],[Nazwisko]]</f>
        <v>SebastianArgonski</v>
      </c>
      <c r="BG331">
        <f>COUNTIF(podroze78[id],podroze78[[#This Row],[id]])</f>
        <v>9</v>
      </c>
      <c r="BH331">
        <f>podroze78[[#This Row],[D_powr]]-podroze78[[#This Row],[D_wyj]]+1</f>
        <v>4</v>
      </c>
      <c r="BI331" s="1" cm="1">
        <f t="array" ref="BI331">SUM(IF(podroze78[Nazwisko]=podroze78[[#This Row],[Nazwisko]],podroze78[dnie],0))</f>
        <v>31</v>
      </c>
      <c r="BJ331" s="1">
        <f>30+(podroze78[[#This Row],[dnie]]-1)*24</f>
        <v>102</v>
      </c>
      <c r="BK331" s="1">
        <f>podroze78[[#This Row],[dieta]]+podroze78[[#This Row],[Koszt_wyj]]</f>
        <v>954.8</v>
      </c>
      <c r="BL331" s="1">
        <f>MONTH(podroze78[[#This Row],[D_wyj]])</f>
        <v>7</v>
      </c>
      <c r="BT331" s="1" t="s">
        <v>31</v>
      </c>
      <c r="BU331" s="1" t="s">
        <v>78</v>
      </c>
      <c r="BV331" s="1" t="s">
        <v>47</v>
      </c>
      <c r="BW331" s="2">
        <v>41833</v>
      </c>
      <c r="BX331" s="2">
        <v>41836</v>
      </c>
      <c r="BY331">
        <v>852.8</v>
      </c>
      <c r="BZ331" t="str">
        <f>podroze789[[#This Row],[Imie]]&amp;podroze789[[#This Row],[Nazwisko]]</f>
        <v>SebastianArgonski</v>
      </c>
      <c r="CA331">
        <f>COUNTIF(podroze789[id],podroze789[[#This Row],[id]])</f>
        <v>9</v>
      </c>
      <c r="CB331">
        <f>podroze789[[#This Row],[D_powr]]-podroze789[[#This Row],[D_wyj]]+1</f>
        <v>4</v>
      </c>
      <c r="CC331" s="1" cm="1">
        <f t="array" ref="CC331">SUM(IF(podroze789[Nazwisko]=podroze789[[#This Row],[Nazwisko]],podroze789[dnie],0))</f>
        <v>31</v>
      </c>
      <c r="CD331" s="1">
        <f>30+(podroze789[[#This Row],[dnie]]-1)*24</f>
        <v>102</v>
      </c>
      <c r="CE331" s="1">
        <f>podroze789[[#This Row],[dieta]]+podroze789[[#This Row],[Koszt_wyj]]</f>
        <v>954.8</v>
      </c>
      <c r="CF331" s="1">
        <f>MONTH(podroze789[[#This Row],[D_wyj]])</f>
        <v>7</v>
      </c>
      <c r="CG331" s="1">
        <f>podroze789[[#This Row],[dnie]]-1</f>
        <v>3</v>
      </c>
      <c r="CT331" s="23">
        <v>2</v>
      </c>
      <c r="CV331" s="23">
        <v>4</v>
      </c>
    </row>
    <row r="332" spans="1:100" x14ac:dyDescent="0.25">
      <c r="A332" s="1" t="s">
        <v>31</v>
      </c>
      <c r="B332" s="1" t="s">
        <v>78</v>
      </c>
      <c r="C332" s="1" t="s">
        <v>59</v>
      </c>
      <c r="D332" s="2">
        <v>41935</v>
      </c>
      <c r="E332" s="2">
        <v>41938</v>
      </c>
      <c r="F332">
        <v>919</v>
      </c>
      <c r="G332" t="str">
        <f>podroze[[#This Row],[Imie]]&amp;podroze[[#This Row],[Nazwisko]]</f>
        <v>SebastianArgonski</v>
      </c>
      <c r="H332">
        <f>COUNTIF(podroze[id],podroze[[#This Row],[id]])</f>
        <v>9</v>
      </c>
      <c r="I332">
        <f>podroze[[#This Row],[D_powr]]-podroze[[#This Row],[D_wyj]]+1</f>
        <v>4</v>
      </c>
      <c r="J332" s="1" cm="1">
        <f t="array" ref="J332">SUM(IF(podroze[Nazwisko]=podroze[[#This Row],[Nazwisko]],podroze[dnie],0))</f>
        <v>31</v>
      </c>
      <c r="K332" s="1">
        <f>30+(podroze[[#This Row],[dnie]]-1)*24</f>
        <v>102</v>
      </c>
      <c r="AB332" s="1" t="s">
        <v>31</v>
      </c>
      <c r="AC332" s="1" t="s">
        <v>78</v>
      </c>
      <c r="AD332" s="1" t="s">
        <v>59</v>
      </c>
      <c r="AE332" s="2">
        <v>41935</v>
      </c>
      <c r="AF332" s="2">
        <v>41938</v>
      </c>
      <c r="AG332">
        <v>919</v>
      </c>
      <c r="AH332" t="str">
        <f>podroze7[[#This Row],[Imie]]&amp;podroze7[[#This Row],[Nazwisko]]</f>
        <v>SebastianArgonski</v>
      </c>
      <c r="AI332">
        <f>COUNTIF(podroze7[id],podroze7[[#This Row],[id]])</f>
        <v>9</v>
      </c>
      <c r="AJ332">
        <f>podroze7[[#This Row],[D_powr]]-podroze7[[#This Row],[D_wyj]]+1</f>
        <v>4</v>
      </c>
      <c r="AK332" s="1" cm="1">
        <f t="array" ref="AK332">SUM(IF(podroze7[Nazwisko]=podroze7[[#This Row],[Nazwisko]],podroze7[dnie],0))</f>
        <v>31</v>
      </c>
      <c r="AL332" s="1">
        <f>30+(podroze7[[#This Row],[dnie]]-1)*24</f>
        <v>102</v>
      </c>
      <c r="AM332" s="1">
        <f>podroze7[[#This Row],[dieta]]+podroze7[[#This Row],[Koszt_wyj]]</f>
        <v>1021</v>
      </c>
      <c r="AZ332" s="1" t="s">
        <v>31</v>
      </c>
      <c r="BA332" s="1" t="s">
        <v>78</v>
      </c>
      <c r="BB332" s="1" t="s">
        <v>59</v>
      </c>
      <c r="BC332" s="2">
        <v>41935</v>
      </c>
      <c r="BD332" s="2">
        <v>41938</v>
      </c>
      <c r="BE332">
        <v>919</v>
      </c>
      <c r="BF332" t="str">
        <f>podroze78[[#This Row],[Imie]]&amp;podroze78[[#This Row],[Nazwisko]]</f>
        <v>SebastianArgonski</v>
      </c>
      <c r="BG332">
        <f>COUNTIF(podroze78[id],podroze78[[#This Row],[id]])</f>
        <v>9</v>
      </c>
      <c r="BH332">
        <f>podroze78[[#This Row],[D_powr]]-podroze78[[#This Row],[D_wyj]]+1</f>
        <v>4</v>
      </c>
      <c r="BI332" s="1" cm="1">
        <f t="array" ref="BI332">SUM(IF(podroze78[Nazwisko]=podroze78[[#This Row],[Nazwisko]],podroze78[dnie],0))</f>
        <v>31</v>
      </c>
      <c r="BJ332" s="1">
        <f>30+(podroze78[[#This Row],[dnie]]-1)*24</f>
        <v>102</v>
      </c>
      <c r="BK332" s="1">
        <f>podroze78[[#This Row],[dieta]]+podroze78[[#This Row],[Koszt_wyj]]</f>
        <v>1021</v>
      </c>
      <c r="BL332" s="1">
        <f>MONTH(podroze78[[#This Row],[D_wyj]])</f>
        <v>10</v>
      </c>
      <c r="BT332" s="1" t="s">
        <v>31</v>
      </c>
      <c r="BU332" s="1" t="s">
        <v>78</v>
      </c>
      <c r="BV332" s="1" t="s">
        <v>59</v>
      </c>
      <c r="BW332" s="2">
        <v>41935</v>
      </c>
      <c r="BX332" s="2">
        <v>41938</v>
      </c>
      <c r="BY332">
        <v>919</v>
      </c>
      <c r="BZ332" t="str">
        <f>podroze789[[#This Row],[Imie]]&amp;podroze789[[#This Row],[Nazwisko]]</f>
        <v>SebastianArgonski</v>
      </c>
      <c r="CA332">
        <f>COUNTIF(podroze789[id],podroze789[[#This Row],[id]])</f>
        <v>9</v>
      </c>
      <c r="CB332">
        <f>podroze789[[#This Row],[D_powr]]-podroze789[[#This Row],[D_wyj]]+1</f>
        <v>4</v>
      </c>
      <c r="CC332" s="1" cm="1">
        <f t="array" ref="CC332">SUM(IF(podroze789[Nazwisko]=podroze789[[#This Row],[Nazwisko]],podroze789[dnie],0))</f>
        <v>31</v>
      </c>
      <c r="CD332" s="1">
        <f>30+(podroze789[[#This Row],[dnie]]-1)*24</f>
        <v>102</v>
      </c>
      <c r="CE332" s="1">
        <f>podroze789[[#This Row],[dieta]]+podroze789[[#This Row],[Koszt_wyj]]</f>
        <v>1021</v>
      </c>
      <c r="CF332" s="1">
        <f>MONTH(podroze789[[#This Row],[D_wyj]])</f>
        <v>10</v>
      </c>
      <c r="CG332" s="1">
        <f>podroze789[[#This Row],[dnie]]-1</f>
        <v>3</v>
      </c>
      <c r="CT332" s="24">
        <v>3</v>
      </c>
      <c r="CV332" s="24">
        <v>2</v>
      </c>
    </row>
    <row r="333" spans="1:100" x14ac:dyDescent="0.25">
      <c r="A333" s="1" t="s">
        <v>31</v>
      </c>
      <c r="B333" s="1" t="s">
        <v>78</v>
      </c>
      <c r="C333" s="1" t="s">
        <v>11</v>
      </c>
      <c r="D333" s="2">
        <v>41970</v>
      </c>
      <c r="E333" s="2">
        <v>41973</v>
      </c>
      <c r="F333">
        <v>573.4</v>
      </c>
      <c r="G333" t="str">
        <f>podroze[[#This Row],[Imie]]&amp;podroze[[#This Row],[Nazwisko]]</f>
        <v>SebastianArgonski</v>
      </c>
      <c r="H333">
        <f>COUNTIF(podroze[id],podroze[[#This Row],[id]])</f>
        <v>9</v>
      </c>
      <c r="I333">
        <f>podroze[[#This Row],[D_powr]]-podroze[[#This Row],[D_wyj]]+1</f>
        <v>4</v>
      </c>
      <c r="J333" s="1" cm="1">
        <f t="array" ref="J333">SUM(IF(podroze[Nazwisko]=podroze[[#This Row],[Nazwisko]],podroze[dnie],0))</f>
        <v>31</v>
      </c>
      <c r="K333" s="1">
        <f>30+(podroze[[#This Row],[dnie]]-1)*24</f>
        <v>102</v>
      </c>
      <c r="AB333" s="1" t="s">
        <v>31</v>
      </c>
      <c r="AC333" s="1" t="s">
        <v>78</v>
      </c>
      <c r="AD333" s="1" t="s">
        <v>11</v>
      </c>
      <c r="AE333" s="2">
        <v>41970</v>
      </c>
      <c r="AF333" s="2">
        <v>41973</v>
      </c>
      <c r="AG333">
        <v>573.4</v>
      </c>
      <c r="AH333" t="str">
        <f>podroze7[[#This Row],[Imie]]&amp;podroze7[[#This Row],[Nazwisko]]</f>
        <v>SebastianArgonski</v>
      </c>
      <c r="AI333">
        <f>COUNTIF(podroze7[id],podroze7[[#This Row],[id]])</f>
        <v>9</v>
      </c>
      <c r="AJ333">
        <f>podroze7[[#This Row],[D_powr]]-podroze7[[#This Row],[D_wyj]]+1</f>
        <v>4</v>
      </c>
      <c r="AK333" s="1" cm="1">
        <f t="array" ref="AK333">SUM(IF(podroze7[Nazwisko]=podroze7[[#This Row],[Nazwisko]],podroze7[dnie],0))</f>
        <v>31</v>
      </c>
      <c r="AL333" s="1">
        <f>30+(podroze7[[#This Row],[dnie]]-1)*24</f>
        <v>102</v>
      </c>
      <c r="AM333" s="1">
        <f>podroze7[[#This Row],[dieta]]+podroze7[[#This Row],[Koszt_wyj]]</f>
        <v>675.4</v>
      </c>
      <c r="AZ333" s="1" t="s">
        <v>31</v>
      </c>
      <c r="BA333" s="1" t="s">
        <v>78</v>
      </c>
      <c r="BB333" s="1" t="s">
        <v>11</v>
      </c>
      <c r="BC333" s="2">
        <v>41970</v>
      </c>
      <c r="BD333" s="2">
        <v>41973</v>
      </c>
      <c r="BE333">
        <v>573.4</v>
      </c>
      <c r="BF333" t="str">
        <f>podroze78[[#This Row],[Imie]]&amp;podroze78[[#This Row],[Nazwisko]]</f>
        <v>SebastianArgonski</v>
      </c>
      <c r="BG333">
        <f>COUNTIF(podroze78[id],podroze78[[#This Row],[id]])</f>
        <v>9</v>
      </c>
      <c r="BH333">
        <f>podroze78[[#This Row],[D_powr]]-podroze78[[#This Row],[D_wyj]]+1</f>
        <v>4</v>
      </c>
      <c r="BI333" s="1" cm="1">
        <f t="array" ref="BI333">SUM(IF(podroze78[Nazwisko]=podroze78[[#This Row],[Nazwisko]],podroze78[dnie],0))</f>
        <v>31</v>
      </c>
      <c r="BJ333" s="1">
        <f>30+(podroze78[[#This Row],[dnie]]-1)*24</f>
        <v>102</v>
      </c>
      <c r="BK333" s="1">
        <f>podroze78[[#This Row],[dieta]]+podroze78[[#This Row],[Koszt_wyj]]</f>
        <v>675.4</v>
      </c>
      <c r="BL333" s="1">
        <f>MONTH(podroze78[[#This Row],[D_wyj]])</f>
        <v>11</v>
      </c>
      <c r="BT333" s="1" t="s">
        <v>31</v>
      </c>
      <c r="BU333" s="1" t="s">
        <v>78</v>
      </c>
      <c r="BV333" s="1" t="s">
        <v>11</v>
      </c>
      <c r="BW333" s="2">
        <v>41970</v>
      </c>
      <c r="BX333" s="2">
        <v>41973</v>
      </c>
      <c r="BY333">
        <v>573.4</v>
      </c>
      <c r="BZ333" t="str">
        <f>podroze789[[#This Row],[Imie]]&amp;podroze789[[#This Row],[Nazwisko]]</f>
        <v>SebastianArgonski</v>
      </c>
      <c r="CA333">
        <f>COUNTIF(podroze789[id],podroze789[[#This Row],[id]])</f>
        <v>9</v>
      </c>
      <c r="CB333">
        <f>podroze789[[#This Row],[D_powr]]-podroze789[[#This Row],[D_wyj]]+1</f>
        <v>4</v>
      </c>
      <c r="CC333" s="1" cm="1">
        <f t="array" ref="CC333">SUM(IF(podroze789[Nazwisko]=podroze789[[#This Row],[Nazwisko]],podroze789[dnie],0))</f>
        <v>31</v>
      </c>
      <c r="CD333" s="1">
        <f>30+(podroze789[[#This Row],[dnie]]-1)*24</f>
        <v>102</v>
      </c>
      <c r="CE333" s="1">
        <f>podroze789[[#This Row],[dieta]]+podroze789[[#This Row],[Koszt_wyj]]</f>
        <v>675.4</v>
      </c>
      <c r="CF333" s="1">
        <f>MONTH(podroze789[[#This Row],[D_wyj]])</f>
        <v>11</v>
      </c>
      <c r="CG333" s="1">
        <f>podroze789[[#This Row],[dnie]]-1</f>
        <v>3</v>
      </c>
      <c r="CT333" s="23">
        <v>3</v>
      </c>
      <c r="CV333" s="23">
        <v>2</v>
      </c>
    </row>
    <row r="334" spans="1:100" x14ac:dyDescent="0.25">
      <c r="A334" s="1" t="s">
        <v>50</v>
      </c>
      <c r="B334" s="1" t="s">
        <v>51</v>
      </c>
      <c r="C334" s="1" t="s">
        <v>8</v>
      </c>
      <c r="D334" s="2">
        <v>41689</v>
      </c>
      <c r="E334" s="2">
        <v>41690</v>
      </c>
      <c r="F334">
        <v>891</v>
      </c>
      <c r="G334" t="str">
        <f>podroze[[#This Row],[Imie]]&amp;podroze[[#This Row],[Nazwisko]]</f>
        <v>OliviaGabor</v>
      </c>
      <c r="H334">
        <f>COUNTIF(podroze[id],podroze[[#This Row],[id]])</f>
        <v>16</v>
      </c>
      <c r="I334">
        <f>podroze[[#This Row],[D_powr]]-podroze[[#This Row],[D_wyj]]+1</f>
        <v>2</v>
      </c>
      <c r="J334" s="1" cm="1">
        <f t="array" ref="J334">SUM(IF(podroze[Nazwisko]=podroze[[#This Row],[Nazwisko]],podroze[dnie],0))</f>
        <v>31</v>
      </c>
      <c r="K334" s="1">
        <f>30+(podroze[[#This Row],[dnie]]-1)*24</f>
        <v>54</v>
      </c>
      <c r="AB334" s="1" t="s">
        <v>50</v>
      </c>
      <c r="AC334" s="1" t="s">
        <v>51</v>
      </c>
      <c r="AD334" s="1" t="s">
        <v>8</v>
      </c>
      <c r="AE334" s="2">
        <v>41689</v>
      </c>
      <c r="AF334" s="2">
        <v>41690</v>
      </c>
      <c r="AG334">
        <v>891</v>
      </c>
      <c r="AH334" t="str">
        <f>podroze7[[#This Row],[Imie]]&amp;podroze7[[#This Row],[Nazwisko]]</f>
        <v>OliviaGabor</v>
      </c>
      <c r="AI334">
        <f>COUNTIF(podroze7[id],podroze7[[#This Row],[id]])</f>
        <v>16</v>
      </c>
      <c r="AJ334">
        <f>podroze7[[#This Row],[D_powr]]-podroze7[[#This Row],[D_wyj]]+1</f>
        <v>2</v>
      </c>
      <c r="AK334" s="1" cm="1">
        <f t="array" ref="AK334">SUM(IF(podroze7[Nazwisko]=podroze7[[#This Row],[Nazwisko]],podroze7[dnie],0))</f>
        <v>31</v>
      </c>
      <c r="AL334" s="1">
        <f>30+(podroze7[[#This Row],[dnie]]-1)*24</f>
        <v>54</v>
      </c>
      <c r="AM334" s="1">
        <f>podroze7[[#This Row],[dieta]]+podroze7[[#This Row],[Koszt_wyj]]</f>
        <v>945</v>
      </c>
      <c r="AZ334" s="1" t="s">
        <v>50</v>
      </c>
      <c r="BA334" s="1" t="s">
        <v>51</v>
      </c>
      <c r="BB334" s="1" t="s">
        <v>8</v>
      </c>
      <c r="BC334" s="2">
        <v>41689</v>
      </c>
      <c r="BD334" s="2">
        <v>41690</v>
      </c>
      <c r="BE334">
        <v>891</v>
      </c>
      <c r="BF334" t="str">
        <f>podroze78[[#This Row],[Imie]]&amp;podroze78[[#This Row],[Nazwisko]]</f>
        <v>OliviaGabor</v>
      </c>
      <c r="BG334">
        <f>COUNTIF(podroze78[id],podroze78[[#This Row],[id]])</f>
        <v>16</v>
      </c>
      <c r="BH334">
        <f>podroze78[[#This Row],[D_powr]]-podroze78[[#This Row],[D_wyj]]+1</f>
        <v>2</v>
      </c>
      <c r="BI334" s="1" cm="1">
        <f t="array" ref="BI334">SUM(IF(podroze78[Nazwisko]=podroze78[[#This Row],[Nazwisko]],podroze78[dnie],0))</f>
        <v>31</v>
      </c>
      <c r="BJ334" s="1">
        <f>30+(podroze78[[#This Row],[dnie]]-1)*24</f>
        <v>54</v>
      </c>
      <c r="BK334" s="1">
        <f>podroze78[[#This Row],[dieta]]+podroze78[[#This Row],[Koszt_wyj]]</f>
        <v>945</v>
      </c>
      <c r="BL334" s="1">
        <f>MONTH(podroze78[[#This Row],[D_wyj]])</f>
        <v>2</v>
      </c>
      <c r="BT334" s="1" t="s">
        <v>50</v>
      </c>
      <c r="BU334" s="1" t="s">
        <v>51</v>
      </c>
      <c r="BV334" s="1" t="s">
        <v>8</v>
      </c>
      <c r="BW334" s="2">
        <v>41689</v>
      </c>
      <c r="BX334" s="2">
        <v>41690</v>
      </c>
      <c r="BY334">
        <v>891</v>
      </c>
      <c r="BZ334" t="str">
        <f>podroze789[[#This Row],[Imie]]&amp;podroze789[[#This Row],[Nazwisko]]</f>
        <v>OliviaGabor</v>
      </c>
      <c r="CA334">
        <f>COUNTIF(podroze789[id],podroze789[[#This Row],[id]])</f>
        <v>16</v>
      </c>
      <c r="CB334">
        <f>podroze789[[#This Row],[D_powr]]-podroze789[[#This Row],[D_wyj]]+1</f>
        <v>2</v>
      </c>
      <c r="CC334" s="1" cm="1">
        <f t="array" ref="CC334">SUM(IF(podroze789[Nazwisko]=podroze789[[#This Row],[Nazwisko]],podroze789[dnie],0))</f>
        <v>31</v>
      </c>
      <c r="CD334" s="1">
        <f>30+(podroze789[[#This Row],[dnie]]-1)*24</f>
        <v>54</v>
      </c>
      <c r="CE334" s="1">
        <f>podroze789[[#This Row],[dieta]]+podroze789[[#This Row],[Koszt_wyj]]</f>
        <v>945</v>
      </c>
      <c r="CF334" s="1">
        <f>MONTH(podroze789[[#This Row],[D_wyj]])</f>
        <v>2</v>
      </c>
      <c r="CG334" s="1">
        <f>podroze789[[#This Row],[dnie]]-1</f>
        <v>1</v>
      </c>
      <c r="CT334" s="24">
        <v>3</v>
      </c>
      <c r="CV334" s="24">
        <v>3</v>
      </c>
    </row>
    <row r="335" spans="1:100" x14ac:dyDescent="0.25">
      <c r="A335" s="1" t="s">
        <v>50</v>
      </c>
      <c r="B335" s="1" t="s">
        <v>51</v>
      </c>
      <c r="C335" s="1" t="s">
        <v>8</v>
      </c>
      <c r="D335" s="2">
        <v>41815</v>
      </c>
      <c r="E335" s="2">
        <v>41816</v>
      </c>
      <c r="F335">
        <v>891</v>
      </c>
      <c r="G335" t="str">
        <f>podroze[[#This Row],[Imie]]&amp;podroze[[#This Row],[Nazwisko]]</f>
        <v>OliviaGabor</v>
      </c>
      <c r="H335">
        <f>COUNTIF(podroze[id],podroze[[#This Row],[id]])</f>
        <v>16</v>
      </c>
      <c r="I335">
        <f>podroze[[#This Row],[D_powr]]-podroze[[#This Row],[D_wyj]]+1</f>
        <v>2</v>
      </c>
      <c r="J335" s="1" cm="1">
        <f t="array" ref="J335">SUM(IF(podroze[Nazwisko]=podroze[[#This Row],[Nazwisko]],podroze[dnie],0))</f>
        <v>31</v>
      </c>
      <c r="K335" s="1">
        <f>30+(podroze[[#This Row],[dnie]]-1)*24</f>
        <v>54</v>
      </c>
      <c r="AB335" s="1" t="s">
        <v>50</v>
      </c>
      <c r="AC335" s="1" t="s">
        <v>51</v>
      </c>
      <c r="AD335" s="1" t="s">
        <v>8</v>
      </c>
      <c r="AE335" s="2">
        <v>41815</v>
      </c>
      <c r="AF335" s="2">
        <v>41816</v>
      </c>
      <c r="AG335">
        <v>891</v>
      </c>
      <c r="AH335" t="str">
        <f>podroze7[[#This Row],[Imie]]&amp;podroze7[[#This Row],[Nazwisko]]</f>
        <v>OliviaGabor</v>
      </c>
      <c r="AI335">
        <f>COUNTIF(podroze7[id],podroze7[[#This Row],[id]])</f>
        <v>16</v>
      </c>
      <c r="AJ335">
        <f>podroze7[[#This Row],[D_powr]]-podroze7[[#This Row],[D_wyj]]+1</f>
        <v>2</v>
      </c>
      <c r="AK335" s="1" cm="1">
        <f t="array" ref="AK335">SUM(IF(podroze7[Nazwisko]=podroze7[[#This Row],[Nazwisko]],podroze7[dnie],0))</f>
        <v>31</v>
      </c>
      <c r="AL335" s="1">
        <f>30+(podroze7[[#This Row],[dnie]]-1)*24</f>
        <v>54</v>
      </c>
      <c r="AM335" s="1">
        <f>podroze7[[#This Row],[dieta]]+podroze7[[#This Row],[Koszt_wyj]]</f>
        <v>945</v>
      </c>
      <c r="AZ335" s="1" t="s">
        <v>50</v>
      </c>
      <c r="BA335" s="1" t="s">
        <v>51</v>
      </c>
      <c r="BB335" s="1" t="s">
        <v>8</v>
      </c>
      <c r="BC335" s="2">
        <v>41815</v>
      </c>
      <c r="BD335" s="2">
        <v>41816</v>
      </c>
      <c r="BE335">
        <v>891</v>
      </c>
      <c r="BF335" t="str">
        <f>podroze78[[#This Row],[Imie]]&amp;podroze78[[#This Row],[Nazwisko]]</f>
        <v>OliviaGabor</v>
      </c>
      <c r="BG335">
        <f>COUNTIF(podroze78[id],podroze78[[#This Row],[id]])</f>
        <v>16</v>
      </c>
      <c r="BH335">
        <f>podroze78[[#This Row],[D_powr]]-podroze78[[#This Row],[D_wyj]]+1</f>
        <v>2</v>
      </c>
      <c r="BI335" s="1" cm="1">
        <f t="array" ref="BI335">SUM(IF(podroze78[Nazwisko]=podroze78[[#This Row],[Nazwisko]],podroze78[dnie],0))</f>
        <v>31</v>
      </c>
      <c r="BJ335" s="1">
        <f>30+(podroze78[[#This Row],[dnie]]-1)*24</f>
        <v>54</v>
      </c>
      <c r="BK335" s="1">
        <f>podroze78[[#This Row],[dieta]]+podroze78[[#This Row],[Koszt_wyj]]</f>
        <v>945</v>
      </c>
      <c r="BL335" s="1">
        <f>MONTH(podroze78[[#This Row],[D_wyj]])</f>
        <v>6</v>
      </c>
      <c r="BT335" s="1" t="s">
        <v>50</v>
      </c>
      <c r="BU335" s="1" t="s">
        <v>51</v>
      </c>
      <c r="BV335" s="1" t="s">
        <v>8</v>
      </c>
      <c r="BW335" s="2">
        <v>41815</v>
      </c>
      <c r="BX335" s="2">
        <v>41816</v>
      </c>
      <c r="BY335">
        <v>891</v>
      </c>
      <c r="BZ335" t="str">
        <f>podroze789[[#This Row],[Imie]]&amp;podroze789[[#This Row],[Nazwisko]]</f>
        <v>OliviaGabor</v>
      </c>
      <c r="CA335">
        <f>COUNTIF(podroze789[id],podroze789[[#This Row],[id]])</f>
        <v>16</v>
      </c>
      <c r="CB335">
        <f>podroze789[[#This Row],[D_powr]]-podroze789[[#This Row],[D_wyj]]+1</f>
        <v>2</v>
      </c>
      <c r="CC335" s="1" cm="1">
        <f t="array" ref="CC335">SUM(IF(podroze789[Nazwisko]=podroze789[[#This Row],[Nazwisko]],podroze789[dnie],0))</f>
        <v>31</v>
      </c>
      <c r="CD335" s="1">
        <f>30+(podroze789[[#This Row],[dnie]]-1)*24</f>
        <v>54</v>
      </c>
      <c r="CE335" s="1">
        <f>podroze789[[#This Row],[dieta]]+podroze789[[#This Row],[Koszt_wyj]]</f>
        <v>945</v>
      </c>
      <c r="CF335" s="1">
        <f>MONTH(podroze789[[#This Row],[D_wyj]])</f>
        <v>6</v>
      </c>
      <c r="CG335" s="1">
        <f>podroze789[[#This Row],[dnie]]-1</f>
        <v>1</v>
      </c>
      <c r="CT335" s="23">
        <v>3</v>
      </c>
      <c r="CV335" s="23">
        <v>3</v>
      </c>
    </row>
    <row r="336" spans="1:100" x14ac:dyDescent="0.25">
      <c r="A336" s="1" t="s">
        <v>50</v>
      </c>
      <c r="B336" s="1" t="s">
        <v>51</v>
      </c>
      <c r="C336" s="1" t="s">
        <v>8</v>
      </c>
      <c r="D336" s="2">
        <v>41876</v>
      </c>
      <c r="E336" s="2">
        <v>41877</v>
      </c>
      <c r="F336">
        <v>891</v>
      </c>
      <c r="G336" t="str">
        <f>podroze[[#This Row],[Imie]]&amp;podroze[[#This Row],[Nazwisko]]</f>
        <v>OliviaGabor</v>
      </c>
      <c r="H336">
        <f>COUNTIF(podroze[id],podroze[[#This Row],[id]])</f>
        <v>16</v>
      </c>
      <c r="I336">
        <f>podroze[[#This Row],[D_powr]]-podroze[[#This Row],[D_wyj]]+1</f>
        <v>2</v>
      </c>
      <c r="J336" s="1" cm="1">
        <f t="array" ref="J336">SUM(IF(podroze[Nazwisko]=podroze[[#This Row],[Nazwisko]],podroze[dnie],0))</f>
        <v>31</v>
      </c>
      <c r="K336" s="1">
        <f>30+(podroze[[#This Row],[dnie]]-1)*24</f>
        <v>54</v>
      </c>
      <c r="AB336" s="1" t="s">
        <v>50</v>
      </c>
      <c r="AC336" s="1" t="s">
        <v>51</v>
      </c>
      <c r="AD336" s="1" t="s">
        <v>8</v>
      </c>
      <c r="AE336" s="2">
        <v>41876</v>
      </c>
      <c r="AF336" s="2">
        <v>41877</v>
      </c>
      <c r="AG336">
        <v>891</v>
      </c>
      <c r="AH336" t="str">
        <f>podroze7[[#This Row],[Imie]]&amp;podroze7[[#This Row],[Nazwisko]]</f>
        <v>OliviaGabor</v>
      </c>
      <c r="AI336">
        <f>COUNTIF(podroze7[id],podroze7[[#This Row],[id]])</f>
        <v>16</v>
      </c>
      <c r="AJ336">
        <f>podroze7[[#This Row],[D_powr]]-podroze7[[#This Row],[D_wyj]]+1</f>
        <v>2</v>
      </c>
      <c r="AK336" s="1" cm="1">
        <f t="array" ref="AK336">SUM(IF(podroze7[Nazwisko]=podroze7[[#This Row],[Nazwisko]],podroze7[dnie],0))</f>
        <v>31</v>
      </c>
      <c r="AL336" s="1">
        <f>30+(podroze7[[#This Row],[dnie]]-1)*24</f>
        <v>54</v>
      </c>
      <c r="AM336" s="1">
        <f>podroze7[[#This Row],[dieta]]+podroze7[[#This Row],[Koszt_wyj]]</f>
        <v>945</v>
      </c>
      <c r="AZ336" s="1" t="s">
        <v>50</v>
      </c>
      <c r="BA336" s="1" t="s">
        <v>51</v>
      </c>
      <c r="BB336" s="1" t="s">
        <v>8</v>
      </c>
      <c r="BC336" s="2">
        <v>41876</v>
      </c>
      <c r="BD336" s="2">
        <v>41877</v>
      </c>
      <c r="BE336">
        <v>891</v>
      </c>
      <c r="BF336" t="str">
        <f>podroze78[[#This Row],[Imie]]&amp;podroze78[[#This Row],[Nazwisko]]</f>
        <v>OliviaGabor</v>
      </c>
      <c r="BG336">
        <f>COUNTIF(podroze78[id],podroze78[[#This Row],[id]])</f>
        <v>16</v>
      </c>
      <c r="BH336">
        <f>podroze78[[#This Row],[D_powr]]-podroze78[[#This Row],[D_wyj]]+1</f>
        <v>2</v>
      </c>
      <c r="BI336" s="1" cm="1">
        <f t="array" ref="BI336">SUM(IF(podroze78[Nazwisko]=podroze78[[#This Row],[Nazwisko]],podroze78[dnie],0))</f>
        <v>31</v>
      </c>
      <c r="BJ336" s="1">
        <f>30+(podroze78[[#This Row],[dnie]]-1)*24</f>
        <v>54</v>
      </c>
      <c r="BK336" s="1">
        <f>podroze78[[#This Row],[dieta]]+podroze78[[#This Row],[Koszt_wyj]]</f>
        <v>945</v>
      </c>
      <c r="BL336" s="1">
        <f>MONTH(podroze78[[#This Row],[D_wyj]])</f>
        <v>8</v>
      </c>
      <c r="BT336" s="1" t="s">
        <v>50</v>
      </c>
      <c r="BU336" s="1" t="s">
        <v>51</v>
      </c>
      <c r="BV336" s="1" t="s">
        <v>8</v>
      </c>
      <c r="BW336" s="2">
        <v>41876</v>
      </c>
      <c r="BX336" s="2">
        <v>41877</v>
      </c>
      <c r="BY336">
        <v>891</v>
      </c>
      <c r="BZ336" t="str">
        <f>podroze789[[#This Row],[Imie]]&amp;podroze789[[#This Row],[Nazwisko]]</f>
        <v>OliviaGabor</v>
      </c>
      <c r="CA336">
        <f>COUNTIF(podroze789[id],podroze789[[#This Row],[id]])</f>
        <v>16</v>
      </c>
      <c r="CB336">
        <f>podroze789[[#This Row],[D_powr]]-podroze789[[#This Row],[D_wyj]]+1</f>
        <v>2</v>
      </c>
      <c r="CC336" s="1" cm="1">
        <f t="array" ref="CC336">SUM(IF(podroze789[Nazwisko]=podroze789[[#This Row],[Nazwisko]],podroze789[dnie],0))</f>
        <v>31</v>
      </c>
      <c r="CD336" s="1">
        <f>30+(podroze789[[#This Row],[dnie]]-1)*24</f>
        <v>54</v>
      </c>
      <c r="CE336" s="1">
        <f>podroze789[[#This Row],[dieta]]+podroze789[[#This Row],[Koszt_wyj]]</f>
        <v>945</v>
      </c>
      <c r="CF336" s="1">
        <f>MONTH(podroze789[[#This Row],[D_wyj]])</f>
        <v>8</v>
      </c>
      <c r="CG336" s="1">
        <f>podroze789[[#This Row],[dnie]]-1</f>
        <v>1</v>
      </c>
      <c r="CT336" s="24">
        <v>3</v>
      </c>
      <c r="CV336" s="24">
        <v>3</v>
      </c>
    </row>
    <row r="337" spans="1:100" x14ac:dyDescent="0.25">
      <c r="A337" s="1" t="s">
        <v>50</v>
      </c>
      <c r="B337" s="1" t="s">
        <v>51</v>
      </c>
      <c r="C337" s="1" t="s">
        <v>72</v>
      </c>
      <c r="D337" s="2">
        <v>41881</v>
      </c>
      <c r="E337" s="2">
        <v>41882</v>
      </c>
      <c r="F337">
        <v>693.7</v>
      </c>
      <c r="G337" t="str">
        <f>podroze[[#This Row],[Imie]]&amp;podroze[[#This Row],[Nazwisko]]</f>
        <v>OliviaGabor</v>
      </c>
      <c r="H337">
        <f>COUNTIF(podroze[id],podroze[[#This Row],[id]])</f>
        <v>16</v>
      </c>
      <c r="I337">
        <f>podroze[[#This Row],[D_powr]]-podroze[[#This Row],[D_wyj]]+1</f>
        <v>2</v>
      </c>
      <c r="J337" s="1" cm="1">
        <f t="array" ref="J337">SUM(IF(podroze[Nazwisko]=podroze[[#This Row],[Nazwisko]],podroze[dnie],0))</f>
        <v>31</v>
      </c>
      <c r="K337" s="1">
        <f>30+(podroze[[#This Row],[dnie]]-1)*24</f>
        <v>54</v>
      </c>
      <c r="AB337" s="1" t="s">
        <v>50</v>
      </c>
      <c r="AC337" s="1" t="s">
        <v>51</v>
      </c>
      <c r="AD337" s="1" t="s">
        <v>72</v>
      </c>
      <c r="AE337" s="2">
        <v>41881</v>
      </c>
      <c r="AF337" s="2">
        <v>41882</v>
      </c>
      <c r="AG337">
        <v>693.7</v>
      </c>
      <c r="AH337" t="str">
        <f>podroze7[[#This Row],[Imie]]&amp;podroze7[[#This Row],[Nazwisko]]</f>
        <v>OliviaGabor</v>
      </c>
      <c r="AI337">
        <f>COUNTIF(podroze7[id],podroze7[[#This Row],[id]])</f>
        <v>16</v>
      </c>
      <c r="AJ337">
        <f>podroze7[[#This Row],[D_powr]]-podroze7[[#This Row],[D_wyj]]+1</f>
        <v>2</v>
      </c>
      <c r="AK337" s="1" cm="1">
        <f t="array" ref="AK337">SUM(IF(podroze7[Nazwisko]=podroze7[[#This Row],[Nazwisko]],podroze7[dnie],0))</f>
        <v>31</v>
      </c>
      <c r="AL337" s="1">
        <f>30+(podroze7[[#This Row],[dnie]]-1)*24</f>
        <v>54</v>
      </c>
      <c r="AM337" s="1">
        <f>podroze7[[#This Row],[dieta]]+podroze7[[#This Row],[Koszt_wyj]]</f>
        <v>747.7</v>
      </c>
      <c r="AZ337" s="1" t="s">
        <v>50</v>
      </c>
      <c r="BA337" s="1" t="s">
        <v>51</v>
      </c>
      <c r="BB337" s="1" t="s">
        <v>72</v>
      </c>
      <c r="BC337" s="2">
        <v>41881</v>
      </c>
      <c r="BD337" s="2">
        <v>41882</v>
      </c>
      <c r="BE337">
        <v>693.7</v>
      </c>
      <c r="BF337" t="str">
        <f>podroze78[[#This Row],[Imie]]&amp;podroze78[[#This Row],[Nazwisko]]</f>
        <v>OliviaGabor</v>
      </c>
      <c r="BG337">
        <f>COUNTIF(podroze78[id],podroze78[[#This Row],[id]])</f>
        <v>16</v>
      </c>
      <c r="BH337">
        <f>podroze78[[#This Row],[D_powr]]-podroze78[[#This Row],[D_wyj]]+1</f>
        <v>2</v>
      </c>
      <c r="BI337" s="1" cm="1">
        <f t="array" ref="BI337">SUM(IF(podroze78[Nazwisko]=podroze78[[#This Row],[Nazwisko]],podroze78[dnie],0))</f>
        <v>31</v>
      </c>
      <c r="BJ337" s="1">
        <f>30+(podroze78[[#This Row],[dnie]]-1)*24</f>
        <v>54</v>
      </c>
      <c r="BK337" s="1">
        <f>podroze78[[#This Row],[dieta]]+podroze78[[#This Row],[Koszt_wyj]]</f>
        <v>747.7</v>
      </c>
      <c r="BL337" s="1">
        <f>MONTH(podroze78[[#This Row],[D_wyj]])</f>
        <v>8</v>
      </c>
      <c r="BT337" s="1" t="s">
        <v>50</v>
      </c>
      <c r="BU337" s="1" t="s">
        <v>51</v>
      </c>
      <c r="BV337" s="1" t="s">
        <v>72</v>
      </c>
      <c r="BW337" s="2">
        <v>41881</v>
      </c>
      <c r="BX337" s="2">
        <v>41882</v>
      </c>
      <c r="BY337">
        <v>693.7</v>
      </c>
      <c r="BZ337" t="str">
        <f>podroze789[[#This Row],[Imie]]&amp;podroze789[[#This Row],[Nazwisko]]</f>
        <v>OliviaGabor</v>
      </c>
      <c r="CA337">
        <f>COUNTIF(podroze789[id],podroze789[[#This Row],[id]])</f>
        <v>16</v>
      </c>
      <c r="CB337">
        <f>podroze789[[#This Row],[D_powr]]-podroze789[[#This Row],[D_wyj]]+1</f>
        <v>2</v>
      </c>
      <c r="CC337" s="1" cm="1">
        <f t="array" ref="CC337">SUM(IF(podroze789[Nazwisko]=podroze789[[#This Row],[Nazwisko]],podroze789[dnie],0))</f>
        <v>31</v>
      </c>
      <c r="CD337" s="1">
        <f>30+(podroze789[[#This Row],[dnie]]-1)*24</f>
        <v>54</v>
      </c>
      <c r="CE337" s="1">
        <f>podroze789[[#This Row],[dieta]]+podroze789[[#This Row],[Koszt_wyj]]</f>
        <v>747.7</v>
      </c>
      <c r="CF337" s="1">
        <f>MONTH(podroze789[[#This Row],[D_wyj]])</f>
        <v>8</v>
      </c>
      <c r="CG337" s="1">
        <f>podroze789[[#This Row],[dnie]]-1</f>
        <v>1</v>
      </c>
      <c r="CT337" s="23">
        <v>3</v>
      </c>
      <c r="CV337" s="23">
        <v>1</v>
      </c>
    </row>
    <row r="338" spans="1:100" x14ac:dyDescent="0.25">
      <c r="A338" s="1" t="s">
        <v>50</v>
      </c>
      <c r="B338" s="1" t="s">
        <v>51</v>
      </c>
      <c r="C338" s="1" t="s">
        <v>17</v>
      </c>
      <c r="D338" s="2">
        <v>41989</v>
      </c>
      <c r="E338" s="2">
        <v>41990</v>
      </c>
      <c r="F338">
        <v>706.5</v>
      </c>
      <c r="G338" t="str">
        <f>podroze[[#This Row],[Imie]]&amp;podroze[[#This Row],[Nazwisko]]</f>
        <v>OliviaGabor</v>
      </c>
      <c r="H338">
        <f>COUNTIF(podroze[id],podroze[[#This Row],[id]])</f>
        <v>16</v>
      </c>
      <c r="I338">
        <f>podroze[[#This Row],[D_powr]]-podroze[[#This Row],[D_wyj]]+1</f>
        <v>2</v>
      </c>
      <c r="J338" s="1" cm="1">
        <f t="array" ref="J338">SUM(IF(podroze[Nazwisko]=podroze[[#This Row],[Nazwisko]],podroze[dnie],0))</f>
        <v>31</v>
      </c>
      <c r="K338" s="1">
        <f>30+(podroze[[#This Row],[dnie]]-1)*24</f>
        <v>54</v>
      </c>
      <c r="AB338" s="1" t="s">
        <v>50</v>
      </c>
      <c r="AC338" s="1" t="s">
        <v>51</v>
      </c>
      <c r="AD338" s="1" t="s">
        <v>17</v>
      </c>
      <c r="AE338" s="2">
        <v>41989</v>
      </c>
      <c r="AF338" s="2">
        <v>41990</v>
      </c>
      <c r="AG338">
        <v>706.5</v>
      </c>
      <c r="AH338" t="str">
        <f>podroze7[[#This Row],[Imie]]&amp;podroze7[[#This Row],[Nazwisko]]</f>
        <v>OliviaGabor</v>
      </c>
      <c r="AI338">
        <f>COUNTIF(podroze7[id],podroze7[[#This Row],[id]])</f>
        <v>16</v>
      </c>
      <c r="AJ338">
        <f>podroze7[[#This Row],[D_powr]]-podroze7[[#This Row],[D_wyj]]+1</f>
        <v>2</v>
      </c>
      <c r="AK338" s="1" cm="1">
        <f t="array" ref="AK338">SUM(IF(podroze7[Nazwisko]=podroze7[[#This Row],[Nazwisko]],podroze7[dnie],0))</f>
        <v>31</v>
      </c>
      <c r="AL338" s="1">
        <f>30+(podroze7[[#This Row],[dnie]]-1)*24</f>
        <v>54</v>
      </c>
      <c r="AM338" s="1">
        <f>podroze7[[#This Row],[dieta]]+podroze7[[#This Row],[Koszt_wyj]]</f>
        <v>760.5</v>
      </c>
      <c r="AZ338" s="1" t="s">
        <v>50</v>
      </c>
      <c r="BA338" s="1" t="s">
        <v>51</v>
      </c>
      <c r="BB338" s="1" t="s">
        <v>17</v>
      </c>
      <c r="BC338" s="2">
        <v>41989</v>
      </c>
      <c r="BD338" s="2">
        <v>41990</v>
      </c>
      <c r="BE338">
        <v>706.5</v>
      </c>
      <c r="BF338" t="str">
        <f>podroze78[[#This Row],[Imie]]&amp;podroze78[[#This Row],[Nazwisko]]</f>
        <v>OliviaGabor</v>
      </c>
      <c r="BG338">
        <f>COUNTIF(podroze78[id],podroze78[[#This Row],[id]])</f>
        <v>16</v>
      </c>
      <c r="BH338">
        <f>podroze78[[#This Row],[D_powr]]-podroze78[[#This Row],[D_wyj]]+1</f>
        <v>2</v>
      </c>
      <c r="BI338" s="1" cm="1">
        <f t="array" ref="BI338">SUM(IF(podroze78[Nazwisko]=podroze78[[#This Row],[Nazwisko]],podroze78[dnie],0))</f>
        <v>31</v>
      </c>
      <c r="BJ338" s="1">
        <f>30+(podroze78[[#This Row],[dnie]]-1)*24</f>
        <v>54</v>
      </c>
      <c r="BK338" s="1">
        <f>podroze78[[#This Row],[dieta]]+podroze78[[#This Row],[Koszt_wyj]]</f>
        <v>760.5</v>
      </c>
      <c r="BL338" s="1">
        <f>MONTH(podroze78[[#This Row],[D_wyj]])</f>
        <v>12</v>
      </c>
      <c r="BT338" s="1" t="s">
        <v>50</v>
      </c>
      <c r="BU338" s="1" t="s">
        <v>51</v>
      </c>
      <c r="BV338" s="1" t="s">
        <v>17</v>
      </c>
      <c r="BW338" s="2">
        <v>41989</v>
      </c>
      <c r="BX338" s="2">
        <v>41990</v>
      </c>
      <c r="BY338">
        <v>706.5</v>
      </c>
      <c r="BZ338" t="str">
        <f>podroze789[[#This Row],[Imie]]&amp;podroze789[[#This Row],[Nazwisko]]</f>
        <v>OliviaGabor</v>
      </c>
      <c r="CA338">
        <f>COUNTIF(podroze789[id],podroze789[[#This Row],[id]])</f>
        <v>16</v>
      </c>
      <c r="CB338">
        <f>podroze789[[#This Row],[D_powr]]-podroze789[[#This Row],[D_wyj]]+1</f>
        <v>2</v>
      </c>
      <c r="CC338" s="1" cm="1">
        <f t="array" ref="CC338">SUM(IF(podroze789[Nazwisko]=podroze789[[#This Row],[Nazwisko]],podroze789[dnie],0))</f>
        <v>31</v>
      </c>
      <c r="CD338" s="1">
        <f>30+(podroze789[[#This Row],[dnie]]-1)*24</f>
        <v>54</v>
      </c>
      <c r="CE338" s="1">
        <f>podroze789[[#This Row],[dieta]]+podroze789[[#This Row],[Koszt_wyj]]</f>
        <v>760.5</v>
      </c>
      <c r="CF338" s="1">
        <f>MONTH(podroze789[[#This Row],[D_wyj]])</f>
        <v>12</v>
      </c>
      <c r="CG338" s="1">
        <f>podroze789[[#This Row],[dnie]]-1</f>
        <v>1</v>
      </c>
      <c r="CT338" s="24">
        <v>3</v>
      </c>
      <c r="CV338" s="24">
        <v>1</v>
      </c>
    </row>
    <row r="339" spans="1:100" x14ac:dyDescent="0.25">
      <c r="A339" s="1" t="s">
        <v>31</v>
      </c>
      <c r="B339" s="1" t="s">
        <v>78</v>
      </c>
      <c r="C339" s="1" t="s">
        <v>27</v>
      </c>
      <c r="D339" s="2">
        <v>41653</v>
      </c>
      <c r="E339" s="2">
        <v>41655</v>
      </c>
      <c r="F339">
        <v>698</v>
      </c>
      <c r="G339" t="str">
        <f>podroze[[#This Row],[Imie]]&amp;podroze[[#This Row],[Nazwisko]]</f>
        <v>SebastianArgonski</v>
      </c>
      <c r="H339">
        <f>COUNTIF(podroze[id],podroze[[#This Row],[id]])</f>
        <v>9</v>
      </c>
      <c r="I339">
        <f>podroze[[#This Row],[D_powr]]-podroze[[#This Row],[D_wyj]]+1</f>
        <v>3</v>
      </c>
      <c r="J339" s="1" cm="1">
        <f t="array" ref="J339">SUM(IF(podroze[Nazwisko]=podroze[[#This Row],[Nazwisko]],podroze[dnie],0))</f>
        <v>31</v>
      </c>
      <c r="K339" s="1">
        <f>30+(podroze[[#This Row],[dnie]]-1)*24</f>
        <v>78</v>
      </c>
      <c r="AB339" s="1" t="s">
        <v>31</v>
      </c>
      <c r="AC339" s="1" t="s">
        <v>78</v>
      </c>
      <c r="AD339" s="1" t="s">
        <v>27</v>
      </c>
      <c r="AE339" s="2">
        <v>41653</v>
      </c>
      <c r="AF339" s="2">
        <v>41655</v>
      </c>
      <c r="AG339">
        <v>698</v>
      </c>
      <c r="AH339" t="str">
        <f>podroze7[[#This Row],[Imie]]&amp;podroze7[[#This Row],[Nazwisko]]</f>
        <v>SebastianArgonski</v>
      </c>
      <c r="AI339">
        <f>COUNTIF(podroze7[id],podroze7[[#This Row],[id]])</f>
        <v>9</v>
      </c>
      <c r="AJ339">
        <f>podroze7[[#This Row],[D_powr]]-podroze7[[#This Row],[D_wyj]]+1</f>
        <v>3</v>
      </c>
      <c r="AK339" s="1" cm="1">
        <f t="array" ref="AK339">SUM(IF(podroze7[Nazwisko]=podroze7[[#This Row],[Nazwisko]],podroze7[dnie],0))</f>
        <v>31</v>
      </c>
      <c r="AL339" s="1">
        <f>30+(podroze7[[#This Row],[dnie]]-1)*24</f>
        <v>78</v>
      </c>
      <c r="AM339" s="1">
        <f>podroze7[[#This Row],[dieta]]+podroze7[[#This Row],[Koszt_wyj]]</f>
        <v>776</v>
      </c>
      <c r="AZ339" s="1" t="s">
        <v>31</v>
      </c>
      <c r="BA339" s="1" t="s">
        <v>78</v>
      </c>
      <c r="BB339" s="1" t="s">
        <v>27</v>
      </c>
      <c r="BC339" s="2">
        <v>41653</v>
      </c>
      <c r="BD339" s="2">
        <v>41655</v>
      </c>
      <c r="BE339">
        <v>698</v>
      </c>
      <c r="BF339" t="str">
        <f>podroze78[[#This Row],[Imie]]&amp;podroze78[[#This Row],[Nazwisko]]</f>
        <v>SebastianArgonski</v>
      </c>
      <c r="BG339">
        <f>COUNTIF(podroze78[id],podroze78[[#This Row],[id]])</f>
        <v>9</v>
      </c>
      <c r="BH339">
        <f>podroze78[[#This Row],[D_powr]]-podroze78[[#This Row],[D_wyj]]+1</f>
        <v>3</v>
      </c>
      <c r="BI339" s="1" cm="1">
        <f t="array" ref="BI339">SUM(IF(podroze78[Nazwisko]=podroze78[[#This Row],[Nazwisko]],podroze78[dnie],0))</f>
        <v>31</v>
      </c>
      <c r="BJ339" s="1">
        <f>30+(podroze78[[#This Row],[dnie]]-1)*24</f>
        <v>78</v>
      </c>
      <c r="BK339" s="1">
        <f>podroze78[[#This Row],[dieta]]+podroze78[[#This Row],[Koszt_wyj]]</f>
        <v>776</v>
      </c>
      <c r="BL339" s="1">
        <f>MONTH(podroze78[[#This Row],[D_wyj]])</f>
        <v>1</v>
      </c>
      <c r="BT339" s="1" t="s">
        <v>31</v>
      </c>
      <c r="BU339" s="1" t="s">
        <v>78</v>
      </c>
      <c r="BV339" s="1" t="s">
        <v>27</v>
      </c>
      <c r="BW339" s="2">
        <v>41653</v>
      </c>
      <c r="BX339" s="2">
        <v>41655</v>
      </c>
      <c r="BY339">
        <v>698</v>
      </c>
      <c r="BZ339" t="str">
        <f>podroze789[[#This Row],[Imie]]&amp;podroze789[[#This Row],[Nazwisko]]</f>
        <v>SebastianArgonski</v>
      </c>
      <c r="CA339">
        <f>COUNTIF(podroze789[id],podroze789[[#This Row],[id]])</f>
        <v>9</v>
      </c>
      <c r="CB339">
        <f>podroze789[[#This Row],[D_powr]]-podroze789[[#This Row],[D_wyj]]+1</f>
        <v>3</v>
      </c>
      <c r="CC339" s="1" cm="1">
        <f t="array" ref="CC339">SUM(IF(podroze789[Nazwisko]=podroze789[[#This Row],[Nazwisko]],podroze789[dnie],0))</f>
        <v>31</v>
      </c>
      <c r="CD339" s="1">
        <f>30+(podroze789[[#This Row],[dnie]]-1)*24</f>
        <v>78</v>
      </c>
      <c r="CE339" s="1">
        <f>podroze789[[#This Row],[dieta]]+podroze789[[#This Row],[Koszt_wyj]]</f>
        <v>776</v>
      </c>
      <c r="CF339" s="1">
        <f>MONTH(podroze789[[#This Row],[D_wyj]])</f>
        <v>1</v>
      </c>
      <c r="CG339" s="1">
        <f>podroze789[[#This Row],[dnie]]-1</f>
        <v>2</v>
      </c>
      <c r="CT339" s="23">
        <v>2</v>
      </c>
      <c r="CV339" s="23">
        <v>1</v>
      </c>
    </row>
    <row r="340" spans="1:100" x14ac:dyDescent="0.25">
      <c r="A340" s="1" t="s">
        <v>31</v>
      </c>
      <c r="B340" s="1" t="s">
        <v>78</v>
      </c>
      <c r="C340" s="1" t="s">
        <v>24</v>
      </c>
      <c r="D340" s="2">
        <v>41886</v>
      </c>
      <c r="E340" s="2">
        <v>41887</v>
      </c>
      <c r="F340">
        <v>439.7</v>
      </c>
      <c r="G340" t="str">
        <f>podroze[[#This Row],[Imie]]&amp;podroze[[#This Row],[Nazwisko]]</f>
        <v>SebastianArgonski</v>
      </c>
      <c r="H340">
        <f>COUNTIF(podroze[id],podroze[[#This Row],[id]])</f>
        <v>9</v>
      </c>
      <c r="I340">
        <f>podroze[[#This Row],[D_powr]]-podroze[[#This Row],[D_wyj]]+1</f>
        <v>2</v>
      </c>
      <c r="J340" s="1" cm="1">
        <f t="array" ref="J340">SUM(IF(podroze[Nazwisko]=podroze[[#This Row],[Nazwisko]],podroze[dnie],0))</f>
        <v>31</v>
      </c>
      <c r="K340" s="1">
        <f>30+(podroze[[#This Row],[dnie]]-1)*24</f>
        <v>54</v>
      </c>
      <c r="AB340" s="1" t="s">
        <v>31</v>
      </c>
      <c r="AC340" s="1" t="s">
        <v>78</v>
      </c>
      <c r="AD340" s="1" t="s">
        <v>24</v>
      </c>
      <c r="AE340" s="2">
        <v>41886</v>
      </c>
      <c r="AF340" s="2">
        <v>41887</v>
      </c>
      <c r="AG340">
        <v>439.7</v>
      </c>
      <c r="AH340" t="str">
        <f>podroze7[[#This Row],[Imie]]&amp;podroze7[[#This Row],[Nazwisko]]</f>
        <v>SebastianArgonski</v>
      </c>
      <c r="AI340">
        <f>COUNTIF(podroze7[id],podroze7[[#This Row],[id]])</f>
        <v>9</v>
      </c>
      <c r="AJ340">
        <f>podroze7[[#This Row],[D_powr]]-podroze7[[#This Row],[D_wyj]]+1</f>
        <v>2</v>
      </c>
      <c r="AK340" s="1" cm="1">
        <f t="array" ref="AK340">SUM(IF(podroze7[Nazwisko]=podroze7[[#This Row],[Nazwisko]],podroze7[dnie],0))</f>
        <v>31</v>
      </c>
      <c r="AL340" s="1">
        <f>30+(podroze7[[#This Row],[dnie]]-1)*24</f>
        <v>54</v>
      </c>
      <c r="AM340" s="1">
        <f>podroze7[[#This Row],[dieta]]+podroze7[[#This Row],[Koszt_wyj]]</f>
        <v>493.7</v>
      </c>
      <c r="AZ340" s="1" t="s">
        <v>31</v>
      </c>
      <c r="BA340" s="1" t="s">
        <v>78</v>
      </c>
      <c r="BB340" s="1" t="s">
        <v>24</v>
      </c>
      <c r="BC340" s="2">
        <v>41886</v>
      </c>
      <c r="BD340" s="2">
        <v>41887</v>
      </c>
      <c r="BE340">
        <v>439.7</v>
      </c>
      <c r="BF340" t="str">
        <f>podroze78[[#This Row],[Imie]]&amp;podroze78[[#This Row],[Nazwisko]]</f>
        <v>SebastianArgonski</v>
      </c>
      <c r="BG340">
        <f>COUNTIF(podroze78[id],podroze78[[#This Row],[id]])</f>
        <v>9</v>
      </c>
      <c r="BH340">
        <f>podroze78[[#This Row],[D_powr]]-podroze78[[#This Row],[D_wyj]]+1</f>
        <v>2</v>
      </c>
      <c r="BI340" s="1" cm="1">
        <f t="array" ref="BI340">SUM(IF(podroze78[Nazwisko]=podroze78[[#This Row],[Nazwisko]],podroze78[dnie],0))</f>
        <v>31</v>
      </c>
      <c r="BJ340" s="1">
        <f>30+(podroze78[[#This Row],[dnie]]-1)*24</f>
        <v>54</v>
      </c>
      <c r="BK340" s="1">
        <f>podroze78[[#This Row],[dieta]]+podroze78[[#This Row],[Koszt_wyj]]</f>
        <v>493.7</v>
      </c>
      <c r="BL340" s="1">
        <f>MONTH(podroze78[[#This Row],[D_wyj]])</f>
        <v>9</v>
      </c>
      <c r="BT340" s="1" t="s">
        <v>31</v>
      </c>
      <c r="BU340" s="1" t="s">
        <v>78</v>
      </c>
      <c r="BV340" s="1" t="s">
        <v>24</v>
      </c>
      <c r="BW340" s="2">
        <v>41886</v>
      </c>
      <c r="BX340" s="2">
        <v>41887</v>
      </c>
      <c r="BY340">
        <v>439.7</v>
      </c>
      <c r="BZ340" t="str">
        <f>podroze789[[#This Row],[Imie]]&amp;podroze789[[#This Row],[Nazwisko]]</f>
        <v>SebastianArgonski</v>
      </c>
      <c r="CA340">
        <f>COUNTIF(podroze789[id],podroze789[[#This Row],[id]])</f>
        <v>9</v>
      </c>
      <c r="CB340">
        <f>podroze789[[#This Row],[D_powr]]-podroze789[[#This Row],[D_wyj]]+1</f>
        <v>2</v>
      </c>
      <c r="CC340" s="1" cm="1">
        <f t="array" ref="CC340">SUM(IF(podroze789[Nazwisko]=podroze789[[#This Row],[Nazwisko]],podroze789[dnie],0))</f>
        <v>31</v>
      </c>
      <c r="CD340" s="1">
        <f>30+(podroze789[[#This Row],[dnie]]-1)*24</f>
        <v>54</v>
      </c>
      <c r="CE340" s="1">
        <f>podroze789[[#This Row],[dieta]]+podroze789[[#This Row],[Koszt_wyj]]</f>
        <v>493.7</v>
      </c>
      <c r="CF340" s="1">
        <f>MONTH(podroze789[[#This Row],[D_wyj]])</f>
        <v>9</v>
      </c>
      <c r="CG340" s="1">
        <f>podroze789[[#This Row],[dnie]]-1</f>
        <v>1</v>
      </c>
      <c r="CT340" s="24">
        <v>2</v>
      </c>
      <c r="CV340" s="24">
        <v>1</v>
      </c>
    </row>
    <row r="341" spans="1:100" x14ac:dyDescent="0.25">
      <c r="A341" s="1" t="s">
        <v>31</v>
      </c>
      <c r="B341" s="1" t="s">
        <v>78</v>
      </c>
      <c r="C341" s="1" t="s">
        <v>17</v>
      </c>
      <c r="D341" s="2">
        <v>41898</v>
      </c>
      <c r="E341" s="2">
        <v>41899</v>
      </c>
      <c r="F341">
        <v>706.5</v>
      </c>
      <c r="G341" t="str">
        <f>podroze[[#This Row],[Imie]]&amp;podroze[[#This Row],[Nazwisko]]</f>
        <v>SebastianArgonski</v>
      </c>
      <c r="H341">
        <f>COUNTIF(podroze[id],podroze[[#This Row],[id]])</f>
        <v>9</v>
      </c>
      <c r="I341">
        <f>podroze[[#This Row],[D_powr]]-podroze[[#This Row],[D_wyj]]+1</f>
        <v>2</v>
      </c>
      <c r="J341" s="1" cm="1">
        <f t="array" ref="J341">SUM(IF(podroze[Nazwisko]=podroze[[#This Row],[Nazwisko]],podroze[dnie],0))</f>
        <v>31</v>
      </c>
      <c r="K341" s="1">
        <f>30+(podroze[[#This Row],[dnie]]-1)*24</f>
        <v>54</v>
      </c>
      <c r="AB341" s="1" t="s">
        <v>31</v>
      </c>
      <c r="AC341" s="1" t="s">
        <v>78</v>
      </c>
      <c r="AD341" s="1" t="s">
        <v>17</v>
      </c>
      <c r="AE341" s="2">
        <v>41898</v>
      </c>
      <c r="AF341" s="2">
        <v>41899</v>
      </c>
      <c r="AG341">
        <v>706.5</v>
      </c>
      <c r="AH341" t="str">
        <f>podroze7[[#This Row],[Imie]]&amp;podroze7[[#This Row],[Nazwisko]]</f>
        <v>SebastianArgonski</v>
      </c>
      <c r="AI341">
        <f>COUNTIF(podroze7[id],podroze7[[#This Row],[id]])</f>
        <v>9</v>
      </c>
      <c r="AJ341">
        <f>podroze7[[#This Row],[D_powr]]-podroze7[[#This Row],[D_wyj]]+1</f>
        <v>2</v>
      </c>
      <c r="AK341" s="1" cm="1">
        <f t="array" ref="AK341">SUM(IF(podroze7[Nazwisko]=podroze7[[#This Row],[Nazwisko]],podroze7[dnie],0))</f>
        <v>31</v>
      </c>
      <c r="AL341" s="1">
        <f>30+(podroze7[[#This Row],[dnie]]-1)*24</f>
        <v>54</v>
      </c>
      <c r="AM341" s="1">
        <f>podroze7[[#This Row],[dieta]]+podroze7[[#This Row],[Koszt_wyj]]</f>
        <v>760.5</v>
      </c>
      <c r="AZ341" s="1" t="s">
        <v>31</v>
      </c>
      <c r="BA341" s="1" t="s">
        <v>78</v>
      </c>
      <c r="BB341" s="1" t="s">
        <v>17</v>
      </c>
      <c r="BC341" s="2">
        <v>41898</v>
      </c>
      <c r="BD341" s="2">
        <v>41899</v>
      </c>
      <c r="BE341">
        <v>706.5</v>
      </c>
      <c r="BF341" t="str">
        <f>podroze78[[#This Row],[Imie]]&amp;podroze78[[#This Row],[Nazwisko]]</f>
        <v>SebastianArgonski</v>
      </c>
      <c r="BG341">
        <f>COUNTIF(podroze78[id],podroze78[[#This Row],[id]])</f>
        <v>9</v>
      </c>
      <c r="BH341">
        <f>podroze78[[#This Row],[D_powr]]-podroze78[[#This Row],[D_wyj]]+1</f>
        <v>2</v>
      </c>
      <c r="BI341" s="1" cm="1">
        <f t="array" ref="BI341">SUM(IF(podroze78[Nazwisko]=podroze78[[#This Row],[Nazwisko]],podroze78[dnie],0))</f>
        <v>31</v>
      </c>
      <c r="BJ341" s="1">
        <f>30+(podroze78[[#This Row],[dnie]]-1)*24</f>
        <v>54</v>
      </c>
      <c r="BK341" s="1">
        <f>podroze78[[#This Row],[dieta]]+podroze78[[#This Row],[Koszt_wyj]]</f>
        <v>760.5</v>
      </c>
      <c r="BL341" s="1">
        <f>MONTH(podroze78[[#This Row],[D_wyj]])</f>
        <v>9</v>
      </c>
      <c r="BT341" s="1" t="s">
        <v>31</v>
      </c>
      <c r="BU341" s="1" t="s">
        <v>78</v>
      </c>
      <c r="BV341" s="1" t="s">
        <v>17</v>
      </c>
      <c r="BW341" s="2">
        <v>41898</v>
      </c>
      <c r="BX341" s="2">
        <v>41899</v>
      </c>
      <c r="BY341">
        <v>706.5</v>
      </c>
      <c r="BZ341" t="str">
        <f>podroze789[[#This Row],[Imie]]&amp;podroze789[[#This Row],[Nazwisko]]</f>
        <v>SebastianArgonski</v>
      </c>
      <c r="CA341">
        <f>COUNTIF(podroze789[id],podroze789[[#This Row],[id]])</f>
        <v>9</v>
      </c>
      <c r="CB341">
        <f>podroze789[[#This Row],[D_powr]]-podroze789[[#This Row],[D_wyj]]+1</f>
        <v>2</v>
      </c>
      <c r="CC341" s="1" cm="1">
        <f t="array" ref="CC341">SUM(IF(podroze789[Nazwisko]=podroze789[[#This Row],[Nazwisko]],podroze789[dnie],0))</f>
        <v>31</v>
      </c>
      <c r="CD341" s="1">
        <f>30+(podroze789[[#This Row],[dnie]]-1)*24</f>
        <v>54</v>
      </c>
      <c r="CE341" s="1">
        <f>podroze789[[#This Row],[dieta]]+podroze789[[#This Row],[Koszt_wyj]]</f>
        <v>760.5</v>
      </c>
      <c r="CF341" s="1">
        <f>MONTH(podroze789[[#This Row],[D_wyj]])</f>
        <v>9</v>
      </c>
      <c r="CG341" s="1">
        <f>podroze789[[#This Row],[dnie]]-1</f>
        <v>1</v>
      </c>
      <c r="CT341" s="23">
        <v>2</v>
      </c>
      <c r="CV341" s="23">
        <v>1</v>
      </c>
    </row>
    <row r="342" spans="1:100" x14ac:dyDescent="0.25">
      <c r="A342" s="1" t="s">
        <v>31</v>
      </c>
      <c r="B342" s="1" t="s">
        <v>78</v>
      </c>
      <c r="C342" s="1" t="s">
        <v>24</v>
      </c>
      <c r="D342" s="2">
        <v>41982</v>
      </c>
      <c r="E342" s="2">
        <v>41983</v>
      </c>
      <c r="F342">
        <v>439.7</v>
      </c>
      <c r="G342" t="str">
        <f>podroze[[#This Row],[Imie]]&amp;podroze[[#This Row],[Nazwisko]]</f>
        <v>SebastianArgonski</v>
      </c>
      <c r="H342">
        <f>COUNTIF(podroze[id],podroze[[#This Row],[id]])</f>
        <v>9</v>
      </c>
      <c r="I342">
        <f>podroze[[#This Row],[D_powr]]-podroze[[#This Row],[D_wyj]]+1</f>
        <v>2</v>
      </c>
      <c r="J342" s="1" cm="1">
        <f t="array" ref="J342">SUM(IF(podroze[Nazwisko]=podroze[[#This Row],[Nazwisko]],podroze[dnie],0))</f>
        <v>31</v>
      </c>
      <c r="K342" s="1">
        <f>30+(podroze[[#This Row],[dnie]]-1)*24</f>
        <v>54</v>
      </c>
      <c r="AB342" s="1" t="s">
        <v>31</v>
      </c>
      <c r="AC342" s="1" t="s">
        <v>78</v>
      </c>
      <c r="AD342" s="1" t="s">
        <v>24</v>
      </c>
      <c r="AE342" s="2">
        <v>41982</v>
      </c>
      <c r="AF342" s="2">
        <v>41983</v>
      </c>
      <c r="AG342">
        <v>439.7</v>
      </c>
      <c r="AH342" t="str">
        <f>podroze7[[#This Row],[Imie]]&amp;podroze7[[#This Row],[Nazwisko]]</f>
        <v>SebastianArgonski</v>
      </c>
      <c r="AI342">
        <f>COUNTIF(podroze7[id],podroze7[[#This Row],[id]])</f>
        <v>9</v>
      </c>
      <c r="AJ342">
        <f>podroze7[[#This Row],[D_powr]]-podroze7[[#This Row],[D_wyj]]+1</f>
        <v>2</v>
      </c>
      <c r="AK342" s="1" cm="1">
        <f t="array" ref="AK342">SUM(IF(podroze7[Nazwisko]=podroze7[[#This Row],[Nazwisko]],podroze7[dnie],0))</f>
        <v>31</v>
      </c>
      <c r="AL342" s="1">
        <f>30+(podroze7[[#This Row],[dnie]]-1)*24</f>
        <v>54</v>
      </c>
      <c r="AM342" s="1">
        <f>podroze7[[#This Row],[dieta]]+podroze7[[#This Row],[Koszt_wyj]]</f>
        <v>493.7</v>
      </c>
      <c r="AZ342" s="1" t="s">
        <v>31</v>
      </c>
      <c r="BA342" s="1" t="s">
        <v>78</v>
      </c>
      <c r="BB342" s="1" t="s">
        <v>24</v>
      </c>
      <c r="BC342" s="2">
        <v>41982</v>
      </c>
      <c r="BD342" s="2">
        <v>41983</v>
      </c>
      <c r="BE342">
        <v>439.7</v>
      </c>
      <c r="BF342" t="str">
        <f>podroze78[[#This Row],[Imie]]&amp;podroze78[[#This Row],[Nazwisko]]</f>
        <v>SebastianArgonski</v>
      </c>
      <c r="BG342">
        <f>COUNTIF(podroze78[id],podroze78[[#This Row],[id]])</f>
        <v>9</v>
      </c>
      <c r="BH342">
        <f>podroze78[[#This Row],[D_powr]]-podroze78[[#This Row],[D_wyj]]+1</f>
        <v>2</v>
      </c>
      <c r="BI342" s="1" cm="1">
        <f t="array" ref="BI342">SUM(IF(podroze78[Nazwisko]=podroze78[[#This Row],[Nazwisko]],podroze78[dnie],0))</f>
        <v>31</v>
      </c>
      <c r="BJ342" s="1">
        <f>30+(podroze78[[#This Row],[dnie]]-1)*24</f>
        <v>54</v>
      </c>
      <c r="BK342" s="1">
        <f>podroze78[[#This Row],[dieta]]+podroze78[[#This Row],[Koszt_wyj]]</f>
        <v>493.7</v>
      </c>
      <c r="BL342" s="1">
        <f>MONTH(podroze78[[#This Row],[D_wyj]])</f>
        <v>12</v>
      </c>
      <c r="BT342" s="1" t="s">
        <v>31</v>
      </c>
      <c r="BU342" s="1" t="s">
        <v>78</v>
      </c>
      <c r="BV342" s="1" t="s">
        <v>24</v>
      </c>
      <c r="BW342" s="2">
        <v>41982</v>
      </c>
      <c r="BX342" s="2">
        <v>41983</v>
      </c>
      <c r="BY342">
        <v>439.7</v>
      </c>
      <c r="BZ342" t="str">
        <f>podroze789[[#This Row],[Imie]]&amp;podroze789[[#This Row],[Nazwisko]]</f>
        <v>SebastianArgonski</v>
      </c>
      <c r="CA342">
        <f>COUNTIF(podroze789[id],podroze789[[#This Row],[id]])</f>
        <v>9</v>
      </c>
      <c r="CB342">
        <f>podroze789[[#This Row],[D_powr]]-podroze789[[#This Row],[D_wyj]]+1</f>
        <v>2</v>
      </c>
      <c r="CC342" s="1" cm="1">
        <f t="array" ref="CC342">SUM(IF(podroze789[Nazwisko]=podroze789[[#This Row],[Nazwisko]],podroze789[dnie],0))</f>
        <v>31</v>
      </c>
      <c r="CD342" s="1">
        <f>30+(podroze789[[#This Row],[dnie]]-1)*24</f>
        <v>54</v>
      </c>
      <c r="CE342" s="1">
        <f>podroze789[[#This Row],[dieta]]+podroze789[[#This Row],[Koszt_wyj]]</f>
        <v>493.7</v>
      </c>
      <c r="CF342" s="1">
        <f>MONTH(podroze789[[#This Row],[D_wyj]])</f>
        <v>12</v>
      </c>
      <c r="CG342" s="1">
        <f>podroze789[[#This Row],[dnie]]-1</f>
        <v>1</v>
      </c>
      <c r="CT342" s="24">
        <v>2</v>
      </c>
      <c r="CV342" s="24">
        <v>1</v>
      </c>
    </row>
    <row r="343" spans="1:100" hidden="1" x14ac:dyDescent="0.25">
      <c r="A343" s="1" t="s">
        <v>50</v>
      </c>
      <c r="B343" s="1" t="s">
        <v>51</v>
      </c>
      <c r="C343" s="1" t="s">
        <v>38</v>
      </c>
      <c r="D343" s="2">
        <v>41646</v>
      </c>
      <c r="E343" s="2">
        <v>41646</v>
      </c>
      <c r="F343">
        <v>278.8</v>
      </c>
      <c r="G343" t="str">
        <f>podroze[[#This Row],[Imie]]&amp;podroze[[#This Row],[Nazwisko]]</f>
        <v>OliviaGabor</v>
      </c>
      <c r="H343">
        <f>COUNTIF(podroze[id],podroze[[#This Row],[id]])</f>
        <v>16</v>
      </c>
      <c r="I343">
        <f>podroze[[#This Row],[D_powr]]-podroze[[#This Row],[D_wyj]]+1</f>
        <v>1</v>
      </c>
      <c r="J343" s="1" cm="1">
        <f t="array" ref="J343">SUM(IF(podroze[Nazwisko]=podroze[[#This Row],[Nazwisko]],podroze[dnie],0))</f>
        <v>31</v>
      </c>
      <c r="K343" s="1">
        <f>30+(podroze[[#This Row],[dnie]]-1)*24</f>
        <v>30</v>
      </c>
      <c r="AB343" s="1" t="s">
        <v>50</v>
      </c>
      <c r="AC343" s="1" t="s">
        <v>51</v>
      </c>
      <c r="AD343" s="1" t="s">
        <v>38</v>
      </c>
      <c r="AE343" s="2">
        <v>41646</v>
      </c>
      <c r="AF343" s="2">
        <v>41646</v>
      </c>
      <c r="AG343">
        <v>278.8</v>
      </c>
      <c r="AH343" t="str">
        <f>podroze7[[#This Row],[Imie]]&amp;podroze7[[#This Row],[Nazwisko]]</f>
        <v>OliviaGabor</v>
      </c>
      <c r="AI343">
        <f>COUNTIF(podroze7[id],podroze7[[#This Row],[id]])</f>
        <v>16</v>
      </c>
      <c r="AJ343">
        <f>podroze7[[#This Row],[D_powr]]-podroze7[[#This Row],[D_wyj]]+1</f>
        <v>1</v>
      </c>
      <c r="AK343" s="1" cm="1">
        <f t="array" ref="AK343">SUM(IF(podroze7[Nazwisko]=podroze7[[#This Row],[Nazwisko]],podroze7[dnie],0))</f>
        <v>31</v>
      </c>
      <c r="AL343" s="1">
        <f>30+(podroze7[[#This Row],[dnie]]-1)*24</f>
        <v>30</v>
      </c>
      <c r="AM343" s="1">
        <f>podroze7[[#This Row],[dieta]]+podroze7[[#This Row],[Koszt_wyj]]</f>
        <v>308.8</v>
      </c>
      <c r="AZ343" s="1" t="s">
        <v>50</v>
      </c>
      <c r="BA343" s="1" t="s">
        <v>51</v>
      </c>
      <c r="BB343" s="1" t="s">
        <v>38</v>
      </c>
      <c r="BC343" s="2">
        <v>41646</v>
      </c>
      <c r="BD343" s="2">
        <v>41646</v>
      </c>
      <c r="BE343">
        <v>278.8</v>
      </c>
      <c r="BF343" t="str">
        <f>podroze78[[#This Row],[Imie]]&amp;podroze78[[#This Row],[Nazwisko]]</f>
        <v>OliviaGabor</v>
      </c>
      <c r="BG343">
        <f>COUNTIF(podroze78[id],podroze78[[#This Row],[id]])</f>
        <v>16</v>
      </c>
      <c r="BH343">
        <f>podroze78[[#This Row],[D_powr]]-podroze78[[#This Row],[D_wyj]]+1</f>
        <v>1</v>
      </c>
      <c r="BI343" s="1" cm="1">
        <f t="array" ref="BI343">SUM(IF(podroze78[Nazwisko]=podroze78[[#This Row],[Nazwisko]],podroze78[dnie],0))</f>
        <v>31</v>
      </c>
      <c r="BJ343" s="1">
        <f>30+(podroze78[[#This Row],[dnie]]-1)*24</f>
        <v>30</v>
      </c>
      <c r="BK343" s="1">
        <f>podroze78[[#This Row],[dieta]]+podroze78[[#This Row],[Koszt_wyj]]</f>
        <v>308.8</v>
      </c>
      <c r="BL343" s="1">
        <f>MONTH(podroze78[[#This Row],[D_wyj]])</f>
        <v>1</v>
      </c>
      <c r="BT343" s="1" t="s">
        <v>50</v>
      </c>
      <c r="BU343" s="1" t="s">
        <v>51</v>
      </c>
      <c r="BV343" s="1" t="s">
        <v>38</v>
      </c>
      <c r="BW343" s="2">
        <v>41646</v>
      </c>
      <c r="BX343" s="2">
        <v>41646</v>
      </c>
      <c r="BY343">
        <v>278.8</v>
      </c>
      <c r="BZ343" t="str">
        <f>podroze789[[#This Row],[Imie]]&amp;podroze789[[#This Row],[Nazwisko]]</f>
        <v>OliviaGabor</v>
      </c>
      <c r="CA343">
        <f>COUNTIF(podroze789[id],podroze789[[#This Row],[id]])</f>
        <v>16</v>
      </c>
      <c r="CB343">
        <f>podroze789[[#This Row],[D_powr]]-podroze789[[#This Row],[D_wyj]]+1</f>
        <v>1</v>
      </c>
      <c r="CC343" s="1" cm="1">
        <f t="array" ref="CC343">SUM(IF(podroze789[Nazwisko]=podroze789[[#This Row],[Nazwisko]],podroze789[dnie],0))</f>
        <v>31</v>
      </c>
      <c r="CD343" s="1">
        <f>30+(podroze789[[#This Row],[dnie]]-1)*24</f>
        <v>30</v>
      </c>
      <c r="CE343" s="1">
        <f>podroze789[[#This Row],[dieta]]+podroze789[[#This Row],[Koszt_wyj]]</f>
        <v>308.8</v>
      </c>
      <c r="CF343" s="1">
        <f>MONTH(podroze789[[#This Row],[D_wyj]])</f>
        <v>1</v>
      </c>
      <c r="CG343" s="1">
        <f>podroze789[[#This Row],[dnie]]-1</f>
        <v>0</v>
      </c>
      <c r="CT343" s="23">
        <v>2</v>
      </c>
      <c r="CV343" s="23">
        <v>2</v>
      </c>
    </row>
    <row r="344" spans="1:100" hidden="1" x14ac:dyDescent="0.25">
      <c r="A344" s="1" t="s">
        <v>50</v>
      </c>
      <c r="B344" s="1" t="s">
        <v>51</v>
      </c>
      <c r="C344" s="1" t="s">
        <v>30</v>
      </c>
      <c r="D344" s="2">
        <v>41912</v>
      </c>
      <c r="E344" s="2">
        <v>41912</v>
      </c>
      <c r="F344">
        <v>212.5</v>
      </c>
      <c r="G344" t="str">
        <f>podroze[[#This Row],[Imie]]&amp;podroze[[#This Row],[Nazwisko]]</f>
        <v>OliviaGabor</v>
      </c>
      <c r="H344">
        <f>COUNTIF(podroze[id],podroze[[#This Row],[id]])</f>
        <v>16</v>
      </c>
      <c r="I344">
        <f>podroze[[#This Row],[D_powr]]-podroze[[#This Row],[D_wyj]]+1</f>
        <v>1</v>
      </c>
      <c r="J344" s="1" cm="1">
        <f t="array" ref="J344">SUM(IF(podroze[Nazwisko]=podroze[[#This Row],[Nazwisko]],podroze[dnie],0))</f>
        <v>31</v>
      </c>
      <c r="K344" s="1">
        <f>30+(podroze[[#This Row],[dnie]]-1)*24</f>
        <v>30</v>
      </c>
      <c r="AB344" s="1" t="s">
        <v>50</v>
      </c>
      <c r="AC344" s="1" t="s">
        <v>51</v>
      </c>
      <c r="AD344" s="1" t="s">
        <v>30</v>
      </c>
      <c r="AE344" s="2">
        <v>41912</v>
      </c>
      <c r="AF344" s="2">
        <v>41912</v>
      </c>
      <c r="AG344">
        <v>212.5</v>
      </c>
      <c r="AH344" t="str">
        <f>podroze7[[#This Row],[Imie]]&amp;podroze7[[#This Row],[Nazwisko]]</f>
        <v>OliviaGabor</v>
      </c>
      <c r="AI344">
        <f>COUNTIF(podroze7[id],podroze7[[#This Row],[id]])</f>
        <v>16</v>
      </c>
      <c r="AJ344">
        <f>podroze7[[#This Row],[D_powr]]-podroze7[[#This Row],[D_wyj]]+1</f>
        <v>1</v>
      </c>
      <c r="AK344" s="1" cm="1">
        <f t="array" ref="AK344">SUM(IF(podroze7[Nazwisko]=podroze7[[#This Row],[Nazwisko]],podroze7[dnie],0))</f>
        <v>31</v>
      </c>
      <c r="AL344" s="1">
        <f>30+(podroze7[[#This Row],[dnie]]-1)*24</f>
        <v>30</v>
      </c>
      <c r="AM344" s="1">
        <f>podroze7[[#This Row],[dieta]]+podroze7[[#This Row],[Koszt_wyj]]</f>
        <v>242.5</v>
      </c>
      <c r="AZ344" s="1" t="s">
        <v>50</v>
      </c>
      <c r="BA344" s="1" t="s">
        <v>51</v>
      </c>
      <c r="BB344" s="1" t="s">
        <v>30</v>
      </c>
      <c r="BC344" s="2">
        <v>41912</v>
      </c>
      <c r="BD344" s="2">
        <v>41912</v>
      </c>
      <c r="BE344">
        <v>212.5</v>
      </c>
      <c r="BF344" t="str">
        <f>podroze78[[#This Row],[Imie]]&amp;podroze78[[#This Row],[Nazwisko]]</f>
        <v>OliviaGabor</v>
      </c>
      <c r="BG344">
        <f>COUNTIF(podroze78[id],podroze78[[#This Row],[id]])</f>
        <v>16</v>
      </c>
      <c r="BH344">
        <f>podroze78[[#This Row],[D_powr]]-podroze78[[#This Row],[D_wyj]]+1</f>
        <v>1</v>
      </c>
      <c r="BI344" s="1" cm="1">
        <f t="array" ref="BI344">SUM(IF(podroze78[Nazwisko]=podroze78[[#This Row],[Nazwisko]],podroze78[dnie],0))</f>
        <v>31</v>
      </c>
      <c r="BJ344" s="1">
        <f>30+(podroze78[[#This Row],[dnie]]-1)*24</f>
        <v>30</v>
      </c>
      <c r="BK344" s="1">
        <f>podroze78[[#This Row],[dieta]]+podroze78[[#This Row],[Koszt_wyj]]</f>
        <v>242.5</v>
      </c>
      <c r="BL344" s="1">
        <f>MONTH(podroze78[[#This Row],[D_wyj]])</f>
        <v>9</v>
      </c>
      <c r="BT344" s="1" t="s">
        <v>50</v>
      </c>
      <c r="BU344" s="1" t="s">
        <v>51</v>
      </c>
      <c r="BV344" s="1" t="s">
        <v>30</v>
      </c>
      <c r="BW344" s="2">
        <v>41912</v>
      </c>
      <c r="BX344" s="2">
        <v>41912</v>
      </c>
      <c r="BY344">
        <v>212.5</v>
      </c>
      <c r="BZ344" t="str">
        <f>podroze789[[#This Row],[Imie]]&amp;podroze789[[#This Row],[Nazwisko]]</f>
        <v>OliviaGabor</v>
      </c>
      <c r="CA344">
        <f>COUNTIF(podroze789[id],podroze789[[#This Row],[id]])</f>
        <v>16</v>
      </c>
      <c r="CB344">
        <f>podroze789[[#This Row],[D_powr]]-podroze789[[#This Row],[D_wyj]]+1</f>
        <v>1</v>
      </c>
      <c r="CC344" s="1" cm="1">
        <f t="array" ref="CC344">SUM(IF(podroze789[Nazwisko]=podroze789[[#This Row],[Nazwisko]],podroze789[dnie],0))</f>
        <v>31</v>
      </c>
      <c r="CD344" s="1">
        <f>30+(podroze789[[#This Row],[dnie]]-1)*24</f>
        <v>30</v>
      </c>
      <c r="CE344" s="1">
        <f>podroze789[[#This Row],[dieta]]+podroze789[[#This Row],[Koszt_wyj]]</f>
        <v>242.5</v>
      </c>
      <c r="CF344" s="1">
        <f>MONTH(podroze789[[#This Row],[D_wyj]])</f>
        <v>9</v>
      </c>
      <c r="CG344" s="1">
        <f>podroze789[[#This Row],[dnie]]-1</f>
        <v>0</v>
      </c>
      <c r="CT344" s="24">
        <v>2</v>
      </c>
      <c r="CV344" s="24">
        <v>2</v>
      </c>
    </row>
    <row r="345" spans="1:100" hidden="1" x14ac:dyDescent="0.25">
      <c r="A345" s="1" t="s">
        <v>50</v>
      </c>
      <c r="B345" s="1" t="s">
        <v>51</v>
      </c>
      <c r="C345" s="1" t="s">
        <v>27</v>
      </c>
      <c r="D345" s="2">
        <v>41922</v>
      </c>
      <c r="E345" s="2">
        <v>41922</v>
      </c>
      <c r="F345">
        <v>442</v>
      </c>
      <c r="G345" t="str">
        <f>podroze[[#This Row],[Imie]]&amp;podroze[[#This Row],[Nazwisko]]</f>
        <v>OliviaGabor</v>
      </c>
      <c r="H345">
        <f>COUNTIF(podroze[id],podroze[[#This Row],[id]])</f>
        <v>16</v>
      </c>
      <c r="I345">
        <f>podroze[[#This Row],[D_powr]]-podroze[[#This Row],[D_wyj]]+1</f>
        <v>1</v>
      </c>
      <c r="J345" s="1" cm="1">
        <f t="array" ref="J345">SUM(IF(podroze[Nazwisko]=podroze[[#This Row],[Nazwisko]],podroze[dnie],0))</f>
        <v>31</v>
      </c>
      <c r="K345" s="1">
        <f>30+(podroze[[#This Row],[dnie]]-1)*24</f>
        <v>30</v>
      </c>
      <c r="AB345" s="1" t="s">
        <v>50</v>
      </c>
      <c r="AC345" s="1" t="s">
        <v>51</v>
      </c>
      <c r="AD345" s="1" t="s">
        <v>27</v>
      </c>
      <c r="AE345" s="2">
        <v>41922</v>
      </c>
      <c r="AF345" s="2">
        <v>41922</v>
      </c>
      <c r="AG345">
        <v>442</v>
      </c>
      <c r="AH345" t="str">
        <f>podroze7[[#This Row],[Imie]]&amp;podroze7[[#This Row],[Nazwisko]]</f>
        <v>OliviaGabor</v>
      </c>
      <c r="AI345">
        <f>COUNTIF(podroze7[id],podroze7[[#This Row],[id]])</f>
        <v>16</v>
      </c>
      <c r="AJ345">
        <f>podroze7[[#This Row],[D_powr]]-podroze7[[#This Row],[D_wyj]]+1</f>
        <v>1</v>
      </c>
      <c r="AK345" s="1" cm="1">
        <f t="array" ref="AK345">SUM(IF(podroze7[Nazwisko]=podroze7[[#This Row],[Nazwisko]],podroze7[dnie],0))</f>
        <v>31</v>
      </c>
      <c r="AL345" s="1">
        <f>30+(podroze7[[#This Row],[dnie]]-1)*24</f>
        <v>30</v>
      </c>
      <c r="AM345" s="1">
        <f>podroze7[[#This Row],[dieta]]+podroze7[[#This Row],[Koszt_wyj]]</f>
        <v>472</v>
      </c>
      <c r="AZ345" s="1" t="s">
        <v>50</v>
      </c>
      <c r="BA345" s="1" t="s">
        <v>51</v>
      </c>
      <c r="BB345" s="1" t="s">
        <v>27</v>
      </c>
      <c r="BC345" s="2">
        <v>41922</v>
      </c>
      <c r="BD345" s="2">
        <v>41922</v>
      </c>
      <c r="BE345">
        <v>442</v>
      </c>
      <c r="BF345" t="str">
        <f>podroze78[[#This Row],[Imie]]&amp;podroze78[[#This Row],[Nazwisko]]</f>
        <v>OliviaGabor</v>
      </c>
      <c r="BG345">
        <f>COUNTIF(podroze78[id],podroze78[[#This Row],[id]])</f>
        <v>16</v>
      </c>
      <c r="BH345">
        <f>podroze78[[#This Row],[D_powr]]-podroze78[[#This Row],[D_wyj]]+1</f>
        <v>1</v>
      </c>
      <c r="BI345" s="1" cm="1">
        <f t="array" ref="BI345">SUM(IF(podroze78[Nazwisko]=podroze78[[#This Row],[Nazwisko]],podroze78[dnie],0))</f>
        <v>31</v>
      </c>
      <c r="BJ345" s="1">
        <f>30+(podroze78[[#This Row],[dnie]]-1)*24</f>
        <v>30</v>
      </c>
      <c r="BK345" s="1">
        <f>podroze78[[#This Row],[dieta]]+podroze78[[#This Row],[Koszt_wyj]]</f>
        <v>472</v>
      </c>
      <c r="BL345" s="1">
        <f>MONTH(podroze78[[#This Row],[D_wyj]])</f>
        <v>10</v>
      </c>
      <c r="BT345" s="1" t="s">
        <v>50</v>
      </c>
      <c r="BU345" s="1" t="s">
        <v>51</v>
      </c>
      <c r="BV345" s="1" t="s">
        <v>27</v>
      </c>
      <c r="BW345" s="2">
        <v>41922</v>
      </c>
      <c r="BX345" s="2">
        <v>41922</v>
      </c>
      <c r="BY345">
        <v>442</v>
      </c>
      <c r="BZ345" t="str">
        <f>podroze789[[#This Row],[Imie]]&amp;podroze789[[#This Row],[Nazwisko]]</f>
        <v>OliviaGabor</v>
      </c>
      <c r="CA345">
        <f>COUNTIF(podroze789[id],podroze789[[#This Row],[id]])</f>
        <v>16</v>
      </c>
      <c r="CB345">
        <f>podroze789[[#This Row],[D_powr]]-podroze789[[#This Row],[D_wyj]]+1</f>
        <v>1</v>
      </c>
      <c r="CC345" s="1" cm="1">
        <f t="array" ref="CC345">SUM(IF(podroze789[Nazwisko]=podroze789[[#This Row],[Nazwisko]],podroze789[dnie],0))</f>
        <v>31</v>
      </c>
      <c r="CD345" s="1">
        <f>30+(podroze789[[#This Row],[dnie]]-1)*24</f>
        <v>30</v>
      </c>
      <c r="CE345" s="1">
        <f>podroze789[[#This Row],[dieta]]+podroze789[[#This Row],[Koszt_wyj]]</f>
        <v>472</v>
      </c>
      <c r="CF345" s="1">
        <f>MONTH(podroze789[[#This Row],[D_wyj]])</f>
        <v>10</v>
      </c>
      <c r="CG345" s="1">
        <f>podroze789[[#This Row],[dnie]]-1</f>
        <v>0</v>
      </c>
      <c r="CT345" s="23">
        <v>2</v>
      </c>
      <c r="CV345" s="23">
        <v>4</v>
      </c>
    </row>
    <row r="346" spans="1:100" hidden="1" x14ac:dyDescent="0.25">
      <c r="A346" s="1" t="s">
        <v>50</v>
      </c>
      <c r="B346" s="1" t="s">
        <v>51</v>
      </c>
      <c r="C346" s="1" t="s">
        <v>17</v>
      </c>
      <c r="D346" s="2">
        <v>41926</v>
      </c>
      <c r="E346" s="2">
        <v>41926</v>
      </c>
      <c r="F346">
        <v>501.5</v>
      </c>
      <c r="G346" t="str">
        <f>podroze[[#This Row],[Imie]]&amp;podroze[[#This Row],[Nazwisko]]</f>
        <v>OliviaGabor</v>
      </c>
      <c r="H346">
        <f>COUNTIF(podroze[id],podroze[[#This Row],[id]])</f>
        <v>16</v>
      </c>
      <c r="I346">
        <f>podroze[[#This Row],[D_powr]]-podroze[[#This Row],[D_wyj]]+1</f>
        <v>1</v>
      </c>
      <c r="J346" s="1" cm="1">
        <f t="array" ref="J346">SUM(IF(podroze[Nazwisko]=podroze[[#This Row],[Nazwisko]],podroze[dnie],0))</f>
        <v>31</v>
      </c>
      <c r="K346" s="1">
        <f>30+(podroze[[#This Row],[dnie]]-1)*24</f>
        <v>30</v>
      </c>
      <c r="AB346" s="1" t="s">
        <v>50</v>
      </c>
      <c r="AC346" s="1" t="s">
        <v>51</v>
      </c>
      <c r="AD346" s="1" t="s">
        <v>17</v>
      </c>
      <c r="AE346" s="2">
        <v>41926</v>
      </c>
      <c r="AF346" s="2">
        <v>41926</v>
      </c>
      <c r="AG346">
        <v>501.5</v>
      </c>
      <c r="AH346" t="str">
        <f>podroze7[[#This Row],[Imie]]&amp;podroze7[[#This Row],[Nazwisko]]</f>
        <v>OliviaGabor</v>
      </c>
      <c r="AI346">
        <f>COUNTIF(podroze7[id],podroze7[[#This Row],[id]])</f>
        <v>16</v>
      </c>
      <c r="AJ346">
        <f>podroze7[[#This Row],[D_powr]]-podroze7[[#This Row],[D_wyj]]+1</f>
        <v>1</v>
      </c>
      <c r="AK346" s="1" cm="1">
        <f t="array" ref="AK346">SUM(IF(podroze7[Nazwisko]=podroze7[[#This Row],[Nazwisko]],podroze7[dnie],0))</f>
        <v>31</v>
      </c>
      <c r="AL346" s="1">
        <f>30+(podroze7[[#This Row],[dnie]]-1)*24</f>
        <v>30</v>
      </c>
      <c r="AM346" s="1">
        <f>podroze7[[#This Row],[dieta]]+podroze7[[#This Row],[Koszt_wyj]]</f>
        <v>531.5</v>
      </c>
      <c r="AZ346" s="1" t="s">
        <v>50</v>
      </c>
      <c r="BA346" s="1" t="s">
        <v>51</v>
      </c>
      <c r="BB346" s="1" t="s">
        <v>17</v>
      </c>
      <c r="BC346" s="2">
        <v>41926</v>
      </c>
      <c r="BD346" s="2">
        <v>41926</v>
      </c>
      <c r="BE346">
        <v>501.5</v>
      </c>
      <c r="BF346" t="str">
        <f>podroze78[[#This Row],[Imie]]&amp;podroze78[[#This Row],[Nazwisko]]</f>
        <v>OliviaGabor</v>
      </c>
      <c r="BG346">
        <f>COUNTIF(podroze78[id],podroze78[[#This Row],[id]])</f>
        <v>16</v>
      </c>
      <c r="BH346">
        <f>podroze78[[#This Row],[D_powr]]-podroze78[[#This Row],[D_wyj]]+1</f>
        <v>1</v>
      </c>
      <c r="BI346" s="1" cm="1">
        <f t="array" ref="BI346">SUM(IF(podroze78[Nazwisko]=podroze78[[#This Row],[Nazwisko]],podroze78[dnie],0))</f>
        <v>31</v>
      </c>
      <c r="BJ346" s="1">
        <f>30+(podroze78[[#This Row],[dnie]]-1)*24</f>
        <v>30</v>
      </c>
      <c r="BK346" s="1">
        <f>podroze78[[#This Row],[dieta]]+podroze78[[#This Row],[Koszt_wyj]]</f>
        <v>531.5</v>
      </c>
      <c r="BL346" s="1">
        <f>MONTH(podroze78[[#This Row],[D_wyj]])</f>
        <v>10</v>
      </c>
      <c r="BT346" s="1" t="s">
        <v>50</v>
      </c>
      <c r="BU346" s="1" t="s">
        <v>51</v>
      </c>
      <c r="BV346" s="1" t="s">
        <v>17</v>
      </c>
      <c r="BW346" s="2">
        <v>41926</v>
      </c>
      <c r="BX346" s="2">
        <v>41926</v>
      </c>
      <c r="BY346">
        <v>501.5</v>
      </c>
      <c r="BZ346" t="str">
        <f>podroze789[[#This Row],[Imie]]&amp;podroze789[[#This Row],[Nazwisko]]</f>
        <v>OliviaGabor</v>
      </c>
      <c r="CA346">
        <f>COUNTIF(podroze789[id],podroze789[[#This Row],[id]])</f>
        <v>16</v>
      </c>
      <c r="CB346">
        <f>podroze789[[#This Row],[D_powr]]-podroze789[[#This Row],[D_wyj]]+1</f>
        <v>1</v>
      </c>
      <c r="CC346" s="1" cm="1">
        <f t="array" ref="CC346">SUM(IF(podroze789[Nazwisko]=podroze789[[#This Row],[Nazwisko]],podroze789[dnie],0))</f>
        <v>31</v>
      </c>
      <c r="CD346" s="1">
        <f>30+(podroze789[[#This Row],[dnie]]-1)*24</f>
        <v>30</v>
      </c>
      <c r="CE346" s="1">
        <f>podroze789[[#This Row],[dieta]]+podroze789[[#This Row],[Koszt_wyj]]</f>
        <v>531.5</v>
      </c>
      <c r="CF346" s="1">
        <f>MONTH(podroze789[[#This Row],[D_wyj]])</f>
        <v>10</v>
      </c>
      <c r="CG346" s="1">
        <f>podroze789[[#This Row],[dnie]]-1</f>
        <v>0</v>
      </c>
      <c r="CT346" s="24">
        <v>2</v>
      </c>
      <c r="CV346" s="24">
        <v>4</v>
      </c>
    </row>
    <row r="347" spans="1:100" hidden="1" x14ac:dyDescent="0.25">
      <c r="A347" s="1" t="s">
        <v>50</v>
      </c>
      <c r="B347" s="1" t="s">
        <v>51</v>
      </c>
      <c r="C347" s="1" t="s">
        <v>17</v>
      </c>
      <c r="D347" s="2">
        <v>41971</v>
      </c>
      <c r="E347" s="2">
        <v>41971</v>
      </c>
      <c r="F347">
        <v>501.5</v>
      </c>
      <c r="G347" t="str">
        <f>podroze[[#This Row],[Imie]]&amp;podroze[[#This Row],[Nazwisko]]</f>
        <v>OliviaGabor</v>
      </c>
      <c r="H347">
        <f>COUNTIF(podroze[id],podroze[[#This Row],[id]])</f>
        <v>16</v>
      </c>
      <c r="I347">
        <f>podroze[[#This Row],[D_powr]]-podroze[[#This Row],[D_wyj]]+1</f>
        <v>1</v>
      </c>
      <c r="J347" s="1" cm="1">
        <f t="array" ref="J347">SUM(IF(podroze[Nazwisko]=podroze[[#This Row],[Nazwisko]],podroze[dnie],0))</f>
        <v>31</v>
      </c>
      <c r="K347" s="1">
        <f>30+(podroze[[#This Row],[dnie]]-1)*24</f>
        <v>30</v>
      </c>
      <c r="AB347" s="1" t="s">
        <v>50</v>
      </c>
      <c r="AC347" s="1" t="s">
        <v>51</v>
      </c>
      <c r="AD347" s="1" t="s">
        <v>17</v>
      </c>
      <c r="AE347" s="2">
        <v>41971</v>
      </c>
      <c r="AF347" s="2">
        <v>41971</v>
      </c>
      <c r="AG347">
        <v>501.5</v>
      </c>
      <c r="AH347" t="str">
        <f>podroze7[[#This Row],[Imie]]&amp;podroze7[[#This Row],[Nazwisko]]</f>
        <v>OliviaGabor</v>
      </c>
      <c r="AI347">
        <f>COUNTIF(podroze7[id],podroze7[[#This Row],[id]])</f>
        <v>16</v>
      </c>
      <c r="AJ347">
        <f>podroze7[[#This Row],[D_powr]]-podroze7[[#This Row],[D_wyj]]+1</f>
        <v>1</v>
      </c>
      <c r="AK347" s="1" cm="1">
        <f t="array" ref="AK347">SUM(IF(podroze7[Nazwisko]=podroze7[[#This Row],[Nazwisko]],podroze7[dnie],0))</f>
        <v>31</v>
      </c>
      <c r="AL347" s="1">
        <f>30+(podroze7[[#This Row],[dnie]]-1)*24</f>
        <v>30</v>
      </c>
      <c r="AM347" s="1">
        <f>podroze7[[#This Row],[dieta]]+podroze7[[#This Row],[Koszt_wyj]]</f>
        <v>531.5</v>
      </c>
      <c r="AZ347" s="1" t="s">
        <v>50</v>
      </c>
      <c r="BA347" s="1" t="s">
        <v>51</v>
      </c>
      <c r="BB347" s="1" t="s">
        <v>17</v>
      </c>
      <c r="BC347" s="2">
        <v>41971</v>
      </c>
      <c r="BD347" s="2">
        <v>41971</v>
      </c>
      <c r="BE347">
        <v>501.5</v>
      </c>
      <c r="BF347" t="str">
        <f>podroze78[[#This Row],[Imie]]&amp;podroze78[[#This Row],[Nazwisko]]</f>
        <v>OliviaGabor</v>
      </c>
      <c r="BG347">
        <f>COUNTIF(podroze78[id],podroze78[[#This Row],[id]])</f>
        <v>16</v>
      </c>
      <c r="BH347">
        <f>podroze78[[#This Row],[D_powr]]-podroze78[[#This Row],[D_wyj]]+1</f>
        <v>1</v>
      </c>
      <c r="BI347" s="1" cm="1">
        <f t="array" ref="BI347">SUM(IF(podroze78[Nazwisko]=podroze78[[#This Row],[Nazwisko]],podroze78[dnie],0))</f>
        <v>31</v>
      </c>
      <c r="BJ347" s="1">
        <f>30+(podroze78[[#This Row],[dnie]]-1)*24</f>
        <v>30</v>
      </c>
      <c r="BK347" s="1">
        <f>podroze78[[#This Row],[dieta]]+podroze78[[#This Row],[Koszt_wyj]]</f>
        <v>531.5</v>
      </c>
      <c r="BL347" s="1">
        <f>MONTH(podroze78[[#This Row],[D_wyj]])</f>
        <v>11</v>
      </c>
      <c r="BT347" s="1" t="s">
        <v>50</v>
      </c>
      <c r="BU347" s="1" t="s">
        <v>51</v>
      </c>
      <c r="BV347" s="1" t="s">
        <v>17</v>
      </c>
      <c r="BW347" s="2">
        <v>41971</v>
      </c>
      <c r="BX347" s="2">
        <v>41971</v>
      </c>
      <c r="BY347">
        <v>501.5</v>
      </c>
      <c r="BZ347" t="str">
        <f>podroze789[[#This Row],[Imie]]&amp;podroze789[[#This Row],[Nazwisko]]</f>
        <v>OliviaGabor</v>
      </c>
      <c r="CA347">
        <f>COUNTIF(podroze789[id],podroze789[[#This Row],[id]])</f>
        <v>16</v>
      </c>
      <c r="CB347">
        <f>podroze789[[#This Row],[D_powr]]-podroze789[[#This Row],[D_wyj]]+1</f>
        <v>1</v>
      </c>
      <c r="CC347" s="1" cm="1">
        <f t="array" ref="CC347">SUM(IF(podroze789[Nazwisko]=podroze789[[#This Row],[Nazwisko]],podroze789[dnie],0))</f>
        <v>31</v>
      </c>
      <c r="CD347" s="1">
        <f>30+(podroze789[[#This Row],[dnie]]-1)*24</f>
        <v>30</v>
      </c>
      <c r="CE347" s="1">
        <f>podroze789[[#This Row],[dieta]]+podroze789[[#This Row],[Koszt_wyj]]</f>
        <v>531.5</v>
      </c>
      <c r="CF347" s="1">
        <f>MONTH(podroze789[[#This Row],[D_wyj]])</f>
        <v>11</v>
      </c>
      <c r="CG347" s="1">
        <f>podroze789[[#This Row],[dnie]]-1</f>
        <v>0</v>
      </c>
      <c r="CT347" s="23">
        <v>2</v>
      </c>
      <c r="CV347" s="23">
        <v>4</v>
      </c>
    </row>
    <row r="348" spans="1:100" hidden="1" x14ac:dyDescent="0.25">
      <c r="A348" s="1" t="s">
        <v>50</v>
      </c>
      <c r="B348" s="1" t="s">
        <v>51</v>
      </c>
      <c r="C348" s="1" t="s">
        <v>38</v>
      </c>
      <c r="D348" s="2">
        <v>41975</v>
      </c>
      <c r="E348" s="2">
        <v>41975</v>
      </c>
      <c r="F348">
        <v>278.8</v>
      </c>
      <c r="G348" t="str">
        <f>podroze[[#This Row],[Imie]]&amp;podroze[[#This Row],[Nazwisko]]</f>
        <v>OliviaGabor</v>
      </c>
      <c r="H348">
        <f>COUNTIF(podroze[id],podroze[[#This Row],[id]])</f>
        <v>16</v>
      </c>
      <c r="I348">
        <f>podroze[[#This Row],[D_powr]]-podroze[[#This Row],[D_wyj]]+1</f>
        <v>1</v>
      </c>
      <c r="J348" s="1" cm="1">
        <f t="array" ref="J348">SUM(IF(podroze[Nazwisko]=podroze[[#This Row],[Nazwisko]],podroze[dnie],0))</f>
        <v>31</v>
      </c>
      <c r="K348" s="1">
        <f>30+(podroze[[#This Row],[dnie]]-1)*24</f>
        <v>30</v>
      </c>
      <c r="AB348" s="1" t="s">
        <v>50</v>
      </c>
      <c r="AC348" s="1" t="s">
        <v>51</v>
      </c>
      <c r="AD348" s="1" t="s">
        <v>38</v>
      </c>
      <c r="AE348" s="2">
        <v>41975</v>
      </c>
      <c r="AF348" s="2">
        <v>41975</v>
      </c>
      <c r="AG348">
        <v>278.8</v>
      </c>
      <c r="AH348" t="str">
        <f>podroze7[[#This Row],[Imie]]&amp;podroze7[[#This Row],[Nazwisko]]</f>
        <v>OliviaGabor</v>
      </c>
      <c r="AI348">
        <f>COUNTIF(podroze7[id],podroze7[[#This Row],[id]])</f>
        <v>16</v>
      </c>
      <c r="AJ348">
        <f>podroze7[[#This Row],[D_powr]]-podroze7[[#This Row],[D_wyj]]+1</f>
        <v>1</v>
      </c>
      <c r="AK348" s="1" cm="1">
        <f t="array" ref="AK348">SUM(IF(podroze7[Nazwisko]=podroze7[[#This Row],[Nazwisko]],podroze7[dnie],0))</f>
        <v>31</v>
      </c>
      <c r="AL348" s="1">
        <f>30+(podroze7[[#This Row],[dnie]]-1)*24</f>
        <v>30</v>
      </c>
      <c r="AM348" s="1">
        <f>podroze7[[#This Row],[dieta]]+podroze7[[#This Row],[Koszt_wyj]]</f>
        <v>308.8</v>
      </c>
      <c r="AZ348" s="1" t="s">
        <v>50</v>
      </c>
      <c r="BA348" s="1" t="s">
        <v>51</v>
      </c>
      <c r="BB348" s="1" t="s">
        <v>38</v>
      </c>
      <c r="BC348" s="2">
        <v>41975</v>
      </c>
      <c r="BD348" s="2">
        <v>41975</v>
      </c>
      <c r="BE348">
        <v>278.8</v>
      </c>
      <c r="BF348" t="str">
        <f>podroze78[[#This Row],[Imie]]&amp;podroze78[[#This Row],[Nazwisko]]</f>
        <v>OliviaGabor</v>
      </c>
      <c r="BG348">
        <f>COUNTIF(podroze78[id],podroze78[[#This Row],[id]])</f>
        <v>16</v>
      </c>
      <c r="BH348">
        <f>podroze78[[#This Row],[D_powr]]-podroze78[[#This Row],[D_wyj]]+1</f>
        <v>1</v>
      </c>
      <c r="BI348" s="1" cm="1">
        <f t="array" ref="BI348">SUM(IF(podroze78[Nazwisko]=podroze78[[#This Row],[Nazwisko]],podroze78[dnie],0))</f>
        <v>31</v>
      </c>
      <c r="BJ348" s="1">
        <f>30+(podroze78[[#This Row],[dnie]]-1)*24</f>
        <v>30</v>
      </c>
      <c r="BK348" s="1">
        <f>podroze78[[#This Row],[dieta]]+podroze78[[#This Row],[Koszt_wyj]]</f>
        <v>308.8</v>
      </c>
      <c r="BL348" s="1">
        <f>MONTH(podroze78[[#This Row],[D_wyj]])</f>
        <v>12</v>
      </c>
      <c r="BT348" s="1" t="s">
        <v>50</v>
      </c>
      <c r="BU348" s="1" t="s">
        <v>51</v>
      </c>
      <c r="BV348" s="1" t="s">
        <v>38</v>
      </c>
      <c r="BW348" s="2">
        <v>41975</v>
      </c>
      <c r="BX348" s="2">
        <v>41975</v>
      </c>
      <c r="BY348">
        <v>278.8</v>
      </c>
      <c r="BZ348" t="str">
        <f>podroze789[[#This Row],[Imie]]&amp;podroze789[[#This Row],[Nazwisko]]</f>
        <v>OliviaGabor</v>
      </c>
      <c r="CA348">
        <f>COUNTIF(podroze789[id],podroze789[[#This Row],[id]])</f>
        <v>16</v>
      </c>
      <c r="CB348">
        <f>podroze789[[#This Row],[D_powr]]-podroze789[[#This Row],[D_wyj]]+1</f>
        <v>1</v>
      </c>
      <c r="CC348" s="1" cm="1">
        <f t="array" ref="CC348">SUM(IF(podroze789[Nazwisko]=podroze789[[#This Row],[Nazwisko]],podroze789[dnie],0))</f>
        <v>31</v>
      </c>
      <c r="CD348" s="1">
        <f>30+(podroze789[[#This Row],[dnie]]-1)*24</f>
        <v>30</v>
      </c>
      <c r="CE348" s="1">
        <f>podroze789[[#This Row],[dieta]]+podroze789[[#This Row],[Koszt_wyj]]</f>
        <v>308.8</v>
      </c>
      <c r="CF348" s="1">
        <f>MONTH(podroze789[[#This Row],[D_wyj]])</f>
        <v>12</v>
      </c>
      <c r="CG348" s="1">
        <f>podroze789[[#This Row],[dnie]]-1</f>
        <v>0</v>
      </c>
      <c r="CT348" s="24">
        <v>4</v>
      </c>
      <c r="CV348" s="24">
        <v>4</v>
      </c>
    </row>
    <row r="349" spans="1:100" hidden="1" x14ac:dyDescent="0.25">
      <c r="A349" s="1" t="s">
        <v>50</v>
      </c>
      <c r="B349" s="1" t="s">
        <v>51</v>
      </c>
      <c r="C349" s="1" t="s">
        <v>24</v>
      </c>
      <c r="D349" s="2">
        <v>41994</v>
      </c>
      <c r="E349" s="2">
        <v>41994</v>
      </c>
      <c r="F349">
        <v>290.7</v>
      </c>
      <c r="G349" t="str">
        <f>podroze[[#This Row],[Imie]]&amp;podroze[[#This Row],[Nazwisko]]</f>
        <v>OliviaGabor</v>
      </c>
      <c r="H349">
        <f>COUNTIF(podroze[id],podroze[[#This Row],[id]])</f>
        <v>16</v>
      </c>
      <c r="I349">
        <f>podroze[[#This Row],[D_powr]]-podroze[[#This Row],[D_wyj]]+1</f>
        <v>1</v>
      </c>
      <c r="J349" s="1" cm="1">
        <f t="array" ref="J349">SUM(IF(podroze[Nazwisko]=podroze[[#This Row],[Nazwisko]],podroze[dnie],0))</f>
        <v>31</v>
      </c>
      <c r="K349" s="1">
        <f>30+(podroze[[#This Row],[dnie]]-1)*24</f>
        <v>30</v>
      </c>
      <c r="AB349" s="1" t="s">
        <v>50</v>
      </c>
      <c r="AC349" s="1" t="s">
        <v>51</v>
      </c>
      <c r="AD349" s="1" t="s">
        <v>24</v>
      </c>
      <c r="AE349" s="2">
        <v>41994</v>
      </c>
      <c r="AF349" s="2">
        <v>41994</v>
      </c>
      <c r="AG349">
        <v>290.7</v>
      </c>
      <c r="AH349" t="str">
        <f>podroze7[[#This Row],[Imie]]&amp;podroze7[[#This Row],[Nazwisko]]</f>
        <v>OliviaGabor</v>
      </c>
      <c r="AI349">
        <f>COUNTIF(podroze7[id],podroze7[[#This Row],[id]])</f>
        <v>16</v>
      </c>
      <c r="AJ349">
        <f>podroze7[[#This Row],[D_powr]]-podroze7[[#This Row],[D_wyj]]+1</f>
        <v>1</v>
      </c>
      <c r="AK349" s="1" cm="1">
        <f t="array" ref="AK349">SUM(IF(podroze7[Nazwisko]=podroze7[[#This Row],[Nazwisko]],podroze7[dnie],0))</f>
        <v>31</v>
      </c>
      <c r="AL349" s="1">
        <f>30+(podroze7[[#This Row],[dnie]]-1)*24</f>
        <v>30</v>
      </c>
      <c r="AM349" s="1">
        <f>podroze7[[#This Row],[dieta]]+podroze7[[#This Row],[Koszt_wyj]]</f>
        <v>320.7</v>
      </c>
      <c r="AZ349" s="1" t="s">
        <v>50</v>
      </c>
      <c r="BA349" s="1" t="s">
        <v>51</v>
      </c>
      <c r="BB349" s="1" t="s">
        <v>24</v>
      </c>
      <c r="BC349" s="2">
        <v>41994</v>
      </c>
      <c r="BD349" s="2">
        <v>41994</v>
      </c>
      <c r="BE349">
        <v>290.7</v>
      </c>
      <c r="BF349" t="str">
        <f>podroze78[[#This Row],[Imie]]&amp;podroze78[[#This Row],[Nazwisko]]</f>
        <v>OliviaGabor</v>
      </c>
      <c r="BG349">
        <f>COUNTIF(podroze78[id],podroze78[[#This Row],[id]])</f>
        <v>16</v>
      </c>
      <c r="BH349">
        <f>podroze78[[#This Row],[D_powr]]-podroze78[[#This Row],[D_wyj]]+1</f>
        <v>1</v>
      </c>
      <c r="BI349" s="1" cm="1">
        <f t="array" ref="BI349">SUM(IF(podroze78[Nazwisko]=podroze78[[#This Row],[Nazwisko]],podroze78[dnie],0))</f>
        <v>31</v>
      </c>
      <c r="BJ349" s="1">
        <f>30+(podroze78[[#This Row],[dnie]]-1)*24</f>
        <v>30</v>
      </c>
      <c r="BK349" s="1">
        <f>podroze78[[#This Row],[dieta]]+podroze78[[#This Row],[Koszt_wyj]]</f>
        <v>320.7</v>
      </c>
      <c r="BL349" s="1">
        <f>MONTH(podroze78[[#This Row],[D_wyj]])</f>
        <v>12</v>
      </c>
      <c r="BT349" s="1" t="s">
        <v>50</v>
      </c>
      <c r="BU349" s="1" t="s">
        <v>51</v>
      </c>
      <c r="BV349" s="1" t="s">
        <v>24</v>
      </c>
      <c r="BW349" s="2">
        <v>41994</v>
      </c>
      <c r="BX349" s="2">
        <v>41994</v>
      </c>
      <c r="BY349">
        <v>290.7</v>
      </c>
      <c r="BZ349" t="str">
        <f>podroze789[[#This Row],[Imie]]&amp;podroze789[[#This Row],[Nazwisko]]</f>
        <v>OliviaGabor</v>
      </c>
      <c r="CA349">
        <f>COUNTIF(podroze789[id],podroze789[[#This Row],[id]])</f>
        <v>16</v>
      </c>
      <c r="CB349">
        <f>podroze789[[#This Row],[D_powr]]-podroze789[[#This Row],[D_wyj]]+1</f>
        <v>1</v>
      </c>
      <c r="CC349" s="1" cm="1">
        <f t="array" ref="CC349">SUM(IF(podroze789[Nazwisko]=podroze789[[#This Row],[Nazwisko]],podroze789[dnie],0))</f>
        <v>31</v>
      </c>
      <c r="CD349" s="1">
        <f>30+(podroze789[[#This Row],[dnie]]-1)*24</f>
        <v>30</v>
      </c>
      <c r="CE349" s="1">
        <f>podroze789[[#This Row],[dieta]]+podroze789[[#This Row],[Koszt_wyj]]</f>
        <v>320.7</v>
      </c>
      <c r="CF349" s="1">
        <f>MONTH(podroze789[[#This Row],[D_wyj]])</f>
        <v>12</v>
      </c>
      <c r="CG349" s="1">
        <f>podroze789[[#This Row],[dnie]]-1</f>
        <v>0</v>
      </c>
      <c r="CT349" s="23">
        <v>4</v>
      </c>
      <c r="CV349" s="23">
        <v>4</v>
      </c>
    </row>
    <row r="350" spans="1:100" x14ac:dyDescent="0.25">
      <c r="A350" s="1" t="s">
        <v>33</v>
      </c>
      <c r="B350" s="1" t="s">
        <v>34</v>
      </c>
      <c r="C350" s="1" t="s">
        <v>72</v>
      </c>
      <c r="D350" s="2">
        <v>41725</v>
      </c>
      <c r="E350" s="2">
        <v>41729</v>
      </c>
      <c r="F350">
        <v>1290.7</v>
      </c>
      <c r="G350" t="str">
        <f>podroze[[#This Row],[Imie]]&amp;podroze[[#This Row],[Nazwisko]]</f>
        <v>AndrzejKlajn</v>
      </c>
      <c r="H350">
        <f>COUNTIF(podroze[id],podroze[[#This Row],[id]])</f>
        <v>13</v>
      </c>
      <c r="I350">
        <f>podroze[[#This Row],[D_powr]]-podroze[[#This Row],[D_wyj]]+1</f>
        <v>5</v>
      </c>
      <c r="J350" s="1" cm="1">
        <f t="array" ref="J350">SUM(IF(podroze[Nazwisko]=podroze[[#This Row],[Nazwisko]],podroze[dnie],0))</f>
        <v>30</v>
      </c>
      <c r="K350" s="1">
        <f>30+(podroze[[#This Row],[dnie]]-1)*24</f>
        <v>126</v>
      </c>
      <c r="AB350" s="1" t="s">
        <v>33</v>
      </c>
      <c r="AC350" s="1" t="s">
        <v>34</v>
      </c>
      <c r="AD350" s="1" t="s">
        <v>72</v>
      </c>
      <c r="AE350" s="2">
        <v>41725</v>
      </c>
      <c r="AF350" s="2">
        <v>41729</v>
      </c>
      <c r="AG350">
        <v>1290.7</v>
      </c>
      <c r="AH350" t="str">
        <f>podroze7[[#This Row],[Imie]]&amp;podroze7[[#This Row],[Nazwisko]]</f>
        <v>AndrzejKlajn</v>
      </c>
      <c r="AI350">
        <f>COUNTIF(podroze7[id],podroze7[[#This Row],[id]])</f>
        <v>13</v>
      </c>
      <c r="AJ350">
        <f>podroze7[[#This Row],[D_powr]]-podroze7[[#This Row],[D_wyj]]+1</f>
        <v>5</v>
      </c>
      <c r="AK350" s="1" cm="1">
        <f t="array" ref="AK350">SUM(IF(podroze7[Nazwisko]=podroze7[[#This Row],[Nazwisko]],podroze7[dnie],0))</f>
        <v>30</v>
      </c>
      <c r="AL350" s="1">
        <f>30+(podroze7[[#This Row],[dnie]]-1)*24</f>
        <v>126</v>
      </c>
      <c r="AM350" s="1">
        <f>podroze7[[#This Row],[dieta]]+podroze7[[#This Row],[Koszt_wyj]]</f>
        <v>1416.7</v>
      </c>
      <c r="AZ350" s="1" t="s">
        <v>33</v>
      </c>
      <c r="BA350" s="1" t="s">
        <v>34</v>
      </c>
      <c r="BB350" s="1" t="s">
        <v>72</v>
      </c>
      <c r="BC350" s="2">
        <v>41725</v>
      </c>
      <c r="BD350" s="2">
        <v>41729</v>
      </c>
      <c r="BE350">
        <v>1290.7</v>
      </c>
      <c r="BF350" t="str">
        <f>podroze78[[#This Row],[Imie]]&amp;podroze78[[#This Row],[Nazwisko]]</f>
        <v>AndrzejKlajn</v>
      </c>
      <c r="BG350">
        <f>COUNTIF(podroze78[id],podroze78[[#This Row],[id]])</f>
        <v>13</v>
      </c>
      <c r="BH350">
        <f>podroze78[[#This Row],[D_powr]]-podroze78[[#This Row],[D_wyj]]+1</f>
        <v>5</v>
      </c>
      <c r="BI350" s="1" cm="1">
        <f t="array" ref="BI350">SUM(IF(podroze78[Nazwisko]=podroze78[[#This Row],[Nazwisko]],podroze78[dnie],0))</f>
        <v>30</v>
      </c>
      <c r="BJ350" s="1">
        <f>30+(podroze78[[#This Row],[dnie]]-1)*24</f>
        <v>126</v>
      </c>
      <c r="BK350" s="1">
        <f>podroze78[[#This Row],[dieta]]+podroze78[[#This Row],[Koszt_wyj]]</f>
        <v>1416.7</v>
      </c>
      <c r="BL350" s="1">
        <f>MONTH(podroze78[[#This Row],[D_wyj]])</f>
        <v>3</v>
      </c>
      <c r="BT350" s="1" t="s">
        <v>33</v>
      </c>
      <c r="BU350" s="1" t="s">
        <v>34</v>
      </c>
      <c r="BV350" s="1" t="s">
        <v>72</v>
      </c>
      <c r="BW350" s="2">
        <v>41725</v>
      </c>
      <c r="BX350" s="2">
        <v>41729</v>
      </c>
      <c r="BY350">
        <v>1290.7</v>
      </c>
      <c r="BZ350" t="str">
        <f>podroze789[[#This Row],[Imie]]&amp;podroze789[[#This Row],[Nazwisko]]</f>
        <v>AndrzejKlajn</v>
      </c>
      <c r="CA350">
        <f>COUNTIF(podroze789[id],podroze789[[#This Row],[id]])</f>
        <v>13</v>
      </c>
      <c r="CB350">
        <f>podroze789[[#This Row],[D_powr]]-podroze789[[#This Row],[D_wyj]]+1</f>
        <v>5</v>
      </c>
      <c r="CC350" s="1" cm="1">
        <f t="array" ref="CC350">SUM(IF(podroze789[Nazwisko]=podroze789[[#This Row],[Nazwisko]],podroze789[dnie],0))</f>
        <v>30</v>
      </c>
      <c r="CD350" s="1">
        <f>30+(podroze789[[#This Row],[dnie]]-1)*24</f>
        <v>126</v>
      </c>
      <c r="CE350" s="1">
        <f>podroze789[[#This Row],[dieta]]+podroze789[[#This Row],[Koszt_wyj]]</f>
        <v>1416.7</v>
      </c>
      <c r="CF350" s="1">
        <f>MONTH(podroze789[[#This Row],[D_wyj]])</f>
        <v>3</v>
      </c>
      <c r="CG350" s="1">
        <f>podroze789[[#This Row],[dnie]]-1</f>
        <v>4</v>
      </c>
      <c r="CT350" s="24">
        <v>4</v>
      </c>
      <c r="CV350" s="24">
        <v>4</v>
      </c>
    </row>
    <row r="351" spans="1:100" x14ac:dyDescent="0.25">
      <c r="A351" s="1" t="s">
        <v>33</v>
      </c>
      <c r="B351" s="1" t="s">
        <v>34</v>
      </c>
      <c r="C351" s="1" t="s">
        <v>14</v>
      </c>
      <c r="D351" s="2">
        <v>41947</v>
      </c>
      <c r="E351" s="2">
        <v>41951</v>
      </c>
      <c r="F351">
        <v>674.5</v>
      </c>
      <c r="G351" t="str">
        <f>podroze[[#This Row],[Imie]]&amp;podroze[[#This Row],[Nazwisko]]</f>
        <v>AndrzejKlajn</v>
      </c>
      <c r="H351">
        <f>COUNTIF(podroze[id],podroze[[#This Row],[id]])</f>
        <v>13</v>
      </c>
      <c r="I351">
        <f>podroze[[#This Row],[D_powr]]-podroze[[#This Row],[D_wyj]]+1</f>
        <v>5</v>
      </c>
      <c r="J351" s="1" cm="1">
        <f t="array" ref="J351">SUM(IF(podroze[Nazwisko]=podroze[[#This Row],[Nazwisko]],podroze[dnie],0))</f>
        <v>30</v>
      </c>
      <c r="K351" s="1">
        <f>30+(podroze[[#This Row],[dnie]]-1)*24</f>
        <v>126</v>
      </c>
      <c r="AB351" s="1" t="s">
        <v>33</v>
      </c>
      <c r="AC351" s="1" t="s">
        <v>34</v>
      </c>
      <c r="AD351" s="1" t="s">
        <v>14</v>
      </c>
      <c r="AE351" s="2">
        <v>41947</v>
      </c>
      <c r="AF351" s="2">
        <v>41951</v>
      </c>
      <c r="AG351">
        <v>674.5</v>
      </c>
      <c r="AH351" t="str">
        <f>podroze7[[#This Row],[Imie]]&amp;podroze7[[#This Row],[Nazwisko]]</f>
        <v>AndrzejKlajn</v>
      </c>
      <c r="AI351">
        <f>COUNTIF(podroze7[id],podroze7[[#This Row],[id]])</f>
        <v>13</v>
      </c>
      <c r="AJ351">
        <f>podroze7[[#This Row],[D_powr]]-podroze7[[#This Row],[D_wyj]]+1</f>
        <v>5</v>
      </c>
      <c r="AK351" s="1" cm="1">
        <f t="array" ref="AK351">SUM(IF(podroze7[Nazwisko]=podroze7[[#This Row],[Nazwisko]],podroze7[dnie],0))</f>
        <v>30</v>
      </c>
      <c r="AL351" s="1">
        <f>30+(podroze7[[#This Row],[dnie]]-1)*24</f>
        <v>126</v>
      </c>
      <c r="AM351" s="1">
        <f>podroze7[[#This Row],[dieta]]+podroze7[[#This Row],[Koszt_wyj]]</f>
        <v>800.5</v>
      </c>
      <c r="AZ351" s="1" t="s">
        <v>33</v>
      </c>
      <c r="BA351" s="1" t="s">
        <v>34</v>
      </c>
      <c r="BB351" s="1" t="s">
        <v>14</v>
      </c>
      <c r="BC351" s="2">
        <v>41947</v>
      </c>
      <c r="BD351" s="2">
        <v>41951</v>
      </c>
      <c r="BE351">
        <v>674.5</v>
      </c>
      <c r="BF351" t="str">
        <f>podroze78[[#This Row],[Imie]]&amp;podroze78[[#This Row],[Nazwisko]]</f>
        <v>AndrzejKlajn</v>
      </c>
      <c r="BG351">
        <f>COUNTIF(podroze78[id],podroze78[[#This Row],[id]])</f>
        <v>13</v>
      </c>
      <c r="BH351">
        <f>podroze78[[#This Row],[D_powr]]-podroze78[[#This Row],[D_wyj]]+1</f>
        <v>5</v>
      </c>
      <c r="BI351" s="1" cm="1">
        <f t="array" ref="BI351">SUM(IF(podroze78[Nazwisko]=podroze78[[#This Row],[Nazwisko]],podroze78[dnie],0))</f>
        <v>30</v>
      </c>
      <c r="BJ351" s="1">
        <f>30+(podroze78[[#This Row],[dnie]]-1)*24</f>
        <v>126</v>
      </c>
      <c r="BK351" s="1">
        <f>podroze78[[#This Row],[dieta]]+podroze78[[#This Row],[Koszt_wyj]]</f>
        <v>800.5</v>
      </c>
      <c r="BL351" s="1">
        <f>MONTH(podroze78[[#This Row],[D_wyj]])</f>
        <v>11</v>
      </c>
      <c r="BT351" s="1" t="s">
        <v>33</v>
      </c>
      <c r="BU351" s="1" t="s">
        <v>34</v>
      </c>
      <c r="BV351" s="1" t="s">
        <v>14</v>
      </c>
      <c r="BW351" s="2">
        <v>41947</v>
      </c>
      <c r="BX351" s="2">
        <v>41951</v>
      </c>
      <c r="BY351">
        <v>674.5</v>
      </c>
      <c r="BZ351" t="str">
        <f>podroze789[[#This Row],[Imie]]&amp;podroze789[[#This Row],[Nazwisko]]</f>
        <v>AndrzejKlajn</v>
      </c>
      <c r="CA351">
        <f>COUNTIF(podroze789[id],podroze789[[#This Row],[id]])</f>
        <v>13</v>
      </c>
      <c r="CB351">
        <f>podroze789[[#This Row],[D_powr]]-podroze789[[#This Row],[D_wyj]]+1</f>
        <v>5</v>
      </c>
      <c r="CC351" s="1" cm="1">
        <f t="array" ref="CC351">SUM(IF(podroze789[Nazwisko]=podroze789[[#This Row],[Nazwisko]],podroze789[dnie],0))</f>
        <v>30</v>
      </c>
      <c r="CD351" s="1">
        <f>30+(podroze789[[#This Row],[dnie]]-1)*24</f>
        <v>126</v>
      </c>
      <c r="CE351" s="1">
        <f>podroze789[[#This Row],[dieta]]+podroze789[[#This Row],[Koszt_wyj]]</f>
        <v>800.5</v>
      </c>
      <c r="CF351" s="1">
        <f>MONTH(podroze789[[#This Row],[D_wyj]])</f>
        <v>11</v>
      </c>
      <c r="CG351" s="1">
        <f>podroze789[[#This Row],[dnie]]-1</f>
        <v>4</v>
      </c>
      <c r="CT351" s="23">
        <v>3</v>
      </c>
      <c r="CV351" s="23">
        <v>3</v>
      </c>
    </row>
    <row r="352" spans="1:100" x14ac:dyDescent="0.25">
      <c r="A352" s="1" t="s">
        <v>131</v>
      </c>
      <c r="B352" s="1" t="s">
        <v>154</v>
      </c>
      <c r="C352" s="1" t="s">
        <v>66</v>
      </c>
      <c r="D352" s="2">
        <v>41785</v>
      </c>
      <c r="E352" s="2">
        <v>41789</v>
      </c>
      <c r="F352">
        <v>1019.7</v>
      </c>
      <c r="G352" t="str">
        <f>podroze[[#This Row],[Imie]]&amp;podroze[[#This Row],[Nazwisko]]</f>
        <v>WiktorBudzis</v>
      </c>
      <c r="H352">
        <f>COUNTIF(podroze[id],podroze[[#This Row],[id]])</f>
        <v>12</v>
      </c>
      <c r="I352">
        <f>podroze[[#This Row],[D_powr]]-podroze[[#This Row],[D_wyj]]+1</f>
        <v>5</v>
      </c>
      <c r="J352" s="1" cm="1">
        <f t="array" ref="J352">SUM(IF(podroze[Nazwisko]=podroze[[#This Row],[Nazwisko]],podroze[dnie],0))</f>
        <v>30</v>
      </c>
      <c r="K352" s="1">
        <f>30+(podroze[[#This Row],[dnie]]-1)*24</f>
        <v>126</v>
      </c>
      <c r="AB352" s="1" t="s">
        <v>131</v>
      </c>
      <c r="AC352" s="1" t="s">
        <v>154</v>
      </c>
      <c r="AD352" s="1" t="s">
        <v>66</v>
      </c>
      <c r="AE352" s="2">
        <v>41785</v>
      </c>
      <c r="AF352" s="2">
        <v>41789</v>
      </c>
      <c r="AG352">
        <v>1019.7</v>
      </c>
      <c r="AH352" t="str">
        <f>podroze7[[#This Row],[Imie]]&amp;podroze7[[#This Row],[Nazwisko]]</f>
        <v>WiktorBudzis</v>
      </c>
      <c r="AI352">
        <f>COUNTIF(podroze7[id],podroze7[[#This Row],[id]])</f>
        <v>12</v>
      </c>
      <c r="AJ352">
        <f>podroze7[[#This Row],[D_powr]]-podroze7[[#This Row],[D_wyj]]+1</f>
        <v>5</v>
      </c>
      <c r="AK352" s="1" cm="1">
        <f t="array" ref="AK352">SUM(IF(podroze7[Nazwisko]=podroze7[[#This Row],[Nazwisko]],podroze7[dnie],0))</f>
        <v>30</v>
      </c>
      <c r="AL352" s="1">
        <f>30+(podroze7[[#This Row],[dnie]]-1)*24</f>
        <v>126</v>
      </c>
      <c r="AM352" s="1">
        <f>podroze7[[#This Row],[dieta]]+podroze7[[#This Row],[Koszt_wyj]]</f>
        <v>1145.7</v>
      </c>
      <c r="AZ352" s="1" t="s">
        <v>131</v>
      </c>
      <c r="BA352" s="1" t="s">
        <v>154</v>
      </c>
      <c r="BB352" s="1" t="s">
        <v>66</v>
      </c>
      <c r="BC352" s="2">
        <v>41785</v>
      </c>
      <c r="BD352" s="2">
        <v>41789</v>
      </c>
      <c r="BE352">
        <v>1019.7</v>
      </c>
      <c r="BF352" t="str">
        <f>podroze78[[#This Row],[Imie]]&amp;podroze78[[#This Row],[Nazwisko]]</f>
        <v>WiktorBudzis</v>
      </c>
      <c r="BG352">
        <f>COUNTIF(podroze78[id],podroze78[[#This Row],[id]])</f>
        <v>12</v>
      </c>
      <c r="BH352">
        <f>podroze78[[#This Row],[D_powr]]-podroze78[[#This Row],[D_wyj]]+1</f>
        <v>5</v>
      </c>
      <c r="BI352" s="1" cm="1">
        <f t="array" ref="BI352">SUM(IF(podroze78[Nazwisko]=podroze78[[#This Row],[Nazwisko]],podroze78[dnie],0))</f>
        <v>30</v>
      </c>
      <c r="BJ352" s="1">
        <f>30+(podroze78[[#This Row],[dnie]]-1)*24</f>
        <v>126</v>
      </c>
      <c r="BK352" s="1">
        <f>podroze78[[#This Row],[dieta]]+podroze78[[#This Row],[Koszt_wyj]]</f>
        <v>1145.7</v>
      </c>
      <c r="BL352" s="1">
        <f>MONTH(podroze78[[#This Row],[D_wyj]])</f>
        <v>5</v>
      </c>
      <c r="BT352" s="1" t="s">
        <v>131</v>
      </c>
      <c r="BU352" s="1" t="s">
        <v>154</v>
      </c>
      <c r="BV352" s="1" t="s">
        <v>66</v>
      </c>
      <c r="BW352" s="2">
        <v>41785</v>
      </c>
      <c r="BX352" s="2">
        <v>41789</v>
      </c>
      <c r="BY352">
        <v>1019.7</v>
      </c>
      <c r="BZ352" t="str">
        <f>podroze789[[#This Row],[Imie]]&amp;podroze789[[#This Row],[Nazwisko]]</f>
        <v>WiktorBudzis</v>
      </c>
      <c r="CA352">
        <f>COUNTIF(podroze789[id],podroze789[[#This Row],[id]])</f>
        <v>12</v>
      </c>
      <c r="CB352">
        <f>podroze789[[#This Row],[D_powr]]-podroze789[[#This Row],[D_wyj]]+1</f>
        <v>5</v>
      </c>
      <c r="CC352" s="1" cm="1">
        <f t="array" ref="CC352">SUM(IF(podroze789[Nazwisko]=podroze789[[#This Row],[Nazwisko]],podroze789[dnie],0))</f>
        <v>30</v>
      </c>
      <c r="CD352" s="1">
        <f>30+(podroze789[[#This Row],[dnie]]-1)*24</f>
        <v>126</v>
      </c>
      <c r="CE352" s="1">
        <f>podroze789[[#This Row],[dieta]]+podroze789[[#This Row],[Koszt_wyj]]</f>
        <v>1145.7</v>
      </c>
      <c r="CF352" s="1">
        <f>MONTH(podroze789[[#This Row],[D_wyj]])</f>
        <v>5</v>
      </c>
      <c r="CG352" s="1">
        <f>podroze789[[#This Row],[dnie]]-1</f>
        <v>4</v>
      </c>
      <c r="CT352" s="24">
        <v>4</v>
      </c>
      <c r="CV352" s="24">
        <v>3</v>
      </c>
    </row>
    <row r="353" spans="1:100" x14ac:dyDescent="0.25">
      <c r="A353" s="1" t="s">
        <v>131</v>
      </c>
      <c r="B353" s="1" t="s">
        <v>154</v>
      </c>
      <c r="C353" s="1" t="s">
        <v>59</v>
      </c>
      <c r="D353" s="2">
        <v>41803</v>
      </c>
      <c r="E353" s="2">
        <v>41807</v>
      </c>
      <c r="F353">
        <v>1078</v>
      </c>
      <c r="G353" t="str">
        <f>podroze[[#This Row],[Imie]]&amp;podroze[[#This Row],[Nazwisko]]</f>
        <v>WiktorBudzis</v>
      </c>
      <c r="H353">
        <f>COUNTIF(podroze[id],podroze[[#This Row],[id]])</f>
        <v>12</v>
      </c>
      <c r="I353">
        <f>podroze[[#This Row],[D_powr]]-podroze[[#This Row],[D_wyj]]+1</f>
        <v>5</v>
      </c>
      <c r="J353" s="1" cm="1">
        <f t="array" ref="J353">SUM(IF(podroze[Nazwisko]=podroze[[#This Row],[Nazwisko]],podroze[dnie],0))</f>
        <v>30</v>
      </c>
      <c r="K353" s="1">
        <f>30+(podroze[[#This Row],[dnie]]-1)*24</f>
        <v>126</v>
      </c>
      <c r="AB353" s="1" t="s">
        <v>131</v>
      </c>
      <c r="AC353" s="1" t="s">
        <v>154</v>
      </c>
      <c r="AD353" s="1" t="s">
        <v>59</v>
      </c>
      <c r="AE353" s="2">
        <v>41803</v>
      </c>
      <c r="AF353" s="2">
        <v>41807</v>
      </c>
      <c r="AG353">
        <v>1078</v>
      </c>
      <c r="AH353" t="str">
        <f>podroze7[[#This Row],[Imie]]&amp;podroze7[[#This Row],[Nazwisko]]</f>
        <v>WiktorBudzis</v>
      </c>
      <c r="AI353">
        <f>COUNTIF(podroze7[id],podroze7[[#This Row],[id]])</f>
        <v>12</v>
      </c>
      <c r="AJ353">
        <f>podroze7[[#This Row],[D_powr]]-podroze7[[#This Row],[D_wyj]]+1</f>
        <v>5</v>
      </c>
      <c r="AK353" s="1" cm="1">
        <f t="array" ref="AK353">SUM(IF(podroze7[Nazwisko]=podroze7[[#This Row],[Nazwisko]],podroze7[dnie],0))</f>
        <v>30</v>
      </c>
      <c r="AL353" s="1">
        <f>30+(podroze7[[#This Row],[dnie]]-1)*24</f>
        <v>126</v>
      </c>
      <c r="AM353" s="1">
        <f>podroze7[[#This Row],[dieta]]+podroze7[[#This Row],[Koszt_wyj]]</f>
        <v>1204</v>
      </c>
      <c r="AZ353" s="1" t="s">
        <v>131</v>
      </c>
      <c r="BA353" s="1" t="s">
        <v>154</v>
      </c>
      <c r="BB353" s="1" t="s">
        <v>59</v>
      </c>
      <c r="BC353" s="2">
        <v>41803</v>
      </c>
      <c r="BD353" s="2">
        <v>41807</v>
      </c>
      <c r="BE353">
        <v>1078</v>
      </c>
      <c r="BF353" t="str">
        <f>podroze78[[#This Row],[Imie]]&amp;podroze78[[#This Row],[Nazwisko]]</f>
        <v>WiktorBudzis</v>
      </c>
      <c r="BG353">
        <f>COUNTIF(podroze78[id],podroze78[[#This Row],[id]])</f>
        <v>12</v>
      </c>
      <c r="BH353">
        <f>podroze78[[#This Row],[D_powr]]-podroze78[[#This Row],[D_wyj]]+1</f>
        <v>5</v>
      </c>
      <c r="BI353" s="1" cm="1">
        <f t="array" ref="BI353">SUM(IF(podroze78[Nazwisko]=podroze78[[#This Row],[Nazwisko]],podroze78[dnie],0))</f>
        <v>30</v>
      </c>
      <c r="BJ353" s="1">
        <f>30+(podroze78[[#This Row],[dnie]]-1)*24</f>
        <v>126</v>
      </c>
      <c r="BK353" s="1">
        <f>podroze78[[#This Row],[dieta]]+podroze78[[#This Row],[Koszt_wyj]]</f>
        <v>1204</v>
      </c>
      <c r="BL353" s="1">
        <f>MONTH(podroze78[[#This Row],[D_wyj]])</f>
        <v>6</v>
      </c>
      <c r="BT353" s="1" t="s">
        <v>131</v>
      </c>
      <c r="BU353" s="1" t="s">
        <v>154</v>
      </c>
      <c r="BV353" s="1" t="s">
        <v>59</v>
      </c>
      <c r="BW353" s="2">
        <v>41803</v>
      </c>
      <c r="BX353" s="2">
        <v>41807</v>
      </c>
      <c r="BY353">
        <v>1078</v>
      </c>
      <c r="BZ353" t="str">
        <f>podroze789[[#This Row],[Imie]]&amp;podroze789[[#This Row],[Nazwisko]]</f>
        <v>WiktorBudzis</v>
      </c>
      <c r="CA353">
        <f>COUNTIF(podroze789[id],podroze789[[#This Row],[id]])</f>
        <v>12</v>
      </c>
      <c r="CB353">
        <f>podroze789[[#This Row],[D_powr]]-podroze789[[#This Row],[D_wyj]]+1</f>
        <v>5</v>
      </c>
      <c r="CC353" s="1" cm="1">
        <f t="array" ref="CC353">SUM(IF(podroze789[Nazwisko]=podroze789[[#This Row],[Nazwisko]],podroze789[dnie],0))</f>
        <v>30</v>
      </c>
      <c r="CD353" s="1">
        <f>30+(podroze789[[#This Row],[dnie]]-1)*24</f>
        <v>126</v>
      </c>
      <c r="CE353" s="1">
        <f>podroze789[[#This Row],[dieta]]+podroze789[[#This Row],[Koszt_wyj]]</f>
        <v>1204</v>
      </c>
      <c r="CF353" s="1">
        <f>MONTH(podroze789[[#This Row],[D_wyj]])</f>
        <v>6</v>
      </c>
      <c r="CG353" s="1">
        <f>podroze789[[#This Row],[dnie]]-1</f>
        <v>4</v>
      </c>
      <c r="CT353" s="23">
        <v>3</v>
      </c>
      <c r="CV353" s="23">
        <v>3</v>
      </c>
    </row>
    <row r="354" spans="1:100" x14ac:dyDescent="0.25">
      <c r="A354" s="1" t="s">
        <v>131</v>
      </c>
      <c r="B354" s="1" t="s">
        <v>154</v>
      </c>
      <c r="C354" s="1" t="s">
        <v>19</v>
      </c>
      <c r="D354" s="2">
        <v>41875</v>
      </c>
      <c r="E354" s="2">
        <v>41879</v>
      </c>
      <c r="F354">
        <v>1077.4000000000001</v>
      </c>
      <c r="G354" t="str">
        <f>podroze[[#This Row],[Imie]]&amp;podroze[[#This Row],[Nazwisko]]</f>
        <v>WiktorBudzis</v>
      </c>
      <c r="H354">
        <f>COUNTIF(podroze[id],podroze[[#This Row],[id]])</f>
        <v>12</v>
      </c>
      <c r="I354">
        <f>podroze[[#This Row],[D_powr]]-podroze[[#This Row],[D_wyj]]+1</f>
        <v>5</v>
      </c>
      <c r="J354" s="1" cm="1">
        <f t="array" ref="J354">SUM(IF(podroze[Nazwisko]=podroze[[#This Row],[Nazwisko]],podroze[dnie],0))</f>
        <v>30</v>
      </c>
      <c r="K354" s="1">
        <f>30+(podroze[[#This Row],[dnie]]-1)*24</f>
        <v>126</v>
      </c>
      <c r="AB354" s="1" t="s">
        <v>131</v>
      </c>
      <c r="AC354" s="1" t="s">
        <v>154</v>
      </c>
      <c r="AD354" s="1" t="s">
        <v>19</v>
      </c>
      <c r="AE354" s="2">
        <v>41875</v>
      </c>
      <c r="AF354" s="2">
        <v>41879</v>
      </c>
      <c r="AG354">
        <v>1077.4000000000001</v>
      </c>
      <c r="AH354" t="str">
        <f>podroze7[[#This Row],[Imie]]&amp;podroze7[[#This Row],[Nazwisko]]</f>
        <v>WiktorBudzis</v>
      </c>
      <c r="AI354">
        <f>COUNTIF(podroze7[id],podroze7[[#This Row],[id]])</f>
        <v>12</v>
      </c>
      <c r="AJ354">
        <f>podroze7[[#This Row],[D_powr]]-podroze7[[#This Row],[D_wyj]]+1</f>
        <v>5</v>
      </c>
      <c r="AK354" s="1" cm="1">
        <f t="array" ref="AK354">SUM(IF(podroze7[Nazwisko]=podroze7[[#This Row],[Nazwisko]],podroze7[dnie],0))</f>
        <v>30</v>
      </c>
      <c r="AL354" s="1">
        <f>30+(podroze7[[#This Row],[dnie]]-1)*24</f>
        <v>126</v>
      </c>
      <c r="AM354" s="1">
        <f>podroze7[[#This Row],[dieta]]+podroze7[[#This Row],[Koszt_wyj]]</f>
        <v>1203.4000000000001</v>
      </c>
      <c r="AZ354" s="1" t="s">
        <v>131</v>
      </c>
      <c r="BA354" s="1" t="s">
        <v>154</v>
      </c>
      <c r="BB354" s="1" t="s">
        <v>19</v>
      </c>
      <c r="BC354" s="2">
        <v>41875</v>
      </c>
      <c r="BD354" s="2">
        <v>41879</v>
      </c>
      <c r="BE354">
        <v>1077.4000000000001</v>
      </c>
      <c r="BF354" t="str">
        <f>podroze78[[#This Row],[Imie]]&amp;podroze78[[#This Row],[Nazwisko]]</f>
        <v>WiktorBudzis</v>
      </c>
      <c r="BG354">
        <f>COUNTIF(podroze78[id],podroze78[[#This Row],[id]])</f>
        <v>12</v>
      </c>
      <c r="BH354">
        <f>podroze78[[#This Row],[D_powr]]-podroze78[[#This Row],[D_wyj]]+1</f>
        <v>5</v>
      </c>
      <c r="BI354" s="1" cm="1">
        <f t="array" ref="BI354">SUM(IF(podroze78[Nazwisko]=podroze78[[#This Row],[Nazwisko]],podroze78[dnie],0))</f>
        <v>30</v>
      </c>
      <c r="BJ354" s="1">
        <f>30+(podroze78[[#This Row],[dnie]]-1)*24</f>
        <v>126</v>
      </c>
      <c r="BK354" s="1">
        <f>podroze78[[#This Row],[dieta]]+podroze78[[#This Row],[Koszt_wyj]]</f>
        <v>1203.4000000000001</v>
      </c>
      <c r="BL354" s="1">
        <f>MONTH(podroze78[[#This Row],[D_wyj]])</f>
        <v>8</v>
      </c>
      <c r="BT354" s="1" t="s">
        <v>131</v>
      </c>
      <c r="BU354" s="1" t="s">
        <v>154</v>
      </c>
      <c r="BV354" s="1" t="s">
        <v>19</v>
      </c>
      <c r="BW354" s="2">
        <v>41875</v>
      </c>
      <c r="BX354" s="2">
        <v>41879</v>
      </c>
      <c r="BY354">
        <v>1077.4000000000001</v>
      </c>
      <c r="BZ354" t="str">
        <f>podroze789[[#This Row],[Imie]]&amp;podroze789[[#This Row],[Nazwisko]]</f>
        <v>WiktorBudzis</v>
      </c>
      <c r="CA354">
        <f>COUNTIF(podroze789[id],podroze789[[#This Row],[id]])</f>
        <v>12</v>
      </c>
      <c r="CB354">
        <f>podroze789[[#This Row],[D_powr]]-podroze789[[#This Row],[D_wyj]]+1</f>
        <v>5</v>
      </c>
      <c r="CC354" s="1" cm="1">
        <f t="array" ref="CC354">SUM(IF(podroze789[Nazwisko]=podroze789[[#This Row],[Nazwisko]],podroze789[dnie],0))</f>
        <v>30</v>
      </c>
      <c r="CD354" s="1">
        <f>30+(podroze789[[#This Row],[dnie]]-1)*24</f>
        <v>126</v>
      </c>
      <c r="CE354" s="1">
        <f>podroze789[[#This Row],[dieta]]+podroze789[[#This Row],[Koszt_wyj]]</f>
        <v>1203.4000000000001</v>
      </c>
      <c r="CF354" s="1">
        <f>MONTH(podroze789[[#This Row],[D_wyj]])</f>
        <v>8</v>
      </c>
      <c r="CG354" s="1">
        <f>podroze789[[#This Row],[dnie]]-1</f>
        <v>4</v>
      </c>
      <c r="CT354" s="24">
        <v>3</v>
      </c>
      <c r="CV354" s="24">
        <v>3</v>
      </c>
    </row>
    <row r="355" spans="1:100" x14ac:dyDescent="0.25">
      <c r="A355" s="1" t="s">
        <v>143</v>
      </c>
      <c r="B355" s="1" t="s">
        <v>144</v>
      </c>
      <c r="C355" s="1" t="s">
        <v>14</v>
      </c>
      <c r="D355" s="2">
        <v>41821</v>
      </c>
      <c r="E355" s="2">
        <v>41825</v>
      </c>
      <c r="F355">
        <v>674.5</v>
      </c>
      <c r="G355" t="str">
        <f>podroze[[#This Row],[Imie]]&amp;podroze[[#This Row],[Nazwisko]]</f>
        <v>BogumiLubelski</v>
      </c>
      <c r="H355">
        <f>COUNTIF(podroze[id],podroze[[#This Row],[id]])</f>
        <v>12</v>
      </c>
      <c r="I355">
        <f>podroze[[#This Row],[D_powr]]-podroze[[#This Row],[D_wyj]]+1</f>
        <v>5</v>
      </c>
      <c r="J355" s="1" cm="1">
        <f t="array" ref="J355">SUM(IF(podroze[Nazwisko]=podroze[[#This Row],[Nazwisko]],podroze[dnie],0))</f>
        <v>30</v>
      </c>
      <c r="K355" s="1">
        <f>30+(podroze[[#This Row],[dnie]]-1)*24</f>
        <v>126</v>
      </c>
      <c r="AB355" s="1" t="s">
        <v>143</v>
      </c>
      <c r="AC355" s="1" t="s">
        <v>144</v>
      </c>
      <c r="AD355" s="1" t="s">
        <v>14</v>
      </c>
      <c r="AE355" s="2">
        <v>41821</v>
      </c>
      <c r="AF355" s="2">
        <v>41825</v>
      </c>
      <c r="AG355">
        <v>674.5</v>
      </c>
      <c r="AH355" t="str">
        <f>podroze7[[#This Row],[Imie]]&amp;podroze7[[#This Row],[Nazwisko]]</f>
        <v>BogumiLubelski</v>
      </c>
      <c r="AI355">
        <f>COUNTIF(podroze7[id],podroze7[[#This Row],[id]])</f>
        <v>12</v>
      </c>
      <c r="AJ355">
        <f>podroze7[[#This Row],[D_powr]]-podroze7[[#This Row],[D_wyj]]+1</f>
        <v>5</v>
      </c>
      <c r="AK355" s="1" cm="1">
        <f t="array" ref="AK355">SUM(IF(podroze7[Nazwisko]=podroze7[[#This Row],[Nazwisko]],podroze7[dnie],0))</f>
        <v>30</v>
      </c>
      <c r="AL355" s="1">
        <f>30+(podroze7[[#This Row],[dnie]]-1)*24</f>
        <v>126</v>
      </c>
      <c r="AM355" s="1">
        <f>podroze7[[#This Row],[dieta]]+podroze7[[#This Row],[Koszt_wyj]]</f>
        <v>800.5</v>
      </c>
      <c r="AZ355" s="1" t="s">
        <v>143</v>
      </c>
      <c r="BA355" s="1" t="s">
        <v>144</v>
      </c>
      <c r="BB355" s="1" t="s">
        <v>14</v>
      </c>
      <c r="BC355" s="2">
        <v>41821</v>
      </c>
      <c r="BD355" s="2">
        <v>41825</v>
      </c>
      <c r="BE355">
        <v>674.5</v>
      </c>
      <c r="BF355" t="str">
        <f>podroze78[[#This Row],[Imie]]&amp;podroze78[[#This Row],[Nazwisko]]</f>
        <v>BogumiLubelski</v>
      </c>
      <c r="BG355">
        <f>COUNTIF(podroze78[id],podroze78[[#This Row],[id]])</f>
        <v>12</v>
      </c>
      <c r="BH355">
        <f>podroze78[[#This Row],[D_powr]]-podroze78[[#This Row],[D_wyj]]+1</f>
        <v>5</v>
      </c>
      <c r="BI355" s="1" cm="1">
        <f t="array" ref="BI355">SUM(IF(podroze78[Nazwisko]=podroze78[[#This Row],[Nazwisko]],podroze78[dnie],0))</f>
        <v>30</v>
      </c>
      <c r="BJ355" s="1">
        <f>30+(podroze78[[#This Row],[dnie]]-1)*24</f>
        <v>126</v>
      </c>
      <c r="BK355" s="1">
        <f>podroze78[[#This Row],[dieta]]+podroze78[[#This Row],[Koszt_wyj]]</f>
        <v>800.5</v>
      </c>
      <c r="BL355" s="1">
        <f>MONTH(podroze78[[#This Row],[D_wyj]])</f>
        <v>7</v>
      </c>
      <c r="BT355" s="1" t="s">
        <v>143</v>
      </c>
      <c r="BU355" s="1" t="s">
        <v>144</v>
      </c>
      <c r="BV355" s="1" t="s">
        <v>14</v>
      </c>
      <c r="BW355" s="2">
        <v>41821</v>
      </c>
      <c r="BX355" s="2">
        <v>41825</v>
      </c>
      <c r="BY355">
        <v>674.5</v>
      </c>
      <c r="BZ355" t="str">
        <f>podroze789[[#This Row],[Imie]]&amp;podroze789[[#This Row],[Nazwisko]]</f>
        <v>BogumiLubelski</v>
      </c>
      <c r="CA355">
        <f>COUNTIF(podroze789[id],podroze789[[#This Row],[id]])</f>
        <v>12</v>
      </c>
      <c r="CB355">
        <f>podroze789[[#This Row],[D_powr]]-podroze789[[#This Row],[D_wyj]]+1</f>
        <v>5</v>
      </c>
      <c r="CC355" s="1" cm="1">
        <f t="array" ref="CC355">SUM(IF(podroze789[Nazwisko]=podroze789[[#This Row],[Nazwisko]],podroze789[dnie],0))</f>
        <v>30</v>
      </c>
      <c r="CD355" s="1">
        <f>30+(podroze789[[#This Row],[dnie]]-1)*24</f>
        <v>126</v>
      </c>
      <c r="CE355" s="1">
        <f>podroze789[[#This Row],[dieta]]+podroze789[[#This Row],[Koszt_wyj]]</f>
        <v>800.5</v>
      </c>
      <c r="CF355" s="1">
        <f>MONTH(podroze789[[#This Row],[D_wyj]])</f>
        <v>7</v>
      </c>
      <c r="CG355" s="1">
        <f>podroze789[[#This Row],[dnie]]-1</f>
        <v>4</v>
      </c>
      <c r="CT355" s="23">
        <v>3</v>
      </c>
      <c r="CV355" s="23">
        <v>3</v>
      </c>
    </row>
    <row r="356" spans="1:100" x14ac:dyDescent="0.25">
      <c r="A356" s="1" t="s">
        <v>143</v>
      </c>
      <c r="B356" s="1" t="s">
        <v>144</v>
      </c>
      <c r="C356" s="1" t="s">
        <v>30</v>
      </c>
      <c r="D356" s="2">
        <v>41887</v>
      </c>
      <c r="E356" s="2">
        <v>41891</v>
      </c>
      <c r="F356">
        <v>688.5</v>
      </c>
      <c r="G356" t="str">
        <f>podroze[[#This Row],[Imie]]&amp;podroze[[#This Row],[Nazwisko]]</f>
        <v>BogumiLubelski</v>
      </c>
      <c r="H356">
        <f>COUNTIF(podroze[id],podroze[[#This Row],[id]])</f>
        <v>12</v>
      </c>
      <c r="I356">
        <f>podroze[[#This Row],[D_powr]]-podroze[[#This Row],[D_wyj]]+1</f>
        <v>5</v>
      </c>
      <c r="J356" s="1" cm="1">
        <f t="array" ref="J356">SUM(IF(podroze[Nazwisko]=podroze[[#This Row],[Nazwisko]],podroze[dnie],0))</f>
        <v>30</v>
      </c>
      <c r="K356" s="1">
        <f>30+(podroze[[#This Row],[dnie]]-1)*24</f>
        <v>126</v>
      </c>
      <c r="AB356" s="1" t="s">
        <v>143</v>
      </c>
      <c r="AC356" s="1" t="s">
        <v>144</v>
      </c>
      <c r="AD356" s="1" t="s">
        <v>30</v>
      </c>
      <c r="AE356" s="2">
        <v>41887</v>
      </c>
      <c r="AF356" s="2">
        <v>41891</v>
      </c>
      <c r="AG356">
        <v>688.5</v>
      </c>
      <c r="AH356" t="str">
        <f>podroze7[[#This Row],[Imie]]&amp;podroze7[[#This Row],[Nazwisko]]</f>
        <v>BogumiLubelski</v>
      </c>
      <c r="AI356">
        <f>COUNTIF(podroze7[id],podroze7[[#This Row],[id]])</f>
        <v>12</v>
      </c>
      <c r="AJ356">
        <f>podroze7[[#This Row],[D_powr]]-podroze7[[#This Row],[D_wyj]]+1</f>
        <v>5</v>
      </c>
      <c r="AK356" s="1" cm="1">
        <f t="array" ref="AK356">SUM(IF(podroze7[Nazwisko]=podroze7[[#This Row],[Nazwisko]],podroze7[dnie],0))</f>
        <v>30</v>
      </c>
      <c r="AL356" s="1">
        <f>30+(podroze7[[#This Row],[dnie]]-1)*24</f>
        <v>126</v>
      </c>
      <c r="AM356" s="1">
        <f>podroze7[[#This Row],[dieta]]+podroze7[[#This Row],[Koszt_wyj]]</f>
        <v>814.5</v>
      </c>
      <c r="AZ356" s="1" t="s">
        <v>143</v>
      </c>
      <c r="BA356" s="1" t="s">
        <v>144</v>
      </c>
      <c r="BB356" s="1" t="s">
        <v>30</v>
      </c>
      <c r="BC356" s="2">
        <v>41887</v>
      </c>
      <c r="BD356" s="2">
        <v>41891</v>
      </c>
      <c r="BE356">
        <v>688.5</v>
      </c>
      <c r="BF356" t="str">
        <f>podroze78[[#This Row],[Imie]]&amp;podroze78[[#This Row],[Nazwisko]]</f>
        <v>BogumiLubelski</v>
      </c>
      <c r="BG356">
        <f>COUNTIF(podroze78[id],podroze78[[#This Row],[id]])</f>
        <v>12</v>
      </c>
      <c r="BH356">
        <f>podroze78[[#This Row],[D_powr]]-podroze78[[#This Row],[D_wyj]]+1</f>
        <v>5</v>
      </c>
      <c r="BI356" s="1" cm="1">
        <f t="array" ref="BI356">SUM(IF(podroze78[Nazwisko]=podroze78[[#This Row],[Nazwisko]],podroze78[dnie],0))</f>
        <v>30</v>
      </c>
      <c r="BJ356" s="1">
        <f>30+(podroze78[[#This Row],[dnie]]-1)*24</f>
        <v>126</v>
      </c>
      <c r="BK356" s="1">
        <f>podroze78[[#This Row],[dieta]]+podroze78[[#This Row],[Koszt_wyj]]</f>
        <v>814.5</v>
      </c>
      <c r="BL356" s="1">
        <f>MONTH(podroze78[[#This Row],[D_wyj]])</f>
        <v>9</v>
      </c>
      <c r="BT356" s="1" t="s">
        <v>143</v>
      </c>
      <c r="BU356" s="1" t="s">
        <v>144</v>
      </c>
      <c r="BV356" s="1" t="s">
        <v>30</v>
      </c>
      <c r="BW356" s="2">
        <v>41887</v>
      </c>
      <c r="BX356" s="2">
        <v>41891</v>
      </c>
      <c r="BY356">
        <v>688.5</v>
      </c>
      <c r="BZ356" t="str">
        <f>podroze789[[#This Row],[Imie]]&amp;podroze789[[#This Row],[Nazwisko]]</f>
        <v>BogumiLubelski</v>
      </c>
      <c r="CA356">
        <f>COUNTIF(podroze789[id],podroze789[[#This Row],[id]])</f>
        <v>12</v>
      </c>
      <c r="CB356">
        <f>podroze789[[#This Row],[D_powr]]-podroze789[[#This Row],[D_wyj]]+1</f>
        <v>5</v>
      </c>
      <c r="CC356" s="1" cm="1">
        <f t="array" ref="CC356">SUM(IF(podroze789[Nazwisko]=podroze789[[#This Row],[Nazwisko]],podroze789[dnie],0))</f>
        <v>30</v>
      </c>
      <c r="CD356" s="1">
        <f>30+(podroze789[[#This Row],[dnie]]-1)*24</f>
        <v>126</v>
      </c>
      <c r="CE356" s="1">
        <f>podroze789[[#This Row],[dieta]]+podroze789[[#This Row],[Koszt_wyj]]</f>
        <v>814.5</v>
      </c>
      <c r="CF356" s="1">
        <f>MONTH(podroze789[[#This Row],[D_wyj]])</f>
        <v>9</v>
      </c>
      <c r="CG356" s="1">
        <f>podroze789[[#This Row],[dnie]]-1</f>
        <v>4</v>
      </c>
      <c r="CT356" s="24">
        <v>3</v>
      </c>
      <c r="CV356" s="24">
        <v>3</v>
      </c>
    </row>
    <row r="357" spans="1:100" x14ac:dyDescent="0.25">
      <c r="A357" s="1" t="s">
        <v>12</v>
      </c>
      <c r="B357" s="1" t="s">
        <v>13</v>
      </c>
      <c r="C357" s="1" t="s">
        <v>11</v>
      </c>
      <c r="D357" s="2">
        <v>41797</v>
      </c>
      <c r="E357" s="2">
        <v>41801</v>
      </c>
      <c r="F357">
        <v>712.4</v>
      </c>
      <c r="G357" t="str">
        <f>podroze[[#This Row],[Imie]]&amp;podroze[[#This Row],[Nazwisko]]</f>
        <v>DorotaMorska</v>
      </c>
      <c r="H357">
        <f>COUNTIF(podroze[id],podroze[[#This Row],[id]])</f>
        <v>12</v>
      </c>
      <c r="I357">
        <f>podroze[[#This Row],[D_powr]]-podroze[[#This Row],[D_wyj]]+1</f>
        <v>5</v>
      </c>
      <c r="J357" s="1" cm="1">
        <f t="array" ref="J357">SUM(IF(podroze[Nazwisko]=podroze[[#This Row],[Nazwisko]],podroze[dnie],0))</f>
        <v>30</v>
      </c>
      <c r="K357" s="1">
        <f>30+(podroze[[#This Row],[dnie]]-1)*24</f>
        <v>126</v>
      </c>
      <c r="AB357" s="1" t="s">
        <v>12</v>
      </c>
      <c r="AC357" s="1" t="s">
        <v>13</v>
      </c>
      <c r="AD357" s="1" t="s">
        <v>11</v>
      </c>
      <c r="AE357" s="2">
        <v>41797</v>
      </c>
      <c r="AF357" s="2">
        <v>41801</v>
      </c>
      <c r="AG357">
        <v>712.4</v>
      </c>
      <c r="AH357" t="str">
        <f>podroze7[[#This Row],[Imie]]&amp;podroze7[[#This Row],[Nazwisko]]</f>
        <v>DorotaMorska</v>
      </c>
      <c r="AI357">
        <f>COUNTIF(podroze7[id],podroze7[[#This Row],[id]])</f>
        <v>12</v>
      </c>
      <c r="AJ357">
        <f>podroze7[[#This Row],[D_powr]]-podroze7[[#This Row],[D_wyj]]+1</f>
        <v>5</v>
      </c>
      <c r="AK357" s="1" cm="1">
        <f t="array" ref="AK357">SUM(IF(podroze7[Nazwisko]=podroze7[[#This Row],[Nazwisko]],podroze7[dnie],0))</f>
        <v>30</v>
      </c>
      <c r="AL357" s="1">
        <f>30+(podroze7[[#This Row],[dnie]]-1)*24</f>
        <v>126</v>
      </c>
      <c r="AM357" s="1">
        <f>podroze7[[#This Row],[dieta]]+podroze7[[#This Row],[Koszt_wyj]]</f>
        <v>838.4</v>
      </c>
      <c r="AZ357" s="1" t="s">
        <v>12</v>
      </c>
      <c r="BA357" s="1" t="s">
        <v>13</v>
      </c>
      <c r="BB357" s="1" t="s">
        <v>11</v>
      </c>
      <c r="BC357" s="2">
        <v>41797</v>
      </c>
      <c r="BD357" s="2">
        <v>41801</v>
      </c>
      <c r="BE357">
        <v>712.4</v>
      </c>
      <c r="BF357" t="str">
        <f>podroze78[[#This Row],[Imie]]&amp;podroze78[[#This Row],[Nazwisko]]</f>
        <v>DorotaMorska</v>
      </c>
      <c r="BG357">
        <f>COUNTIF(podroze78[id],podroze78[[#This Row],[id]])</f>
        <v>12</v>
      </c>
      <c r="BH357">
        <f>podroze78[[#This Row],[D_powr]]-podroze78[[#This Row],[D_wyj]]+1</f>
        <v>5</v>
      </c>
      <c r="BI357" s="1" cm="1">
        <f t="array" ref="BI357">SUM(IF(podroze78[Nazwisko]=podroze78[[#This Row],[Nazwisko]],podroze78[dnie],0))</f>
        <v>30</v>
      </c>
      <c r="BJ357" s="1">
        <f>30+(podroze78[[#This Row],[dnie]]-1)*24</f>
        <v>126</v>
      </c>
      <c r="BK357" s="1">
        <f>podroze78[[#This Row],[dieta]]+podroze78[[#This Row],[Koszt_wyj]]</f>
        <v>838.4</v>
      </c>
      <c r="BL357" s="1">
        <f>MONTH(podroze78[[#This Row],[D_wyj]])</f>
        <v>6</v>
      </c>
      <c r="BT357" s="1" t="s">
        <v>12</v>
      </c>
      <c r="BU357" s="1" t="s">
        <v>13</v>
      </c>
      <c r="BV357" s="1" t="s">
        <v>11</v>
      </c>
      <c r="BW357" s="2">
        <v>41797</v>
      </c>
      <c r="BX357" s="2">
        <v>41801</v>
      </c>
      <c r="BY357">
        <v>712.4</v>
      </c>
      <c r="BZ357" t="str">
        <f>podroze789[[#This Row],[Imie]]&amp;podroze789[[#This Row],[Nazwisko]]</f>
        <v>DorotaMorska</v>
      </c>
      <c r="CA357">
        <f>COUNTIF(podroze789[id],podroze789[[#This Row],[id]])</f>
        <v>12</v>
      </c>
      <c r="CB357">
        <f>podroze789[[#This Row],[D_powr]]-podroze789[[#This Row],[D_wyj]]+1</f>
        <v>5</v>
      </c>
      <c r="CC357" s="1" cm="1">
        <f t="array" ref="CC357">SUM(IF(podroze789[Nazwisko]=podroze789[[#This Row],[Nazwisko]],podroze789[dnie],0))</f>
        <v>30</v>
      </c>
      <c r="CD357" s="1">
        <f>30+(podroze789[[#This Row],[dnie]]-1)*24</f>
        <v>126</v>
      </c>
      <c r="CE357" s="1">
        <f>podroze789[[#This Row],[dieta]]+podroze789[[#This Row],[Koszt_wyj]]</f>
        <v>838.4</v>
      </c>
      <c r="CF357" s="1">
        <f>MONTH(podroze789[[#This Row],[D_wyj]])</f>
        <v>6</v>
      </c>
      <c r="CG357" s="1">
        <f>podroze789[[#This Row],[dnie]]-1</f>
        <v>4</v>
      </c>
      <c r="CT357" s="23">
        <v>3</v>
      </c>
      <c r="CV357" s="23">
        <v>4</v>
      </c>
    </row>
    <row r="358" spans="1:100" x14ac:dyDescent="0.25">
      <c r="A358" s="1" t="s">
        <v>12</v>
      </c>
      <c r="B358" s="1" t="s">
        <v>13</v>
      </c>
      <c r="C358" s="1" t="s">
        <v>47</v>
      </c>
      <c r="D358" s="2">
        <v>41983</v>
      </c>
      <c r="E358" s="2">
        <v>41987</v>
      </c>
      <c r="F358">
        <v>1015.8</v>
      </c>
      <c r="G358" t="str">
        <f>podroze[[#This Row],[Imie]]&amp;podroze[[#This Row],[Nazwisko]]</f>
        <v>DorotaMorska</v>
      </c>
      <c r="H358">
        <f>COUNTIF(podroze[id],podroze[[#This Row],[id]])</f>
        <v>12</v>
      </c>
      <c r="I358">
        <f>podroze[[#This Row],[D_powr]]-podroze[[#This Row],[D_wyj]]+1</f>
        <v>5</v>
      </c>
      <c r="J358" s="1" cm="1">
        <f t="array" ref="J358">SUM(IF(podroze[Nazwisko]=podroze[[#This Row],[Nazwisko]],podroze[dnie],0))</f>
        <v>30</v>
      </c>
      <c r="K358" s="1">
        <f>30+(podroze[[#This Row],[dnie]]-1)*24</f>
        <v>126</v>
      </c>
      <c r="AB358" s="1" t="s">
        <v>12</v>
      </c>
      <c r="AC358" s="1" t="s">
        <v>13</v>
      </c>
      <c r="AD358" s="1" t="s">
        <v>47</v>
      </c>
      <c r="AE358" s="2">
        <v>41983</v>
      </c>
      <c r="AF358" s="2">
        <v>41987</v>
      </c>
      <c r="AG358">
        <v>1015.8</v>
      </c>
      <c r="AH358" t="str">
        <f>podroze7[[#This Row],[Imie]]&amp;podroze7[[#This Row],[Nazwisko]]</f>
        <v>DorotaMorska</v>
      </c>
      <c r="AI358">
        <f>COUNTIF(podroze7[id],podroze7[[#This Row],[id]])</f>
        <v>12</v>
      </c>
      <c r="AJ358">
        <f>podroze7[[#This Row],[D_powr]]-podroze7[[#This Row],[D_wyj]]+1</f>
        <v>5</v>
      </c>
      <c r="AK358" s="1" cm="1">
        <f t="array" ref="AK358">SUM(IF(podroze7[Nazwisko]=podroze7[[#This Row],[Nazwisko]],podroze7[dnie],0))</f>
        <v>30</v>
      </c>
      <c r="AL358" s="1">
        <f>30+(podroze7[[#This Row],[dnie]]-1)*24</f>
        <v>126</v>
      </c>
      <c r="AM358" s="1">
        <f>podroze7[[#This Row],[dieta]]+podroze7[[#This Row],[Koszt_wyj]]</f>
        <v>1141.8</v>
      </c>
      <c r="AZ358" s="1" t="s">
        <v>12</v>
      </c>
      <c r="BA358" s="1" t="s">
        <v>13</v>
      </c>
      <c r="BB358" s="1" t="s">
        <v>47</v>
      </c>
      <c r="BC358" s="2">
        <v>41983</v>
      </c>
      <c r="BD358" s="2">
        <v>41987</v>
      </c>
      <c r="BE358">
        <v>1015.8</v>
      </c>
      <c r="BF358" t="str">
        <f>podroze78[[#This Row],[Imie]]&amp;podroze78[[#This Row],[Nazwisko]]</f>
        <v>DorotaMorska</v>
      </c>
      <c r="BG358">
        <f>COUNTIF(podroze78[id],podroze78[[#This Row],[id]])</f>
        <v>12</v>
      </c>
      <c r="BH358">
        <f>podroze78[[#This Row],[D_powr]]-podroze78[[#This Row],[D_wyj]]+1</f>
        <v>5</v>
      </c>
      <c r="BI358" s="1" cm="1">
        <f t="array" ref="BI358">SUM(IF(podroze78[Nazwisko]=podroze78[[#This Row],[Nazwisko]],podroze78[dnie],0))</f>
        <v>30</v>
      </c>
      <c r="BJ358" s="1">
        <f>30+(podroze78[[#This Row],[dnie]]-1)*24</f>
        <v>126</v>
      </c>
      <c r="BK358" s="1">
        <f>podroze78[[#This Row],[dieta]]+podroze78[[#This Row],[Koszt_wyj]]</f>
        <v>1141.8</v>
      </c>
      <c r="BL358" s="1">
        <f>MONTH(podroze78[[#This Row],[D_wyj]])</f>
        <v>12</v>
      </c>
      <c r="BT358" s="1" t="s">
        <v>12</v>
      </c>
      <c r="BU358" s="1" t="s">
        <v>13</v>
      </c>
      <c r="BV358" s="1" t="s">
        <v>47</v>
      </c>
      <c r="BW358" s="2">
        <v>41983</v>
      </c>
      <c r="BX358" s="2">
        <v>41987</v>
      </c>
      <c r="BY358">
        <v>1015.8</v>
      </c>
      <c r="BZ358" t="str">
        <f>podroze789[[#This Row],[Imie]]&amp;podroze789[[#This Row],[Nazwisko]]</f>
        <v>DorotaMorska</v>
      </c>
      <c r="CA358">
        <f>COUNTIF(podroze789[id],podroze789[[#This Row],[id]])</f>
        <v>12</v>
      </c>
      <c r="CB358">
        <f>podroze789[[#This Row],[D_powr]]-podroze789[[#This Row],[D_wyj]]+1</f>
        <v>5</v>
      </c>
      <c r="CC358" s="1" cm="1">
        <f t="array" ref="CC358">SUM(IF(podroze789[Nazwisko]=podroze789[[#This Row],[Nazwisko]],podroze789[dnie],0))</f>
        <v>30</v>
      </c>
      <c r="CD358" s="1">
        <f>30+(podroze789[[#This Row],[dnie]]-1)*24</f>
        <v>126</v>
      </c>
      <c r="CE358" s="1">
        <f>podroze789[[#This Row],[dieta]]+podroze789[[#This Row],[Koszt_wyj]]</f>
        <v>1141.8</v>
      </c>
      <c r="CF358" s="1">
        <f>MONTH(podroze789[[#This Row],[D_wyj]])</f>
        <v>12</v>
      </c>
      <c r="CG358" s="1">
        <f>podroze789[[#This Row],[dnie]]-1</f>
        <v>4</v>
      </c>
      <c r="CT358" s="24">
        <v>2</v>
      </c>
      <c r="CV358" s="24">
        <v>4</v>
      </c>
    </row>
    <row r="359" spans="1:100" x14ac:dyDescent="0.25">
      <c r="A359" s="1" t="s">
        <v>137</v>
      </c>
      <c r="B359" s="1" t="s">
        <v>138</v>
      </c>
      <c r="C359" s="1" t="s">
        <v>19</v>
      </c>
      <c r="D359" s="2">
        <v>41923</v>
      </c>
      <c r="E359" s="2">
        <v>41927</v>
      </c>
      <c r="F359">
        <v>1077.4000000000001</v>
      </c>
      <c r="G359" t="str">
        <f>podroze[[#This Row],[Imie]]&amp;podroze[[#This Row],[Nazwisko]]</f>
        <v>RozaliaSiedlecka</v>
      </c>
      <c r="H359">
        <f>COUNTIF(podroze[id],podroze[[#This Row],[id]])</f>
        <v>11</v>
      </c>
      <c r="I359">
        <f>podroze[[#This Row],[D_powr]]-podroze[[#This Row],[D_wyj]]+1</f>
        <v>5</v>
      </c>
      <c r="J359" s="1" cm="1">
        <f t="array" ref="J359">SUM(IF(podroze[Nazwisko]=podroze[[#This Row],[Nazwisko]],podroze[dnie],0))</f>
        <v>30</v>
      </c>
      <c r="K359" s="1">
        <f>30+(podroze[[#This Row],[dnie]]-1)*24</f>
        <v>126</v>
      </c>
      <c r="AB359" s="1" t="s">
        <v>137</v>
      </c>
      <c r="AC359" s="1" t="s">
        <v>138</v>
      </c>
      <c r="AD359" s="1" t="s">
        <v>19</v>
      </c>
      <c r="AE359" s="2">
        <v>41923</v>
      </c>
      <c r="AF359" s="2">
        <v>41927</v>
      </c>
      <c r="AG359">
        <v>1077.4000000000001</v>
      </c>
      <c r="AH359" t="str">
        <f>podroze7[[#This Row],[Imie]]&amp;podroze7[[#This Row],[Nazwisko]]</f>
        <v>RozaliaSiedlecka</v>
      </c>
      <c r="AI359">
        <f>COUNTIF(podroze7[id],podroze7[[#This Row],[id]])</f>
        <v>11</v>
      </c>
      <c r="AJ359">
        <f>podroze7[[#This Row],[D_powr]]-podroze7[[#This Row],[D_wyj]]+1</f>
        <v>5</v>
      </c>
      <c r="AK359" s="1" cm="1">
        <f t="array" ref="AK359">SUM(IF(podroze7[Nazwisko]=podroze7[[#This Row],[Nazwisko]],podroze7[dnie],0))</f>
        <v>30</v>
      </c>
      <c r="AL359" s="1">
        <f>30+(podroze7[[#This Row],[dnie]]-1)*24</f>
        <v>126</v>
      </c>
      <c r="AM359" s="1">
        <f>podroze7[[#This Row],[dieta]]+podroze7[[#This Row],[Koszt_wyj]]</f>
        <v>1203.4000000000001</v>
      </c>
      <c r="AZ359" s="1" t="s">
        <v>137</v>
      </c>
      <c r="BA359" s="1" t="s">
        <v>138</v>
      </c>
      <c r="BB359" s="1" t="s">
        <v>19</v>
      </c>
      <c r="BC359" s="2">
        <v>41923</v>
      </c>
      <c r="BD359" s="2">
        <v>41927</v>
      </c>
      <c r="BE359">
        <v>1077.4000000000001</v>
      </c>
      <c r="BF359" t="str">
        <f>podroze78[[#This Row],[Imie]]&amp;podroze78[[#This Row],[Nazwisko]]</f>
        <v>RozaliaSiedlecka</v>
      </c>
      <c r="BG359">
        <f>COUNTIF(podroze78[id],podroze78[[#This Row],[id]])</f>
        <v>11</v>
      </c>
      <c r="BH359">
        <f>podroze78[[#This Row],[D_powr]]-podroze78[[#This Row],[D_wyj]]+1</f>
        <v>5</v>
      </c>
      <c r="BI359" s="1" cm="1">
        <f t="array" ref="BI359">SUM(IF(podroze78[Nazwisko]=podroze78[[#This Row],[Nazwisko]],podroze78[dnie],0))</f>
        <v>30</v>
      </c>
      <c r="BJ359" s="1">
        <f>30+(podroze78[[#This Row],[dnie]]-1)*24</f>
        <v>126</v>
      </c>
      <c r="BK359" s="1">
        <f>podroze78[[#This Row],[dieta]]+podroze78[[#This Row],[Koszt_wyj]]</f>
        <v>1203.4000000000001</v>
      </c>
      <c r="BL359" s="1">
        <f>MONTH(podroze78[[#This Row],[D_wyj]])</f>
        <v>10</v>
      </c>
      <c r="BT359" s="1" t="s">
        <v>137</v>
      </c>
      <c r="BU359" s="1" t="s">
        <v>138</v>
      </c>
      <c r="BV359" s="1" t="s">
        <v>19</v>
      </c>
      <c r="BW359" s="2">
        <v>41923</v>
      </c>
      <c r="BX359" s="2">
        <v>41927</v>
      </c>
      <c r="BY359">
        <v>1077.4000000000001</v>
      </c>
      <c r="BZ359" t="str">
        <f>podroze789[[#This Row],[Imie]]&amp;podroze789[[#This Row],[Nazwisko]]</f>
        <v>RozaliaSiedlecka</v>
      </c>
      <c r="CA359">
        <f>COUNTIF(podroze789[id],podroze789[[#This Row],[id]])</f>
        <v>11</v>
      </c>
      <c r="CB359">
        <f>podroze789[[#This Row],[D_powr]]-podroze789[[#This Row],[D_wyj]]+1</f>
        <v>5</v>
      </c>
      <c r="CC359" s="1" cm="1">
        <f t="array" ref="CC359">SUM(IF(podroze789[Nazwisko]=podroze789[[#This Row],[Nazwisko]],podroze789[dnie],0))</f>
        <v>30</v>
      </c>
      <c r="CD359" s="1">
        <f>30+(podroze789[[#This Row],[dnie]]-1)*24</f>
        <v>126</v>
      </c>
      <c r="CE359" s="1">
        <f>podroze789[[#This Row],[dieta]]+podroze789[[#This Row],[Koszt_wyj]]</f>
        <v>1203.4000000000001</v>
      </c>
      <c r="CF359" s="1">
        <f>MONTH(podroze789[[#This Row],[D_wyj]])</f>
        <v>10</v>
      </c>
      <c r="CG359" s="1">
        <f>podroze789[[#This Row],[dnie]]-1</f>
        <v>4</v>
      </c>
      <c r="CT359" s="23">
        <v>2</v>
      </c>
      <c r="CV359" s="23">
        <v>4</v>
      </c>
    </row>
    <row r="360" spans="1:100" x14ac:dyDescent="0.25">
      <c r="A360" s="1" t="s">
        <v>86</v>
      </c>
      <c r="B360" s="1" t="s">
        <v>136</v>
      </c>
      <c r="C360" s="1" t="s">
        <v>27</v>
      </c>
      <c r="D360" s="2">
        <v>41665</v>
      </c>
      <c r="E360" s="2">
        <v>41669</v>
      </c>
      <c r="F360">
        <v>954</v>
      </c>
      <c r="G360" t="str">
        <f>podroze[[#This Row],[Imie]]&amp;podroze[[#This Row],[Nazwisko]]</f>
        <v>AdamWradoch</v>
      </c>
      <c r="H360">
        <f>COUNTIF(podroze[id],podroze[[#This Row],[id]])</f>
        <v>11</v>
      </c>
      <c r="I360">
        <f>podroze[[#This Row],[D_powr]]-podroze[[#This Row],[D_wyj]]+1</f>
        <v>5</v>
      </c>
      <c r="J360" s="1" cm="1">
        <f t="array" ref="J360">SUM(IF(podroze[Nazwisko]=podroze[[#This Row],[Nazwisko]],podroze[dnie],0))</f>
        <v>30</v>
      </c>
      <c r="K360" s="1">
        <f>30+(podroze[[#This Row],[dnie]]-1)*24</f>
        <v>126</v>
      </c>
      <c r="AB360" s="1" t="s">
        <v>86</v>
      </c>
      <c r="AC360" s="1" t="s">
        <v>136</v>
      </c>
      <c r="AD360" s="1" t="s">
        <v>27</v>
      </c>
      <c r="AE360" s="2">
        <v>41665</v>
      </c>
      <c r="AF360" s="2">
        <v>41669</v>
      </c>
      <c r="AG360">
        <v>954</v>
      </c>
      <c r="AH360" t="str">
        <f>podroze7[[#This Row],[Imie]]&amp;podroze7[[#This Row],[Nazwisko]]</f>
        <v>AdamWradoch</v>
      </c>
      <c r="AI360">
        <f>COUNTIF(podroze7[id],podroze7[[#This Row],[id]])</f>
        <v>11</v>
      </c>
      <c r="AJ360">
        <f>podroze7[[#This Row],[D_powr]]-podroze7[[#This Row],[D_wyj]]+1</f>
        <v>5</v>
      </c>
      <c r="AK360" s="1" cm="1">
        <f t="array" ref="AK360">SUM(IF(podroze7[Nazwisko]=podroze7[[#This Row],[Nazwisko]],podroze7[dnie],0))</f>
        <v>30</v>
      </c>
      <c r="AL360" s="1">
        <f>30+(podroze7[[#This Row],[dnie]]-1)*24</f>
        <v>126</v>
      </c>
      <c r="AM360" s="1">
        <f>podroze7[[#This Row],[dieta]]+podroze7[[#This Row],[Koszt_wyj]]</f>
        <v>1080</v>
      </c>
      <c r="AZ360" s="1" t="s">
        <v>86</v>
      </c>
      <c r="BA360" s="1" t="s">
        <v>136</v>
      </c>
      <c r="BB360" s="1" t="s">
        <v>27</v>
      </c>
      <c r="BC360" s="2">
        <v>41665</v>
      </c>
      <c r="BD360" s="2">
        <v>41669</v>
      </c>
      <c r="BE360">
        <v>954</v>
      </c>
      <c r="BF360" t="str">
        <f>podroze78[[#This Row],[Imie]]&amp;podroze78[[#This Row],[Nazwisko]]</f>
        <v>AdamWradoch</v>
      </c>
      <c r="BG360">
        <f>COUNTIF(podroze78[id],podroze78[[#This Row],[id]])</f>
        <v>11</v>
      </c>
      <c r="BH360">
        <f>podroze78[[#This Row],[D_powr]]-podroze78[[#This Row],[D_wyj]]+1</f>
        <v>5</v>
      </c>
      <c r="BI360" s="1" cm="1">
        <f t="array" ref="BI360">SUM(IF(podroze78[Nazwisko]=podroze78[[#This Row],[Nazwisko]],podroze78[dnie],0))</f>
        <v>30</v>
      </c>
      <c r="BJ360" s="1">
        <f>30+(podroze78[[#This Row],[dnie]]-1)*24</f>
        <v>126</v>
      </c>
      <c r="BK360" s="1">
        <f>podroze78[[#This Row],[dieta]]+podroze78[[#This Row],[Koszt_wyj]]</f>
        <v>1080</v>
      </c>
      <c r="BL360" s="1">
        <f>MONTH(podroze78[[#This Row],[D_wyj]])</f>
        <v>1</v>
      </c>
      <c r="BT360" s="1" t="s">
        <v>86</v>
      </c>
      <c r="BU360" s="1" t="s">
        <v>136</v>
      </c>
      <c r="BV360" s="1" t="s">
        <v>27</v>
      </c>
      <c r="BW360" s="2">
        <v>41665</v>
      </c>
      <c r="BX360" s="2">
        <v>41669</v>
      </c>
      <c r="BY360">
        <v>954</v>
      </c>
      <c r="BZ360" t="str">
        <f>podroze789[[#This Row],[Imie]]&amp;podroze789[[#This Row],[Nazwisko]]</f>
        <v>AdamWradoch</v>
      </c>
      <c r="CA360">
        <f>COUNTIF(podroze789[id],podroze789[[#This Row],[id]])</f>
        <v>11</v>
      </c>
      <c r="CB360">
        <f>podroze789[[#This Row],[D_powr]]-podroze789[[#This Row],[D_wyj]]+1</f>
        <v>5</v>
      </c>
      <c r="CC360" s="1" cm="1">
        <f t="array" ref="CC360">SUM(IF(podroze789[Nazwisko]=podroze789[[#This Row],[Nazwisko]],podroze789[dnie],0))</f>
        <v>30</v>
      </c>
      <c r="CD360" s="1">
        <f>30+(podroze789[[#This Row],[dnie]]-1)*24</f>
        <v>126</v>
      </c>
      <c r="CE360" s="1">
        <f>podroze789[[#This Row],[dieta]]+podroze789[[#This Row],[Koszt_wyj]]</f>
        <v>1080</v>
      </c>
      <c r="CF360" s="1">
        <f>MONTH(podroze789[[#This Row],[D_wyj]])</f>
        <v>1</v>
      </c>
      <c r="CG360" s="1">
        <f>podroze789[[#This Row],[dnie]]-1</f>
        <v>4</v>
      </c>
      <c r="CT360" s="24">
        <v>2</v>
      </c>
      <c r="CV360" s="24">
        <v>4</v>
      </c>
    </row>
    <row r="361" spans="1:100" x14ac:dyDescent="0.25">
      <c r="A361" s="1" t="s">
        <v>86</v>
      </c>
      <c r="B361" s="1" t="s">
        <v>136</v>
      </c>
      <c r="C361" s="1" t="s">
        <v>14</v>
      </c>
      <c r="D361" s="2">
        <v>41875</v>
      </c>
      <c r="E361" s="2">
        <v>41879</v>
      </c>
      <c r="F361">
        <v>674.5</v>
      </c>
      <c r="G361" t="str">
        <f>podroze[[#This Row],[Imie]]&amp;podroze[[#This Row],[Nazwisko]]</f>
        <v>AdamWradoch</v>
      </c>
      <c r="H361">
        <f>COUNTIF(podroze[id],podroze[[#This Row],[id]])</f>
        <v>11</v>
      </c>
      <c r="I361">
        <f>podroze[[#This Row],[D_powr]]-podroze[[#This Row],[D_wyj]]+1</f>
        <v>5</v>
      </c>
      <c r="J361" s="1" cm="1">
        <f t="array" ref="J361">SUM(IF(podroze[Nazwisko]=podroze[[#This Row],[Nazwisko]],podroze[dnie],0))</f>
        <v>30</v>
      </c>
      <c r="K361" s="1">
        <f>30+(podroze[[#This Row],[dnie]]-1)*24</f>
        <v>126</v>
      </c>
      <c r="AB361" s="1" t="s">
        <v>86</v>
      </c>
      <c r="AC361" s="1" t="s">
        <v>136</v>
      </c>
      <c r="AD361" s="1" t="s">
        <v>14</v>
      </c>
      <c r="AE361" s="2">
        <v>41875</v>
      </c>
      <c r="AF361" s="2">
        <v>41879</v>
      </c>
      <c r="AG361">
        <v>674.5</v>
      </c>
      <c r="AH361" t="str">
        <f>podroze7[[#This Row],[Imie]]&amp;podroze7[[#This Row],[Nazwisko]]</f>
        <v>AdamWradoch</v>
      </c>
      <c r="AI361">
        <f>COUNTIF(podroze7[id],podroze7[[#This Row],[id]])</f>
        <v>11</v>
      </c>
      <c r="AJ361">
        <f>podroze7[[#This Row],[D_powr]]-podroze7[[#This Row],[D_wyj]]+1</f>
        <v>5</v>
      </c>
      <c r="AK361" s="1" cm="1">
        <f t="array" ref="AK361">SUM(IF(podroze7[Nazwisko]=podroze7[[#This Row],[Nazwisko]],podroze7[dnie],0))</f>
        <v>30</v>
      </c>
      <c r="AL361" s="1">
        <f>30+(podroze7[[#This Row],[dnie]]-1)*24</f>
        <v>126</v>
      </c>
      <c r="AM361" s="1">
        <f>podroze7[[#This Row],[dieta]]+podroze7[[#This Row],[Koszt_wyj]]</f>
        <v>800.5</v>
      </c>
      <c r="AZ361" s="1" t="s">
        <v>86</v>
      </c>
      <c r="BA361" s="1" t="s">
        <v>136</v>
      </c>
      <c r="BB361" s="1" t="s">
        <v>14</v>
      </c>
      <c r="BC361" s="2">
        <v>41875</v>
      </c>
      <c r="BD361" s="2">
        <v>41879</v>
      </c>
      <c r="BE361">
        <v>674.5</v>
      </c>
      <c r="BF361" t="str">
        <f>podroze78[[#This Row],[Imie]]&amp;podroze78[[#This Row],[Nazwisko]]</f>
        <v>AdamWradoch</v>
      </c>
      <c r="BG361">
        <f>COUNTIF(podroze78[id],podroze78[[#This Row],[id]])</f>
        <v>11</v>
      </c>
      <c r="BH361">
        <f>podroze78[[#This Row],[D_powr]]-podroze78[[#This Row],[D_wyj]]+1</f>
        <v>5</v>
      </c>
      <c r="BI361" s="1" cm="1">
        <f t="array" ref="BI361">SUM(IF(podroze78[Nazwisko]=podroze78[[#This Row],[Nazwisko]],podroze78[dnie],0))</f>
        <v>30</v>
      </c>
      <c r="BJ361" s="1">
        <f>30+(podroze78[[#This Row],[dnie]]-1)*24</f>
        <v>126</v>
      </c>
      <c r="BK361" s="1">
        <f>podroze78[[#This Row],[dieta]]+podroze78[[#This Row],[Koszt_wyj]]</f>
        <v>800.5</v>
      </c>
      <c r="BL361" s="1">
        <f>MONTH(podroze78[[#This Row],[D_wyj]])</f>
        <v>8</v>
      </c>
      <c r="BT361" s="1" t="s">
        <v>86</v>
      </c>
      <c r="BU361" s="1" t="s">
        <v>136</v>
      </c>
      <c r="BV361" s="1" t="s">
        <v>14</v>
      </c>
      <c r="BW361" s="2">
        <v>41875</v>
      </c>
      <c r="BX361" s="2">
        <v>41879</v>
      </c>
      <c r="BY361">
        <v>674.5</v>
      </c>
      <c r="BZ361" t="str">
        <f>podroze789[[#This Row],[Imie]]&amp;podroze789[[#This Row],[Nazwisko]]</f>
        <v>AdamWradoch</v>
      </c>
      <c r="CA361">
        <f>COUNTIF(podroze789[id],podroze789[[#This Row],[id]])</f>
        <v>11</v>
      </c>
      <c r="CB361">
        <f>podroze789[[#This Row],[D_powr]]-podroze789[[#This Row],[D_wyj]]+1</f>
        <v>5</v>
      </c>
      <c r="CC361" s="1" cm="1">
        <f t="array" ref="CC361">SUM(IF(podroze789[Nazwisko]=podroze789[[#This Row],[Nazwisko]],podroze789[dnie],0))</f>
        <v>30</v>
      </c>
      <c r="CD361" s="1">
        <f>30+(podroze789[[#This Row],[dnie]]-1)*24</f>
        <v>126</v>
      </c>
      <c r="CE361" s="1">
        <f>podroze789[[#This Row],[dieta]]+podroze789[[#This Row],[Koszt_wyj]]</f>
        <v>800.5</v>
      </c>
      <c r="CF361" s="1">
        <f>MONTH(podroze789[[#This Row],[D_wyj]])</f>
        <v>8</v>
      </c>
      <c r="CG361" s="1">
        <f>podroze789[[#This Row],[dnie]]-1</f>
        <v>4</v>
      </c>
      <c r="CT361" s="23">
        <v>4</v>
      </c>
      <c r="CV361" s="23">
        <v>3</v>
      </c>
    </row>
    <row r="362" spans="1:100" x14ac:dyDescent="0.25">
      <c r="A362" s="1" t="s">
        <v>86</v>
      </c>
      <c r="B362" s="1" t="s">
        <v>136</v>
      </c>
      <c r="C362" s="1" t="s">
        <v>59</v>
      </c>
      <c r="D362" s="2">
        <v>41923</v>
      </c>
      <c r="E362" s="2">
        <v>41927</v>
      </c>
      <c r="F362">
        <v>1078</v>
      </c>
      <c r="G362" t="str">
        <f>podroze[[#This Row],[Imie]]&amp;podroze[[#This Row],[Nazwisko]]</f>
        <v>AdamWradoch</v>
      </c>
      <c r="H362">
        <f>COUNTIF(podroze[id],podroze[[#This Row],[id]])</f>
        <v>11</v>
      </c>
      <c r="I362">
        <f>podroze[[#This Row],[D_powr]]-podroze[[#This Row],[D_wyj]]+1</f>
        <v>5</v>
      </c>
      <c r="J362" s="1" cm="1">
        <f t="array" ref="J362">SUM(IF(podroze[Nazwisko]=podroze[[#This Row],[Nazwisko]],podroze[dnie],0))</f>
        <v>30</v>
      </c>
      <c r="K362" s="1">
        <f>30+(podroze[[#This Row],[dnie]]-1)*24</f>
        <v>126</v>
      </c>
      <c r="AB362" s="1" t="s">
        <v>86</v>
      </c>
      <c r="AC362" s="1" t="s">
        <v>136</v>
      </c>
      <c r="AD362" s="1" t="s">
        <v>59</v>
      </c>
      <c r="AE362" s="2">
        <v>41923</v>
      </c>
      <c r="AF362" s="2">
        <v>41927</v>
      </c>
      <c r="AG362">
        <v>1078</v>
      </c>
      <c r="AH362" t="str">
        <f>podroze7[[#This Row],[Imie]]&amp;podroze7[[#This Row],[Nazwisko]]</f>
        <v>AdamWradoch</v>
      </c>
      <c r="AI362">
        <f>COUNTIF(podroze7[id],podroze7[[#This Row],[id]])</f>
        <v>11</v>
      </c>
      <c r="AJ362">
        <f>podroze7[[#This Row],[D_powr]]-podroze7[[#This Row],[D_wyj]]+1</f>
        <v>5</v>
      </c>
      <c r="AK362" s="1" cm="1">
        <f t="array" ref="AK362">SUM(IF(podroze7[Nazwisko]=podroze7[[#This Row],[Nazwisko]],podroze7[dnie],0))</f>
        <v>30</v>
      </c>
      <c r="AL362" s="1">
        <f>30+(podroze7[[#This Row],[dnie]]-1)*24</f>
        <v>126</v>
      </c>
      <c r="AM362" s="1">
        <f>podroze7[[#This Row],[dieta]]+podroze7[[#This Row],[Koszt_wyj]]</f>
        <v>1204</v>
      </c>
      <c r="AZ362" s="1" t="s">
        <v>86</v>
      </c>
      <c r="BA362" s="1" t="s">
        <v>136</v>
      </c>
      <c r="BB362" s="1" t="s">
        <v>59</v>
      </c>
      <c r="BC362" s="2">
        <v>41923</v>
      </c>
      <c r="BD362" s="2">
        <v>41927</v>
      </c>
      <c r="BE362">
        <v>1078</v>
      </c>
      <c r="BF362" t="str">
        <f>podroze78[[#This Row],[Imie]]&amp;podroze78[[#This Row],[Nazwisko]]</f>
        <v>AdamWradoch</v>
      </c>
      <c r="BG362">
        <f>COUNTIF(podroze78[id],podroze78[[#This Row],[id]])</f>
        <v>11</v>
      </c>
      <c r="BH362">
        <f>podroze78[[#This Row],[D_powr]]-podroze78[[#This Row],[D_wyj]]+1</f>
        <v>5</v>
      </c>
      <c r="BI362" s="1" cm="1">
        <f t="array" ref="BI362">SUM(IF(podroze78[Nazwisko]=podroze78[[#This Row],[Nazwisko]],podroze78[dnie],0))</f>
        <v>30</v>
      </c>
      <c r="BJ362" s="1">
        <f>30+(podroze78[[#This Row],[dnie]]-1)*24</f>
        <v>126</v>
      </c>
      <c r="BK362" s="1">
        <f>podroze78[[#This Row],[dieta]]+podroze78[[#This Row],[Koszt_wyj]]</f>
        <v>1204</v>
      </c>
      <c r="BL362" s="1">
        <f>MONTH(podroze78[[#This Row],[D_wyj]])</f>
        <v>10</v>
      </c>
      <c r="BT362" s="1" t="s">
        <v>86</v>
      </c>
      <c r="BU362" s="1" t="s">
        <v>136</v>
      </c>
      <c r="BV362" s="1" t="s">
        <v>59</v>
      </c>
      <c r="BW362" s="2">
        <v>41923</v>
      </c>
      <c r="BX362" s="2">
        <v>41927</v>
      </c>
      <c r="BY362">
        <v>1078</v>
      </c>
      <c r="BZ362" t="str">
        <f>podroze789[[#This Row],[Imie]]&amp;podroze789[[#This Row],[Nazwisko]]</f>
        <v>AdamWradoch</v>
      </c>
      <c r="CA362">
        <f>COUNTIF(podroze789[id],podroze789[[#This Row],[id]])</f>
        <v>11</v>
      </c>
      <c r="CB362">
        <f>podroze789[[#This Row],[D_powr]]-podroze789[[#This Row],[D_wyj]]+1</f>
        <v>5</v>
      </c>
      <c r="CC362" s="1" cm="1">
        <f t="array" ref="CC362">SUM(IF(podroze789[Nazwisko]=podroze789[[#This Row],[Nazwisko]],podroze789[dnie],0))</f>
        <v>30</v>
      </c>
      <c r="CD362" s="1">
        <f>30+(podroze789[[#This Row],[dnie]]-1)*24</f>
        <v>126</v>
      </c>
      <c r="CE362" s="1">
        <f>podroze789[[#This Row],[dieta]]+podroze789[[#This Row],[Koszt_wyj]]</f>
        <v>1204</v>
      </c>
      <c r="CF362" s="1">
        <f>MONTH(podroze789[[#This Row],[D_wyj]])</f>
        <v>10</v>
      </c>
      <c r="CG362" s="1">
        <f>podroze789[[#This Row],[dnie]]-1</f>
        <v>4</v>
      </c>
      <c r="CT362" s="24">
        <v>4</v>
      </c>
      <c r="CV362" s="24">
        <v>3</v>
      </c>
    </row>
    <row r="363" spans="1:100" x14ac:dyDescent="0.25">
      <c r="A363" s="1" t="s">
        <v>33</v>
      </c>
      <c r="B363" s="1" t="s">
        <v>34</v>
      </c>
      <c r="C363" s="1" t="s">
        <v>59</v>
      </c>
      <c r="D363" s="2">
        <v>41929</v>
      </c>
      <c r="E363" s="2">
        <v>41932</v>
      </c>
      <c r="F363">
        <v>919</v>
      </c>
      <c r="G363" t="str">
        <f>podroze[[#This Row],[Imie]]&amp;podroze[[#This Row],[Nazwisko]]</f>
        <v>AndrzejKlajn</v>
      </c>
      <c r="H363">
        <f>COUNTIF(podroze[id],podroze[[#This Row],[id]])</f>
        <v>13</v>
      </c>
      <c r="I363">
        <f>podroze[[#This Row],[D_powr]]-podroze[[#This Row],[D_wyj]]+1</f>
        <v>4</v>
      </c>
      <c r="J363" s="1" cm="1">
        <f t="array" ref="J363">SUM(IF(podroze[Nazwisko]=podroze[[#This Row],[Nazwisko]],podroze[dnie],0))</f>
        <v>30</v>
      </c>
      <c r="K363" s="1">
        <f>30+(podroze[[#This Row],[dnie]]-1)*24</f>
        <v>102</v>
      </c>
      <c r="AB363" s="1" t="s">
        <v>33</v>
      </c>
      <c r="AC363" s="1" t="s">
        <v>34</v>
      </c>
      <c r="AD363" s="1" t="s">
        <v>59</v>
      </c>
      <c r="AE363" s="2">
        <v>41929</v>
      </c>
      <c r="AF363" s="2">
        <v>41932</v>
      </c>
      <c r="AG363">
        <v>919</v>
      </c>
      <c r="AH363" t="str">
        <f>podroze7[[#This Row],[Imie]]&amp;podroze7[[#This Row],[Nazwisko]]</f>
        <v>AndrzejKlajn</v>
      </c>
      <c r="AI363">
        <f>COUNTIF(podroze7[id],podroze7[[#This Row],[id]])</f>
        <v>13</v>
      </c>
      <c r="AJ363">
        <f>podroze7[[#This Row],[D_powr]]-podroze7[[#This Row],[D_wyj]]+1</f>
        <v>4</v>
      </c>
      <c r="AK363" s="1" cm="1">
        <f t="array" ref="AK363">SUM(IF(podroze7[Nazwisko]=podroze7[[#This Row],[Nazwisko]],podroze7[dnie],0))</f>
        <v>30</v>
      </c>
      <c r="AL363" s="1">
        <f>30+(podroze7[[#This Row],[dnie]]-1)*24</f>
        <v>102</v>
      </c>
      <c r="AM363" s="1">
        <f>podroze7[[#This Row],[dieta]]+podroze7[[#This Row],[Koszt_wyj]]</f>
        <v>1021</v>
      </c>
      <c r="AZ363" s="1" t="s">
        <v>33</v>
      </c>
      <c r="BA363" s="1" t="s">
        <v>34</v>
      </c>
      <c r="BB363" s="1" t="s">
        <v>59</v>
      </c>
      <c r="BC363" s="2">
        <v>41929</v>
      </c>
      <c r="BD363" s="2">
        <v>41932</v>
      </c>
      <c r="BE363">
        <v>919</v>
      </c>
      <c r="BF363" t="str">
        <f>podroze78[[#This Row],[Imie]]&amp;podroze78[[#This Row],[Nazwisko]]</f>
        <v>AndrzejKlajn</v>
      </c>
      <c r="BG363">
        <f>COUNTIF(podroze78[id],podroze78[[#This Row],[id]])</f>
        <v>13</v>
      </c>
      <c r="BH363">
        <f>podroze78[[#This Row],[D_powr]]-podroze78[[#This Row],[D_wyj]]+1</f>
        <v>4</v>
      </c>
      <c r="BI363" s="1" cm="1">
        <f t="array" ref="BI363">SUM(IF(podroze78[Nazwisko]=podroze78[[#This Row],[Nazwisko]],podroze78[dnie],0))</f>
        <v>30</v>
      </c>
      <c r="BJ363" s="1">
        <f>30+(podroze78[[#This Row],[dnie]]-1)*24</f>
        <v>102</v>
      </c>
      <c r="BK363" s="1">
        <f>podroze78[[#This Row],[dieta]]+podroze78[[#This Row],[Koszt_wyj]]</f>
        <v>1021</v>
      </c>
      <c r="BL363" s="1">
        <f>MONTH(podroze78[[#This Row],[D_wyj]])</f>
        <v>10</v>
      </c>
      <c r="BT363" s="1" t="s">
        <v>33</v>
      </c>
      <c r="BU363" s="1" t="s">
        <v>34</v>
      </c>
      <c r="BV363" s="1" t="s">
        <v>59</v>
      </c>
      <c r="BW363" s="2">
        <v>41929</v>
      </c>
      <c r="BX363" s="2">
        <v>41932</v>
      </c>
      <c r="BY363">
        <v>919</v>
      </c>
      <c r="BZ363" t="str">
        <f>podroze789[[#This Row],[Imie]]&amp;podroze789[[#This Row],[Nazwisko]]</f>
        <v>AndrzejKlajn</v>
      </c>
      <c r="CA363">
        <f>COUNTIF(podroze789[id],podroze789[[#This Row],[id]])</f>
        <v>13</v>
      </c>
      <c r="CB363">
        <f>podroze789[[#This Row],[D_powr]]-podroze789[[#This Row],[D_wyj]]+1</f>
        <v>4</v>
      </c>
      <c r="CC363" s="1" cm="1">
        <f t="array" ref="CC363">SUM(IF(podroze789[Nazwisko]=podroze789[[#This Row],[Nazwisko]],podroze789[dnie],0))</f>
        <v>30</v>
      </c>
      <c r="CD363" s="1">
        <f>30+(podroze789[[#This Row],[dnie]]-1)*24</f>
        <v>102</v>
      </c>
      <c r="CE363" s="1">
        <f>podroze789[[#This Row],[dieta]]+podroze789[[#This Row],[Koszt_wyj]]</f>
        <v>1021</v>
      </c>
      <c r="CF363" s="1">
        <f>MONTH(podroze789[[#This Row],[D_wyj]])</f>
        <v>10</v>
      </c>
      <c r="CG363" s="1">
        <f>podroze789[[#This Row],[dnie]]-1</f>
        <v>3</v>
      </c>
      <c r="CT363" s="23">
        <v>2</v>
      </c>
      <c r="CV363" s="23">
        <v>4</v>
      </c>
    </row>
    <row r="364" spans="1:100" x14ac:dyDescent="0.25">
      <c r="A364" s="1" t="s">
        <v>143</v>
      </c>
      <c r="B364" s="1" t="s">
        <v>144</v>
      </c>
      <c r="C364" s="1" t="s">
        <v>27</v>
      </c>
      <c r="D364" s="2">
        <v>41731</v>
      </c>
      <c r="E364" s="2">
        <v>41734</v>
      </c>
      <c r="F364">
        <v>826</v>
      </c>
      <c r="G364" t="str">
        <f>podroze[[#This Row],[Imie]]&amp;podroze[[#This Row],[Nazwisko]]</f>
        <v>BogumiLubelski</v>
      </c>
      <c r="H364">
        <f>COUNTIF(podroze[id],podroze[[#This Row],[id]])</f>
        <v>12</v>
      </c>
      <c r="I364">
        <f>podroze[[#This Row],[D_powr]]-podroze[[#This Row],[D_wyj]]+1</f>
        <v>4</v>
      </c>
      <c r="J364" s="1" cm="1">
        <f t="array" ref="J364">SUM(IF(podroze[Nazwisko]=podroze[[#This Row],[Nazwisko]],podroze[dnie],0))</f>
        <v>30</v>
      </c>
      <c r="K364" s="1">
        <f>30+(podroze[[#This Row],[dnie]]-1)*24</f>
        <v>102</v>
      </c>
      <c r="AB364" s="1" t="s">
        <v>143</v>
      </c>
      <c r="AC364" s="1" t="s">
        <v>144</v>
      </c>
      <c r="AD364" s="1" t="s">
        <v>27</v>
      </c>
      <c r="AE364" s="2">
        <v>41731</v>
      </c>
      <c r="AF364" s="2">
        <v>41734</v>
      </c>
      <c r="AG364">
        <v>826</v>
      </c>
      <c r="AH364" t="str">
        <f>podroze7[[#This Row],[Imie]]&amp;podroze7[[#This Row],[Nazwisko]]</f>
        <v>BogumiLubelski</v>
      </c>
      <c r="AI364">
        <f>COUNTIF(podroze7[id],podroze7[[#This Row],[id]])</f>
        <v>12</v>
      </c>
      <c r="AJ364">
        <f>podroze7[[#This Row],[D_powr]]-podroze7[[#This Row],[D_wyj]]+1</f>
        <v>4</v>
      </c>
      <c r="AK364" s="1" cm="1">
        <f t="array" ref="AK364">SUM(IF(podroze7[Nazwisko]=podroze7[[#This Row],[Nazwisko]],podroze7[dnie],0))</f>
        <v>30</v>
      </c>
      <c r="AL364" s="1">
        <f>30+(podroze7[[#This Row],[dnie]]-1)*24</f>
        <v>102</v>
      </c>
      <c r="AM364" s="1">
        <f>podroze7[[#This Row],[dieta]]+podroze7[[#This Row],[Koszt_wyj]]</f>
        <v>928</v>
      </c>
      <c r="AZ364" s="1" t="s">
        <v>143</v>
      </c>
      <c r="BA364" s="1" t="s">
        <v>144</v>
      </c>
      <c r="BB364" s="1" t="s">
        <v>27</v>
      </c>
      <c r="BC364" s="2">
        <v>41731</v>
      </c>
      <c r="BD364" s="2">
        <v>41734</v>
      </c>
      <c r="BE364">
        <v>826</v>
      </c>
      <c r="BF364" t="str">
        <f>podroze78[[#This Row],[Imie]]&amp;podroze78[[#This Row],[Nazwisko]]</f>
        <v>BogumiLubelski</v>
      </c>
      <c r="BG364">
        <f>COUNTIF(podroze78[id],podroze78[[#This Row],[id]])</f>
        <v>12</v>
      </c>
      <c r="BH364">
        <f>podroze78[[#This Row],[D_powr]]-podroze78[[#This Row],[D_wyj]]+1</f>
        <v>4</v>
      </c>
      <c r="BI364" s="1" cm="1">
        <f t="array" ref="BI364">SUM(IF(podroze78[Nazwisko]=podroze78[[#This Row],[Nazwisko]],podroze78[dnie],0))</f>
        <v>30</v>
      </c>
      <c r="BJ364" s="1">
        <f>30+(podroze78[[#This Row],[dnie]]-1)*24</f>
        <v>102</v>
      </c>
      <c r="BK364" s="1">
        <f>podroze78[[#This Row],[dieta]]+podroze78[[#This Row],[Koszt_wyj]]</f>
        <v>928</v>
      </c>
      <c r="BL364" s="1">
        <f>MONTH(podroze78[[#This Row],[D_wyj]])</f>
        <v>4</v>
      </c>
      <c r="BT364" s="1" t="s">
        <v>143</v>
      </c>
      <c r="BU364" s="1" t="s">
        <v>144</v>
      </c>
      <c r="BV364" s="1" t="s">
        <v>27</v>
      </c>
      <c r="BW364" s="2">
        <v>41731</v>
      </c>
      <c r="BX364" s="2">
        <v>41734</v>
      </c>
      <c r="BY364">
        <v>826</v>
      </c>
      <c r="BZ364" t="str">
        <f>podroze789[[#This Row],[Imie]]&amp;podroze789[[#This Row],[Nazwisko]]</f>
        <v>BogumiLubelski</v>
      </c>
      <c r="CA364">
        <f>COUNTIF(podroze789[id],podroze789[[#This Row],[id]])</f>
        <v>12</v>
      </c>
      <c r="CB364">
        <f>podroze789[[#This Row],[D_powr]]-podroze789[[#This Row],[D_wyj]]+1</f>
        <v>4</v>
      </c>
      <c r="CC364" s="1" cm="1">
        <f t="array" ref="CC364">SUM(IF(podroze789[Nazwisko]=podroze789[[#This Row],[Nazwisko]],podroze789[dnie],0))</f>
        <v>30</v>
      </c>
      <c r="CD364" s="1">
        <f>30+(podroze789[[#This Row],[dnie]]-1)*24</f>
        <v>102</v>
      </c>
      <c r="CE364" s="1">
        <f>podroze789[[#This Row],[dieta]]+podroze789[[#This Row],[Koszt_wyj]]</f>
        <v>928</v>
      </c>
      <c r="CF364" s="1">
        <f>MONTH(podroze789[[#This Row],[D_wyj]])</f>
        <v>4</v>
      </c>
      <c r="CG364" s="1">
        <f>podroze789[[#This Row],[dnie]]-1</f>
        <v>3</v>
      </c>
      <c r="CT364" s="24">
        <v>2</v>
      </c>
      <c r="CV364" s="24">
        <v>4</v>
      </c>
    </row>
    <row r="365" spans="1:100" x14ac:dyDescent="0.25">
      <c r="A365" s="1" t="s">
        <v>12</v>
      </c>
      <c r="B365" s="1" t="s">
        <v>13</v>
      </c>
      <c r="C365" s="1" t="s">
        <v>14</v>
      </c>
      <c r="D365" s="2">
        <v>41737</v>
      </c>
      <c r="E365" s="2">
        <v>41740</v>
      </c>
      <c r="F365">
        <v>550.5</v>
      </c>
      <c r="G365" t="str">
        <f>podroze[[#This Row],[Imie]]&amp;podroze[[#This Row],[Nazwisko]]</f>
        <v>DorotaMorska</v>
      </c>
      <c r="H365">
        <f>COUNTIF(podroze[id],podroze[[#This Row],[id]])</f>
        <v>12</v>
      </c>
      <c r="I365">
        <f>podroze[[#This Row],[D_powr]]-podroze[[#This Row],[D_wyj]]+1</f>
        <v>4</v>
      </c>
      <c r="J365" s="1" cm="1">
        <f t="array" ref="J365">SUM(IF(podroze[Nazwisko]=podroze[[#This Row],[Nazwisko]],podroze[dnie],0))</f>
        <v>30</v>
      </c>
      <c r="K365" s="1">
        <f>30+(podroze[[#This Row],[dnie]]-1)*24</f>
        <v>102</v>
      </c>
      <c r="AB365" s="1" t="s">
        <v>12</v>
      </c>
      <c r="AC365" s="1" t="s">
        <v>13</v>
      </c>
      <c r="AD365" s="1" t="s">
        <v>14</v>
      </c>
      <c r="AE365" s="2">
        <v>41737</v>
      </c>
      <c r="AF365" s="2">
        <v>41740</v>
      </c>
      <c r="AG365">
        <v>550.5</v>
      </c>
      <c r="AH365" t="str">
        <f>podroze7[[#This Row],[Imie]]&amp;podroze7[[#This Row],[Nazwisko]]</f>
        <v>DorotaMorska</v>
      </c>
      <c r="AI365">
        <f>COUNTIF(podroze7[id],podroze7[[#This Row],[id]])</f>
        <v>12</v>
      </c>
      <c r="AJ365">
        <f>podroze7[[#This Row],[D_powr]]-podroze7[[#This Row],[D_wyj]]+1</f>
        <v>4</v>
      </c>
      <c r="AK365" s="1" cm="1">
        <f t="array" ref="AK365">SUM(IF(podroze7[Nazwisko]=podroze7[[#This Row],[Nazwisko]],podroze7[dnie],0))</f>
        <v>30</v>
      </c>
      <c r="AL365" s="1">
        <f>30+(podroze7[[#This Row],[dnie]]-1)*24</f>
        <v>102</v>
      </c>
      <c r="AM365" s="1">
        <f>podroze7[[#This Row],[dieta]]+podroze7[[#This Row],[Koszt_wyj]]</f>
        <v>652.5</v>
      </c>
      <c r="AZ365" s="1" t="s">
        <v>12</v>
      </c>
      <c r="BA365" s="1" t="s">
        <v>13</v>
      </c>
      <c r="BB365" s="1" t="s">
        <v>14</v>
      </c>
      <c r="BC365" s="2">
        <v>41737</v>
      </c>
      <c r="BD365" s="2">
        <v>41740</v>
      </c>
      <c r="BE365">
        <v>550.5</v>
      </c>
      <c r="BF365" t="str">
        <f>podroze78[[#This Row],[Imie]]&amp;podroze78[[#This Row],[Nazwisko]]</f>
        <v>DorotaMorska</v>
      </c>
      <c r="BG365">
        <f>COUNTIF(podroze78[id],podroze78[[#This Row],[id]])</f>
        <v>12</v>
      </c>
      <c r="BH365">
        <f>podroze78[[#This Row],[D_powr]]-podroze78[[#This Row],[D_wyj]]+1</f>
        <v>4</v>
      </c>
      <c r="BI365" s="1" cm="1">
        <f t="array" ref="BI365">SUM(IF(podroze78[Nazwisko]=podroze78[[#This Row],[Nazwisko]],podroze78[dnie],0))</f>
        <v>30</v>
      </c>
      <c r="BJ365" s="1">
        <f>30+(podroze78[[#This Row],[dnie]]-1)*24</f>
        <v>102</v>
      </c>
      <c r="BK365" s="1">
        <f>podroze78[[#This Row],[dieta]]+podroze78[[#This Row],[Koszt_wyj]]</f>
        <v>652.5</v>
      </c>
      <c r="BL365" s="1">
        <f>MONTH(podroze78[[#This Row],[D_wyj]])</f>
        <v>4</v>
      </c>
      <c r="BT365" s="1" t="s">
        <v>12</v>
      </c>
      <c r="BU365" s="1" t="s">
        <v>13</v>
      </c>
      <c r="BV365" s="1" t="s">
        <v>14</v>
      </c>
      <c r="BW365" s="2">
        <v>41737</v>
      </c>
      <c r="BX365" s="2">
        <v>41740</v>
      </c>
      <c r="BY365">
        <v>550.5</v>
      </c>
      <c r="BZ365" t="str">
        <f>podroze789[[#This Row],[Imie]]&amp;podroze789[[#This Row],[Nazwisko]]</f>
        <v>DorotaMorska</v>
      </c>
      <c r="CA365">
        <f>COUNTIF(podroze789[id],podroze789[[#This Row],[id]])</f>
        <v>12</v>
      </c>
      <c r="CB365">
        <f>podroze789[[#This Row],[D_powr]]-podroze789[[#This Row],[D_wyj]]+1</f>
        <v>4</v>
      </c>
      <c r="CC365" s="1" cm="1">
        <f t="array" ref="CC365">SUM(IF(podroze789[Nazwisko]=podroze789[[#This Row],[Nazwisko]],podroze789[dnie],0))</f>
        <v>30</v>
      </c>
      <c r="CD365" s="1">
        <f>30+(podroze789[[#This Row],[dnie]]-1)*24</f>
        <v>102</v>
      </c>
      <c r="CE365" s="1">
        <f>podroze789[[#This Row],[dieta]]+podroze789[[#This Row],[Koszt_wyj]]</f>
        <v>652.5</v>
      </c>
      <c r="CF365" s="1">
        <f>MONTH(podroze789[[#This Row],[D_wyj]])</f>
        <v>4</v>
      </c>
      <c r="CG365" s="1">
        <f>podroze789[[#This Row],[dnie]]-1</f>
        <v>3</v>
      </c>
      <c r="CT365" s="23">
        <v>2</v>
      </c>
      <c r="CV365" s="23">
        <v>4</v>
      </c>
    </row>
    <row r="366" spans="1:100" x14ac:dyDescent="0.25">
      <c r="A366" s="1" t="s">
        <v>61</v>
      </c>
      <c r="B366" s="1" t="s">
        <v>62</v>
      </c>
      <c r="C366" s="1" t="s">
        <v>14</v>
      </c>
      <c r="D366" s="2">
        <v>41737</v>
      </c>
      <c r="E366" s="2">
        <v>41741</v>
      </c>
      <c r="F366">
        <v>674.5</v>
      </c>
      <c r="G366" t="str">
        <f>podroze[[#This Row],[Imie]]&amp;podroze[[#This Row],[Nazwisko]]</f>
        <v>AmadeuszHelski</v>
      </c>
      <c r="H366">
        <f>COUNTIF(podroze[id],podroze[[#This Row],[id]])</f>
        <v>9</v>
      </c>
      <c r="I366">
        <f>podroze[[#This Row],[D_powr]]-podroze[[#This Row],[D_wyj]]+1</f>
        <v>5</v>
      </c>
      <c r="J366" s="1" cm="1">
        <f t="array" ref="J366">SUM(IF(podroze[Nazwisko]=podroze[[#This Row],[Nazwisko]],podroze[dnie],0))</f>
        <v>30</v>
      </c>
      <c r="K366" s="1">
        <f>30+(podroze[[#This Row],[dnie]]-1)*24</f>
        <v>126</v>
      </c>
      <c r="AB366" s="1" t="s">
        <v>61</v>
      </c>
      <c r="AC366" s="1" t="s">
        <v>62</v>
      </c>
      <c r="AD366" s="1" t="s">
        <v>14</v>
      </c>
      <c r="AE366" s="2">
        <v>41737</v>
      </c>
      <c r="AF366" s="2">
        <v>41741</v>
      </c>
      <c r="AG366">
        <v>674.5</v>
      </c>
      <c r="AH366" t="str">
        <f>podroze7[[#This Row],[Imie]]&amp;podroze7[[#This Row],[Nazwisko]]</f>
        <v>AmadeuszHelski</v>
      </c>
      <c r="AI366">
        <f>COUNTIF(podroze7[id],podroze7[[#This Row],[id]])</f>
        <v>9</v>
      </c>
      <c r="AJ366">
        <f>podroze7[[#This Row],[D_powr]]-podroze7[[#This Row],[D_wyj]]+1</f>
        <v>5</v>
      </c>
      <c r="AK366" s="1" cm="1">
        <f t="array" ref="AK366">SUM(IF(podroze7[Nazwisko]=podroze7[[#This Row],[Nazwisko]],podroze7[dnie],0))</f>
        <v>30</v>
      </c>
      <c r="AL366" s="1">
        <f>30+(podroze7[[#This Row],[dnie]]-1)*24</f>
        <v>126</v>
      </c>
      <c r="AM366" s="1">
        <f>podroze7[[#This Row],[dieta]]+podroze7[[#This Row],[Koszt_wyj]]</f>
        <v>800.5</v>
      </c>
      <c r="AZ366" s="1" t="s">
        <v>61</v>
      </c>
      <c r="BA366" s="1" t="s">
        <v>62</v>
      </c>
      <c r="BB366" s="1" t="s">
        <v>14</v>
      </c>
      <c r="BC366" s="2">
        <v>41737</v>
      </c>
      <c r="BD366" s="2">
        <v>41741</v>
      </c>
      <c r="BE366">
        <v>674.5</v>
      </c>
      <c r="BF366" t="str">
        <f>podroze78[[#This Row],[Imie]]&amp;podroze78[[#This Row],[Nazwisko]]</f>
        <v>AmadeuszHelski</v>
      </c>
      <c r="BG366">
        <f>COUNTIF(podroze78[id],podroze78[[#This Row],[id]])</f>
        <v>9</v>
      </c>
      <c r="BH366">
        <f>podroze78[[#This Row],[D_powr]]-podroze78[[#This Row],[D_wyj]]+1</f>
        <v>5</v>
      </c>
      <c r="BI366" s="1" cm="1">
        <f t="array" ref="BI366">SUM(IF(podroze78[Nazwisko]=podroze78[[#This Row],[Nazwisko]],podroze78[dnie],0))</f>
        <v>30</v>
      </c>
      <c r="BJ366" s="1">
        <f>30+(podroze78[[#This Row],[dnie]]-1)*24</f>
        <v>126</v>
      </c>
      <c r="BK366" s="1">
        <f>podroze78[[#This Row],[dieta]]+podroze78[[#This Row],[Koszt_wyj]]</f>
        <v>800.5</v>
      </c>
      <c r="BL366" s="1">
        <f>MONTH(podroze78[[#This Row],[D_wyj]])</f>
        <v>4</v>
      </c>
      <c r="BT366" s="1" t="s">
        <v>61</v>
      </c>
      <c r="BU366" s="1" t="s">
        <v>62</v>
      </c>
      <c r="BV366" s="1" t="s">
        <v>14</v>
      </c>
      <c r="BW366" s="2">
        <v>41737</v>
      </c>
      <c r="BX366" s="2">
        <v>41741</v>
      </c>
      <c r="BY366">
        <v>674.5</v>
      </c>
      <c r="BZ366" t="str">
        <f>podroze789[[#This Row],[Imie]]&amp;podroze789[[#This Row],[Nazwisko]]</f>
        <v>AmadeuszHelski</v>
      </c>
      <c r="CA366">
        <f>COUNTIF(podroze789[id],podroze789[[#This Row],[id]])</f>
        <v>9</v>
      </c>
      <c r="CB366">
        <f>podroze789[[#This Row],[D_powr]]-podroze789[[#This Row],[D_wyj]]+1</f>
        <v>5</v>
      </c>
      <c r="CC366" s="1" cm="1">
        <f t="array" ref="CC366">SUM(IF(podroze789[Nazwisko]=podroze789[[#This Row],[Nazwisko]],podroze789[dnie],0))</f>
        <v>30</v>
      </c>
      <c r="CD366" s="1">
        <f>30+(podroze789[[#This Row],[dnie]]-1)*24</f>
        <v>126</v>
      </c>
      <c r="CE366" s="1">
        <f>podroze789[[#This Row],[dieta]]+podroze789[[#This Row],[Koszt_wyj]]</f>
        <v>800.5</v>
      </c>
      <c r="CF366" s="1">
        <f>MONTH(podroze789[[#This Row],[D_wyj]])</f>
        <v>4</v>
      </c>
      <c r="CG366" s="1">
        <f>podroze789[[#This Row],[dnie]]-1</f>
        <v>4</v>
      </c>
      <c r="CT366" s="24">
        <v>2</v>
      </c>
      <c r="CV366" s="24">
        <v>4</v>
      </c>
    </row>
    <row r="367" spans="1:100" x14ac:dyDescent="0.25">
      <c r="A367" s="1" t="s">
        <v>61</v>
      </c>
      <c r="B367" s="1" t="s">
        <v>62</v>
      </c>
      <c r="C367" s="1" t="s">
        <v>30</v>
      </c>
      <c r="D367" s="2">
        <v>41982</v>
      </c>
      <c r="E367" s="2">
        <v>41986</v>
      </c>
      <c r="F367">
        <v>688.5</v>
      </c>
      <c r="G367" t="str">
        <f>podroze[[#This Row],[Imie]]&amp;podroze[[#This Row],[Nazwisko]]</f>
        <v>AmadeuszHelski</v>
      </c>
      <c r="H367">
        <f>COUNTIF(podroze[id],podroze[[#This Row],[id]])</f>
        <v>9</v>
      </c>
      <c r="I367">
        <f>podroze[[#This Row],[D_powr]]-podroze[[#This Row],[D_wyj]]+1</f>
        <v>5</v>
      </c>
      <c r="J367" s="1" cm="1">
        <f t="array" ref="J367">SUM(IF(podroze[Nazwisko]=podroze[[#This Row],[Nazwisko]],podroze[dnie],0))</f>
        <v>30</v>
      </c>
      <c r="K367" s="1">
        <f>30+(podroze[[#This Row],[dnie]]-1)*24</f>
        <v>126</v>
      </c>
      <c r="AB367" s="1" t="s">
        <v>61</v>
      </c>
      <c r="AC367" s="1" t="s">
        <v>62</v>
      </c>
      <c r="AD367" s="1" t="s">
        <v>30</v>
      </c>
      <c r="AE367" s="2">
        <v>41982</v>
      </c>
      <c r="AF367" s="2">
        <v>41986</v>
      </c>
      <c r="AG367">
        <v>688.5</v>
      </c>
      <c r="AH367" t="str">
        <f>podroze7[[#This Row],[Imie]]&amp;podroze7[[#This Row],[Nazwisko]]</f>
        <v>AmadeuszHelski</v>
      </c>
      <c r="AI367">
        <f>COUNTIF(podroze7[id],podroze7[[#This Row],[id]])</f>
        <v>9</v>
      </c>
      <c r="AJ367">
        <f>podroze7[[#This Row],[D_powr]]-podroze7[[#This Row],[D_wyj]]+1</f>
        <v>5</v>
      </c>
      <c r="AK367" s="1" cm="1">
        <f t="array" ref="AK367">SUM(IF(podroze7[Nazwisko]=podroze7[[#This Row],[Nazwisko]],podroze7[dnie],0))</f>
        <v>30</v>
      </c>
      <c r="AL367" s="1">
        <f>30+(podroze7[[#This Row],[dnie]]-1)*24</f>
        <v>126</v>
      </c>
      <c r="AM367" s="1">
        <f>podroze7[[#This Row],[dieta]]+podroze7[[#This Row],[Koszt_wyj]]</f>
        <v>814.5</v>
      </c>
      <c r="AZ367" s="1" t="s">
        <v>61</v>
      </c>
      <c r="BA367" s="1" t="s">
        <v>62</v>
      </c>
      <c r="BB367" s="1" t="s">
        <v>30</v>
      </c>
      <c r="BC367" s="2">
        <v>41982</v>
      </c>
      <c r="BD367" s="2">
        <v>41986</v>
      </c>
      <c r="BE367">
        <v>688.5</v>
      </c>
      <c r="BF367" t="str">
        <f>podroze78[[#This Row],[Imie]]&amp;podroze78[[#This Row],[Nazwisko]]</f>
        <v>AmadeuszHelski</v>
      </c>
      <c r="BG367">
        <f>COUNTIF(podroze78[id],podroze78[[#This Row],[id]])</f>
        <v>9</v>
      </c>
      <c r="BH367">
        <f>podroze78[[#This Row],[D_powr]]-podroze78[[#This Row],[D_wyj]]+1</f>
        <v>5</v>
      </c>
      <c r="BI367" s="1" cm="1">
        <f t="array" ref="BI367">SUM(IF(podroze78[Nazwisko]=podroze78[[#This Row],[Nazwisko]],podroze78[dnie],0))</f>
        <v>30</v>
      </c>
      <c r="BJ367" s="1">
        <f>30+(podroze78[[#This Row],[dnie]]-1)*24</f>
        <v>126</v>
      </c>
      <c r="BK367" s="1">
        <f>podroze78[[#This Row],[dieta]]+podroze78[[#This Row],[Koszt_wyj]]</f>
        <v>814.5</v>
      </c>
      <c r="BL367" s="1">
        <f>MONTH(podroze78[[#This Row],[D_wyj]])</f>
        <v>12</v>
      </c>
      <c r="BT367" s="1" t="s">
        <v>61</v>
      </c>
      <c r="BU367" s="1" t="s">
        <v>62</v>
      </c>
      <c r="BV367" s="1" t="s">
        <v>30</v>
      </c>
      <c r="BW367" s="2">
        <v>41982</v>
      </c>
      <c r="BX367" s="2">
        <v>41986</v>
      </c>
      <c r="BY367">
        <v>688.5</v>
      </c>
      <c r="BZ367" t="str">
        <f>podroze789[[#This Row],[Imie]]&amp;podroze789[[#This Row],[Nazwisko]]</f>
        <v>AmadeuszHelski</v>
      </c>
      <c r="CA367">
        <f>COUNTIF(podroze789[id],podroze789[[#This Row],[id]])</f>
        <v>9</v>
      </c>
      <c r="CB367">
        <f>podroze789[[#This Row],[D_powr]]-podroze789[[#This Row],[D_wyj]]+1</f>
        <v>5</v>
      </c>
      <c r="CC367" s="1" cm="1">
        <f t="array" ref="CC367">SUM(IF(podroze789[Nazwisko]=podroze789[[#This Row],[Nazwisko]],podroze789[dnie],0))</f>
        <v>30</v>
      </c>
      <c r="CD367" s="1">
        <f>30+(podroze789[[#This Row],[dnie]]-1)*24</f>
        <v>126</v>
      </c>
      <c r="CE367" s="1">
        <f>podroze789[[#This Row],[dieta]]+podroze789[[#This Row],[Koszt_wyj]]</f>
        <v>814.5</v>
      </c>
      <c r="CF367" s="1">
        <f>MONTH(podroze789[[#This Row],[D_wyj]])</f>
        <v>12</v>
      </c>
      <c r="CG367" s="1">
        <f>podroze789[[#This Row],[dnie]]-1</f>
        <v>4</v>
      </c>
      <c r="CT367" s="23">
        <v>2</v>
      </c>
      <c r="CV367" s="23">
        <v>3</v>
      </c>
    </row>
    <row r="368" spans="1:100" x14ac:dyDescent="0.25">
      <c r="A368" s="1" t="s">
        <v>33</v>
      </c>
      <c r="B368" s="1" t="s">
        <v>34</v>
      </c>
      <c r="C368" s="1" t="s">
        <v>30</v>
      </c>
      <c r="D368" s="2">
        <v>41642</v>
      </c>
      <c r="E368" s="2">
        <v>41644</v>
      </c>
      <c r="F368">
        <v>450.5</v>
      </c>
      <c r="G368" t="str">
        <f>podroze[[#This Row],[Imie]]&amp;podroze[[#This Row],[Nazwisko]]</f>
        <v>AndrzejKlajn</v>
      </c>
      <c r="H368">
        <f>COUNTIF(podroze[id],podroze[[#This Row],[id]])</f>
        <v>13</v>
      </c>
      <c r="I368">
        <f>podroze[[#This Row],[D_powr]]-podroze[[#This Row],[D_wyj]]+1</f>
        <v>3</v>
      </c>
      <c r="J368" s="1" cm="1">
        <f t="array" ref="J368">SUM(IF(podroze[Nazwisko]=podroze[[#This Row],[Nazwisko]],podroze[dnie],0))</f>
        <v>30</v>
      </c>
      <c r="K368" s="1">
        <f>30+(podroze[[#This Row],[dnie]]-1)*24</f>
        <v>78</v>
      </c>
      <c r="AB368" s="1" t="s">
        <v>33</v>
      </c>
      <c r="AC368" s="1" t="s">
        <v>34</v>
      </c>
      <c r="AD368" s="1" t="s">
        <v>30</v>
      </c>
      <c r="AE368" s="2">
        <v>41642</v>
      </c>
      <c r="AF368" s="2">
        <v>41644</v>
      </c>
      <c r="AG368">
        <v>450.5</v>
      </c>
      <c r="AH368" t="str">
        <f>podroze7[[#This Row],[Imie]]&amp;podroze7[[#This Row],[Nazwisko]]</f>
        <v>AndrzejKlajn</v>
      </c>
      <c r="AI368">
        <f>COUNTIF(podroze7[id],podroze7[[#This Row],[id]])</f>
        <v>13</v>
      </c>
      <c r="AJ368">
        <f>podroze7[[#This Row],[D_powr]]-podroze7[[#This Row],[D_wyj]]+1</f>
        <v>3</v>
      </c>
      <c r="AK368" s="1" cm="1">
        <f t="array" ref="AK368">SUM(IF(podroze7[Nazwisko]=podroze7[[#This Row],[Nazwisko]],podroze7[dnie],0))</f>
        <v>30</v>
      </c>
      <c r="AL368" s="1">
        <f>30+(podroze7[[#This Row],[dnie]]-1)*24</f>
        <v>78</v>
      </c>
      <c r="AM368" s="1">
        <f>podroze7[[#This Row],[dieta]]+podroze7[[#This Row],[Koszt_wyj]]</f>
        <v>528.5</v>
      </c>
      <c r="AZ368" s="1" t="s">
        <v>33</v>
      </c>
      <c r="BA368" s="1" t="s">
        <v>34</v>
      </c>
      <c r="BB368" s="1" t="s">
        <v>30</v>
      </c>
      <c r="BC368" s="2">
        <v>41642</v>
      </c>
      <c r="BD368" s="2">
        <v>41644</v>
      </c>
      <c r="BE368">
        <v>450.5</v>
      </c>
      <c r="BF368" t="str">
        <f>podroze78[[#This Row],[Imie]]&amp;podroze78[[#This Row],[Nazwisko]]</f>
        <v>AndrzejKlajn</v>
      </c>
      <c r="BG368">
        <f>COUNTIF(podroze78[id],podroze78[[#This Row],[id]])</f>
        <v>13</v>
      </c>
      <c r="BH368">
        <f>podroze78[[#This Row],[D_powr]]-podroze78[[#This Row],[D_wyj]]+1</f>
        <v>3</v>
      </c>
      <c r="BI368" s="1" cm="1">
        <f t="array" ref="BI368">SUM(IF(podroze78[Nazwisko]=podroze78[[#This Row],[Nazwisko]],podroze78[dnie],0))</f>
        <v>30</v>
      </c>
      <c r="BJ368" s="1">
        <f>30+(podroze78[[#This Row],[dnie]]-1)*24</f>
        <v>78</v>
      </c>
      <c r="BK368" s="1">
        <f>podroze78[[#This Row],[dieta]]+podroze78[[#This Row],[Koszt_wyj]]</f>
        <v>528.5</v>
      </c>
      <c r="BL368" s="1">
        <f>MONTH(podroze78[[#This Row],[D_wyj]])</f>
        <v>1</v>
      </c>
      <c r="BT368" s="1" t="s">
        <v>33</v>
      </c>
      <c r="BU368" s="1" t="s">
        <v>34</v>
      </c>
      <c r="BV368" s="1" t="s">
        <v>30</v>
      </c>
      <c r="BW368" s="2">
        <v>41642</v>
      </c>
      <c r="BX368" s="2">
        <v>41644</v>
      </c>
      <c r="BY368">
        <v>450.5</v>
      </c>
      <c r="BZ368" t="str">
        <f>podroze789[[#This Row],[Imie]]&amp;podroze789[[#This Row],[Nazwisko]]</f>
        <v>AndrzejKlajn</v>
      </c>
      <c r="CA368">
        <f>COUNTIF(podroze789[id],podroze789[[#This Row],[id]])</f>
        <v>13</v>
      </c>
      <c r="CB368">
        <f>podroze789[[#This Row],[D_powr]]-podroze789[[#This Row],[D_wyj]]+1</f>
        <v>3</v>
      </c>
      <c r="CC368" s="1" cm="1">
        <f t="array" ref="CC368">SUM(IF(podroze789[Nazwisko]=podroze789[[#This Row],[Nazwisko]],podroze789[dnie],0))</f>
        <v>30</v>
      </c>
      <c r="CD368" s="1">
        <f>30+(podroze789[[#This Row],[dnie]]-1)*24</f>
        <v>78</v>
      </c>
      <c r="CE368" s="1">
        <f>podroze789[[#This Row],[dieta]]+podroze789[[#This Row],[Koszt_wyj]]</f>
        <v>528.5</v>
      </c>
      <c r="CF368" s="1">
        <f>MONTH(podroze789[[#This Row],[D_wyj]])</f>
        <v>1</v>
      </c>
      <c r="CG368" s="1">
        <f>podroze789[[#This Row],[dnie]]-1</f>
        <v>2</v>
      </c>
      <c r="CT368" s="24">
        <v>3</v>
      </c>
      <c r="CV368" s="24">
        <v>3</v>
      </c>
    </row>
    <row r="369" spans="1:100" x14ac:dyDescent="0.25">
      <c r="A369" s="1" t="s">
        <v>33</v>
      </c>
      <c r="B369" s="1" t="s">
        <v>34</v>
      </c>
      <c r="C369" s="1" t="s">
        <v>72</v>
      </c>
      <c r="D369" s="2">
        <v>41898</v>
      </c>
      <c r="E369" s="2">
        <v>41900</v>
      </c>
      <c r="F369">
        <v>892.7</v>
      </c>
      <c r="G369" t="str">
        <f>podroze[[#This Row],[Imie]]&amp;podroze[[#This Row],[Nazwisko]]</f>
        <v>AndrzejKlajn</v>
      </c>
      <c r="H369">
        <f>COUNTIF(podroze[id],podroze[[#This Row],[id]])</f>
        <v>13</v>
      </c>
      <c r="I369">
        <f>podroze[[#This Row],[D_powr]]-podroze[[#This Row],[D_wyj]]+1</f>
        <v>3</v>
      </c>
      <c r="J369" s="1" cm="1">
        <f t="array" ref="J369">SUM(IF(podroze[Nazwisko]=podroze[[#This Row],[Nazwisko]],podroze[dnie],0))</f>
        <v>30</v>
      </c>
      <c r="K369" s="1">
        <f>30+(podroze[[#This Row],[dnie]]-1)*24</f>
        <v>78</v>
      </c>
      <c r="AB369" s="1" t="s">
        <v>33</v>
      </c>
      <c r="AC369" s="1" t="s">
        <v>34</v>
      </c>
      <c r="AD369" s="1" t="s">
        <v>72</v>
      </c>
      <c r="AE369" s="2">
        <v>41898</v>
      </c>
      <c r="AF369" s="2">
        <v>41900</v>
      </c>
      <c r="AG369">
        <v>892.7</v>
      </c>
      <c r="AH369" t="str">
        <f>podroze7[[#This Row],[Imie]]&amp;podroze7[[#This Row],[Nazwisko]]</f>
        <v>AndrzejKlajn</v>
      </c>
      <c r="AI369">
        <f>COUNTIF(podroze7[id],podroze7[[#This Row],[id]])</f>
        <v>13</v>
      </c>
      <c r="AJ369">
        <f>podroze7[[#This Row],[D_powr]]-podroze7[[#This Row],[D_wyj]]+1</f>
        <v>3</v>
      </c>
      <c r="AK369" s="1" cm="1">
        <f t="array" ref="AK369">SUM(IF(podroze7[Nazwisko]=podroze7[[#This Row],[Nazwisko]],podroze7[dnie],0))</f>
        <v>30</v>
      </c>
      <c r="AL369" s="1">
        <f>30+(podroze7[[#This Row],[dnie]]-1)*24</f>
        <v>78</v>
      </c>
      <c r="AM369" s="1">
        <f>podroze7[[#This Row],[dieta]]+podroze7[[#This Row],[Koszt_wyj]]</f>
        <v>970.7</v>
      </c>
      <c r="AZ369" s="1" t="s">
        <v>33</v>
      </c>
      <c r="BA369" s="1" t="s">
        <v>34</v>
      </c>
      <c r="BB369" s="1" t="s">
        <v>72</v>
      </c>
      <c r="BC369" s="2">
        <v>41898</v>
      </c>
      <c r="BD369" s="2">
        <v>41900</v>
      </c>
      <c r="BE369">
        <v>892.7</v>
      </c>
      <c r="BF369" t="str">
        <f>podroze78[[#This Row],[Imie]]&amp;podroze78[[#This Row],[Nazwisko]]</f>
        <v>AndrzejKlajn</v>
      </c>
      <c r="BG369">
        <f>COUNTIF(podroze78[id],podroze78[[#This Row],[id]])</f>
        <v>13</v>
      </c>
      <c r="BH369">
        <f>podroze78[[#This Row],[D_powr]]-podroze78[[#This Row],[D_wyj]]+1</f>
        <v>3</v>
      </c>
      <c r="BI369" s="1" cm="1">
        <f t="array" ref="BI369">SUM(IF(podroze78[Nazwisko]=podroze78[[#This Row],[Nazwisko]],podroze78[dnie],0))</f>
        <v>30</v>
      </c>
      <c r="BJ369" s="1">
        <f>30+(podroze78[[#This Row],[dnie]]-1)*24</f>
        <v>78</v>
      </c>
      <c r="BK369" s="1">
        <f>podroze78[[#This Row],[dieta]]+podroze78[[#This Row],[Koszt_wyj]]</f>
        <v>970.7</v>
      </c>
      <c r="BL369" s="1">
        <f>MONTH(podroze78[[#This Row],[D_wyj]])</f>
        <v>9</v>
      </c>
      <c r="BT369" s="1" t="s">
        <v>33</v>
      </c>
      <c r="BU369" s="1" t="s">
        <v>34</v>
      </c>
      <c r="BV369" s="1" t="s">
        <v>72</v>
      </c>
      <c r="BW369" s="2">
        <v>41898</v>
      </c>
      <c r="BX369" s="2">
        <v>41900</v>
      </c>
      <c r="BY369">
        <v>892.7</v>
      </c>
      <c r="BZ369" t="str">
        <f>podroze789[[#This Row],[Imie]]&amp;podroze789[[#This Row],[Nazwisko]]</f>
        <v>AndrzejKlajn</v>
      </c>
      <c r="CA369">
        <f>COUNTIF(podroze789[id],podroze789[[#This Row],[id]])</f>
        <v>13</v>
      </c>
      <c r="CB369">
        <f>podroze789[[#This Row],[D_powr]]-podroze789[[#This Row],[D_wyj]]+1</f>
        <v>3</v>
      </c>
      <c r="CC369" s="1" cm="1">
        <f t="array" ref="CC369">SUM(IF(podroze789[Nazwisko]=podroze789[[#This Row],[Nazwisko]],podroze789[dnie],0))</f>
        <v>30</v>
      </c>
      <c r="CD369" s="1">
        <f>30+(podroze789[[#This Row],[dnie]]-1)*24</f>
        <v>78</v>
      </c>
      <c r="CE369" s="1">
        <f>podroze789[[#This Row],[dieta]]+podroze789[[#This Row],[Koszt_wyj]]</f>
        <v>970.7</v>
      </c>
      <c r="CF369" s="1">
        <f>MONTH(podroze789[[#This Row],[D_wyj]])</f>
        <v>9</v>
      </c>
      <c r="CG369" s="1">
        <f>podroze789[[#This Row],[dnie]]-1</f>
        <v>2</v>
      </c>
      <c r="CT369" s="23">
        <v>3</v>
      </c>
      <c r="CV369" s="23">
        <v>4</v>
      </c>
    </row>
    <row r="370" spans="1:100" x14ac:dyDescent="0.25">
      <c r="A370" s="1" t="s">
        <v>131</v>
      </c>
      <c r="B370" s="1" t="s">
        <v>154</v>
      </c>
      <c r="C370" s="1" t="s">
        <v>27</v>
      </c>
      <c r="D370" s="2">
        <v>41713</v>
      </c>
      <c r="E370" s="2">
        <v>41715</v>
      </c>
      <c r="F370">
        <v>698</v>
      </c>
      <c r="G370" t="str">
        <f>podroze[[#This Row],[Imie]]&amp;podroze[[#This Row],[Nazwisko]]</f>
        <v>WiktorBudzis</v>
      </c>
      <c r="H370">
        <f>COUNTIF(podroze[id],podroze[[#This Row],[id]])</f>
        <v>12</v>
      </c>
      <c r="I370">
        <f>podroze[[#This Row],[D_powr]]-podroze[[#This Row],[D_wyj]]+1</f>
        <v>3</v>
      </c>
      <c r="J370" s="1" cm="1">
        <f t="array" ref="J370">SUM(IF(podroze[Nazwisko]=podroze[[#This Row],[Nazwisko]],podroze[dnie],0))</f>
        <v>30</v>
      </c>
      <c r="K370" s="1">
        <f>30+(podroze[[#This Row],[dnie]]-1)*24</f>
        <v>78</v>
      </c>
      <c r="AB370" s="1" t="s">
        <v>131</v>
      </c>
      <c r="AC370" s="1" t="s">
        <v>154</v>
      </c>
      <c r="AD370" s="1" t="s">
        <v>27</v>
      </c>
      <c r="AE370" s="2">
        <v>41713</v>
      </c>
      <c r="AF370" s="2">
        <v>41715</v>
      </c>
      <c r="AG370">
        <v>698</v>
      </c>
      <c r="AH370" t="str">
        <f>podroze7[[#This Row],[Imie]]&amp;podroze7[[#This Row],[Nazwisko]]</f>
        <v>WiktorBudzis</v>
      </c>
      <c r="AI370">
        <f>COUNTIF(podroze7[id],podroze7[[#This Row],[id]])</f>
        <v>12</v>
      </c>
      <c r="AJ370">
        <f>podroze7[[#This Row],[D_powr]]-podroze7[[#This Row],[D_wyj]]+1</f>
        <v>3</v>
      </c>
      <c r="AK370" s="1" cm="1">
        <f t="array" ref="AK370">SUM(IF(podroze7[Nazwisko]=podroze7[[#This Row],[Nazwisko]],podroze7[dnie],0))</f>
        <v>30</v>
      </c>
      <c r="AL370" s="1">
        <f>30+(podroze7[[#This Row],[dnie]]-1)*24</f>
        <v>78</v>
      </c>
      <c r="AM370" s="1">
        <f>podroze7[[#This Row],[dieta]]+podroze7[[#This Row],[Koszt_wyj]]</f>
        <v>776</v>
      </c>
      <c r="AZ370" s="1" t="s">
        <v>131</v>
      </c>
      <c r="BA370" s="1" t="s">
        <v>154</v>
      </c>
      <c r="BB370" s="1" t="s">
        <v>27</v>
      </c>
      <c r="BC370" s="2">
        <v>41713</v>
      </c>
      <c r="BD370" s="2">
        <v>41715</v>
      </c>
      <c r="BE370">
        <v>698</v>
      </c>
      <c r="BF370" t="str">
        <f>podroze78[[#This Row],[Imie]]&amp;podroze78[[#This Row],[Nazwisko]]</f>
        <v>WiktorBudzis</v>
      </c>
      <c r="BG370">
        <f>COUNTIF(podroze78[id],podroze78[[#This Row],[id]])</f>
        <v>12</v>
      </c>
      <c r="BH370">
        <f>podroze78[[#This Row],[D_powr]]-podroze78[[#This Row],[D_wyj]]+1</f>
        <v>3</v>
      </c>
      <c r="BI370" s="1" cm="1">
        <f t="array" ref="BI370">SUM(IF(podroze78[Nazwisko]=podroze78[[#This Row],[Nazwisko]],podroze78[dnie],0))</f>
        <v>30</v>
      </c>
      <c r="BJ370" s="1">
        <f>30+(podroze78[[#This Row],[dnie]]-1)*24</f>
        <v>78</v>
      </c>
      <c r="BK370" s="1">
        <f>podroze78[[#This Row],[dieta]]+podroze78[[#This Row],[Koszt_wyj]]</f>
        <v>776</v>
      </c>
      <c r="BL370" s="1">
        <f>MONTH(podroze78[[#This Row],[D_wyj]])</f>
        <v>3</v>
      </c>
      <c r="BT370" s="1" t="s">
        <v>131</v>
      </c>
      <c r="BU370" s="1" t="s">
        <v>154</v>
      </c>
      <c r="BV370" s="1" t="s">
        <v>27</v>
      </c>
      <c r="BW370" s="2">
        <v>41713</v>
      </c>
      <c r="BX370" s="2">
        <v>41715</v>
      </c>
      <c r="BY370">
        <v>698</v>
      </c>
      <c r="BZ370" t="str">
        <f>podroze789[[#This Row],[Imie]]&amp;podroze789[[#This Row],[Nazwisko]]</f>
        <v>WiktorBudzis</v>
      </c>
      <c r="CA370">
        <f>COUNTIF(podroze789[id],podroze789[[#This Row],[id]])</f>
        <v>12</v>
      </c>
      <c r="CB370">
        <f>podroze789[[#This Row],[D_powr]]-podroze789[[#This Row],[D_wyj]]+1</f>
        <v>3</v>
      </c>
      <c r="CC370" s="1" cm="1">
        <f t="array" ref="CC370">SUM(IF(podroze789[Nazwisko]=podroze789[[#This Row],[Nazwisko]],podroze789[dnie],0))</f>
        <v>30</v>
      </c>
      <c r="CD370" s="1">
        <f>30+(podroze789[[#This Row],[dnie]]-1)*24</f>
        <v>78</v>
      </c>
      <c r="CE370" s="1">
        <f>podroze789[[#This Row],[dieta]]+podroze789[[#This Row],[Koszt_wyj]]</f>
        <v>776</v>
      </c>
      <c r="CF370" s="1">
        <f>MONTH(podroze789[[#This Row],[D_wyj]])</f>
        <v>3</v>
      </c>
      <c r="CG370" s="1">
        <f>podroze789[[#This Row],[dnie]]-1</f>
        <v>2</v>
      </c>
      <c r="CT370" s="24">
        <v>4</v>
      </c>
      <c r="CV370" s="24">
        <v>4</v>
      </c>
    </row>
    <row r="371" spans="1:100" x14ac:dyDescent="0.25">
      <c r="A371" s="1" t="s">
        <v>61</v>
      </c>
      <c r="B371" s="1" t="s">
        <v>62</v>
      </c>
      <c r="C371" s="1" t="s">
        <v>17</v>
      </c>
      <c r="D371" s="2">
        <v>41648</v>
      </c>
      <c r="E371" s="2">
        <v>41651</v>
      </c>
      <c r="F371">
        <v>1116.5</v>
      </c>
      <c r="G371" t="str">
        <f>podroze[[#This Row],[Imie]]&amp;podroze[[#This Row],[Nazwisko]]</f>
        <v>AmadeuszHelski</v>
      </c>
      <c r="H371">
        <f>COUNTIF(podroze[id],podroze[[#This Row],[id]])</f>
        <v>9</v>
      </c>
      <c r="I371">
        <f>podroze[[#This Row],[D_powr]]-podroze[[#This Row],[D_wyj]]+1</f>
        <v>4</v>
      </c>
      <c r="J371" s="1" cm="1">
        <f t="array" ref="J371">SUM(IF(podroze[Nazwisko]=podroze[[#This Row],[Nazwisko]],podroze[dnie],0))</f>
        <v>30</v>
      </c>
      <c r="K371" s="1">
        <f>30+(podroze[[#This Row],[dnie]]-1)*24</f>
        <v>102</v>
      </c>
      <c r="AB371" s="1" t="s">
        <v>61</v>
      </c>
      <c r="AC371" s="1" t="s">
        <v>62</v>
      </c>
      <c r="AD371" s="1" t="s">
        <v>17</v>
      </c>
      <c r="AE371" s="2">
        <v>41648</v>
      </c>
      <c r="AF371" s="2">
        <v>41651</v>
      </c>
      <c r="AG371">
        <v>1116.5</v>
      </c>
      <c r="AH371" t="str">
        <f>podroze7[[#This Row],[Imie]]&amp;podroze7[[#This Row],[Nazwisko]]</f>
        <v>AmadeuszHelski</v>
      </c>
      <c r="AI371">
        <f>COUNTIF(podroze7[id],podroze7[[#This Row],[id]])</f>
        <v>9</v>
      </c>
      <c r="AJ371">
        <f>podroze7[[#This Row],[D_powr]]-podroze7[[#This Row],[D_wyj]]+1</f>
        <v>4</v>
      </c>
      <c r="AK371" s="1" cm="1">
        <f t="array" ref="AK371">SUM(IF(podroze7[Nazwisko]=podroze7[[#This Row],[Nazwisko]],podroze7[dnie],0))</f>
        <v>30</v>
      </c>
      <c r="AL371" s="1">
        <f>30+(podroze7[[#This Row],[dnie]]-1)*24</f>
        <v>102</v>
      </c>
      <c r="AM371" s="1">
        <f>podroze7[[#This Row],[dieta]]+podroze7[[#This Row],[Koszt_wyj]]</f>
        <v>1218.5</v>
      </c>
      <c r="AZ371" s="1" t="s">
        <v>61</v>
      </c>
      <c r="BA371" s="1" t="s">
        <v>62</v>
      </c>
      <c r="BB371" s="1" t="s">
        <v>17</v>
      </c>
      <c r="BC371" s="2">
        <v>41648</v>
      </c>
      <c r="BD371" s="2">
        <v>41651</v>
      </c>
      <c r="BE371">
        <v>1116.5</v>
      </c>
      <c r="BF371" t="str">
        <f>podroze78[[#This Row],[Imie]]&amp;podroze78[[#This Row],[Nazwisko]]</f>
        <v>AmadeuszHelski</v>
      </c>
      <c r="BG371">
        <f>COUNTIF(podroze78[id],podroze78[[#This Row],[id]])</f>
        <v>9</v>
      </c>
      <c r="BH371">
        <f>podroze78[[#This Row],[D_powr]]-podroze78[[#This Row],[D_wyj]]+1</f>
        <v>4</v>
      </c>
      <c r="BI371" s="1" cm="1">
        <f t="array" ref="BI371">SUM(IF(podroze78[Nazwisko]=podroze78[[#This Row],[Nazwisko]],podroze78[dnie],0))</f>
        <v>30</v>
      </c>
      <c r="BJ371" s="1">
        <f>30+(podroze78[[#This Row],[dnie]]-1)*24</f>
        <v>102</v>
      </c>
      <c r="BK371" s="1">
        <f>podroze78[[#This Row],[dieta]]+podroze78[[#This Row],[Koszt_wyj]]</f>
        <v>1218.5</v>
      </c>
      <c r="BL371" s="1">
        <f>MONTH(podroze78[[#This Row],[D_wyj]])</f>
        <v>1</v>
      </c>
      <c r="BT371" s="1" t="s">
        <v>61</v>
      </c>
      <c r="BU371" s="1" t="s">
        <v>62</v>
      </c>
      <c r="BV371" s="1" t="s">
        <v>17</v>
      </c>
      <c r="BW371" s="2">
        <v>41648</v>
      </c>
      <c r="BX371" s="2">
        <v>41651</v>
      </c>
      <c r="BY371">
        <v>1116.5</v>
      </c>
      <c r="BZ371" t="str">
        <f>podroze789[[#This Row],[Imie]]&amp;podroze789[[#This Row],[Nazwisko]]</f>
        <v>AmadeuszHelski</v>
      </c>
      <c r="CA371">
        <f>COUNTIF(podroze789[id],podroze789[[#This Row],[id]])</f>
        <v>9</v>
      </c>
      <c r="CB371">
        <f>podroze789[[#This Row],[D_powr]]-podroze789[[#This Row],[D_wyj]]+1</f>
        <v>4</v>
      </c>
      <c r="CC371" s="1" cm="1">
        <f t="array" ref="CC371">SUM(IF(podroze789[Nazwisko]=podroze789[[#This Row],[Nazwisko]],podroze789[dnie],0))</f>
        <v>30</v>
      </c>
      <c r="CD371" s="1">
        <f>30+(podroze789[[#This Row],[dnie]]-1)*24</f>
        <v>102</v>
      </c>
      <c r="CE371" s="1">
        <f>podroze789[[#This Row],[dieta]]+podroze789[[#This Row],[Koszt_wyj]]</f>
        <v>1218.5</v>
      </c>
      <c r="CF371" s="1">
        <f>MONTH(podroze789[[#This Row],[D_wyj]])</f>
        <v>1</v>
      </c>
      <c r="CG371" s="1">
        <f>podroze789[[#This Row],[dnie]]-1</f>
        <v>3</v>
      </c>
      <c r="CT371" s="23">
        <v>4</v>
      </c>
      <c r="CV371" s="23">
        <v>4</v>
      </c>
    </row>
    <row r="372" spans="1:100" x14ac:dyDescent="0.25">
      <c r="A372" s="1" t="s">
        <v>61</v>
      </c>
      <c r="B372" s="1" t="s">
        <v>62</v>
      </c>
      <c r="C372" s="1" t="s">
        <v>38</v>
      </c>
      <c r="D372" s="2">
        <v>41815</v>
      </c>
      <c r="E372" s="2">
        <v>41818</v>
      </c>
      <c r="F372">
        <v>665.8</v>
      </c>
      <c r="G372" t="str">
        <f>podroze[[#This Row],[Imie]]&amp;podroze[[#This Row],[Nazwisko]]</f>
        <v>AmadeuszHelski</v>
      </c>
      <c r="H372">
        <f>COUNTIF(podroze[id],podroze[[#This Row],[id]])</f>
        <v>9</v>
      </c>
      <c r="I372">
        <f>podroze[[#This Row],[D_powr]]-podroze[[#This Row],[D_wyj]]+1</f>
        <v>4</v>
      </c>
      <c r="J372" s="1" cm="1">
        <f t="array" ref="J372">SUM(IF(podroze[Nazwisko]=podroze[[#This Row],[Nazwisko]],podroze[dnie],0))</f>
        <v>30</v>
      </c>
      <c r="K372" s="1">
        <f>30+(podroze[[#This Row],[dnie]]-1)*24</f>
        <v>102</v>
      </c>
      <c r="AB372" s="1" t="s">
        <v>61</v>
      </c>
      <c r="AC372" s="1" t="s">
        <v>62</v>
      </c>
      <c r="AD372" s="1" t="s">
        <v>38</v>
      </c>
      <c r="AE372" s="2">
        <v>41815</v>
      </c>
      <c r="AF372" s="2">
        <v>41818</v>
      </c>
      <c r="AG372">
        <v>665.8</v>
      </c>
      <c r="AH372" t="str">
        <f>podroze7[[#This Row],[Imie]]&amp;podroze7[[#This Row],[Nazwisko]]</f>
        <v>AmadeuszHelski</v>
      </c>
      <c r="AI372">
        <f>COUNTIF(podroze7[id],podroze7[[#This Row],[id]])</f>
        <v>9</v>
      </c>
      <c r="AJ372">
        <f>podroze7[[#This Row],[D_powr]]-podroze7[[#This Row],[D_wyj]]+1</f>
        <v>4</v>
      </c>
      <c r="AK372" s="1" cm="1">
        <f t="array" ref="AK372">SUM(IF(podroze7[Nazwisko]=podroze7[[#This Row],[Nazwisko]],podroze7[dnie],0))</f>
        <v>30</v>
      </c>
      <c r="AL372" s="1">
        <f>30+(podroze7[[#This Row],[dnie]]-1)*24</f>
        <v>102</v>
      </c>
      <c r="AM372" s="1">
        <f>podroze7[[#This Row],[dieta]]+podroze7[[#This Row],[Koszt_wyj]]</f>
        <v>767.8</v>
      </c>
      <c r="AZ372" s="1" t="s">
        <v>61</v>
      </c>
      <c r="BA372" s="1" t="s">
        <v>62</v>
      </c>
      <c r="BB372" s="1" t="s">
        <v>38</v>
      </c>
      <c r="BC372" s="2">
        <v>41815</v>
      </c>
      <c r="BD372" s="2">
        <v>41818</v>
      </c>
      <c r="BE372">
        <v>665.8</v>
      </c>
      <c r="BF372" t="str">
        <f>podroze78[[#This Row],[Imie]]&amp;podroze78[[#This Row],[Nazwisko]]</f>
        <v>AmadeuszHelski</v>
      </c>
      <c r="BG372">
        <f>COUNTIF(podroze78[id],podroze78[[#This Row],[id]])</f>
        <v>9</v>
      </c>
      <c r="BH372">
        <f>podroze78[[#This Row],[D_powr]]-podroze78[[#This Row],[D_wyj]]+1</f>
        <v>4</v>
      </c>
      <c r="BI372" s="1" cm="1">
        <f t="array" ref="BI372">SUM(IF(podroze78[Nazwisko]=podroze78[[#This Row],[Nazwisko]],podroze78[dnie],0))</f>
        <v>30</v>
      </c>
      <c r="BJ372" s="1">
        <f>30+(podroze78[[#This Row],[dnie]]-1)*24</f>
        <v>102</v>
      </c>
      <c r="BK372" s="1">
        <f>podroze78[[#This Row],[dieta]]+podroze78[[#This Row],[Koszt_wyj]]</f>
        <v>767.8</v>
      </c>
      <c r="BL372" s="1">
        <f>MONTH(podroze78[[#This Row],[D_wyj]])</f>
        <v>6</v>
      </c>
      <c r="BT372" s="1" t="s">
        <v>61</v>
      </c>
      <c r="BU372" s="1" t="s">
        <v>62</v>
      </c>
      <c r="BV372" s="1" t="s">
        <v>38</v>
      </c>
      <c r="BW372" s="2">
        <v>41815</v>
      </c>
      <c r="BX372" s="2">
        <v>41818</v>
      </c>
      <c r="BY372">
        <v>665.8</v>
      </c>
      <c r="BZ372" t="str">
        <f>podroze789[[#This Row],[Imie]]&amp;podroze789[[#This Row],[Nazwisko]]</f>
        <v>AmadeuszHelski</v>
      </c>
      <c r="CA372">
        <f>COUNTIF(podroze789[id],podroze789[[#This Row],[id]])</f>
        <v>9</v>
      </c>
      <c r="CB372">
        <f>podroze789[[#This Row],[D_powr]]-podroze789[[#This Row],[D_wyj]]+1</f>
        <v>4</v>
      </c>
      <c r="CC372" s="1" cm="1">
        <f t="array" ref="CC372">SUM(IF(podroze789[Nazwisko]=podroze789[[#This Row],[Nazwisko]],podroze789[dnie],0))</f>
        <v>30</v>
      </c>
      <c r="CD372" s="1">
        <f>30+(podroze789[[#This Row],[dnie]]-1)*24</f>
        <v>102</v>
      </c>
      <c r="CE372" s="1">
        <f>podroze789[[#This Row],[dieta]]+podroze789[[#This Row],[Koszt_wyj]]</f>
        <v>767.8</v>
      </c>
      <c r="CF372" s="1">
        <f>MONTH(podroze789[[#This Row],[D_wyj]])</f>
        <v>6</v>
      </c>
      <c r="CG372" s="1">
        <f>podroze789[[#This Row],[dnie]]-1</f>
        <v>3</v>
      </c>
      <c r="CT372" s="24">
        <v>3</v>
      </c>
      <c r="CV372" s="24">
        <v>2</v>
      </c>
    </row>
    <row r="373" spans="1:100" x14ac:dyDescent="0.25">
      <c r="A373" s="1" t="s">
        <v>61</v>
      </c>
      <c r="B373" s="1" t="s">
        <v>62</v>
      </c>
      <c r="C373" s="1" t="s">
        <v>59</v>
      </c>
      <c r="D373" s="2">
        <v>41827</v>
      </c>
      <c r="E373" s="2">
        <v>41830</v>
      </c>
      <c r="F373">
        <v>919</v>
      </c>
      <c r="G373" t="str">
        <f>podroze[[#This Row],[Imie]]&amp;podroze[[#This Row],[Nazwisko]]</f>
        <v>AmadeuszHelski</v>
      </c>
      <c r="H373">
        <f>COUNTIF(podroze[id],podroze[[#This Row],[id]])</f>
        <v>9</v>
      </c>
      <c r="I373">
        <f>podroze[[#This Row],[D_powr]]-podroze[[#This Row],[D_wyj]]+1</f>
        <v>4</v>
      </c>
      <c r="J373" s="1" cm="1">
        <f t="array" ref="J373">SUM(IF(podroze[Nazwisko]=podroze[[#This Row],[Nazwisko]],podroze[dnie],0))</f>
        <v>30</v>
      </c>
      <c r="K373" s="1">
        <f>30+(podroze[[#This Row],[dnie]]-1)*24</f>
        <v>102</v>
      </c>
      <c r="AB373" s="1" t="s">
        <v>61</v>
      </c>
      <c r="AC373" s="1" t="s">
        <v>62</v>
      </c>
      <c r="AD373" s="1" t="s">
        <v>59</v>
      </c>
      <c r="AE373" s="2">
        <v>41827</v>
      </c>
      <c r="AF373" s="2">
        <v>41830</v>
      </c>
      <c r="AG373">
        <v>919</v>
      </c>
      <c r="AH373" t="str">
        <f>podroze7[[#This Row],[Imie]]&amp;podroze7[[#This Row],[Nazwisko]]</f>
        <v>AmadeuszHelski</v>
      </c>
      <c r="AI373">
        <f>COUNTIF(podroze7[id],podroze7[[#This Row],[id]])</f>
        <v>9</v>
      </c>
      <c r="AJ373">
        <f>podroze7[[#This Row],[D_powr]]-podroze7[[#This Row],[D_wyj]]+1</f>
        <v>4</v>
      </c>
      <c r="AK373" s="1" cm="1">
        <f t="array" ref="AK373">SUM(IF(podroze7[Nazwisko]=podroze7[[#This Row],[Nazwisko]],podroze7[dnie],0))</f>
        <v>30</v>
      </c>
      <c r="AL373" s="1">
        <f>30+(podroze7[[#This Row],[dnie]]-1)*24</f>
        <v>102</v>
      </c>
      <c r="AM373" s="1">
        <f>podroze7[[#This Row],[dieta]]+podroze7[[#This Row],[Koszt_wyj]]</f>
        <v>1021</v>
      </c>
      <c r="AZ373" s="1" t="s">
        <v>61</v>
      </c>
      <c r="BA373" s="1" t="s">
        <v>62</v>
      </c>
      <c r="BB373" s="1" t="s">
        <v>59</v>
      </c>
      <c r="BC373" s="2">
        <v>41827</v>
      </c>
      <c r="BD373" s="2">
        <v>41830</v>
      </c>
      <c r="BE373">
        <v>919</v>
      </c>
      <c r="BF373" t="str">
        <f>podroze78[[#This Row],[Imie]]&amp;podroze78[[#This Row],[Nazwisko]]</f>
        <v>AmadeuszHelski</v>
      </c>
      <c r="BG373">
        <f>COUNTIF(podroze78[id],podroze78[[#This Row],[id]])</f>
        <v>9</v>
      </c>
      <c r="BH373">
        <f>podroze78[[#This Row],[D_powr]]-podroze78[[#This Row],[D_wyj]]+1</f>
        <v>4</v>
      </c>
      <c r="BI373" s="1" cm="1">
        <f t="array" ref="BI373">SUM(IF(podroze78[Nazwisko]=podroze78[[#This Row],[Nazwisko]],podroze78[dnie],0))</f>
        <v>30</v>
      </c>
      <c r="BJ373" s="1">
        <f>30+(podroze78[[#This Row],[dnie]]-1)*24</f>
        <v>102</v>
      </c>
      <c r="BK373" s="1">
        <f>podroze78[[#This Row],[dieta]]+podroze78[[#This Row],[Koszt_wyj]]</f>
        <v>1021</v>
      </c>
      <c r="BL373" s="1">
        <f>MONTH(podroze78[[#This Row],[D_wyj]])</f>
        <v>7</v>
      </c>
      <c r="BT373" s="1" t="s">
        <v>61</v>
      </c>
      <c r="BU373" s="1" t="s">
        <v>62</v>
      </c>
      <c r="BV373" s="1" t="s">
        <v>59</v>
      </c>
      <c r="BW373" s="2">
        <v>41827</v>
      </c>
      <c r="BX373" s="2">
        <v>41830</v>
      </c>
      <c r="BY373">
        <v>919</v>
      </c>
      <c r="BZ373" t="str">
        <f>podroze789[[#This Row],[Imie]]&amp;podroze789[[#This Row],[Nazwisko]]</f>
        <v>AmadeuszHelski</v>
      </c>
      <c r="CA373">
        <f>COUNTIF(podroze789[id],podroze789[[#This Row],[id]])</f>
        <v>9</v>
      </c>
      <c r="CB373">
        <f>podroze789[[#This Row],[D_powr]]-podroze789[[#This Row],[D_wyj]]+1</f>
        <v>4</v>
      </c>
      <c r="CC373" s="1" cm="1">
        <f t="array" ref="CC373">SUM(IF(podroze789[Nazwisko]=podroze789[[#This Row],[Nazwisko]],podroze789[dnie],0))</f>
        <v>30</v>
      </c>
      <c r="CD373" s="1">
        <f>30+(podroze789[[#This Row],[dnie]]-1)*24</f>
        <v>102</v>
      </c>
      <c r="CE373" s="1">
        <f>podroze789[[#This Row],[dieta]]+podroze789[[#This Row],[Koszt_wyj]]</f>
        <v>1021</v>
      </c>
      <c r="CF373" s="1">
        <f>MONTH(podroze789[[#This Row],[D_wyj]])</f>
        <v>7</v>
      </c>
      <c r="CG373" s="1">
        <f>podroze789[[#This Row],[dnie]]-1</f>
        <v>3</v>
      </c>
      <c r="CT373" s="23">
        <v>3</v>
      </c>
      <c r="CV373" s="23">
        <v>2</v>
      </c>
    </row>
    <row r="374" spans="1:100" x14ac:dyDescent="0.25">
      <c r="A374" s="1" t="s">
        <v>12</v>
      </c>
      <c r="B374" s="1" t="s">
        <v>13</v>
      </c>
      <c r="C374" s="1" t="s">
        <v>38</v>
      </c>
      <c r="D374" s="2">
        <v>41934</v>
      </c>
      <c r="E374" s="2">
        <v>41936</v>
      </c>
      <c r="F374">
        <v>536.79999999999995</v>
      </c>
      <c r="G374" t="str">
        <f>podroze[[#This Row],[Imie]]&amp;podroze[[#This Row],[Nazwisko]]</f>
        <v>DorotaMorska</v>
      </c>
      <c r="H374">
        <f>COUNTIF(podroze[id],podroze[[#This Row],[id]])</f>
        <v>12</v>
      </c>
      <c r="I374">
        <f>podroze[[#This Row],[D_powr]]-podroze[[#This Row],[D_wyj]]+1</f>
        <v>3</v>
      </c>
      <c r="J374" s="1" cm="1">
        <f t="array" ref="J374">SUM(IF(podroze[Nazwisko]=podroze[[#This Row],[Nazwisko]],podroze[dnie],0))</f>
        <v>30</v>
      </c>
      <c r="K374" s="1">
        <f>30+(podroze[[#This Row],[dnie]]-1)*24</f>
        <v>78</v>
      </c>
      <c r="AB374" s="1" t="s">
        <v>12</v>
      </c>
      <c r="AC374" s="1" t="s">
        <v>13</v>
      </c>
      <c r="AD374" s="1" t="s">
        <v>38</v>
      </c>
      <c r="AE374" s="2">
        <v>41934</v>
      </c>
      <c r="AF374" s="2">
        <v>41936</v>
      </c>
      <c r="AG374">
        <v>536.79999999999995</v>
      </c>
      <c r="AH374" t="str">
        <f>podroze7[[#This Row],[Imie]]&amp;podroze7[[#This Row],[Nazwisko]]</f>
        <v>DorotaMorska</v>
      </c>
      <c r="AI374">
        <f>COUNTIF(podroze7[id],podroze7[[#This Row],[id]])</f>
        <v>12</v>
      </c>
      <c r="AJ374">
        <f>podroze7[[#This Row],[D_powr]]-podroze7[[#This Row],[D_wyj]]+1</f>
        <v>3</v>
      </c>
      <c r="AK374" s="1" cm="1">
        <f t="array" ref="AK374">SUM(IF(podroze7[Nazwisko]=podroze7[[#This Row],[Nazwisko]],podroze7[dnie],0))</f>
        <v>30</v>
      </c>
      <c r="AL374" s="1">
        <f>30+(podroze7[[#This Row],[dnie]]-1)*24</f>
        <v>78</v>
      </c>
      <c r="AM374" s="1">
        <f>podroze7[[#This Row],[dieta]]+podroze7[[#This Row],[Koszt_wyj]]</f>
        <v>614.79999999999995</v>
      </c>
      <c r="AZ374" s="1" t="s">
        <v>12</v>
      </c>
      <c r="BA374" s="1" t="s">
        <v>13</v>
      </c>
      <c r="BB374" s="1" t="s">
        <v>38</v>
      </c>
      <c r="BC374" s="2">
        <v>41934</v>
      </c>
      <c r="BD374" s="2">
        <v>41936</v>
      </c>
      <c r="BE374">
        <v>536.79999999999995</v>
      </c>
      <c r="BF374" t="str">
        <f>podroze78[[#This Row],[Imie]]&amp;podroze78[[#This Row],[Nazwisko]]</f>
        <v>DorotaMorska</v>
      </c>
      <c r="BG374">
        <f>COUNTIF(podroze78[id],podroze78[[#This Row],[id]])</f>
        <v>12</v>
      </c>
      <c r="BH374">
        <f>podroze78[[#This Row],[D_powr]]-podroze78[[#This Row],[D_wyj]]+1</f>
        <v>3</v>
      </c>
      <c r="BI374" s="1" cm="1">
        <f t="array" ref="BI374">SUM(IF(podroze78[Nazwisko]=podroze78[[#This Row],[Nazwisko]],podroze78[dnie],0))</f>
        <v>30</v>
      </c>
      <c r="BJ374" s="1">
        <f>30+(podroze78[[#This Row],[dnie]]-1)*24</f>
        <v>78</v>
      </c>
      <c r="BK374" s="1">
        <f>podroze78[[#This Row],[dieta]]+podroze78[[#This Row],[Koszt_wyj]]</f>
        <v>614.79999999999995</v>
      </c>
      <c r="BL374" s="1">
        <f>MONTH(podroze78[[#This Row],[D_wyj]])</f>
        <v>10</v>
      </c>
      <c r="BT374" s="1" t="s">
        <v>12</v>
      </c>
      <c r="BU374" s="1" t="s">
        <v>13</v>
      </c>
      <c r="BV374" s="1" t="s">
        <v>38</v>
      </c>
      <c r="BW374" s="2">
        <v>41934</v>
      </c>
      <c r="BX374" s="2">
        <v>41936</v>
      </c>
      <c r="BY374">
        <v>536.79999999999995</v>
      </c>
      <c r="BZ374" t="str">
        <f>podroze789[[#This Row],[Imie]]&amp;podroze789[[#This Row],[Nazwisko]]</f>
        <v>DorotaMorska</v>
      </c>
      <c r="CA374">
        <f>COUNTIF(podroze789[id],podroze789[[#This Row],[id]])</f>
        <v>12</v>
      </c>
      <c r="CB374">
        <f>podroze789[[#This Row],[D_powr]]-podroze789[[#This Row],[D_wyj]]+1</f>
        <v>3</v>
      </c>
      <c r="CC374" s="1" cm="1">
        <f t="array" ref="CC374">SUM(IF(podroze789[Nazwisko]=podroze789[[#This Row],[Nazwisko]],podroze789[dnie],0))</f>
        <v>30</v>
      </c>
      <c r="CD374" s="1">
        <f>30+(podroze789[[#This Row],[dnie]]-1)*24</f>
        <v>78</v>
      </c>
      <c r="CE374" s="1">
        <f>podroze789[[#This Row],[dieta]]+podroze789[[#This Row],[Koszt_wyj]]</f>
        <v>614.79999999999995</v>
      </c>
      <c r="CF374" s="1">
        <f>MONTH(podroze789[[#This Row],[D_wyj]])</f>
        <v>10</v>
      </c>
      <c r="CG374" s="1">
        <f>podroze789[[#This Row],[dnie]]-1</f>
        <v>2</v>
      </c>
      <c r="CT374" s="24">
        <v>3</v>
      </c>
      <c r="CV374" s="24">
        <v>2</v>
      </c>
    </row>
    <row r="375" spans="1:100" x14ac:dyDescent="0.25">
      <c r="A375" s="1" t="s">
        <v>137</v>
      </c>
      <c r="B375" s="1" t="s">
        <v>138</v>
      </c>
      <c r="C375" s="1" t="s">
        <v>19</v>
      </c>
      <c r="D375" s="2">
        <v>41666</v>
      </c>
      <c r="E375" s="2">
        <v>41668</v>
      </c>
      <c r="F375">
        <v>795.4</v>
      </c>
      <c r="G375" t="str">
        <f>podroze[[#This Row],[Imie]]&amp;podroze[[#This Row],[Nazwisko]]</f>
        <v>RozaliaSiedlecka</v>
      </c>
      <c r="H375">
        <f>COUNTIF(podroze[id],podroze[[#This Row],[id]])</f>
        <v>11</v>
      </c>
      <c r="I375">
        <f>podroze[[#This Row],[D_powr]]-podroze[[#This Row],[D_wyj]]+1</f>
        <v>3</v>
      </c>
      <c r="J375" s="1" cm="1">
        <f t="array" ref="J375">SUM(IF(podroze[Nazwisko]=podroze[[#This Row],[Nazwisko]],podroze[dnie],0))</f>
        <v>30</v>
      </c>
      <c r="K375" s="1">
        <f>30+(podroze[[#This Row],[dnie]]-1)*24</f>
        <v>78</v>
      </c>
      <c r="AB375" s="1" t="s">
        <v>137</v>
      </c>
      <c r="AC375" s="1" t="s">
        <v>138</v>
      </c>
      <c r="AD375" s="1" t="s">
        <v>19</v>
      </c>
      <c r="AE375" s="2">
        <v>41666</v>
      </c>
      <c r="AF375" s="2">
        <v>41668</v>
      </c>
      <c r="AG375">
        <v>795.4</v>
      </c>
      <c r="AH375" t="str">
        <f>podroze7[[#This Row],[Imie]]&amp;podroze7[[#This Row],[Nazwisko]]</f>
        <v>RozaliaSiedlecka</v>
      </c>
      <c r="AI375">
        <f>COUNTIF(podroze7[id],podroze7[[#This Row],[id]])</f>
        <v>11</v>
      </c>
      <c r="AJ375">
        <f>podroze7[[#This Row],[D_powr]]-podroze7[[#This Row],[D_wyj]]+1</f>
        <v>3</v>
      </c>
      <c r="AK375" s="1" cm="1">
        <f t="array" ref="AK375">SUM(IF(podroze7[Nazwisko]=podroze7[[#This Row],[Nazwisko]],podroze7[dnie],0))</f>
        <v>30</v>
      </c>
      <c r="AL375" s="1">
        <f>30+(podroze7[[#This Row],[dnie]]-1)*24</f>
        <v>78</v>
      </c>
      <c r="AM375" s="1">
        <f>podroze7[[#This Row],[dieta]]+podroze7[[#This Row],[Koszt_wyj]]</f>
        <v>873.4</v>
      </c>
      <c r="AZ375" s="1" t="s">
        <v>137</v>
      </c>
      <c r="BA375" s="1" t="s">
        <v>138</v>
      </c>
      <c r="BB375" s="1" t="s">
        <v>19</v>
      </c>
      <c r="BC375" s="2">
        <v>41666</v>
      </c>
      <c r="BD375" s="2">
        <v>41668</v>
      </c>
      <c r="BE375">
        <v>795.4</v>
      </c>
      <c r="BF375" t="str">
        <f>podroze78[[#This Row],[Imie]]&amp;podroze78[[#This Row],[Nazwisko]]</f>
        <v>RozaliaSiedlecka</v>
      </c>
      <c r="BG375">
        <f>COUNTIF(podroze78[id],podroze78[[#This Row],[id]])</f>
        <v>11</v>
      </c>
      <c r="BH375">
        <f>podroze78[[#This Row],[D_powr]]-podroze78[[#This Row],[D_wyj]]+1</f>
        <v>3</v>
      </c>
      <c r="BI375" s="1" cm="1">
        <f t="array" ref="BI375">SUM(IF(podroze78[Nazwisko]=podroze78[[#This Row],[Nazwisko]],podroze78[dnie],0))</f>
        <v>30</v>
      </c>
      <c r="BJ375" s="1">
        <f>30+(podroze78[[#This Row],[dnie]]-1)*24</f>
        <v>78</v>
      </c>
      <c r="BK375" s="1">
        <f>podroze78[[#This Row],[dieta]]+podroze78[[#This Row],[Koszt_wyj]]</f>
        <v>873.4</v>
      </c>
      <c r="BL375" s="1">
        <f>MONTH(podroze78[[#This Row],[D_wyj]])</f>
        <v>1</v>
      </c>
      <c r="BT375" s="1" t="s">
        <v>137</v>
      </c>
      <c r="BU375" s="1" t="s">
        <v>138</v>
      </c>
      <c r="BV375" s="1" t="s">
        <v>19</v>
      </c>
      <c r="BW375" s="2">
        <v>41666</v>
      </c>
      <c r="BX375" s="2">
        <v>41668</v>
      </c>
      <c r="BY375">
        <v>795.4</v>
      </c>
      <c r="BZ375" t="str">
        <f>podroze789[[#This Row],[Imie]]&amp;podroze789[[#This Row],[Nazwisko]]</f>
        <v>RozaliaSiedlecka</v>
      </c>
      <c r="CA375">
        <f>COUNTIF(podroze789[id],podroze789[[#This Row],[id]])</f>
        <v>11</v>
      </c>
      <c r="CB375">
        <f>podroze789[[#This Row],[D_powr]]-podroze789[[#This Row],[D_wyj]]+1</f>
        <v>3</v>
      </c>
      <c r="CC375" s="1" cm="1">
        <f t="array" ref="CC375">SUM(IF(podroze789[Nazwisko]=podroze789[[#This Row],[Nazwisko]],podroze789[dnie],0))</f>
        <v>30</v>
      </c>
      <c r="CD375" s="1">
        <f>30+(podroze789[[#This Row],[dnie]]-1)*24</f>
        <v>78</v>
      </c>
      <c r="CE375" s="1">
        <f>podroze789[[#This Row],[dieta]]+podroze789[[#This Row],[Koszt_wyj]]</f>
        <v>873.4</v>
      </c>
      <c r="CF375" s="1">
        <f>MONTH(podroze789[[#This Row],[D_wyj]])</f>
        <v>1</v>
      </c>
      <c r="CG375" s="1">
        <f>podroze789[[#This Row],[dnie]]-1</f>
        <v>2</v>
      </c>
      <c r="CT375" s="23">
        <v>3</v>
      </c>
      <c r="CV375" s="23">
        <v>2</v>
      </c>
    </row>
    <row r="376" spans="1:100" x14ac:dyDescent="0.25">
      <c r="A376" s="1" t="s">
        <v>137</v>
      </c>
      <c r="B376" s="1" t="s">
        <v>138</v>
      </c>
      <c r="C376" s="1" t="s">
        <v>17</v>
      </c>
      <c r="D376" s="2">
        <v>41701</v>
      </c>
      <c r="E376" s="2">
        <v>41703</v>
      </c>
      <c r="F376">
        <v>911.5</v>
      </c>
      <c r="G376" t="str">
        <f>podroze[[#This Row],[Imie]]&amp;podroze[[#This Row],[Nazwisko]]</f>
        <v>RozaliaSiedlecka</v>
      </c>
      <c r="H376">
        <f>COUNTIF(podroze[id],podroze[[#This Row],[id]])</f>
        <v>11</v>
      </c>
      <c r="I376">
        <f>podroze[[#This Row],[D_powr]]-podroze[[#This Row],[D_wyj]]+1</f>
        <v>3</v>
      </c>
      <c r="J376" s="1" cm="1">
        <f t="array" ref="J376">SUM(IF(podroze[Nazwisko]=podroze[[#This Row],[Nazwisko]],podroze[dnie],0))</f>
        <v>30</v>
      </c>
      <c r="K376" s="1">
        <f>30+(podroze[[#This Row],[dnie]]-1)*24</f>
        <v>78</v>
      </c>
      <c r="AB376" s="1" t="s">
        <v>137</v>
      </c>
      <c r="AC376" s="1" t="s">
        <v>138</v>
      </c>
      <c r="AD376" s="1" t="s">
        <v>17</v>
      </c>
      <c r="AE376" s="2">
        <v>41701</v>
      </c>
      <c r="AF376" s="2">
        <v>41703</v>
      </c>
      <c r="AG376">
        <v>911.5</v>
      </c>
      <c r="AH376" t="str">
        <f>podroze7[[#This Row],[Imie]]&amp;podroze7[[#This Row],[Nazwisko]]</f>
        <v>RozaliaSiedlecka</v>
      </c>
      <c r="AI376">
        <f>COUNTIF(podroze7[id],podroze7[[#This Row],[id]])</f>
        <v>11</v>
      </c>
      <c r="AJ376">
        <f>podroze7[[#This Row],[D_powr]]-podroze7[[#This Row],[D_wyj]]+1</f>
        <v>3</v>
      </c>
      <c r="AK376" s="1" cm="1">
        <f t="array" ref="AK376">SUM(IF(podroze7[Nazwisko]=podroze7[[#This Row],[Nazwisko]],podroze7[dnie],0))</f>
        <v>30</v>
      </c>
      <c r="AL376" s="1">
        <f>30+(podroze7[[#This Row],[dnie]]-1)*24</f>
        <v>78</v>
      </c>
      <c r="AM376" s="1">
        <f>podroze7[[#This Row],[dieta]]+podroze7[[#This Row],[Koszt_wyj]]</f>
        <v>989.5</v>
      </c>
      <c r="AZ376" s="1" t="s">
        <v>137</v>
      </c>
      <c r="BA376" s="1" t="s">
        <v>138</v>
      </c>
      <c r="BB376" s="1" t="s">
        <v>17</v>
      </c>
      <c r="BC376" s="2">
        <v>41701</v>
      </c>
      <c r="BD376" s="2">
        <v>41703</v>
      </c>
      <c r="BE376">
        <v>911.5</v>
      </c>
      <c r="BF376" t="str">
        <f>podroze78[[#This Row],[Imie]]&amp;podroze78[[#This Row],[Nazwisko]]</f>
        <v>RozaliaSiedlecka</v>
      </c>
      <c r="BG376">
        <f>COUNTIF(podroze78[id],podroze78[[#This Row],[id]])</f>
        <v>11</v>
      </c>
      <c r="BH376">
        <f>podroze78[[#This Row],[D_powr]]-podroze78[[#This Row],[D_wyj]]+1</f>
        <v>3</v>
      </c>
      <c r="BI376" s="1" cm="1">
        <f t="array" ref="BI376">SUM(IF(podroze78[Nazwisko]=podroze78[[#This Row],[Nazwisko]],podroze78[dnie],0))</f>
        <v>30</v>
      </c>
      <c r="BJ376" s="1">
        <f>30+(podroze78[[#This Row],[dnie]]-1)*24</f>
        <v>78</v>
      </c>
      <c r="BK376" s="1">
        <f>podroze78[[#This Row],[dieta]]+podroze78[[#This Row],[Koszt_wyj]]</f>
        <v>989.5</v>
      </c>
      <c r="BL376" s="1">
        <f>MONTH(podroze78[[#This Row],[D_wyj]])</f>
        <v>3</v>
      </c>
      <c r="BT376" s="1" t="s">
        <v>137</v>
      </c>
      <c r="BU376" s="1" t="s">
        <v>138</v>
      </c>
      <c r="BV376" s="1" t="s">
        <v>17</v>
      </c>
      <c r="BW376" s="2">
        <v>41701</v>
      </c>
      <c r="BX376" s="2">
        <v>41703</v>
      </c>
      <c r="BY376">
        <v>911.5</v>
      </c>
      <c r="BZ376" t="str">
        <f>podroze789[[#This Row],[Imie]]&amp;podroze789[[#This Row],[Nazwisko]]</f>
        <v>RozaliaSiedlecka</v>
      </c>
      <c r="CA376">
        <f>COUNTIF(podroze789[id],podroze789[[#This Row],[id]])</f>
        <v>11</v>
      </c>
      <c r="CB376">
        <f>podroze789[[#This Row],[D_powr]]-podroze789[[#This Row],[D_wyj]]+1</f>
        <v>3</v>
      </c>
      <c r="CC376" s="1" cm="1">
        <f t="array" ref="CC376">SUM(IF(podroze789[Nazwisko]=podroze789[[#This Row],[Nazwisko]],podroze789[dnie],0))</f>
        <v>30</v>
      </c>
      <c r="CD376" s="1">
        <f>30+(podroze789[[#This Row],[dnie]]-1)*24</f>
        <v>78</v>
      </c>
      <c r="CE376" s="1">
        <f>podroze789[[#This Row],[dieta]]+podroze789[[#This Row],[Koszt_wyj]]</f>
        <v>989.5</v>
      </c>
      <c r="CF376" s="1">
        <f>MONTH(podroze789[[#This Row],[D_wyj]])</f>
        <v>3</v>
      </c>
      <c r="CG376" s="1">
        <f>podroze789[[#This Row],[dnie]]-1</f>
        <v>2</v>
      </c>
      <c r="CT376" s="24">
        <v>2</v>
      </c>
      <c r="CV376" s="24">
        <v>2</v>
      </c>
    </row>
    <row r="377" spans="1:100" x14ac:dyDescent="0.25">
      <c r="A377" s="1" t="s">
        <v>137</v>
      </c>
      <c r="B377" s="1" t="s">
        <v>138</v>
      </c>
      <c r="C377" s="1" t="s">
        <v>27</v>
      </c>
      <c r="D377" s="2">
        <v>41709</v>
      </c>
      <c r="E377" s="2">
        <v>41711</v>
      </c>
      <c r="F377">
        <v>698</v>
      </c>
      <c r="G377" t="str">
        <f>podroze[[#This Row],[Imie]]&amp;podroze[[#This Row],[Nazwisko]]</f>
        <v>RozaliaSiedlecka</v>
      </c>
      <c r="H377">
        <f>COUNTIF(podroze[id],podroze[[#This Row],[id]])</f>
        <v>11</v>
      </c>
      <c r="I377">
        <f>podroze[[#This Row],[D_powr]]-podroze[[#This Row],[D_wyj]]+1</f>
        <v>3</v>
      </c>
      <c r="J377" s="1" cm="1">
        <f t="array" ref="J377">SUM(IF(podroze[Nazwisko]=podroze[[#This Row],[Nazwisko]],podroze[dnie],0))</f>
        <v>30</v>
      </c>
      <c r="K377" s="1">
        <f>30+(podroze[[#This Row],[dnie]]-1)*24</f>
        <v>78</v>
      </c>
      <c r="AB377" s="1" t="s">
        <v>137</v>
      </c>
      <c r="AC377" s="1" t="s">
        <v>138</v>
      </c>
      <c r="AD377" s="1" t="s">
        <v>27</v>
      </c>
      <c r="AE377" s="2">
        <v>41709</v>
      </c>
      <c r="AF377" s="2">
        <v>41711</v>
      </c>
      <c r="AG377">
        <v>698</v>
      </c>
      <c r="AH377" t="str">
        <f>podroze7[[#This Row],[Imie]]&amp;podroze7[[#This Row],[Nazwisko]]</f>
        <v>RozaliaSiedlecka</v>
      </c>
      <c r="AI377">
        <f>COUNTIF(podroze7[id],podroze7[[#This Row],[id]])</f>
        <v>11</v>
      </c>
      <c r="AJ377">
        <f>podroze7[[#This Row],[D_powr]]-podroze7[[#This Row],[D_wyj]]+1</f>
        <v>3</v>
      </c>
      <c r="AK377" s="1" cm="1">
        <f t="array" ref="AK377">SUM(IF(podroze7[Nazwisko]=podroze7[[#This Row],[Nazwisko]],podroze7[dnie],0))</f>
        <v>30</v>
      </c>
      <c r="AL377" s="1">
        <f>30+(podroze7[[#This Row],[dnie]]-1)*24</f>
        <v>78</v>
      </c>
      <c r="AM377" s="1">
        <f>podroze7[[#This Row],[dieta]]+podroze7[[#This Row],[Koszt_wyj]]</f>
        <v>776</v>
      </c>
      <c r="AZ377" s="1" t="s">
        <v>137</v>
      </c>
      <c r="BA377" s="1" t="s">
        <v>138</v>
      </c>
      <c r="BB377" s="1" t="s">
        <v>27</v>
      </c>
      <c r="BC377" s="2">
        <v>41709</v>
      </c>
      <c r="BD377" s="2">
        <v>41711</v>
      </c>
      <c r="BE377">
        <v>698</v>
      </c>
      <c r="BF377" t="str">
        <f>podroze78[[#This Row],[Imie]]&amp;podroze78[[#This Row],[Nazwisko]]</f>
        <v>RozaliaSiedlecka</v>
      </c>
      <c r="BG377">
        <f>COUNTIF(podroze78[id],podroze78[[#This Row],[id]])</f>
        <v>11</v>
      </c>
      <c r="BH377">
        <f>podroze78[[#This Row],[D_powr]]-podroze78[[#This Row],[D_wyj]]+1</f>
        <v>3</v>
      </c>
      <c r="BI377" s="1" cm="1">
        <f t="array" ref="BI377">SUM(IF(podroze78[Nazwisko]=podroze78[[#This Row],[Nazwisko]],podroze78[dnie],0))</f>
        <v>30</v>
      </c>
      <c r="BJ377" s="1">
        <f>30+(podroze78[[#This Row],[dnie]]-1)*24</f>
        <v>78</v>
      </c>
      <c r="BK377" s="1">
        <f>podroze78[[#This Row],[dieta]]+podroze78[[#This Row],[Koszt_wyj]]</f>
        <v>776</v>
      </c>
      <c r="BL377" s="1">
        <f>MONTH(podroze78[[#This Row],[D_wyj]])</f>
        <v>3</v>
      </c>
      <c r="BT377" s="1" t="s">
        <v>137</v>
      </c>
      <c r="BU377" s="1" t="s">
        <v>138</v>
      </c>
      <c r="BV377" s="1" t="s">
        <v>27</v>
      </c>
      <c r="BW377" s="2">
        <v>41709</v>
      </c>
      <c r="BX377" s="2">
        <v>41711</v>
      </c>
      <c r="BY377">
        <v>698</v>
      </c>
      <c r="BZ377" t="str">
        <f>podroze789[[#This Row],[Imie]]&amp;podroze789[[#This Row],[Nazwisko]]</f>
        <v>RozaliaSiedlecka</v>
      </c>
      <c r="CA377">
        <f>COUNTIF(podroze789[id],podroze789[[#This Row],[id]])</f>
        <v>11</v>
      </c>
      <c r="CB377">
        <f>podroze789[[#This Row],[D_powr]]-podroze789[[#This Row],[D_wyj]]+1</f>
        <v>3</v>
      </c>
      <c r="CC377" s="1" cm="1">
        <f t="array" ref="CC377">SUM(IF(podroze789[Nazwisko]=podroze789[[#This Row],[Nazwisko]],podroze789[dnie],0))</f>
        <v>30</v>
      </c>
      <c r="CD377" s="1">
        <f>30+(podroze789[[#This Row],[dnie]]-1)*24</f>
        <v>78</v>
      </c>
      <c r="CE377" s="1">
        <f>podroze789[[#This Row],[dieta]]+podroze789[[#This Row],[Koszt_wyj]]</f>
        <v>776</v>
      </c>
      <c r="CF377" s="1">
        <f>MONTH(podroze789[[#This Row],[D_wyj]])</f>
        <v>3</v>
      </c>
      <c r="CG377" s="1">
        <f>podroze789[[#This Row],[dnie]]-1</f>
        <v>2</v>
      </c>
      <c r="CT377" s="23">
        <v>2</v>
      </c>
      <c r="CV377" s="23">
        <v>2</v>
      </c>
    </row>
    <row r="378" spans="1:100" x14ac:dyDescent="0.25">
      <c r="A378" s="1" t="s">
        <v>137</v>
      </c>
      <c r="B378" s="1" t="s">
        <v>138</v>
      </c>
      <c r="C378" s="1" t="s">
        <v>27</v>
      </c>
      <c r="D378" s="2">
        <v>41887</v>
      </c>
      <c r="E378" s="2">
        <v>41889</v>
      </c>
      <c r="F378">
        <v>698</v>
      </c>
      <c r="G378" t="str">
        <f>podroze[[#This Row],[Imie]]&amp;podroze[[#This Row],[Nazwisko]]</f>
        <v>RozaliaSiedlecka</v>
      </c>
      <c r="H378">
        <f>COUNTIF(podroze[id],podroze[[#This Row],[id]])</f>
        <v>11</v>
      </c>
      <c r="I378">
        <f>podroze[[#This Row],[D_powr]]-podroze[[#This Row],[D_wyj]]+1</f>
        <v>3</v>
      </c>
      <c r="J378" s="1" cm="1">
        <f t="array" ref="J378">SUM(IF(podroze[Nazwisko]=podroze[[#This Row],[Nazwisko]],podroze[dnie],0))</f>
        <v>30</v>
      </c>
      <c r="K378" s="1">
        <f>30+(podroze[[#This Row],[dnie]]-1)*24</f>
        <v>78</v>
      </c>
      <c r="AB378" s="1" t="s">
        <v>137</v>
      </c>
      <c r="AC378" s="1" t="s">
        <v>138</v>
      </c>
      <c r="AD378" s="1" t="s">
        <v>27</v>
      </c>
      <c r="AE378" s="2">
        <v>41887</v>
      </c>
      <c r="AF378" s="2">
        <v>41889</v>
      </c>
      <c r="AG378">
        <v>698</v>
      </c>
      <c r="AH378" t="str">
        <f>podroze7[[#This Row],[Imie]]&amp;podroze7[[#This Row],[Nazwisko]]</f>
        <v>RozaliaSiedlecka</v>
      </c>
      <c r="AI378">
        <f>COUNTIF(podroze7[id],podroze7[[#This Row],[id]])</f>
        <v>11</v>
      </c>
      <c r="AJ378">
        <f>podroze7[[#This Row],[D_powr]]-podroze7[[#This Row],[D_wyj]]+1</f>
        <v>3</v>
      </c>
      <c r="AK378" s="1" cm="1">
        <f t="array" ref="AK378">SUM(IF(podroze7[Nazwisko]=podroze7[[#This Row],[Nazwisko]],podroze7[dnie],0))</f>
        <v>30</v>
      </c>
      <c r="AL378" s="1">
        <f>30+(podroze7[[#This Row],[dnie]]-1)*24</f>
        <v>78</v>
      </c>
      <c r="AM378" s="1">
        <f>podroze7[[#This Row],[dieta]]+podroze7[[#This Row],[Koszt_wyj]]</f>
        <v>776</v>
      </c>
      <c r="AZ378" s="1" t="s">
        <v>137</v>
      </c>
      <c r="BA378" s="1" t="s">
        <v>138</v>
      </c>
      <c r="BB378" s="1" t="s">
        <v>27</v>
      </c>
      <c r="BC378" s="2">
        <v>41887</v>
      </c>
      <c r="BD378" s="2">
        <v>41889</v>
      </c>
      <c r="BE378">
        <v>698</v>
      </c>
      <c r="BF378" t="str">
        <f>podroze78[[#This Row],[Imie]]&amp;podroze78[[#This Row],[Nazwisko]]</f>
        <v>RozaliaSiedlecka</v>
      </c>
      <c r="BG378">
        <f>COUNTIF(podroze78[id],podroze78[[#This Row],[id]])</f>
        <v>11</v>
      </c>
      <c r="BH378">
        <f>podroze78[[#This Row],[D_powr]]-podroze78[[#This Row],[D_wyj]]+1</f>
        <v>3</v>
      </c>
      <c r="BI378" s="1" cm="1">
        <f t="array" ref="BI378">SUM(IF(podroze78[Nazwisko]=podroze78[[#This Row],[Nazwisko]],podroze78[dnie],0))</f>
        <v>30</v>
      </c>
      <c r="BJ378" s="1">
        <f>30+(podroze78[[#This Row],[dnie]]-1)*24</f>
        <v>78</v>
      </c>
      <c r="BK378" s="1">
        <f>podroze78[[#This Row],[dieta]]+podroze78[[#This Row],[Koszt_wyj]]</f>
        <v>776</v>
      </c>
      <c r="BL378" s="1">
        <f>MONTH(podroze78[[#This Row],[D_wyj]])</f>
        <v>9</v>
      </c>
      <c r="BT378" s="1" t="s">
        <v>137</v>
      </c>
      <c r="BU378" s="1" t="s">
        <v>138</v>
      </c>
      <c r="BV378" s="1" t="s">
        <v>27</v>
      </c>
      <c r="BW378" s="2">
        <v>41887</v>
      </c>
      <c r="BX378" s="2">
        <v>41889</v>
      </c>
      <c r="BY378">
        <v>698</v>
      </c>
      <c r="BZ378" t="str">
        <f>podroze789[[#This Row],[Imie]]&amp;podroze789[[#This Row],[Nazwisko]]</f>
        <v>RozaliaSiedlecka</v>
      </c>
      <c r="CA378">
        <f>COUNTIF(podroze789[id],podroze789[[#This Row],[id]])</f>
        <v>11</v>
      </c>
      <c r="CB378">
        <f>podroze789[[#This Row],[D_powr]]-podroze789[[#This Row],[D_wyj]]+1</f>
        <v>3</v>
      </c>
      <c r="CC378" s="1" cm="1">
        <f t="array" ref="CC378">SUM(IF(podroze789[Nazwisko]=podroze789[[#This Row],[Nazwisko]],podroze789[dnie],0))</f>
        <v>30</v>
      </c>
      <c r="CD378" s="1">
        <f>30+(podroze789[[#This Row],[dnie]]-1)*24</f>
        <v>78</v>
      </c>
      <c r="CE378" s="1">
        <f>podroze789[[#This Row],[dieta]]+podroze789[[#This Row],[Koszt_wyj]]</f>
        <v>776</v>
      </c>
      <c r="CF378" s="1">
        <f>MONTH(podroze789[[#This Row],[D_wyj]])</f>
        <v>9</v>
      </c>
      <c r="CG378" s="1">
        <f>podroze789[[#This Row],[dnie]]-1</f>
        <v>2</v>
      </c>
      <c r="CT378" s="24">
        <v>2</v>
      </c>
      <c r="CV378" s="24">
        <v>2</v>
      </c>
    </row>
    <row r="379" spans="1:100" x14ac:dyDescent="0.25">
      <c r="A379" s="1" t="s">
        <v>137</v>
      </c>
      <c r="B379" s="1" t="s">
        <v>138</v>
      </c>
      <c r="C379" s="1" t="s">
        <v>47</v>
      </c>
      <c r="D379" s="2">
        <v>41893</v>
      </c>
      <c r="E379" s="2">
        <v>41895</v>
      </c>
      <c r="F379">
        <v>689.8</v>
      </c>
      <c r="G379" t="str">
        <f>podroze[[#This Row],[Imie]]&amp;podroze[[#This Row],[Nazwisko]]</f>
        <v>RozaliaSiedlecka</v>
      </c>
      <c r="H379">
        <f>COUNTIF(podroze[id],podroze[[#This Row],[id]])</f>
        <v>11</v>
      </c>
      <c r="I379">
        <f>podroze[[#This Row],[D_powr]]-podroze[[#This Row],[D_wyj]]+1</f>
        <v>3</v>
      </c>
      <c r="J379" s="1" cm="1">
        <f t="array" ref="J379">SUM(IF(podroze[Nazwisko]=podroze[[#This Row],[Nazwisko]],podroze[dnie],0))</f>
        <v>30</v>
      </c>
      <c r="K379" s="1">
        <f>30+(podroze[[#This Row],[dnie]]-1)*24</f>
        <v>78</v>
      </c>
      <c r="AB379" s="1" t="s">
        <v>137</v>
      </c>
      <c r="AC379" s="1" t="s">
        <v>138</v>
      </c>
      <c r="AD379" s="1" t="s">
        <v>47</v>
      </c>
      <c r="AE379" s="2">
        <v>41893</v>
      </c>
      <c r="AF379" s="2">
        <v>41895</v>
      </c>
      <c r="AG379">
        <v>689.8</v>
      </c>
      <c r="AH379" t="str">
        <f>podroze7[[#This Row],[Imie]]&amp;podroze7[[#This Row],[Nazwisko]]</f>
        <v>RozaliaSiedlecka</v>
      </c>
      <c r="AI379">
        <f>COUNTIF(podroze7[id],podroze7[[#This Row],[id]])</f>
        <v>11</v>
      </c>
      <c r="AJ379">
        <f>podroze7[[#This Row],[D_powr]]-podroze7[[#This Row],[D_wyj]]+1</f>
        <v>3</v>
      </c>
      <c r="AK379" s="1" cm="1">
        <f t="array" ref="AK379">SUM(IF(podroze7[Nazwisko]=podroze7[[#This Row],[Nazwisko]],podroze7[dnie],0))</f>
        <v>30</v>
      </c>
      <c r="AL379" s="1">
        <f>30+(podroze7[[#This Row],[dnie]]-1)*24</f>
        <v>78</v>
      </c>
      <c r="AM379" s="1">
        <f>podroze7[[#This Row],[dieta]]+podroze7[[#This Row],[Koszt_wyj]]</f>
        <v>767.8</v>
      </c>
      <c r="AZ379" s="1" t="s">
        <v>137</v>
      </c>
      <c r="BA379" s="1" t="s">
        <v>138</v>
      </c>
      <c r="BB379" s="1" t="s">
        <v>47</v>
      </c>
      <c r="BC379" s="2">
        <v>41893</v>
      </c>
      <c r="BD379" s="2">
        <v>41895</v>
      </c>
      <c r="BE379">
        <v>689.8</v>
      </c>
      <c r="BF379" t="str">
        <f>podroze78[[#This Row],[Imie]]&amp;podroze78[[#This Row],[Nazwisko]]</f>
        <v>RozaliaSiedlecka</v>
      </c>
      <c r="BG379">
        <f>COUNTIF(podroze78[id],podroze78[[#This Row],[id]])</f>
        <v>11</v>
      </c>
      <c r="BH379">
        <f>podroze78[[#This Row],[D_powr]]-podroze78[[#This Row],[D_wyj]]+1</f>
        <v>3</v>
      </c>
      <c r="BI379" s="1" cm="1">
        <f t="array" ref="BI379">SUM(IF(podroze78[Nazwisko]=podroze78[[#This Row],[Nazwisko]],podroze78[dnie],0))</f>
        <v>30</v>
      </c>
      <c r="BJ379" s="1">
        <f>30+(podroze78[[#This Row],[dnie]]-1)*24</f>
        <v>78</v>
      </c>
      <c r="BK379" s="1">
        <f>podroze78[[#This Row],[dieta]]+podroze78[[#This Row],[Koszt_wyj]]</f>
        <v>767.8</v>
      </c>
      <c r="BL379" s="1">
        <f>MONTH(podroze78[[#This Row],[D_wyj]])</f>
        <v>9</v>
      </c>
      <c r="BT379" s="1" t="s">
        <v>137</v>
      </c>
      <c r="BU379" s="1" t="s">
        <v>138</v>
      </c>
      <c r="BV379" s="1" t="s">
        <v>47</v>
      </c>
      <c r="BW379" s="2">
        <v>41893</v>
      </c>
      <c r="BX379" s="2">
        <v>41895</v>
      </c>
      <c r="BY379">
        <v>689.8</v>
      </c>
      <c r="BZ379" t="str">
        <f>podroze789[[#This Row],[Imie]]&amp;podroze789[[#This Row],[Nazwisko]]</f>
        <v>RozaliaSiedlecka</v>
      </c>
      <c r="CA379">
        <f>COUNTIF(podroze789[id],podroze789[[#This Row],[id]])</f>
        <v>11</v>
      </c>
      <c r="CB379">
        <f>podroze789[[#This Row],[D_powr]]-podroze789[[#This Row],[D_wyj]]+1</f>
        <v>3</v>
      </c>
      <c r="CC379" s="1" cm="1">
        <f t="array" ref="CC379">SUM(IF(podroze789[Nazwisko]=podroze789[[#This Row],[Nazwisko]],podroze789[dnie],0))</f>
        <v>30</v>
      </c>
      <c r="CD379" s="1">
        <f>30+(podroze789[[#This Row],[dnie]]-1)*24</f>
        <v>78</v>
      </c>
      <c r="CE379" s="1">
        <f>podroze789[[#This Row],[dieta]]+podroze789[[#This Row],[Koszt_wyj]]</f>
        <v>767.8</v>
      </c>
      <c r="CF379" s="1">
        <f>MONTH(podroze789[[#This Row],[D_wyj]])</f>
        <v>9</v>
      </c>
      <c r="CG379" s="1">
        <f>podroze789[[#This Row],[dnie]]-1</f>
        <v>2</v>
      </c>
      <c r="CT379" s="23">
        <v>2</v>
      </c>
      <c r="CV379" s="23">
        <v>2</v>
      </c>
    </row>
    <row r="380" spans="1:100" x14ac:dyDescent="0.25">
      <c r="A380" s="1" t="s">
        <v>137</v>
      </c>
      <c r="B380" s="1" t="s">
        <v>138</v>
      </c>
      <c r="C380" s="1" t="s">
        <v>72</v>
      </c>
      <c r="D380" s="2">
        <v>41898</v>
      </c>
      <c r="E380" s="2">
        <v>41900</v>
      </c>
      <c r="F380">
        <v>892.7</v>
      </c>
      <c r="G380" t="str">
        <f>podroze[[#This Row],[Imie]]&amp;podroze[[#This Row],[Nazwisko]]</f>
        <v>RozaliaSiedlecka</v>
      </c>
      <c r="H380">
        <f>COUNTIF(podroze[id],podroze[[#This Row],[id]])</f>
        <v>11</v>
      </c>
      <c r="I380">
        <f>podroze[[#This Row],[D_powr]]-podroze[[#This Row],[D_wyj]]+1</f>
        <v>3</v>
      </c>
      <c r="J380" s="1" cm="1">
        <f t="array" ref="J380">SUM(IF(podroze[Nazwisko]=podroze[[#This Row],[Nazwisko]],podroze[dnie],0))</f>
        <v>30</v>
      </c>
      <c r="K380" s="1">
        <f>30+(podroze[[#This Row],[dnie]]-1)*24</f>
        <v>78</v>
      </c>
      <c r="AB380" s="1" t="s">
        <v>137</v>
      </c>
      <c r="AC380" s="1" t="s">
        <v>138</v>
      </c>
      <c r="AD380" s="1" t="s">
        <v>72</v>
      </c>
      <c r="AE380" s="2">
        <v>41898</v>
      </c>
      <c r="AF380" s="2">
        <v>41900</v>
      </c>
      <c r="AG380">
        <v>892.7</v>
      </c>
      <c r="AH380" t="str">
        <f>podroze7[[#This Row],[Imie]]&amp;podroze7[[#This Row],[Nazwisko]]</f>
        <v>RozaliaSiedlecka</v>
      </c>
      <c r="AI380">
        <f>COUNTIF(podroze7[id],podroze7[[#This Row],[id]])</f>
        <v>11</v>
      </c>
      <c r="AJ380">
        <f>podroze7[[#This Row],[D_powr]]-podroze7[[#This Row],[D_wyj]]+1</f>
        <v>3</v>
      </c>
      <c r="AK380" s="1" cm="1">
        <f t="array" ref="AK380">SUM(IF(podroze7[Nazwisko]=podroze7[[#This Row],[Nazwisko]],podroze7[dnie],0))</f>
        <v>30</v>
      </c>
      <c r="AL380" s="1">
        <f>30+(podroze7[[#This Row],[dnie]]-1)*24</f>
        <v>78</v>
      </c>
      <c r="AM380" s="1">
        <f>podroze7[[#This Row],[dieta]]+podroze7[[#This Row],[Koszt_wyj]]</f>
        <v>970.7</v>
      </c>
      <c r="AZ380" s="1" t="s">
        <v>137</v>
      </c>
      <c r="BA380" s="1" t="s">
        <v>138</v>
      </c>
      <c r="BB380" s="1" t="s">
        <v>72</v>
      </c>
      <c r="BC380" s="2">
        <v>41898</v>
      </c>
      <c r="BD380" s="2">
        <v>41900</v>
      </c>
      <c r="BE380">
        <v>892.7</v>
      </c>
      <c r="BF380" t="str">
        <f>podroze78[[#This Row],[Imie]]&amp;podroze78[[#This Row],[Nazwisko]]</f>
        <v>RozaliaSiedlecka</v>
      </c>
      <c r="BG380">
        <f>COUNTIF(podroze78[id],podroze78[[#This Row],[id]])</f>
        <v>11</v>
      </c>
      <c r="BH380">
        <f>podroze78[[#This Row],[D_powr]]-podroze78[[#This Row],[D_wyj]]+1</f>
        <v>3</v>
      </c>
      <c r="BI380" s="1" cm="1">
        <f t="array" ref="BI380">SUM(IF(podroze78[Nazwisko]=podroze78[[#This Row],[Nazwisko]],podroze78[dnie],0))</f>
        <v>30</v>
      </c>
      <c r="BJ380" s="1">
        <f>30+(podroze78[[#This Row],[dnie]]-1)*24</f>
        <v>78</v>
      </c>
      <c r="BK380" s="1">
        <f>podroze78[[#This Row],[dieta]]+podroze78[[#This Row],[Koszt_wyj]]</f>
        <v>970.7</v>
      </c>
      <c r="BL380" s="1">
        <f>MONTH(podroze78[[#This Row],[D_wyj]])</f>
        <v>9</v>
      </c>
      <c r="BT380" s="1" t="s">
        <v>137</v>
      </c>
      <c r="BU380" s="1" t="s">
        <v>138</v>
      </c>
      <c r="BV380" s="1" t="s">
        <v>72</v>
      </c>
      <c r="BW380" s="2">
        <v>41898</v>
      </c>
      <c r="BX380" s="2">
        <v>41900</v>
      </c>
      <c r="BY380">
        <v>892.7</v>
      </c>
      <c r="BZ380" t="str">
        <f>podroze789[[#This Row],[Imie]]&amp;podroze789[[#This Row],[Nazwisko]]</f>
        <v>RozaliaSiedlecka</v>
      </c>
      <c r="CA380">
        <f>COUNTIF(podroze789[id],podroze789[[#This Row],[id]])</f>
        <v>11</v>
      </c>
      <c r="CB380">
        <f>podroze789[[#This Row],[D_powr]]-podroze789[[#This Row],[D_wyj]]+1</f>
        <v>3</v>
      </c>
      <c r="CC380" s="1" cm="1">
        <f t="array" ref="CC380">SUM(IF(podroze789[Nazwisko]=podroze789[[#This Row],[Nazwisko]],podroze789[dnie],0))</f>
        <v>30</v>
      </c>
      <c r="CD380" s="1">
        <f>30+(podroze789[[#This Row],[dnie]]-1)*24</f>
        <v>78</v>
      </c>
      <c r="CE380" s="1">
        <f>podroze789[[#This Row],[dieta]]+podroze789[[#This Row],[Koszt_wyj]]</f>
        <v>970.7</v>
      </c>
      <c r="CF380" s="1">
        <f>MONTH(podroze789[[#This Row],[D_wyj]])</f>
        <v>9</v>
      </c>
      <c r="CG380" s="1">
        <f>podroze789[[#This Row],[dnie]]-1</f>
        <v>2</v>
      </c>
      <c r="CT380" s="24">
        <v>3</v>
      </c>
      <c r="CV380" s="24">
        <v>3</v>
      </c>
    </row>
    <row r="381" spans="1:100" x14ac:dyDescent="0.25">
      <c r="A381" s="1" t="s">
        <v>86</v>
      </c>
      <c r="B381" s="1" t="s">
        <v>136</v>
      </c>
      <c r="C381" s="1" t="s">
        <v>38</v>
      </c>
      <c r="D381" s="2">
        <v>41689</v>
      </c>
      <c r="E381" s="2">
        <v>41691</v>
      </c>
      <c r="F381">
        <v>536.79999999999995</v>
      </c>
      <c r="G381" t="str">
        <f>podroze[[#This Row],[Imie]]&amp;podroze[[#This Row],[Nazwisko]]</f>
        <v>AdamWradoch</v>
      </c>
      <c r="H381">
        <f>COUNTIF(podroze[id],podroze[[#This Row],[id]])</f>
        <v>11</v>
      </c>
      <c r="I381">
        <f>podroze[[#This Row],[D_powr]]-podroze[[#This Row],[D_wyj]]+1</f>
        <v>3</v>
      </c>
      <c r="J381" s="1" cm="1">
        <f t="array" ref="J381">SUM(IF(podroze[Nazwisko]=podroze[[#This Row],[Nazwisko]],podroze[dnie],0))</f>
        <v>30</v>
      </c>
      <c r="K381" s="1">
        <f>30+(podroze[[#This Row],[dnie]]-1)*24</f>
        <v>78</v>
      </c>
      <c r="AB381" s="1" t="s">
        <v>86</v>
      </c>
      <c r="AC381" s="1" t="s">
        <v>136</v>
      </c>
      <c r="AD381" s="1" t="s">
        <v>38</v>
      </c>
      <c r="AE381" s="2">
        <v>41689</v>
      </c>
      <c r="AF381" s="2">
        <v>41691</v>
      </c>
      <c r="AG381">
        <v>536.79999999999995</v>
      </c>
      <c r="AH381" t="str">
        <f>podroze7[[#This Row],[Imie]]&amp;podroze7[[#This Row],[Nazwisko]]</f>
        <v>AdamWradoch</v>
      </c>
      <c r="AI381">
        <f>COUNTIF(podroze7[id],podroze7[[#This Row],[id]])</f>
        <v>11</v>
      </c>
      <c r="AJ381">
        <f>podroze7[[#This Row],[D_powr]]-podroze7[[#This Row],[D_wyj]]+1</f>
        <v>3</v>
      </c>
      <c r="AK381" s="1" cm="1">
        <f t="array" ref="AK381">SUM(IF(podroze7[Nazwisko]=podroze7[[#This Row],[Nazwisko]],podroze7[dnie],0))</f>
        <v>30</v>
      </c>
      <c r="AL381" s="1">
        <f>30+(podroze7[[#This Row],[dnie]]-1)*24</f>
        <v>78</v>
      </c>
      <c r="AM381" s="1">
        <f>podroze7[[#This Row],[dieta]]+podroze7[[#This Row],[Koszt_wyj]]</f>
        <v>614.79999999999995</v>
      </c>
      <c r="AZ381" s="1" t="s">
        <v>86</v>
      </c>
      <c r="BA381" s="1" t="s">
        <v>136</v>
      </c>
      <c r="BB381" s="1" t="s">
        <v>38</v>
      </c>
      <c r="BC381" s="2">
        <v>41689</v>
      </c>
      <c r="BD381" s="2">
        <v>41691</v>
      </c>
      <c r="BE381">
        <v>536.79999999999995</v>
      </c>
      <c r="BF381" t="str">
        <f>podroze78[[#This Row],[Imie]]&amp;podroze78[[#This Row],[Nazwisko]]</f>
        <v>AdamWradoch</v>
      </c>
      <c r="BG381">
        <f>COUNTIF(podroze78[id],podroze78[[#This Row],[id]])</f>
        <v>11</v>
      </c>
      <c r="BH381">
        <f>podroze78[[#This Row],[D_powr]]-podroze78[[#This Row],[D_wyj]]+1</f>
        <v>3</v>
      </c>
      <c r="BI381" s="1" cm="1">
        <f t="array" ref="BI381">SUM(IF(podroze78[Nazwisko]=podroze78[[#This Row],[Nazwisko]],podroze78[dnie],0))</f>
        <v>30</v>
      </c>
      <c r="BJ381" s="1">
        <f>30+(podroze78[[#This Row],[dnie]]-1)*24</f>
        <v>78</v>
      </c>
      <c r="BK381" s="1">
        <f>podroze78[[#This Row],[dieta]]+podroze78[[#This Row],[Koszt_wyj]]</f>
        <v>614.79999999999995</v>
      </c>
      <c r="BL381" s="1">
        <f>MONTH(podroze78[[#This Row],[D_wyj]])</f>
        <v>2</v>
      </c>
      <c r="BT381" s="1" t="s">
        <v>86</v>
      </c>
      <c r="BU381" s="1" t="s">
        <v>136</v>
      </c>
      <c r="BV381" s="1" t="s">
        <v>38</v>
      </c>
      <c r="BW381" s="2">
        <v>41689</v>
      </c>
      <c r="BX381" s="2">
        <v>41691</v>
      </c>
      <c r="BY381">
        <v>536.79999999999995</v>
      </c>
      <c r="BZ381" t="str">
        <f>podroze789[[#This Row],[Imie]]&amp;podroze789[[#This Row],[Nazwisko]]</f>
        <v>AdamWradoch</v>
      </c>
      <c r="CA381">
        <f>COUNTIF(podroze789[id],podroze789[[#This Row],[id]])</f>
        <v>11</v>
      </c>
      <c r="CB381">
        <f>podroze789[[#This Row],[D_powr]]-podroze789[[#This Row],[D_wyj]]+1</f>
        <v>3</v>
      </c>
      <c r="CC381" s="1" cm="1">
        <f t="array" ref="CC381">SUM(IF(podroze789[Nazwisko]=podroze789[[#This Row],[Nazwisko]],podroze789[dnie],0))</f>
        <v>30</v>
      </c>
      <c r="CD381" s="1">
        <f>30+(podroze789[[#This Row],[dnie]]-1)*24</f>
        <v>78</v>
      </c>
      <c r="CE381" s="1">
        <f>podroze789[[#This Row],[dieta]]+podroze789[[#This Row],[Koszt_wyj]]</f>
        <v>614.79999999999995</v>
      </c>
      <c r="CF381" s="1">
        <f>MONTH(podroze789[[#This Row],[D_wyj]])</f>
        <v>2</v>
      </c>
      <c r="CG381" s="1">
        <f>podroze789[[#This Row],[dnie]]-1</f>
        <v>2</v>
      </c>
      <c r="CT381" s="23">
        <v>4</v>
      </c>
      <c r="CV381" s="23">
        <v>3</v>
      </c>
    </row>
    <row r="382" spans="1:100" x14ac:dyDescent="0.25">
      <c r="A382" s="1" t="s">
        <v>61</v>
      </c>
      <c r="B382" s="1" t="s">
        <v>62</v>
      </c>
      <c r="C382" s="1" t="s">
        <v>47</v>
      </c>
      <c r="D382" s="2">
        <v>41911</v>
      </c>
      <c r="E382" s="2">
        <v>41913</v>
      </c>
      <c r="F382">
        <v>689.8</v>
      </c>
      <c r="G382" t="str">
        <f>podroze[[#This Row],[Imie]]&amp;podroze[[#This Row],[Nazwisko]]</f>
        <v>AmadeuszHelski</v>
      </c>
      <c r="H382">
        <f>COUNTIF(podroze[id],podroze[[#This Row],[id]])</f>
        <v>9</v>
      </c>
      <c r="I382">
        <f>podroze[[#This Row],[D_powr]]-podroze[[#This Row],[D_wyj]]+1</f>
        <v>3</v>
      </c>
      <c r="J382" s="1" cm="1">
        <f t="array" ref="J382">SUM(IF(podroze[Nazwisko]=podroze[[#This Row],[Nazwisko]],podroze[dnie],0))</f>
        <v>30</v>
      </c>
      <c r="K382" s="1">
        <f>30+(podroze[[#This Row],[dnie]]-1)*24</f>
        <v>78</v>
      </c>
      <c r="AB382" s="1" t="s">
        <v>61</v>
      </c>
      <c r="AC382" s="1" t="s">
        <v>62</v>
      </c>
      <c r="AD382" s="1" t="s">
        <v>47</v>
      </c>
      <c r="AE382" s="2">
        <v>41911</v>
      </c>
      <c r="AF382" s="2">
        <v>41913</v>
      </c>
      <c r="AG382">
        <v>689.8</v>
      </c>
      <c r="AH382" t="str">
        <f>podroze7[[#This Row],[Imie]]&amp;podroze7[[#This Row],[Nazwisko]]</f>
        <v>AmadeuszHelski</v>
      </c>
      <c r="AI382">
        <f>COUNTIF(podroze7[id],podroze7[[#This Row],[id]])</f>
        <v>9</v>
      </c>
      <c r="AJ382">
        <f>podroze7[[#This Row],[D_powr]]-podroze7[[#This Row],[D_wyj]]+1</f>
        <v>3</v>
      </c>
      <c r="AK382" s="1" cm="1">
        <f t="array" ref="AK382">SUM(IF(podroze7[Nazwisko]=podroze7[[#This Row],[Nazwisko]],podroze7[dnie],0))</f>
        <v>30</v>
      </c>
      <c r="AL382" s="1">
        <f>30+(podroze7[[#This Row],[dnie]]-1)*24</f>
        <v>78</v>
      </c>
      <c r="AM382" s="1">
        <f>podroze7[[#This Row],[dieta]]+podroze7[[#This Row],[Koszt_wyj]]</f>
        <v>767.8</v>
      </c>
      <c r="AZ382" s="1" t="s">
        <v>61</v>
      </c>
      <c r="BA382" s="1" t="s">
        <v>62</v>
      </c>
      <c r="BB382" s="1" t="s">
        <v>47</v>
      </c>
      <c r="BC382" s="2">
        <v>41911</v>
      </c>
      <c r="BD382" s="2">
        <v>41913</v>
      </c>
      <c r="BE382">
        <v>689.8</v>
      </c>
      <c r="BF382" t="str">
        <f>podroze78[[#This Row],[Imie]]&amp;podroze78[[#This Row],[Nazwisko]]</f>
        <v>AmadeuszHelski</v>
      </c>
      <c r="BG382">
        <f>COUNTIF(podroze78[id],podroze78[[#This Row],[id]])</f>
        <v>9</v>
      </c>
      <c r="BH382">
        <f>podroze78[[#This Row],[D_powr]]-podroze78[[#This Row],[D_wyj]]+1</f>
        <v>3</v>
      </c>
      <c r="BI382" s="1" cm="1">
        <f t="array" ref="BI382">SUM(IF(podroze78[Nazwisko]=podroze78[[#This Row],[Nazwisko]],podroze78[dnie],0))</f>
        <v>30</v>
      </c>
      <c r="BJ382" s="1">
        <f>30+(podroze78[[#This Row],[dnie]]-1)*24</f>
        <v>78</v>
      </c>
      <c r="BK382" s="1">
        <f>podroze78[[#This Row],[dieta]]+podroze78[[#This Row],[Koszt_wyj]]</f>
        <v>767.8</v>
      </c>
      <c r="BL382" s="1">
        <f>MONTH(podroze78[[#This Row],[D_wyj]])</f>
        <v>9</v>
      </c>
      <c r="BT382" s="1" t="s">
        <v>61</v>
      </c>
      <c r="BU382" s="1" t="s">
        <v>62</v>
      </c>
      <c r="BV382" s="1" t="s">
        <v>47</v>
      </c>
      <c r="BW382" s="2">
        <v>41911</v>
      </c>
      <c r="BX382" s="2">
        <v>41913</v>
      </c>
      <c r="BY382">
        <v>689.8</v>
      </c>
      <c r="BZ382" t="str">
        <f>podroze789[[#This Row],[Imie]]&amp;podroze789[[#This Row],[Nazwisko]]</f>
        <v>AmadeuszHelski</v>
      </c>
      <c r="CA382">
        <f>COUNTIF(podroze789[id],podroze789[[#This Row],[id]])</f>
        <v>9</v>
      </c>
      <c r="CB382">
        <f>podroze789[[#This Row],[D_powr]]-podroze789[[#This Row],[D_wyj]]+1</f>
        <v>3</v>
      </c>
      <c r="CC382" s="1" cm="1">
        <f t="array" ref="CC382">SUM(IF(podroze789[Nazwisko]=podroze789[[#This Row],[Nazwisko]],podroze789[dnie],0))</f>
        <v>30</v>
      </c>
      <c r="CD382" s="1">
        <f>30+(podroze789[[#This Row],[dnie]]-1)*24</f>
        <v>78</v>
      </c>
      <c r="CE382" s="1">
        <f>podroze789[[#This Row],[dieta]]+podroze789[[#This Row],[Koszt_wyj]]</f>
        <v>767.8</v>
      </c>
      <c r="CF382" s="1">
        <f>MONTH(podroze789[[#This Row],[D_wyj]])</f>
        <v>9</v>
      </c>
      <c r="CG382" s="1">
        <f>podroze789[[#This Row],[dnie]]-1</f>
        <v>2</v>
      </c>
      <c r="CT382" s="24">
        <v>4</v>
      </c>
      <c r="CV382" s="24">
        <v>2</v>
      </c>
    </row>
    <row r="383" spans="1:100" x14ac:dyDescent="0.25">
      <c r="A383" s="1" t="s">
        <v>33</v>
      </c>
      <c r="B383" s="1" t="s">
        <v>34</v>
      </c>
      <c r="C383" s="1" t="s">
        <v>27</v>
      </c>
      <c r="D383" s="2">
        <v>41886</v>
      </c>
      <c r="E383" s="2">
        <v>41887</v>
      </c>
      <c r="F383">
        <v>570</v>
      </c>
      <c r="G383" t="str">
        <f>podroze[[#This Row],[Imie]]&amp;podroze[[#This Row],[Nazwisko]]</f>
        <v>AndrzejKlajn</v>
      </c>
      <c r="H383">
        <f>COUNTIF(podroze[id],podroze[[#This Row],[id]])</f>
        <v>13</v>
      </c>
      <c r="I383">
        <f>podroze[[#This Row],[D_powr]]-podroze[[#This Row],[D_wyj]]+1</f>
        <v>2</v>
      </c>
      <c r="J383" s="1" cm="1">
        <f t="array" ref="J383">SUM(IF(podroze[Nazwisko]=podroze[[#This Row],[Nazwisko]],podroze[dnie],0))</f>
        <v>30</v>
      </c>
      <c r="K383" s="1">
        <f>30+(podroze[[#This Row],[dnie]]-1)*24</f>
        <v>54</v>
      </c>
      <c r="AB383" s="1" t="s">
        <v>33</v>
      </c>
      <c r="AC383" s="1" t="s">
        <v>34</v>
      </c>
      <c r="AD383" s="1" t="s">
        <v>27</v>
      </c>
      <c r="AE383" s="2">
        <v>41886</v>
      </c>
      <c r="AF383" s="2">
        <v>41887</v>
      </c>
      <c r="AG383">
        <v>570</v>
      </c>
      <c r="AH383" t="str">
        <f>podroze7[[#This Row],[Imie]]&amp;podroze7[[#This Row],[Nazwisko]]</f>
        <v>AndrzejKlajn</v>
      </c>
      <c r="AI383">
        <f>COUNTIF(podroze7[id],podroze7[[#This Row],[id]])</f>
        <v>13</v>
      </c>
      <c r="AJ383">
        <f>podroze7[[#This Row],[D_powr]]-podroze7[[#This Row],[D_wyj]]+1</f>
        <v>2</v>
      </c>
      <c r="AK383" s="1" cm="1">
        <f t="array" ref="AK383">SUM(IF(podroze7[Nazwisko]=podroze7[[#This Row],[Nazwisko]],podroze7[dnie],0))</f>
        <v>30</v>
      </c>
      <c r="AL383" s="1">
        <f>30+(podroze7[[#This Row],[dnie]]-1)*24</f>
        <v>54</v>
      </c>
      <c r="AM383" s="1">
        <f>podroze7[[#This Row],[dieta]]+podroze7[[#This Row],[Koszt_wyj]]</f>
        <v>624</v>
      </c>
      <c r="AZ383" s="1" t="s">
        <v>33</v>
      </c>
      <c r="BA383" s="1" t="s">
        <v>34</v>
      </c>
      <c r="BB383" s="1" t="s">
        <v>27</v>
      </c>
      <c r="BC383" s="2">
        <v>41886</v>
      </c>
      <c r="BD383" s="2">
        <v>41887</v>
      </c>
      <c r="BE383">
        <v>570</v>
      </c>
      <c r="BF383" t="str">
        <f>podroze78[[#This Row],[Imie]]&amp;podroze78[[#This Row],[Nazwisko]]</f>
        <v>AndrzejKlajn</v>
      </c>
      <c r="BG383">
        <f>COUNTIF(podroze78[id],podroze78[[#This Row],[id]])</f>
        <v>13</v>
      </c>
      <c r="BH383">
        <f>podroze78[[#This Row],[D_powr]]-podroze78[[#This Row],[D_wyj]]+1</f>
        <v>2</v>
      </c>
      <c r="BI383" s="1" cm="1">
        <f t="array" ref="BI383">SUM(IF(podroze78[Nazwisko]=podroze78[[#This Row],[Nazwisko]],podroze78[dnie],0))</f>
        <v>30</v>
      </c>
      <c r="BJ383" s="1">
        <f>30+(podroze78[[#This Row],[dnie]]-1)*24</f>
        <v>54</v>
      </c>
      <c r="BK383" s="1">
        <f>podroze78[[#This Row],[dieta]]+podroze78[[#This Row],[Koszt_wyj]]</f>
        <v>624</v>
      </c>
      <c r="BL383" s="1">
        <f>MONTH(podroze78[[#This Row],[D_wyj]])</f>
        <v>9</v>
      </c>
      <c r="BT383" s="1" t="s">
        <v>33</v>
      </c>
      <c r="BU383" s="1" t="s">
        <v>34</v>
      </c>
      <c r="BV383" s="1" t="s">
        <v>27</v>
      </c>
      <c r="BW383" s="2">
        <v>41886</v>
      </c>
      <c r="BX383" s="2">
        <v>41887</v>
      </c>
      <c r="BY383">
        <v>570</v>
      </c>
      <c r="BZ383" t="str">
        <f>podroze789[[#This Row],[Imie]]&amp;podroze789[[#This Row],[Nazwisko]]</f>
        <v>AndrzejKlajn</v>
      </c>
      <c r="CA383">
        <f>COUNTIF(podroze789[id],podroze789[[#This Row],[id]])</f>
        <v>13</v>
      </c>
      <c r="CB383">
        <f>podroze789[[#This Row],[D_powr]]-podroze789[[#This Row],[D_wyj]]+1</f>
        <v>2</v>
      </c>
      <c r="CC383" s="1" cm="1">
        <f t="array" ref="CC383">SUM(IF(podroze789[Nazwisko]=podroze789[[#This Row],[Nazwisko]],podroze789[dnie],0))</f>
        <v>30</v>
      </c>
      <c r="CD383" s="1">
        <f>30+(podroze789[[#This Row],[dnie]]-1)*24</f>
        <v>54</v>
      </c>
      <c r="CE383" s="1">
        <f>podroze789[[#This Row],[dieta]]+podroze789[[#This Row],[Koszt_wyj]]</f>
        <v>624</v>
      </c>
      <c r="CF383" s="1">
        <f>MONTH(podroze789[[#This Row],[D_wyj]])</f>
        <v>9</v>
      </c>
      <c r="CG383" s="1">
        <f>podroze789[[#This Row],[dnie]]-1</f>
        <v>1</v>
      </c>
      <c r="CT383" s="23">
        <v>4</v>
      </c>
      <c r="CV383" s="23">
        <v>2</v>
      </c>
    </row>
    <row r="384" spans="1:100" x14ac:dyDescent="0.25">
      <c r="A384" s="1" t="s">
        <v>33</v>
      </c>
      <c r="B384" s="1" t="s">
        <v>34</v>
      </c>
      <c r="C384" s="1" t="s">
        <v>8</v>
      </c>
      <c r="D384" s="2">
        <v>41982</v>
      </c>
      <c r="E384" s="2">
        <v>41983</v>
      </c>
      <c r="F384">
        <v>891</v>
      </c>
      <c r="G384" t="str">
        <f>podroze[[#This Row],[Imie]]&amp;podroze[[#This Row],[Nazwisko]]</f>
        <v>AndrzejKlajn</v>
      </c>
      <c r="H384">
        <f>COUNTIF(podroze[id],podroze[[#This Row],[id]])</f>
        <v>13</v>
      </c>
      <c r="I384">
        <f>podroze[[#This Row],[D_powr]]-podroze[[#This Row],[D_wyj]]+1</f>
        <v>2</v>
      </c>
      <c r="J384" s="1" cm="1">
        <f t="array" ref="J384">SUM(IF(podroze[Nazwisko]=podroze[[#This Row],[Nazwisko]],podroze[dnie],0))</f>
        <v>30</v>
      </c>
      <c r="K384" s="1">
        <f>30+(podroze[[#This Row],[dnie]]-1)*24</f>
        <v>54</v>
      </c>
      <c r="AB384" s="1" t="s">
        <v>33</v>
      </c>
      <c r="AC384" s="1" t="s">
        <v>34</v>
      </c>
      <c r="AD384" s="1" t="s">
        <v>8</v>
      </c>
      <c r="AE384" s="2">
        <v>41982</v>
      </c>
      <c r="AF384" s="2">
        <v>41983</v>
      </c>
      <c r="AG384">
        <v>891</v>
      </c>
      <c r="AH384" t="str">
        <f>podroze7[[#This Row],[Imie]]&amp;podroze7[[#This Row],[Nazwisko]]</f>
        <v>AndrzejKlajn</v>
      </c>
      <c r="AI384">
        <f>COUNTIF(podroze7[id],podroze7[[#This Row],[id]])</f>
        <v>13</v>
      </c>
      <c r="AJ384">
        <f>podroze7[[#This Row],[D_powr]]-podroze7[[#This Row],[D_wyj]]+1</f>
        <v>2</v>
      </c>
      <c r="AK384" s="1" cm="1">
        <f t="array" ref="AK384">SUM(IF(podroze7[Nazwisko]=podroze7[[#This Row],[Nazwisko]],podroze7[dnie],0))</f>
        <v>30</v>
      </c>
      <c r="AL384" s="1">
        <f>30+(podroze7[[#This Row],[dnie]]-1)*24</f>
        <v>54</v>
      </c>
      <c r="AM384" s="1">
        <f>podroze7[[#This Row],[dieta]]+podroze7[[#This Row],[Koszt_wyj]]</f>
        <v>945</v>
      </c>
      <c r="AZ384" s="1" t="s">
        <v>33</v>
      </c>
      <c r="BA384" s="1" t="s">
        <v>34</v>
      </c>
      <c r="BB384" s="1" t="s">
        <v>8</v>
      </c>
      <c r="BC384" s="2">
        <v>41982</v>
      </c>
      <c r="BD384" s="2">
        <v>41983</v>
      </c>
      <c r="BE384">
        <v>891</v>
      </c>
      <c r="BF384" t="str">
        <f>podroze78[[#This Row],[Imie]]&amp;podroze78[[#This Row],[Nazwisko]]</f>
        <v>AndrzejKlajn</v>
      </c>
      <c r="BG384">
        <f>COUNTIF(podroze78[id],podroze78[[#This Row],[id]])</f>
        <v>13</v>
      </c>
      <c r="BH384">
        <f>podroze78[[#This Row],[D_powr]]-podroze78[[#This Row],[D_wyj]]+1</f>
        <v>2</v>
      </c>
      <c r="BI384" s="1" cm="1">
        <f t="array" ref="BI384">SUM(IF(podroze78[Nazwisko]=podroze78[[#This Row],[Nazwisko]],podroze78[dnie],0))</f>
        <v>30</v>
      </c>
      <c r="BJ384" s="1">
        <f>30+(podroze78[[#This Row],[dnie]]-1)*24</f>
        <v>54</v>
      </c>
      <c r="BK384" s="1">
        <f>podroze78[[#This Row],[dieta]]+podroze78[[#This Row],[Koszt_wyj]]</f>
        <v>945</v>
      </c>
      <c r="BL384" s="1">
        <f>MONTH(podroze78[[#This Row],[D_wyj]])</f>
        <v>12</v>
      </c>
      <c r="BT384" s="1" t="s">
        <v>33</v>
      </c>
      <c r="BU384" s="1" t="s">
        <v>34</v>
      </c>
      <c r="BV384" s="1" t="s">
        <v>8</v>
      </c>
      <c r="BW384" s="2">
        <v>41982</v>
      </c>
      <c r="BX384" s="2">
        <v>41983</v>
      </c>
      <c r="BY384">
        <v>891</v>
      </c>
      <c r="BZ384" t="str">
        <f>podroze789[[#This Row],[Imie]]&amp;podroze789[[#This Row],[Nazwisko]]</f>
        <v>AndrzejKlajn</v>
      </c>
      <c r="CA384">
        <f>COUNTIF(podroze789[id],podroze789[[#This Row],[id]])</f>
        <v>13</v>
      </c>
      <c r="CB384">
        <f>podroze789[[#This Row],[D_powr]]-podroze789[[#This Row],[D_wyj]]+1</f>
        <v>2</v>
      </c>
      <c r="CC384" s="1" cm="1">
        <f t="array" ref="CC384">SUM(IF(podroze789[Nazwisko]=podroze789[[#This Row],[Nazwisko]],podroze789[dnie],0))</f>
        <v>30</v>
      </c>
      <c r="CD384" s="1">
        <f>30+(podroze789[[#This Row],[dnie]]-1)*24</f>
        <v>54</v>
      </c>
      <c r="CE384" s="1">
        <f>podroze789[[#This Row],[dieta]]+podroze789[[#This Row],[Koszt_wyj]]</f>
        <v>945</v>
      </c>
      <c r="CF384" s="1">
        <f>MONTH(podroze789[[#This Row],[D_wyj]])</f>
        <v>12</v>
      </c>
      <c r="CG384" s="1">
        <f>podroze789[[#This Row],[dnie]]-1</f>
        <v>1</v>
      </c>
      <c r="CT384" s="24">
        <v>2</v>
      </c>
      <c r="CV384" s="24">
        <v>2</v>
      </c>
    </row>
    <row r="385" spans="1:100" x14ac:dyDescent="0.25">
      <c r="A385" s="1" t="s">
        <v>131</v>
      </c>
      <c r="B385" s="1" t="s">
        <v>154</v>
      </c>
      <c r="C385" s="1" t="s">
        <v>27</v>
      </c>
      <c r="D385" s="2">
        <v>41689</v>
      </c>
      <c r="E385" s="2">
        <v>41690</v>
      </c>
      <c r="F385">
        <v>570</v>
      </c>
      <c r="G385" t="str">
        <f>podroze[[#This Row],[Imie]]&amp;podroze[[#This Row],[Nazwisko]]</f>
        <v>WiktorBudzis</v>
      </c>
      <c r="H385">
        <f>COUNTIF(podroze[id],podroze[[#This Row],[id]])</f>
        <v>12</v>
      </c>
      <c r="I385">
        <f>podroze[[#This Row],[D_powr]]-podroze[[#This Row],[D_wyj]]+1</f>
        <v>2</v>
      </c>
      <c r="J385" s="1" cm="1">
        <f t="array" ref="J385">SUM(IF(podroze[Nazwisko]=podroze[[#This Row],[Nazwisko]],podroze[dnie],0))</f>
        <v>30</v>
      </c>
      <c r="K385" s="1">
        <f>30+(podroze[[#This Row],[dnie]]-1)*24</f>
        <v>54</v>
      </c>
      <c r="AB385" s="1" t="s">
        <v>131</v>
      </c>
      <c r="AC385" s="1" t="s">
        <v>154</v>
      </c>
      <c r="AD385" s="1" t="s">
        <v>27</v>
      </c>
      <c r="AE385" s="2">
        <v>41689</v>
      </c>
      <c r="AF385" s="2">
        <v>41690</v>
      </c>
      <c r="AG385">
        <v>570</v>
      </c>
      <c r="AH385" t="str">
        <f>podroze7[[#This Row],[Imie]]&amp;podroze7[[#This Row],[Nazwisko]]</f>
        <v>WiktorBudzis</v>
      </c>
      <c r="AI385">
        <f>COUNTIF(podroze7[id],podroze7[[#This Row],[id]])</f>
        <v>12</v>
      </c>
      <c r="AJ385">
        <f>podroze7[[#This Row],[D_powr]]-podroze7[[#This Row],[D_wyj]]+1</f>
        <v>2</v>
      </c>
      <c r="AK385" s="1" cm="1">
        <f t="array" ref="AK385">SUM(IF(podroze7[Nazwisko]=podroze7[[#This Row],[Nazwisko]],podroze7[dnie],0))</f>
        <v>30</v>
      </c>
      <c r="AL385" s="1">
        <f>30+(podroze7[[#This Row],[dnie]]-1)*24</f>
        <v>54</v>
      </c>
      <c r="AM385" s="1">
        <f>podroze7[[#This Row],[dieta]]+podroze7[[#This Row],[Koszt_wyj]]</f>
        <v>624</v>
      </c>
      <c r="AZ385" s="1" t="s">
        <v>131</v>
      </c>
      <c r="BA385" s="1" t="s">
        <v>154</v>
      </c>
      <c r="BB385" s="1" t="s">
        <v>27</v>
      </c>
      <c r="BC385" s="2">
        <v>41689</v>
      </c>
      <c r="BD385" s="2">
        <v>41690</v>
      </c>
      <c r="BE385">
        <v>570</v>
      </c>
      <c r="BF385" t="str">
        <f>podroze78[[#This Row],[Imie]]&amp;podroze78[[#This Row],[Nazwisko]]</f>
        <v>WiktorBudzis</v>
      </c>
      <c r="BG385">
        <f>COUNTIF(podroze78[id],podroze78[[#This Row],[id]])</f>
        <v>12</v>
      </c>
      <c r="BH385">
        <f>podroze78[[#This Row],[D_powr]]-podroze78[[#This Row],[D_wyj]]+1</f>
        <v>2</v>
      </c>
      <c r="BI385" s="1" cm="1">
        <f t="array" ref="BI385">SUM(IF(podroze78[Nazwisko]=podroze78[[#This Row],[Nazwisko]],podroze78[dnie],0))</f>
        <v>30</v>
      </c>
      <c r="BJ385" s="1">
        <f>30+(podroze78[[#This Row],[dnie]]-1)*24</f>
        <v>54</v>
      </c>
      <c r="BK385" s="1">
        <f>podroze78[[#This Row],[dieta]]+podroze78[[#This Row],[Koszt_wyj]]</f>
        <v>624</v>
      </c>
      <c r="BL385" s="1">
        <f>MONTH(podroze78[[#This Row],[D_wyj]])</f>
        <v>2</v>
      </c>
      <c r="BT385" s="1" t="s">
        <v>131</v>
      </c>
      <c r="BU385" s="1" t="s">
        <v>154</v>
      </c>
      <c r="BV385" s="1" t="s">
        <v>27</v>
      </c>
      <c r="BW385" s="2">
        <v>41689</v>
      </c>
      <c r="BX385" s="2">
        <v>41690</v>
      </c>
      <c r="BY385">
        <v>570</v>
      </c>
      <c r="BZ385" t="str">
        <f>podroze789[[#This Row],[Imie]]&amp;podroze789[[#This Row],[Nazwisko]]</f>
        <v>WiktorBudzis</v>
      </c>
      <c r="CA385">
        <f>COUNTIF(podroze789[id],podroze789[[#This Row],[id]])</f>
        <v>12</v>
      </c>
      <c r="CB385">
        <f>podroze789[[#This Row],[D_powr]]-podroze789[[#This Row],[D_wyj]]+1</f>
        <v>2</v>
      </c>
      <c r="CC385" s="1" cm="1">
        <f t="array" ref="CC385">SUM(IF(podroze789[Nazwisko]=podroze789[[#This Row],[Nazwisko]],podroze789[dnie],0))</f>
        <v>30</v>
      </c>
      <c r="CD385" s="1">
        <f>30+(podroze789[[#This Row],[dnie]]-1)*24</f>
        <v>54</v>
      </c>
      <c r="CE385" s="1">
        <f>podroze789[[#This Row],[dieta]]+podroze789[[#This Row],[Koszt_wyj]]</f>
        <v>624</v>
      </c>
      <c r="CF385" s="1">
        <f>MONTH(podroze789[[#This Row],[D_wyj]])</f>
        <v>2</v>
      </c>
      <c r="CG385" s="1">
        <f>podroze789[[#This Row],[dnie]]-1</f>
        <v>1</v>
      </c>
      <c r="CT385" s="23">
        <v>4</v>
      </c>
      <c r="CV385" s="23">
        <v>1</v>
      </c>
    </row>
    <row r="386" spans="1:100" x14ac:dyDescent="0.25">
      <c r="A386" s="1" t="s">
        <v>131</v>
      </c>
      <c r="B386" s="1" t="s">
        <v>154</v>
      </c>
      <c r="C386" s="1" t="s">
        <v>38</v>
      </c>
      <c r="D386" s="2">
        <v>41959</v>
      </c>
      <c r="E386" s="2">
        <v>41960</v>
      </c>
      <c r="F386">
        <v>407.8</v>
      </c>
      <c r="G386" t="str">
        <f>podroze[[#This Row],[Imie]]&amp;podroze[[#This Row],[Nazwisko]]</f>
        <v>WiktorBudzis</v>
      </c>
      <c r="H386">
        <f>COUNTIF(podroze[id],podroze[[#This Row],[id]])</f>
        <v>12</v>
      </c>
      <c r="I386">
        <f>podroze[[#This Row],[D_powr]]-podroze[[#This Row],[D_wyj]]+1</f>
        <v>2</v>
      </c>
      <c r="J386" s="1" cm="1">
        <f t="array" ref="J386">SUM(IF(podroze[Nazwisko]=podroze[[#This Row],[Nazwisko]],podroze[dnie],0))</f>
        <v>30</v>
      </c>
      <c r="K386" s="1">
        <f>30+(podroze[[#This Row],[dnie]]-1)*24</f>
        <v>54</v>
      </c>
      <c r="AB386" s="1" t="s">
        <v>131</v>
      </c>
      <c r="AC386" s="1" t="s">
        <v>154</v>
      </c>
      <c r="AD386" s="1" t="s">
        <v>38</v>
      </c>
      <c r="AE386" s="2">
        <v>41959</v>
      </c>
      <c r="AF386" s="2">
        <v>41960</v>
      </c>
      <c r="AG386">
        <v>407.8</v>
      </c>
      <c r="AH386" t="str">
        <f>podroze7[[#This Row],[Imie]]&amp;podroze7[[#This Row],[Nazwisko]]</f>
        <v>WiktorBudzis</v>
      </c>
      <c r="AI386">
        <f>COUNTIF(podroze7[id],podroze7[[#This Row],[id]])</f>
        <v>12</v>
      </c>
      <c r="AJ386">
        <f>podroze7[[#This Row],[D_powr]]-podroze7[[#This Row],[D_wyj]]+1</f>
        <v>2</v>
      </c>
      <c r="AK386" s="1" cm="1">
        <f t="array" ref="AK386">SUM(IF(podroze7[Nazwisko]=podroze7[[#This Row],[Nazwisko]],podroze7[dnie],0))</f>
        <v>30</v>
      </c>
      <c r="AL386" s="1">
        <f>30+(podroze7[[#This Row],[dnie]]-1)*24</f>
        <v>54</v>
      </c>
      <c r="AM386" s="1">
        <f>podroze7[[#This Row],[dieta]]+podroze7[[#This Row],[Koszt_wyj]]</f>
        <v>461.8</v>
      </c>
      <c r="AZ386" s="1" t="s">
        <v>131</v>
      </c>
      <c r="BA386" s="1" t="s">
        <v>154</v>
      </c>
      <c r="BB386" s="1" t="s">
        <v>38</v>
      </c>
      <c r="BC386" s="2">
        <v>41959</v>
      </c>
      <c r="BD386" s="2">
        <v>41960</v>
      </c>
      <c r="BE386">
        <v>407.8</v>
      </c>
      <c r="BF386" t="str">
        <f>podroze78[[#This Row],[Imie]]&amp;podroze78[[#This Row],[Nazwisko]]</f>
        <v>WiktorBudzis</v>
      </c>
      <c r="BG386">
        <f>COUNTIF(podroze78[id],podroze78[[#This Row],[id]])</f>
        <v>12</v>
      </c>
      <c r="BH386">
        <f>podroze78[[#This Row],[D_powr]]-podroze78[[#This Row],[D_wyj]]+1</f>
        <v>2</v>
      </c>
      <c r="BI386" s="1" cm="1">
        <f t="array" ref="BI386">SUM(IF(podroze78[Nazwisko]=podroze78[[#This Row],[Nazwisko]],podroze78[dnie],0))</f>
        <v>30</v>
      </c>
      <c r="BJ386" s="1">
        <f>30+(podroze78[[#This Row],[dnie]]-1)*24</f>
        <v>54</v>
      </c>
      <c r="BK386" s="1">
        <f>podroze78[[#This Row],[dieta]]+podroze78[[#This Row],[Koszt_wyj]]</f>
        <v>461.8</v>
      </c>
      <c r="BL386" s="1">
        <f>MONTH(podroze78[[#This Row],[D_wyj]])</f>
        <v>11</v>
      </c>
      <c r="BT386" s="1" t="s">
        <v>131</v>
      </c>
      <c r="BU386" s="1" t="s">
        <v>154</v>
      </c>
      <c r="BV386" s="1" t="s">
        <v>38</v>
      </c>
      <c r="BW386" s="2">
        <v>41959</v>
      </c>
      <c r="BX386" s="2">
        <v>41960</v>
      </c>
      <c r="BY386">
        <v>407.8</v>
      </c>
      <c r="BZ386" t="str">
        <f>podroze789[[#This Row],[Imie]]&amp;podroze789[[#This Row],[Nazwisko]]</f>
        <v>WiktorBudzis</v>
      </c>
      <c r="CA386">
        <f>COUNTIF(podroze789[id],podroze789[[#This Row],[id]])</f>
        <v>12</v>
      </c>
      <c r="CB386">
        <f>podroze789[[#This Row],[D_powr]]-podroze789[[#This Row],[D_wyj]]+1</f>
        <v>2</v>
      </c>
      <c r="CC386" s="1" cm="1">
        <f t="array" ref="CC386">SUM(IF(podroze789[Nazwisko]=podroze789[[#This Row],[Nazwisko]],podroze789[dnie],0))</f>
        <v>30</v>
      </c>
      <c r="CD386" s="1">
        <f>30+(podroze789[[#This Row],[dnie]]-1)*24</f>
        <v>54</v>
      </c>
      <c r="CE386" s="1">
        <f>podroze789[[#This Row],[dieta]]+podroze789[[#This Row],[Koszt_wyj]]</f>
        <v>461.8</v>
      </c>
      <c r="CF386" s="1">
        <f>MONTH(podroze789[[#This Row],[D_wyj]])</f>
        <v>11</v>
      </c>
      <c r="CG386" s="1">
        <f>podroze789[[#This Row],[dnie]]-1</f>
        <v>1</v>
      </c>
      <c r="CT386" s="24">
        <v>4</v>
      </c>
      <c r="CV386" s="24">
        <v>1</v>
      </c>
    </row>
    <row r="387" spans="1:100" x14ac:dyDescent="0.25">
      <c r="A387" s="1" t="s">
        <v>131</v>
      </c>
      <c r="B387" s="1" t="s">
        <v>154</v>
      </c>
      <c r="C387" s="1" t="s">
        <v>38</v>
      </c>
      <c r="D387" s="2">
        <v>41964</v>
      </c>
      <c r="E387" s="2">
        <v>41965</v>
      </c>
      <c r="F387">
        <v>407.8</v>
      </c>
      <c r="G387" t="str">
        <f>podroze[[#This Row],[Imie]]&amp;podroze[[#This Row],[Nazwisko]]</f>
        <v>WiktorBudzis</v>
      </c>
      <c r="H387">
        <f>COUNTIF(podroze[id],podroze[[#This Row],[id]])</f>
        <v>12</v>
      </c>
      <c r="I387">
        <f>podroze[[#This Row],[D_powr]]-podroze[[#This Row],[D_wyj]]+1</f>
        <v>2</v>
      </c>
      <c r="J387" s="1" cm="1">
        <f t="array" ref="J387">SUM(IF(podroze[Nazwisko]=podroze[[#This Row],[Nazwisko]],podroze[dnie],0))</f>
        <v>30</v>
      </c>
      <c r="K387" s="1">
        <f>30+(podroze[[#This Row],[dnie]]-1)*24</f>
        <v>54</v>
      </c>
      <c r="AB387" s="1" t="s">
        <v>131</v>
      </c>
      <c r="AC387" s="1" t="s">
        <v>154</v>
      </c>
      <c r="AD387" s="1" t="s">
        <v>38</v>
      </c>
      <c r="AE387" s="2">
        <v>41964</v>
      </c>
      <c r="AF387" s="2">
        <v>41965</v>
      </c>
      <c r="AG387">
        <v>407.8</v>
      </c>
      <c r="AH387" t="str">
        <f>podroze7[[#This Row],[Imie]]&amp;podroze7[[#This Row],[Nazwisko]]</f>
        <v>WiktorBudzis</v>
      </c>
      <c r="AI387">
        <f>COUNTIF(podroze7[id],podroze7[[#This Row],[id]])</f>
        <v>12</v>
      </c>
      <c r="AJ387">
        <f>podroze7[[#This Row],[D_powr]]-podroze7[[#This Row],[D_wyj]]+1</f>
        <v>2</v>
      </c>
      <c r="AK387" s="1" cm="1">
        <f t="array" ref="AK387">SUM(IF(podroze7[Nazwisko]=podroze7[[#This Row],[Nazwisko]],podroze7[dnie],0))</f>
        <v>30</v>
      </c>
      <c r="AL387" s="1">
        <f>30+(podroze7[[#This Row],[dnie]]-1)*24</f>
        <v>54</v>
      </c>
      <c r="AM387" s="1">
        <f>podroze7[[#This Row],[dieta]]+podroze7[[#This Row],[Koszt_wyj]]</f>
        <v>461.8</v>
      </c>
      <c r="AZ387" s="1" t="s">
        <v>131</v>
      </c>
      <c r="BA387" s="1" t="s">
        <v>154</v>
      </c>
      <c r="BB387" s="1" t="s">
        <v>38</v>
      </c>
      <c r="BC387" s="2">
        <v>41964</v>
      </c>
      <c r="BD387" s="2">
        <v>41965</v>
      </c>
      <c r="BE387">
        <v>407.8</v>
      </c>
      <c r="BF387" t="str">
        <f>podroze78[[#This Row],[Imie]]&amp;podroze78[[#This Row],[Nazwisko]]</f>
        <v>WiktorBudzis</v>
      </c>
      <c r="BG387">
        <f>COUNTIF(podroze78[id],podroze78[[#This Row],[id]])</f>
        <v>12</v>
      </c>
      <c r="BH387">
        <f>podroze78[[#This Row],[D_powr]]-podroze78[[#This Row],[D_wyj]]+1</f>
        <v>2</v>
      </c>
      <c r="BI387" s="1" cm="1">
        <f t="array" ref="BI387">SUM(IF(podroze78[Nazwisko]=podroze78[[#This Row],[Nazwisko]],podroze78[dnie],0))</f>
        <v>30</v>
      </c>
      <c r="BJ387" s="1">
        <f>30+(podroze78[[#This Row],[dnie]]-1)*24</f>
        <v>54</v>
      </c>
      <c r="BK387" s="1">
        <f>podroze78[[#This Row],[dieta]]+podroze78[[#This Row],[Koszt_wyj]]</f>
        <v>461.8</v>
      </c>
      <c r="BL387" s="1">
        <f>MONTH(podroze78[[#This Row],[D_wyj]])</f>
        <v>11</v>
      </c>
      <c r="BT387" s="1" t="s">
        <v>131</v>
      </c>
      <c r="BU387" s="1" t="s">
        <v>154</v>
      </c>
      <c r="BV387" s="1" t="s">
        <v>38</v>
      </c>
      <c r="BW387" s="2">
        <v>41964</v>
      </c>
      <c r="BX387" s="2">
        <v>41965</v>
      </c>
      <c r="BY387">
        <v>407.8</v>
      </c>
      <c r="BZ387" t="str">
        <f>podroze789[[#This Row],[Imie]]&amp;podroze789[[#This Row],[Nazwisko]]</f>
        <v>WiktorBudzis</v>
      </c>
      <c r="CA387">
        <f>COUNTIF(podroze789[id],podroze789[[#This Row],[id]])</f>
        <v>12</v>
      </c>
      <c r="CB387">
        <f>podroze789[[#This Row],[D_powr]]-podroze789[[#This Row],[D_wyj]]+1</f>
        <v>2</v>
      </c>
      <c r="CC387" s="1" cm="1">
        <f t="array" ref="CC387">SUM(IF(podroze789[Nazwisko]=podroze789[[#This Row],[Nazwisko]],podroze789[dnie],0))</f>
        <v>30</v>
      </c>
      <c r="CD387" s="1">
        <f>30+(podroze789[[#This Row],[dnie]]-1)*24</f>
        <v>54</v>
      </c>
      <c r="CE387" s="1">
        <f>podroze789[[#This Row],[dieta]]+podroze789[[#This Row],[Koszt_wyj]]</f>
        <v>461.8</v>
      </c>
      <c r="CF387" s="1">
        <f>MONTH(podroze789[[#This Row],[D_wyj]])</f>
        <v>11</v>
      </c>
      <c r="CG387" s="1">
        <f>podroze789[[#This Row],[dnie]]-1</f>
        <v>1</v>
      </c>
      <c r="CT387" s="23">
        <v>4</v>
      </c>
      <c r="CV387" s="23">
        <v>1</v>
      </c>
    </row>
    <row r="388" spans="1:100" x14ac:dyDescent="0.25">
      <c r="A388" s="1" t="s">
        <v>131</v>
      </c>
      <c r="B388" s="1" t="s">
        <v>154</v>
      </c>
      <c r="C388" s="1" t="s">
        <v>11</v>
      </c>
      <c r="D388" s="2">
        <v>42001</v>
      </c>
      <c r="E388" s="2">
        <v>42002</v>
      </c>
      <c r="F388">
        <v>295.39999999999998</v>
      </c>
      <c r="G388" t="str">
        <f>podroze[[#This Row],[Imie]]&amp;podroze[[#This Row],[Nazwisko]]</f>
        <v>WiktorBudzis</v>
      </c>
      <c r="H388">
        <f>COUNTIF(podroze[id],podroze[[#This Row],[id]])</f>
        <v>12</v>
      </c>
      <c r="I388">
        <f>podroze[[#This Row],[D_powr]]-podroze[[#This Row],[D_wyj]]+1</f>
        <v>2</v>
      </c>
      <c r="J388" s="1" cm="1">
        <f t="array" ref="J388">SUM(IF(podroze[Nazwisko]=podroze[[#This Row],[Nazwisko]],podroze[dnie],0))</f>
        <v>30</v>
      </c>
      <c r="K388" s="1">
        <f>30+(podroze[[#This Row],[dnie]]-1)*24</f>
        <v>54</v>
      </c>
      <c r="AB388" s="1" t="s">
        <v>131</v>
      </c>
      <c r="AC388" s="1" t="s">
        <v>154</v>
      </c>
      <c r="AD388" s="1" t="s">
        <v>11</v>
      </c>
      <c r="AE388" s="2">
        <v>42001</v>
      </c>
      <c r="AF388" s="2">
        <v>42002</v>
      </c>
      <c r="AG388">
        <v>295.39999999999998</v>
      </c>
      <c r="AH388" t="str">
        <f>podroze7[[#This Row],[Imie]]&amp;podroze7[[#This Row],[Nazwisko]]</f>
        <v>WiktorBudzis</v>
      </c>
      <c r="AI388">
        <f>COUNTIF(podroze7[id],podroze7[[#This Row],[id]])</f>
        <v>12</v>
      </c>
      <c r="AJ388">
        <f>podroze7[[#This Row],[D_powr]]-podroze7[[#This Row],[D_wyj]]+1</f>
        <v>2</v>
      </c>
      <c r="AK388" s="1" cm="1">
        <f t="array" ref="AK388">SUM(IF(podroze7[Nazwisko]=podroze7[[#This Row],[Nazwisko]],podroze7[dnie],0))</f>
        <v>30</v>
      </c>
      <c r="AL388" s="1">
        <f>30+(podroze7[[#This Row],[dnie]]-1)*24</f>
        <v>54</v>
      </c>
      <c r="AM388" s="1">
        <f>podroze7[[#This Row],[dieta]]+podroze7[[#This Row],[Koszt_wyj]]</f>
        <v>349.4</v>
      </c>
      <c r="AZ388" s="1" t="s">
        <v>131</v>
      </c>
      <c r="BA388" s="1" t="s">
        <v>154</v>
      </c>
      <c r="BB388" s="1" t="s">
        <v>11</v>
      </c>
      <c r="BC388" s="2">
        <v>42001</v>
      </c>
      <c r="BD388" s="2">
        <v>42002</v>
      </c>
      <c r="BE388">
        <v>295.39999999999998</v>
      </c>
      <c r="BF388" t="str">
        <f>podroze78[[#This Row],[Imie]]&amp;podroze78[[#This Row],[Nazwisko]]</f>
        <v>WiktorBudzis</v>
      </c>
      <c r="BG388">
        <f>COUNTIF(podroze78[id],podroze78[[#This Row],[id]])</f>
        <v>12</v>
      </c>
      <c r="BH388">
        <f>podroze78[[#This Row],[D_powr]]-podroze78[[#This Row],[D_wyj]]+1</f>
        <v>2</v>
      </c>
      <c r="BI388" s="1" cm="1">
        <f t="array" ref="BI388">SUM(IF(podroze78[Nazwisko]=podroze78[[#This Row],[Nazwisko]],podroze78[dnie],0))</f>
        <v>30</v>
      </c>
      <c r="BJ388" s="1">
        <f>30+(podroze78[[#This Row],[dnie]]-1)*24</f>
        <v>54</v>
      </c>
      <c r="BK388" s="1">
        <f>podroze78[[#This Row],[dieta]]+podroze78[[#This Row],[Koszt_wyj]]</f>
        <v>349.4</v>
      </c>
      <c r="BL388" s="1">
        <f>MONTH(podroze78[[#This Row],[D_wyj]])</f>
        <v>12</v>
      </c>
      <c r="BT388" s="1" t="s">
        <v>131</v>
      </c>
      <c r="BU388" s="1" t="s">
        <v>154</v>
      </c>
      <c r="BV388" s="1" t="s">
        <v>11</v>
      </c>
      <c r="BW388" s="2">
        <v>42001</v>
      </c>
      <c r="BX388" s="2">
        <v>42002</v>
      </c>
      <c r="BY388">
        <v>295.39999999999998</v>
      </c>
      <c r="BZ388" t="str">
        <f>podroze789[[#This Row],[Imie]]&amp;podroze789[[#This Row],[Nazwisko]]</f>
        <v>WiktorBudzis</v>
      </c>
      <c r="CA388">
        <f>COUNTIF(podroze789[id],podroze789[[#This Row],[id]])</f>
        <v>12</v>
      </c>
      <c r="CB388">
        <f>podroze789[[#This Row],[D_powr]]-podroze789[[#This Row],[D_wyj]]+1</f>
        <v>2</v>
      </c>
      <c r="CC388" s="1" cm="1">
        <f t="array" ref="CC388">SUM(IF(podroze789[Nazwisko]=podroze789[[#This Row],[Nazwisko]],podroze789[dnie],0))</f>
        <v>30</v>
      </c>
      <c r="CD388" s="1">
        <f>30+(podroze789[[#This Row],[dnie]]-1)*24</f>
        <v>54</v>
      </c>
      <c r="CE388" s="1">
        <f>podroze789[[#This Row],[dieta]]+podroze789[[#This Row],[Koszt_wyj]]</f>
        <v>349.4</v>
      </c>
      <c r="CF388" s="1">
        <f>MONTH(podroze789[[#This Row],[D_wyj]])</f>
        <v>12</v>
      </c>
      <c r="CG388" s="1">
        <f>podroze789[[#This Row],[dnie]]-1</f>
        <v>1</v>
      </c>
      <c r="CT388" s="24">
        <v>4</v>
      </c>
      <c r="CV388" s="24">
        <v>1</v>
      </c>
    </row>
    <row r="389" spans="1:100" x14ac:dyDescent="0.25">
      <c r="A389" s="1" t="s">
        <v>143</v>
      </c>
      <c r="B389" s="1" t="s">
        <v>144</v>
      </c>
      <c r="C389" s="1" t="s">
        <v>27</v>
      </c>
      <c r="D389" s="2">
        <v>41677</v>
      </c>
      <c r="E389" s="2">
        <v>41678</v>
      </c>
      <c r="F389">
        <v>570</v>
      </c>
      <c r="G389" t="str">
        <f>podroze[[#This Row],[Imie]]&amp;podroze[[#This Row],[Nazwisko]]</f>
        <v>BogumiLubelski</v>
      </c>
      <c r="H389">
        <f>COUNTIF(podroze[id],podroze[[#This Row],[id]])</f>
        <v>12</v>
      </c>
      <c r="I389">
        <f>podroze[[#This Row],[D_powr]]-podroze[[#This Row],[D_wyj]]+1</f>
        <v>2</v>
      </c>
      <c r="J389" s="1" cm="1">
        <f t="array" ref="J389">SUM(IF(podroze[Nazwisko]=podroze[[#This Row],[Nazwisko]],podroze[dnie],0))</f>
        <v>30</v>
      </c>
      <c r="K389" s="1">
        <f>30+(podroze[[#This Row],[dnie]]-1)*24</f>
        <v>54</v>
      </c>
      <c r="AB389" s="1" t="s">
        <v>143</v>
      </c>
      <c r="AC389" s="1" t="s">
        <v>144</v>
      </c>
      <c r="AD389" s="1" t="s">
        <v>27</v>
      </c>
      <c r="AE389" s="2">
        <v>41677</v>
      </c>
      <c r="AF389" s="2">
        <v>41678</v>
      </c>
      <c r="AG389">
        <v>570</v>
      </c>
      <c r="AH389" t="str">
        <f>podroze7[[#This Row],[Imie]]&amp;podroze7[[#This Row],[Nazwisko]]</f>
        <v>BogumiLubelski</v>
      </c>
      <c r="AI389">
        <f>COUNTIF(podroze7[id],podroze7[[#This Row],[id]])</f>
        <v>12</v>
      </c>
      <c r="AJ389">
        <f>podroze7[[#This Row],[D_powr]]-podroze7[[#This Row],[D_wyj]]+1</f>
        <v>2</v>
      </c>
      <c r="AK389" s="1" cm="1">
        <f t="array" ref="AK389">SUM(IF(podroze7[Nazwisko]=podroze7[[#This Row],[Nazwisko]],podroze7[dnie],0))</f>
        <v>30</v>
      </c>
      <c r="AL389" s="1">
        <f>30+(podroze7[[#This Row],[dnie]]-1)*24</f>
        <v>54</v>
      </c>
      <c r="AM389" s="1">
        <f>podroze7[[#This Row],[dieta]]+podroze7[[#This Row],[Koszt_wyj]]</f>
        <v>624</v>
      </c>
      <c r="AZ389" s="1" t="s">
        <v>143</v>
      </c>
      <c r="BA389" s="1" t="s">
        <v>144</v>
      </c>
      <c r="BB389" s="1" t="s">
        <v>27</v>
      </c>
      <c r="BC389" s="2">
        <v>41677</v>
      </c>
      <c r="BD389" s="2">
        <v>41678</v>
      </c>
      <c r="BE389">
        <v>570</v>
      </c>
      <c r="BF389" t="str">
        <f>podroze78[[#This Row],[Imie]]&amp;podroze78[[#This Row],[Nazwisko]]</f>
        <v>BogumiLubelski</v>
      </c>
      <c r="BG389">
        <f>COUNTIF(podroze78[id],podroze78[[#This Row],[id]])</f>
        <v>12</v>
      </c>
      <c r="BH389">
        <f>podroze78[[#This Row],[D_powr]]-podroze78[[#This Row],[D_wyj]]+1</f>
        <v>2</v>
      </c>
      <c r="BI389" s="1" cm="1">
        <f t="array" ref="BI389">SUM(IF(podroze78[Nazwisko]=podroze78[[#This Row],[Nazwisko]],podroze78[dnie],0))</f>
        <v>30</v>
      </c>
      <c r="BJ389" s="1">
        <f>30+(podroze78[[#This Row],[dnie]]-1)*24</f>
        <v>54</v>
      </c>
      <c r="BK389" s="1">
        <f>podroze78[[#This Row],[dieta]]+podroze78[[#This Row],[Koszt_wyj]]</f>
        <v>624</v>
      </c>
      <c r="BL389" s="1">
        <f>MONTH(podroze78[[#This Row],[D_wyj]])</f>
        <v>2</v>
      </c>
      <c r="BT389" s="1" t="s">
        <v>143</v>
      </c>
      <c r="BU389" s="1" t="s">
        <v>144</v>
      </c>
      <c r="BV389" s="1" t="s">
        <v>27</v>
      </c>
      <c r="BW389" s="2">
        <v>41677</v>
      </c>
      <c r="BX389" s="2">
        <v>41678</v>
      </c>
      <c r="BY389">
        <v>570</v>
      </c>
      <c r="BZ389" t="str">
        <f>podroze789[[#This Row],[Imie]]&amp;podroze789[[#This Row],[Nazwisko]]</f>
        <v>BogumiLubelski</v>
      </c>
      <c r="CA389">
        <f>COUNTIF(podroze789[id],podroze789[[#This Row],[id]])</f>
        <v>12</v>
      </c>
      <c r="CB389">
        <f>podroze789[[#This Row],[D_powr]]-podroze789[[#This Row],[D_wyj]]+1</f>
        <v>2</v>
      </c>
      <c r="CC389" s="1" cm="1">
        <f t="array" ref="CC389">SUM(IF(podroze789[Nazwisko]=podroze789[[#This Row],[Nazwisko]],podroze789[dnie],0))</f>
        <v>30</v>
      </c>
      <c r="CD389" s="1">
        <f>30+(podroze789[[#This Row],[dnie]]-1)*24</f>
        <v>54</v>
      </c>
      <c r="CE389" s="1">
        <f>podroze789[[#This Row],[dieta]]+podroze789[[#This Row],[Koszt_wyj]]</f>
        <v>624</v>
      </c>
      <c r="CF389" s="1">
        <f>MONTH(podroze789[[#This Row],[D_wyj]])</f>
        <v>2</v>
      </c>
      <c r="CG389" s="1">
        <f>podroze789[[#This Row],[dnie]]-1</f>
        <v>1</v>
      </c>
      <c r="CT389" s="23">
        <v>4</v>
      </c>
      <c r="CV389" s="23">
        <v>1</v>
      </c>
    </row>
    <row r="390" spans="1:100" x14ac:dyDescent="0.25">
      <c r="A390" s="1" t="s">
        <v>143</v>
      </c>
      <c r="B390" s="1" t="s">
        <v>144</v>
      </c>
      <c r="C390" s="1" t="s">
        <v>14</v>
      </c>
      <c r="D390" s="2">
        <v>41827</v>
      </c>
      <c r="E390" s="2">
        <v>41828</v>
      </c>
      <c r="F390">
        <v>302.5</v>
      </c>
      <c r="G390" t="str">
        <f>podroze[[#This Row],[Imie]]&amp;podroze[[#This Row],[Nazwisko]]</f>
        <v>BogumiLubelski</v>
      </c>
      <c r="H390">
        <f>COUNTIF(podroze[id],podroze[[#This Row],[id]])</f>
        <v>12</v>
      </c>
      <c r="I390">
        <f>podroze[[#This Row],[D_powr]]-podroze[[#This Row],[D_wyj]]+1</f>
        <v>2</v>
      </c>
      <c r="J390" s="1" cm="1">
        <f t="array" ref="J390">SUM(IF(podroze[Nazwisko]=podroze[[#This Row],[Nazwisko]],podroze[dnie],0))</f>
        <v>30</v>
      </c>
      <c r="K390" s="1">
        <f>30+(podroze[[#This Row],[dnie]]-1)*24</f>
        <v>54</v>
      </c>
      <c r="AB390" s="1" t="s">
        <v>143</v>
      </c>
      <c r="AC390" s="1" t="s">
        <v>144</v>
      </c>
      <c r="AD390" s="1" t="s">
        <v>14</v>
      </c>
      <c r="AE390" s="2">
        <v>41827</v>
      </c>
      <c r="AF390" s="2">
        <v>41828</v>
      </c>
      <c r="AG390">
        <v>302.5</v>
      </c>
      <c r="AH390" t="str">
        <f>podroze7[[#This Row],[Imie]]&amp;podroze7[[#This Row],[Nazwisko]]</f>
        <v>BogumiLubelski</v>
      </c>
      <c r="AI390">
        <f>COUNTIF(podroze7[id],podroze7[[#This Row],[id]])</f>
        <v>12</v>
      </c>
      <c r="AJ390">
        <f>podroze7[[#This Row],[D_powr]]-podroze7[[#This Row],[D_wyj]]+1</f>
        <v>2</v>
      </c>
      <c r="AK390" s="1" cm="1">
        <f t="array" ref="AK390">SUM(IF(podroze7[Nazwisko]=podroze7[[#This Row],[Nazwisko]],podroze7[dnie],0))</f>
        <v>30</v>
      </c>
      <c r="AL390" s="1">
        <f>30+(podroze7[[#This Row],[dnie]]-1)*24</f>
        <v>54</v>
      </c>
      <c r="AM390" s="1">
        <f>podroze7[[#This Row],[dieta]]+podroze7[[#This Row],[Koszt_wyj]]</f>
        <v>356.5</v>
      </c>
      <c r="AZ390" s="1" t="s">
        <v>143</v>
      </c>
      <c r="BA390" s="1" t="s">
        <v>144</v>
      </c>
      <c r="BB390" s="1" t="s">
        <v>14</v>
      </c>
      <c r="BC390" s="2">
        <v>41827</v>
      </c>
      <c r="BD390" s="2">
        <v>41828</v>
      </c>
      <c r="BE390">
        <v>302.5</v>
      </c>
      <c r="BF390" t="str">
        <f>podroze78[[#This Row],[Imie]]&amp;podroze78[[#This Row],[Nazwisko]]</f>
        <v>BogumiLubelski</v>
      </c>
      <c r="BG390">
        <f>COUNTIF(podroze78[id],podroze78[[#This Row],[id]])</f>
        <v>12</v>
      </c>
      <c r="BH390">
        <f>podroze78[[#This Row],[D_powr]]-podroze78[[#This Row],[D_wyj]]+1</f>
        <v>2</v>
      </c>
      <c r="BI390" s="1" cm="1">
        <f t="array" ref="BI390">SUM(IF(podroze78[Nazwisko]=podroze78[[#This Row],[Nazwisko]],podroze78[dnie],0))</f>
        <v>30</v>
      </c>
      <c r="BJ390" s="1">
        <f>30+(podroze78[[#This Row],[dnie]]-1)*24</f>
        <v>54</v>
      </c>
      <c r="BK390" s="1">
        <f>podroze78[[#This Row],[dieta]]+podroze78[[#This Row],[Koszt_wyj]]</f>
        <v>356.5</v>
      </c>
      <c r="BL390" s="1">
        <f>MONTH(podroze78[[#This Row],[D_wyj]])</f>
        <v>7</v>
      </c>
      <c r="BT390" s="1" t="s">
        <v>143</v>
      </c>
      <c r="BU390" s="1" t="s">
        <v>144</v>
      </c>
      <c r="BV390" s="1" t="s">
        <v>14</v>
      </c>
      <c r="BW390" s="2">
        <v>41827</v>
      </c>
      <c r="BX390" s="2">
        <v>41828</v>
      </c>
      <c r="BY390">
        <v>302.5</v>
      </c>
      <c r="BZ390" t="str">
        <f>podroze789[[#This Row],[Imie]]&amp;podroze789[[#This Row],[Nazwisko]]</f>
        <v>BogumiLubelski</v>
      </c>
      <c r="CA390">
        <f>COUNTIF(podroze789[id],podroze789[[#This Row],[id]])</f>
        <v>12</v>
      </c>
      <c r="CB390">
        <f>podroze789[[#This Row],[D_powr]]-podroze789[[#This Row],[D_wyj]]+1</f>
        <v>2</v>
      </c>
      <c r="CC390" s="1" cm="1">
        <f t="array" ref="CC390">SUM(IF(podroze789[Nazwisko]=podroze789[[#This Row],[Nazwisko]],podroze789[dnie],0))</f>
        <v>30</v>
      </c>
      <c r="CD390" s="1">
        <f>30+(podroze789[[#This Row],[dnie]]-1)*24</f>
        <v>54</v>
      </c>
      <c r="CE390" s="1">
        <f>podroze789[[#This Row],[dieta]]+podroze789[[#This Row],[Koszt_wyj]]</f>
        <v>356.5</v>
      </c>
      <c r="CF390" s="1">
        <f>MONTH(podroze789[[#This Row],[D_wyj]])</f>
        <v>7</v>
      </c>
      <c r="CG390" s="1">
        <f>podroze789[[#This Row],[dnie]]-1</f>
        <v>1</v>
      </c>
      <c r="CT390" s="24">
        <v>3</v>
      </c>
      <c r="CV390" s="24">
        <v>1</v>
      </c>
    </row>
    <row r="391" spans="1:100" x14ac:dyDescent="0.25">
      <c r="A391" s="1" t="s">
        <v>143</v>
      </c>
      <c r="B391" s="1" t="s">
        <v>144</v>
      </c>
      <c r="C391" s="1" t="s">
        <v>17</v>
      </c>
      <c r="D391" s="2">
        <v>41857</v>
      </c>
      <c r="E391" s="2">
        <v>41858</v>
      </c>
      <c r="F391">
        <v>706.5</v>
      </c>
      <c r="G391" t="str">
        <f>podroze[[#This Row],[Imie]]&amp;podroze[[#This Row],[Nazwisko]]</f>
        <v>BogumiLubelski</v>
      </c>
      <c r="H391">
        <f>COUNTIF(podroze[id],podroze[[#This Row],[id]])</f>
        <v>12</v>
      </c>
      <c r="I391">
        <f>podroze[[#This Row],[D_powr]]-podroze[[#This Row],[D_wyj]]+1</f>
        <v>2</v>
      </c>
      <c r="J391" s="1" cm="1">
        <f t="array" ref="J391">SUM(IF(podroze[Nazwisko]=podroze[[#This Row],[Nazwisko]],podroze[dnie],0))</f>
        <v>30</v>
      </c>
      <c r="K391" s="1">
        <f>30+(podroze[[#This Row],[dnie]]-1)*24</f>
        <v>54</v>
      </c>
      <c r="AB391" s="1" t="s">
        <v>143</v>
      </c>
      <c r="AC391" s="1" t="s">
        <v>144</v>
      </c>
      <c r="AD391" s="1" t="s">
        <v>17</v>
      </c>
      <c r="AE391" s="2">
        <v>41857</v>
      </c>
      <c r="AF391" s="2">
        <v>41858</v>
      </c>
      <c r="AG391">
        <v>706.5</v>
      </c>
      <c r="AH391" t="str">
        <f>podroze7[[#This Row],[Imie]]&amp;podroze7[[#This Row],[Nazwisko]]</f>
        <v>BogumiLubelski</v>
      </c>
      <c r="AI391">
        <f>COUNTIF(podroze7[id],podroze7[[#This Row],[id]])</f>
        <v>12</v>
      </c>
      <c r="AJ391">
        <f>podroze7[[#This Row],[D_powr]]-podroze7[[#This Row],[D_wyj]]+1</f>
        <v>2</v>
      </c>
      <c r="AK391" s="1" cm="1">
        <f t="array" ref="AK391">SUM(IF(podroze7[Nazwisko]=podroze7[[#This Row],[Nazwisko]],podroze7[dnie],0))</f>
        <v>30</v>
      </c>
      <c r="AL391" s="1">
        <f>30+(podroze7[[#This Row],[dnie]]-1)*24</f>
        <v>54</v>
      </c>
      <c r="AM391" s="1">
        <f>podroze7[[#This Row],[dieta]]+podroze7[[#This Row],[Koszt_wyj]]</f>
        <v>760.5</v>
      </c>
      <c r="AZ391" s="1" t="s">
        <v>143</v>
      </c>
      <c r="BA391" s="1" t="s">
        <v>144</v>
      </c>
      <c r="BB391" s="1" t="s">
        <v>17</v>
      </c>
      <c r="BC391" s="2">
        <v>41857</v>
      </c>
      <c r="BD391" s="2">
        <v>41858</v>
      </c>
      <c r="BE391">
        <v>706.5</v>
      </c>
      <c r="BF391" t="str">
        <f>podroze78[[#This Row],[Imie]]&amp;podroze78[[#This Row],[Nazwisko]]</f>
        <v>BogumiLubelski</v>
      </c>
      <c r="BG391">
        <f>COUNTIF(podroze78[id],podroze78[[#This Row],[id]])</f>
        <v>12</v>
      </c>
      <c r="BH391">
        <f>podroze78[[#This Row],[D_powr]]-podroze78[[#This Row],[D_wyj]]+1</f>
        <v>2</v>
      </c>
      <c r="BI391" s="1" cm="1">
        <f t="array" ref="BI391">SUM(IF(podroze78[Nazwisko]=podroze78[[#This Row],[Nazwisko]],podroze78[dnie],0))</f>
        <v>30</v>
      </c>
      <c r="BJ391" s="1">
        <f>30+(podroze78[[#This Row],[dnie]]-1)*24</f>
        <v>54</v>
      </c>
      <c r="BK391" s="1">
        <f>podroze78[[#This Row],[dieta]]+podroze78[[#This Row],[Koszt_wyj]]</f>
        <v>760.5</v>
      </c>
      <c r="BL391" s="1">
        <f>MONTH(podroze78[[#This Row],[D_wyj]])</f>
        <v>8</v>
      </c>
      <c r="BT391" s="1" t="s">
        <v>143</v>
      </c>
      <c r="BU391" s="1" t="s">
        <v>144</v>
      </c>
      <c r="BV391" s="1" t="s">
        <v>17</v>
      </c>
      <c r="BW391" s="2">
        <v>41857</v>
      </c>
      <c r="BX391" s="2">
        <v>41858</v>
      </c>
      <c r="BY391">
        <v>706.5</v>
      </c>
      <c r="BZ391" t="str">
        <f>podroze789[[#This Row],[Imie]]&amp;podroze789[[#This Row],[Nazwisko]]</f>
        <v>BogumiLubelski</v>
      </c>
      <c r="CA391">
        <f>COUNTIF(podroze789[id],podroze789[[#This Row],[id]])</f>
        <v>12</v>
      </c>
      <c r="CB391">
        <f>podroze789[[#This Row],[D_powr]]-podroze789[[#This Row],[D_wyj]]+1</f>
        <v>2</v>
      </c>
      <c r="CC391" s="1" cm="1">
        <f t="array" ref="CC391">SUM(IF(podroze789[Nazwisko]=podroze789[[#This Row],[Nazwisko]],podroze789[dnie],0))</f>
        <v>30</v>
      </c>
      <c r="CD391" s="1">
        <f>30+(podroze789[[#This Row],[dnie]]-1)*24</f>
        <v>54</v>
      </c>
      <c r="CE391" s="1">
        <f>podroze789[[#This Row],[dieta]]+podroze789[[#This Row],[Koszt_wyj]]</f>
        <v>760.5</v>
      </c>
      <c r="CF391" s="1">
        <f>MONTH(podroze789[[#This Row],[D_wyj]])</f>
        <v>8</v>
      </c>
      <c r="CG391" s="1">
        <f>podroze789[[#This Row],[dnie]]-1</f>
        <v>1</v>
      </c>
      <c r="CT391" s="23">
        <v>3</v>
      </c>
      <c r="CV391" s="23">
        <v>1</v>
      </c>
    </row>
    <row r="392" spans="1:100" x14ac:dyDescent="0.25">
      <c r="A392" s="1" t="s">
        <v>143</v>
      </c>
      <c r="B392" s="1" t="s">
        <v>144</v>
      </c>
      <c r="C392" s="1" t="s">
        <v>19</v>
      </c>
      <c r="D392" s="2">
        <v>41886</v>
      </c>
      <c r="E392" s="2">
        <v>41887</v>
      </c>
      <c r="F392">
        <v>654.4</v>
      </c>
      <c r="G392" t="str">
        <f>podroze[[#This Row],[Imie]]&amp;podroze[[#This Row],[Nazwisko]]</f>
        <v>BogumiLubelski</v>
      </c>
      <c r="H392">
        <f>COUNTIF(podroze[id],podroze[[#This Row],[id]])</f>
        <v>12</v>
      </c>
      <c r="I392">
        <f>podroze[[#This Row],[D_powr]]-podroze[[#This Row],[D_wyj]]+1</f>
        <v>2</v>
      </c>
      <c r="J392" s="1" cm="1">
        <f t="array" ref="J392">SUM(IF(podroze[Nazwisko]=podroze[[#This Row],[Nazwisko]],podroze[dnie],0))</f>
        <v>30</v>
      </c>
      <c r="K392" s="1">
        <f>30+(podroze[[#This Row],[dnie]]-1)*24</f>
        <v>54</v>
      </c>
      <c r="AB392" s="1" t="s">
        <v>143</v>
      </c>
      <c r="AC392" s="1" t="s">
        <v>144</v>
      </c>
      <c r="AD392" s="1" t="s">
        <v>19</v>
      </c>
      <c r="AE392" s="2">
        <v>41886</v>
      </c>
      <c r="AF392" s="2">
        <v>41887</v>
      </c>
      <c r="AG392">
        <v>654.4</v>
      </c>
      <c r="AH392" t="str">
        <f>podroze7[[#This Row],[Imie]]&amp;podroze7[[#This Row],[Nazwisko]]</f>
        <v>BogumiLubelski</v>
      </c>
      <c r="AI392">
        <f>COUNTIF(podroze7[id],podroze7[[#This Row],[id]])</f>
        <v>12</v>
      </c>
      <c r="AJ392">
        <f>podroze7[[#This Row],[D_powr]]-podroze7[[#This Row],[D_wyj]]+1</f>
        <v>2</v>
      </c>
      <c r="AK392" s="1" cm="1">
        <f t="array" ref="AK392">SUM(IF(podroze7[Nazwisko]=podroze7[[#This Row],[Nazwisko]],podroze7[dnie],0))</f>
        <v>30</v>
      </c>
      <c r="AL392" s="1">
        <f>30+(podroze7[[#This Row],[dnie]]-1)*24</f>
        <v>54</v>
      </c>
      <c r="AM392" s="1">
        <f>podroze7[[#This Row],[dieta]]+podroze7[[#This Row],[Koszt_wyj]]</f>
        <v>708.4</v>
      </c>
      <c r="AZ392" s="1" t="s">
        <v>143</v>
      </c>
      <c r="BA392" s="1" t="s">
        <v>144</v>
      </c>
      <c r="BB392" s="1" t="s">
        <v>19</v>
      </c>
      <c r="BC392" s="2">
        <v>41886</v>
      </c>
      <c r="BD392" s="2">
        <v>41887</v>
      </c>
      <c r="BE392">
        <v>654.4</v>
      </c>
      <c r="BF392" t="str">
        <f>podroze78[[#This Row],[Imie]]&amp;podroze78[[#This Row],[Nazwisko]]</f>
        <v>BogumiLubelski</v>
      </c>
      <c r="BG392">
        <f>COUNTIF(podroze78[id],podroze78[[#This Row],[id]])</f>
        <v>12</v>
      </c>
      <c r="BH392">
        <f>podroze78[[#This Row],[D_powr]]-podroze78[[#This Row],[D_wyj]]+1</f>
        <v>2</v>
      </c>
      <c r="BI392" s="1" cm="1">
        <f t="array" ref="BI392">SUM(IF(podroze78[Nazwisko]=podroze78[[#This Row],[Nazwisko]],podroze78[dnie],0))</f>
        <v>30</v>
      </c>
      <c r="BJ392" s="1">
        <f>30+(podroze78[[#This Row],[dnie]]-1)*24</f>
        <v>54</v>
      </c>
      <c r="BK392" s="1">
        <f>podroze78[[#This Row],[dieta]]+podroze78[[#This Row],[Koszt_wyj]]</f>
        <v>708.4</v>
      </c>
      <c r="BL392" s="1">
        <f>MONTH(podroze78[[#This Row],[D_wyj]])</f>
        <v>9</v>
      </c>
      <c r="BT392" s="1" t="s">
        <v>143</v>
      </c>
      <c r="BU392" s="1" t="s">
        <v>144</v>
      </c>
      <c r="BV392" s="1" t="s">
        <v>19</v>
      </c>
      <c r="BW392" s="2">
        <v>41886</v>
      </c>
      <c r="BX392" s="2">
        <v>41887</v>
      </c>
      <c r="BY392">
        <v>654.4</v>
      </c>
      <c r="BZ392" t="str">
        <f>podroze789[[#This Row],[Imie]]&amp;podroze789[[#This Row],[Nazwisko]]</f>
        <v>BogumiLubelski</v>
      </c>
      <c r="CA392">
        <f>COUNTIF(podroze789[id],podroze789[[#This Row],[id]])</f>
        <v>12</v>
      </c>
      <c r="CB392">
        <f>podroze789[[#This Row],[D_powr]]-podroze789[[#This Row],[D_wyj]]+1</f>
        <v>2</v>
      </c>
      <c r="CC392" s="1" cm="1">
        <f t="array" ref="CC392">SUM(IF(podroze789[Nazwisko]=podroze789[[#This Row],[Nazwisko]],podroze789[dnie],0))</f>
        <v>30</v>
      </c>
      <c r="CD392" s="1">
        <f>30+(podroze789[[#This Row],[dnie]]-1)*24</f>
        <v>54</v>
      </c>
      <c r="CE392" s="1">
        <f>podroze789[[#This Row],[dieta]]+podroze789[[#This Row],[Koszt_wyj]]</f>
        <v>708.4</v>
      </c>
      <c r="CF392" s="1">
        <f>MONTH(podroze789[[#This Row],[D_wyj]])</f>
        <v>9</v>
      </c>
      <c r="CG392" s="1">
        <f>podroze789[[#This Row],[dnie]]-1</f>
        <v>1</v>
      </c>
      <c r="CT392" s="24">
        <v>2</v>
      </c>
      <c r="CV392" s="24">
        <v>1</v>
      </c>
    </row>
    <row r="393" spans="1:100" x14ac:dyDescent="0.25">
      <c r="A393" s="1" t="s">
        <v>143</v>
      </c>
      <c r="B393" s="1" t="s">
        <v>144</v>
      </c>
      <c r="C393" s="1" t="s">
        <v>59</v>
      </c>
      <c r="D393" s="2">
        <v>41946</v>
      </c>
      <c r="E393" s="2">
        <v>41947</v>
      </c>
      <c r="F393">
        <v>601</v>
      </c>
      <c r="G393" t="str">
        <f>podroze[[#This Row],[Imie]]&amp;podroze[[#This Row],[Nazwisko]]</f>
        <v>BogumiLubelski</v>
      </c>
      <c r="H393">
        <f>COUNTIF(podroze[id],podroze[[#This Row],[id]])</f>
        <v>12</v>
      </c>
      <c r="I393">
        <f>podroze[[#This Row],[D_powr]]-podroze[[#This Row],[D_wyj]]+1</f>
        <v>2</v>
      </c>
      <c r="J393" s="1" cm="1">
        <f t="array" ref="J393">SUM(IF(podroze[Nazwisko]=podroze[[#This Row],[Nazwisko]],podroze[dnie],0))</f>
        <v>30</v>
      </c>
      <c r="K393" s="1">
        <f>30+(podroze[[#This Row],[dnie]]-1)*24</f>
        <v>54</v>
      </c>
      <c r="AB393" s="1" t="s">
        <v>143</v>
      </c>
      <c r="AC393" s="1" t="s">
        <v>144</v>
      </c>
      <c r="AD393" s="1" t="s">
        <v>59</v>
      </c>
      <c r="AE393" s="2">
        <v>41946</v>
      </c>
      <c r="AF393" s="2">
        <v>41947</v>
      </c>
      <c r="AG393">
        <v>601</v>
      </c>
      <c r="AH393" t="str">
        <f>podroze7[[#This Row],[Imie]]&amp;podroze7[[#This Row],[Nazwisko]]</f>
        <v>BogumiLubelski</v>
      </c>
      <c r="AI393">
        <f>COUNTIF(podroze7[id],podroze7[[#This Row],[id]])</f>
        <v>12</v>
      </c>
      <c r="AJ393">
        <f>podroze7[[#This Row],[D_powr]]-podroze7[[#This Row],[D_wyj]]+1</f>
        <v>2</v>
      </c>
      <c r="AK393" s="1" cm="1">
        <f t="array" ref="AK393">SUM(IF(podroze7[Nazwisko]=podroze7[[#This Row],[Nazwisko]],podroze7[dnie],0))</f>
        <v>30</v>
      </c>
      <c r="AL393" s="1">
        <f>30+(podroze7[[#This Row],[dnie]]-1)*24</f>
        <v>54</v>
      </c>
      <c r="AM393" s="1">
        <f>podroze7[[#This Row],[dieta]]+podroze7[[#This Row],[Koszt_wyj]]</f>
        <v>655</v>
      </c>
      <c r="AZ393" s="1" t="s">
        <v>143</v>
      </c>
      <c r="BA393" s="1" t="s">
        <v>144</v>
      </c>
      <c r="BB393" s="1" t="s">
        <v>59</v>
      </c>
      <c r="BC393" s="2">
        <v>41946</v>
      </c>
      <c r="BD393" s="2">
        <v>41947</v>
      </c>
      <c r="BE393">
        <v>601</v>
      </c>
      <c r="BF393" t="str">
        <f>podroze78[[#This Row],[Imie]]&amp;podroze78[[#This Row],[Nazwisko]]</f>
        <v>BogumiLubelski</v>
      </c>
      <c r="BG393">
        <f>COUNTIF(podroze78[id],podroze78[[#This Row],[id]])</f>
        <v>12</v>
      </c>
      <c r="BH393">
        <f>podroze78[[#This Row],[D_powr]]-podroze78[[#This Row],[D_wyj]]+1</f>
        <v>2</v>
      </c>
      <c r="BI393" s="1" cm="1">
        <f t="array" ref="BI393">SUM(IF(podroze78[Nazwisko]=podroze78[[#This Row],[Nazwisko]],podroze78[dnie],0))</f>
        <v>30</v>
      </c>
      <c r="BJ393" s="1">
        <f>30+(podroze78[[#This Row],[dnie]]-1)*24</f>
        <v>54</v>
      </c>
      <c r="BK393" s="1">
        <f>podroze78[[#This Row],[dieta]]+podroze78[[#This Row],[Koszt_wyj]]</f>
        <v>655</v>
      </c>
      <c r="BL393" s="1">
        <f>MONTH(podroze78[[#This Row],[D_wyj]])</f>
        <v>11</v>
      </c>
      <c r="BT393" s="1" t="s">
        <v>143</v>
      </c>
      <c r="BU393" s="1" t="s">
        <v>144</v>
      </c>
      <c r="BV393" s="1" t="s">
        <v>59</v>
      </c>
      <c r="BW393" s="2">
        <v>41946</v>
      </c>
      <c r="BX393" s="2">
        <v>41947</v>
      </c>
      <c r="BY393">
        <v>601</v>
      </c>
      <c r="BZ393" t="str">
        <f>podroze789[[#This Row],[Imie]]&amp;podroze789[[#This Row],[Nazwisko]]</f>
        <v>BogumiLubelski</v>
      </c>
      <c r="CA393">
        <f>COUNTIF(podroze789[id],podroze789[[#This Row],[id]])</f>
        <v>12</v>
      </c>
      <c r="CB393">
        <f>podroze789[[#This Row],[D_powr]]-podroze789[[#This Row],[D_wyj]]+1</f>
        <v>2</v>
      </c>
      <c r="CC393" s="1" cm="1">
        <f t="array" ref="CC393">SUM(IF(podroze789[Nazwisko]=podroze789[[#This Row],[Nazwisko]],podroze789[dnie],0))</f>
        <v>30</v>
      </c>
      <c r="CD393" s="1">
        <f>30+(podroze789[[#This Row],[dnie]]-1)*24</f>
        <v>54</v>
      </c>
      <c r="CE393" s="1">
        <f>podroze789[[#This Row],[dieta]]+podroze789[[#This Row],[Koszt_wyj]]</f>
        <v>655</v>
      </c>
      <c r="CF393" s="1">
        <f>MONTH(podroze789[[#This Row],[D_wyj]])</f>
        <v>11</v>
      </c>
      <c r="CG393" s="1">
        <f>podroze789[[#This Row],[dnie]]-1</f>
        <v>1</v>
      </c>
      <c r="CT393" s="23">
        <v>2</v>
      </c>
      <c r="CV393" s="23">
        <v>1</v>
      </c>
    </row>
    <row r="394" spans="1:100" x14ac:dyDescent="0.25">
      <c r="A394" s="1" t="s">
        <v>143</v>
      </c>
      <c r="B394" s="1" t="s">
        <v>144</v>
      </c>
      <c r="C394" s="1" t="s">
        <v>72</v>
      </c>
      <c r="D394" s="2">
        <v>41965</v>
      </c>
      <c r="E394" s="2">
        <v>41966</v>
      </c>
      <c r="F394">
        <v>693.7</v>
      </c>
      <c r="G394" t="str">
        <f>podroze[[#This Row],[Imie]]&amp;podroze[[#This Row],[Nazwisko]]</f>
        <v>BogumiLubelski</v>
      </c>
      <c r="H394">
        <f>COUNTIF(podroze[id],podroze[[#This Row],[id]])</f>
        <v>12</v>
      </c>
      <c r="I394">
        <f>podroze[[#This Row],[D_powr]]-podroze[[#This Row],[D_wyj]]+1</f>
        <v>2</v>
      </c>
      <c r="J394" s="1" cm="1">
        <f t="array" ref="J394">SUM(IF(podroze[Nazwisko]=podroze[[#This Row],[Nazwisko]],podroze[dnie],0))</f>
        <v>30</v>
      </c>
      <c r="K394" s="1">
        <f>30+(podroze[[#This Row],[dnie]]-1)*24</f>
        <v>54</v>
      </c>
      <c r="AB394" s="1" t="s">
        <v>143</v>
      </c>
      <c r="AC394" s="1" t="s">
        <v>144</v>
      </c>
      <c r="AD394" s="1" t="s">
        <v>72</v>
      </c>
      <c r="AE394" s="2">
        <v>41965</v>
      </c>
      <c r="AF394" s="2">
        <v>41966</v>
      </c>
      <c r="AG394">
        <v>693.7</v>
      </c>
      <c r="AH394" t="str">
        <f>podroze7[[#This Row],[Imie]]&amp;podroze7[[#This Row],[Nazwisko]]</f>
        <v>BogumiLubelski</v>
      </c>
      <c r="AI394">
        <f>COUNTIF(podroze7[id],podroze7[[#This Row],[id]])</f>
        <v>12</v>
      </c>
      <c r="AJ394">
        <f>podroze7[[#This Row],[D_powr]]-podroze7[[#This Row],[D_wyj]]+1</f>
        <v>2</v>
      </c>
      <c r="AK394" s="1" cm="1">
        <f t="array" ref="AK394">SUM(IF(podroze7[Nazwisko]=podroze7[[#This Row],[Nazwisko]],podroze7[dnie],0))</f>
        <v>30</v>
      </c>
      <c r="AL394" s="1">
        <f>30+(podroze7[[#This Row],[dnie]]-1)*24</f>
        <v>54</v>
      </c>
      <c r="AM394" s="1">
        <f>podroze7[[#This Row],[dieta]]+podroze7[[#This Row],[Koszt_wyj]]</f>
        <v>747.7</v>
      </c>
      <c r="AZ394" s="1" t="s">
        <v>143</v>
      </c>
      <c r="BA394" s="1" t="s">
        <v>144</v>
      </c>
      <c r="BB394" s="1" t="s">
        <v>72</v>
      </c>
      <c r="BC394" s="2">
        <v>41965</v>
      </c>
      <c r="BD394" s="2">
        <v>41966</v>
      </c>
      <c r="BE394">
        <v>693.7</v>
      </c>
      <c r="BF394" t="str">
        <f>podroze78[[#This Row],[Imie]]&amp;podroze78[[#This Row],[Nazwisko]]</f>
        <v>BogumiLubelski</v>
      </c>
      <c r="BG394">
        <f>COUNTIF(podroze78[id],podroze78[[#This Row],[id]])</f>
        <v>12</v>
      </c>
      <c r="BH394">
        <f>podroze78[[#This Row],[D_powr]]-podroze78[[#This Row],[D_wyj]]+1</f>
        <v>2</v>
      </c>
      <c r="BI394" s="1" cm="1">
        <f t="array" ref="BI394">SUM(IF(podroze78[Nazwisko]=podroze78[[#This Row],[Nazwisko]],podroze78[dnie],0))</f>
        <v>30</v>
      </c>
      <c r="BJ394" s="1">
        <f>30+(podroze78[[#This Row],[dnie]]-1)*24</f>
        <v>54</v>
      </c>
      <c r="BK394" s="1">
        <f>podroze78[[#This Row],[dieta]]+podroze78[[#This Row],[Koszt_wyj]]</f>
        <v>747.7</v>
      </c>
      <c r="BL394" s="1">
        <f>MONTH(podroze78[[#This Row],[D_wyj]])</f>
        <v>11</v>
      </c>
      <c r="BT394" s="1" t="s">
        <v>143</v>
      </c>
      <c r="BU394" s="1" t="s">
        <v>144</v>
      </c>
      <c r="BV394" s="1" t="s">
        <v>72</v>
      </c>
      <c r="BW394" s="2">
        <v>41965</v>
      </c>
      <c r="BX394" s="2">
        <v>41966</v>
      </c>
      <c r="BY394">
        <v>693.7</v>
      </c>
      <c r="BZ394" t="str">
        <f>podroze789[[#This Row],[Imie]]&amp;podroze789[[#This Row],[Nazwisko]]</f>
        <v>BogumiLubelski</v>
      </c>
      <c r="CA394">
        <f>COUNTIF(podroze789[id],podroze789[[#This Row],[id]])</f>
        <v>12</v>
      </c>
      <c r="CB394">
        <f>podroze789[[#This Row],[D_powr]]-podroze789[[#This Row],[D_wyj]]+1</f>
        <v>2</v>
      </c>
      <c r="CC394" s="1" cm="1">
        <f t="array" ref="CC394">SUM(IF(podroze789[Nazwisko]=podroze789[[#This Row],[Nazwisko]],podroze789[dnie],0))</f>
        <v>30</v>
      </c>
      <c r="CD394" s="1">
        <f>30+(podroze789[[#This Row],[dnie]]-1)*24</f>
        <v>54</v>
      </c>
      <c r="CE394" s="1">
        <f>podroze789[[#This Row],[dieta]]+podroze789[[#This Row],[Koszt_wyj]]</f>
        <v>747.7</v>
      </c>
      <c r="CF394" s="1">
        <f>MONTH(podroze789[[#This Row],[D_wyj]])</f>
        <v>11</v>
      </c>
      <c r="CG394" s="1">
        <f>podroze789[[#This Row],[dnie]]-1</f>
        <v>1</v>
      </c>
      <c r="CT394" s="24">
        <v>2</v>
      </c>
      <c r="CV394" s="24">
        <v>2</v>
      </c>
    </row>
    <row r="395" spans="1:100" x14ac:dyDescent="0.25">
      <c r="A395" s="1" t="s">
        <v>143</v>
      </c>
      <c r="B395" s="1" t="s">
        <v>144</v>
      </c>
      <c r="C395" s="1" t="s">
        <v>27</v>
      </c>
      <c r="D395" s="2">
        <v>41994</v>
      </c>
      <c r="E395" s="2">
        <v>41995</v>
      </c>
      <c r="F395">
        <v>570</v>
      </c>
      <c r="G395" t="str">
        <f>podroze[[#This Row],[Imie]]&amp;podroze[[#This Row],[Nazwisko]]</f>
        <v>BogumiLubelski</v>
      </c>
      <c r="H395">
        <f>COUNTIF(podroze[id],podroze[[#This Row],[id]])</f>
        <v>12</v>
      </c>
      <c r="I395">
        <f>podroze[[#This Row],[D_powr]]-podroze[[#This Row],[D_wyj]]+1</f>
        <v>2</v>
      </c>
      <c r="J395" s="1" cm="1">
        <f t="array" ref="J395">SUM(IF(podroze[Nazwisko]=podroze[[#This Row],[Nazwisko]],podroze[dnie],0))</f>
        <v>30</v>
      </c>
      <c r="K395" s="1">
        <f>30+(podroze[[#This Row],[dnie]]-1)*24</f>
        <v>54</v>
      </c>
      <c r="AB395" s="1" t="s">
        <v>143</v>
      </c>
      <c r="AC395" s="1" t="s">
        <v>144</v>
      </c>
      <c r="AD395" s="1" t="s">
        <v>27</v>
      </c>
      <c r="AE395" s="2">
        <v>41994</v>
      </c>
      <c r="AF395" s="2">
        <v>41995</v>
      </c>
      <c r="AG395">
        <v>570</v>
      </c>
      <c r="AH395" t="str">
        <f>podroze7[[#This Row],[Imie]]&amp;podroze7[[#This Row],[Nazwisko]]</f>
        <v>BogumiLubelski</v>
      </c>
      <c r="AI395">
        <f>COUNTIF(podroze7[id],podroze7[[#This Row],[id]])</f>
        <v>12</v>
      </c>
      <c r="AJ395">
        <f>podroze7[[#This Row],[D_powr]]-podroze7[[#This Row],[D_wyj]]+1</f>
        <v>2</v>
      </c>
      <c r="AK395" s="1" cm="1">
        <f t="array" ref="AK395">SUM(IF(podroze7[Nazwisko]=podroze7[[#This Row],[Nazwisko]],podroze7[dnie],0))</f>
        <v>30</v>
      </c>
      <c r="AL395" s="1">
        <f>30+(podroze7[[#This Row],[dnie]]-1)*24</f>
        <v>54</v>
      </c>
      <c r="AM395" s="1">
        <f>podroze7[[#This Row],[dieta]]+podroze7[[#This Row],[Koszt_wyj]]</f>
        <v>624</v>
      </c>
      <c r="AZ395" s="1" t="s">
        <v>143</v>
      </c>
      <c r="BA395" s="1" t="s">
        <v>144</v>
      </c>
      <c r="BB395" s="1" t="s">
        <v>27</v>
      </c>
      <c r="BC395" s="2">
        <v>41994</v>
      </c>
      <c r="BD395" s="2">
        <v>41995</v>
      </c>
      <c r="BE395">
        <v>570</v>
      </c>
      <c r="BF395" t="str">
        <f>podroze78[[#This Row],[Imie]]&amp;podroze78[[#This Row],[Nazwisko]]</f>
        <v>BogumiLubelski</v>
      </c>
      <c r="BG395">
        <f>COUNTIF(podroze78[id],podroze78[[#This Row],[id]])</f>
        <v>12</v>
      </c>
      <c r="BH395">
        <f>podroze78[[#This Row],[D_powr]]-podroze78[[#This Row],[D_wyj]]+1</f>
        <v>2</v>
      </c>
      <c r="BI395" s="1" cm="1">
        <f t="array" ref="BI395">SUM(IF(podroze78[Nazwisko]=podroze78[[#This Row],[Nazwisko]],podroze78[dnie],0))</f>
        <v>30</v>
      </c>
      <c r="BJ395" s="1">
        <f>30+(podroze78[[#This Row],[dnie]]-1)*24</f>
        <v>54</v>
      </c>
      <c r="BK395" s="1">
        <f>podroze78[[#This Row],[dieta]]+podroze78[[#This Row],[Koszt_wyj]]</f>
        <v>624</v>
      </c>
      <c r="BL395" s="1">
        <f>MONTH(podroze78[[#This Row],[D_wyj]])</f>
        <v>12</v>
      </c>
      <c r="BT395" s="1" t="s">
        <v>143</v>
      </c>
      <c r="BU395" s="1" t="s">
        <v>144</v>
      </c>
      <c r="BV395" s="1" t="s">
        <v>27</v>
      </c>
      <c r="BW395" s="2">
        <v>41994</v>
      </c>
      <c r="BX395" s="2">
        <v>41995</v>
      </c>
      <c r="BY395">
        <v>570</v>
      </c>
      <c r="BZ395" t="str">
        <f>podroze789[[#This Row],[Imie]]&amp;podroze789[[#This Row],[Nazwisko]]</f>
        <v>BogumiLubelski</v>
      </c>
      <c r="CA395">
        <f>COUNTIF(podroze789[id],podroze789[[#This Row],[id]])</f>
        <v>12</v>
      </c>
      <c r="CB395">
        <f>podroze789[[#This Row],[D_powr]]-podroze789[[#This Row],[D_wyj]]+1</f>
        <v>2</v>
      </c>
      <c r="CC395" s="1" cm="1">
        <f t="array" ref="CC395">SUM(IF(podroze789[Nazwisko]=podroze789[[#This Row],[Nazwisko]],podroze789[dnie],0))</f>
        <v>30</v>
      </c>
      <c r="CD395" s="1">
        <f>30+(podroze789[[#This Row],[dnie]]-1)*24</f>
        <v>54</v>
      </c>
      <c r="CE395" s="1">
        <f>podroze789[[#This Row],[dieta]]+podroze789[[#This Row],[Koszt_wyj]]</f>
        <v>624</v>
      </c>
      <c r="CF395" s="1">
        <f>MONTH(podroze789[[#This Row],[D_wyj]])</f>
        <v>12</v>
      </c>
      <c r="CG395" s="1">
        <f>podroze789[[#This Row],[dnie]]-1</f>
        <v>1</v>
      </c>
      <c r="CT395" s="23">
        <v>2</v>
      </c>
      <c r="CV395" s="23">
        <v>1</v>
      </c>
    </row>
    <row r="396" spans="1:100" x14ac:dyDescent="0.25">
      <c r="A396" s="1" t="s">
        <v>12</v>
      </c>
      <c r="B396" s="1" t="s">
        <v>13</v>
      </c>
      <c r="C396" s="1" t="s">
        <v>14</v>
      </c>
      <c r="D396" s="2">
        <v>41641</v>
      </c>
      <c r="E396" s="2">
        <v>41642</v>
      </c>
      <c r="F396">
        <v>302.5</v>
      </c>
      <c r="G396" t="str">
        <f>podroze[[#This Row],[Imie]]&amp;podroze[[#This Row],[Nazwisko]]</f>
        <v>DorotaMorska</v>
      </c>
      <c r="H396">
        <f>COUNTIF(podroze[id],podroze[[#This Row],[id]])</f>
        <v>12</v>
      </c>
      <c r="I396">
        <f>podroze[[#This Row],[D_powr]]-podroze[[#This Row],[D_wyj]]+1</f>
        <v>2</v>
      </c>
      <c r="J396" s="1" cm="1">
        <f t="array" ref="J396">SUM(IF(podroze[Nazwisko]=podroze[[#This Row],[Nazwisko]],podroze[dnie],0))</f>
        <v>30</v>
      </c>
      <c r="K396" s="1">
        <f>30+(podroze[[#This Row],[dnie]]-1)*24</f>
        <v>54</v>
      </c>
      <c r="AB396" s="1" t="s">
        <v>12</v>
      </c>
      <c r="AC396" s="1" t="s">
        <v>13</v>
      </c>
      <c r="AD396" s="1" t="s">
        <v>14</v>
      </c>
      <c r="AE396" s="2">
        <v>41641</v>
      </c>
      <c r="AF396" s="2">
        <v>41642</v>
      </c>
      <c r="AG396">
        <v>302.5</v>
      </c>
      <c r="AH396" t="str">
        <f>podroze7[[#This Row],[Imie]]&amp;podroze7[[#This Row],[Nazwisko]]</f>
        <v>DorotaMorska</v>
      </c>
      <c r="AI396">
        <f>COUNTIF(podroze7[id],podroze7[[#This Row],[id]])</f>
        <v>12</v>
      </c>
      <c r="AJ396">
        <f>podroze7[[#This Row],[D_powr]]-podroze7[[#This Row],[D_wyj]]+1</f>
        <v>2</v>
      </c>
      <c r="AK396" s="1" cm="1">
        <f t="array" ref="AK396">SUM(IF(podroze7[Nazwisko]=podroze7[[#This Row],[Nazwisko]],podroze7[dnie],0))</f>
        <v>30</v>
      </c>
      <c r="AL396" s="1">
        <f>30+(podroze7[[#This Row],[dnie]]-1)*24</f>
        <v>54</v>
      </c>
      <c r="AM396" s="1">
        <f>podroze7[[#This Row],[dieta]]+podroze7[[#This Row],[Koszt_wyj]]</f>
        <v>356.5</v>
      </c>
      <c r="AZ396" s="1" t="s">
        <v>12</v>
      </c>
      <c r="BA396" s="1" t="s">
        <v>13</v>
      </c>
      <c r="BB396" s="1" t="s">
        <v>14</v>
      </c>
      <c r="BC396" s="2">
        <v>41641</v>
      </c>
      <c r="BD396" s="2">
        <v>41642</v>
      </c>
      <c r="BE396">
        <v>302.5</v>
      </c>
      <c r="BF396" t="str">
        <f>podroze78[[#This Row],[Imie]]&amp;podroze78[[#This Row],[Nazwisko]]</f>
        <v>DorotaMorska</v>
      </c>
      <c r="BG396">
        <f>COUNTIF(podroze78[id],podroze78[[#This Row],[id]])</f>
        <v>12</v>
      </c>
      <c r="BH396">
        <f>podroze78[[#This Row],[D_powr]]-podroze78[[#This Row],[D_wyj]]+1</f>
        <v>2</v>
      </c>
      <c r="BI396" s="1" cm="1">
        <f t="array" ref="BI396">SUM(IF(podroze78[Nazwisko]=podroze78[[#This Row],[Nazwisko]],podroze78[dnie],0))</f>
        <v>30</v>
      </c>
      <c r="BJ396" s="1">
        <f>30+(podroze78[[#This Row],[dnie]]-1)*24</f>
        <v>54</v>
      </c>
      <c r="BK396" s="1">
        <f>podroze78[[#This Row],[dieta]]+podroze78[[#This Row],[Koszt_wyj]]</f>
        <v>356.5</v>
      </c>
      <c r="BL396" s="1">
        <f>MONTH(podroze78[[#This Row],[D_wyj]])</f>
        <v>1</v>
      </c>
      <c r="BT396" s="1" t="s">
        <v>12</v>
      </c>
      <c r="BU396" s="1" t="s">
        <v>13</v>
      </c>
      <c r="BV396" s="1" t="s">
        <v>14</v>
      </c>
      <c r="BW396" s="2">
        <v>41641</v>
      </c>
      <c r="BX396" s="2">
        <v>41642</v>
      </c>
      <c r="BY396">
        <v>302.5</v>
      </c>
      <c r="BZ396" t="str">
        <f>podroze789[[#This Row],[Imie]]&amp;podroze789[[#This Row],[Nazwisko]]</f>
        <v>DorotaMorska</v>
      </c>
      <c r="CA396">
        <f>COUNTIF(podroze789[id],podroze789[[#This Row],[id]])</f>
        <v>12</v>
      </c>
      <c r="CB396">
        <f>podroze789[[#This Row],[D_powr]]-podroze789[[#This Row],[D_wyj]]+1</f>
        <v>2</v>
      </c>
      <c r="CC396" s="1" cm="1">
        <f t="array" ref="CC396">SUM(IF(podroze789[Nazwisko]=podroze789[[#This Row],[Nazwisko]],podroze789[dnie],0))</f>
        <v>30</v>
      </c>
      <c r="CD396" s="1">
        <f>30+(podroze789[[#This Row],[dnie]]-1)*24</f>
        <v>54</v>
      </c>
      <c r="CE396" s="1">
        <f>podroze789[[#This Row],[dieta]]+podroze789[[#This Row],[Koszt_wyj]]</f>
        <v>356.5</v>
      </c>
      <c r="CF396" s="1">
        <f>MONTH(podroze789[[#This Row],[D_wyj]])</f>
        <v>1</v>
      </c>
      <c r="CG396" s="1">
        <f>podroze789[[#This Row],[dnie]]-1</f>
        <v>1</v>
      </c>
      <c r="CT396" s="24">
        <v>2</v>
      </c>
      <c r="CV396" s="24">
        <v>1</v>
      </c>
    </row>
    <row r="397" spans="1:100" x14ac:dyDescent="0.25">
      <c r="A397" s="1" t="s">
        <v>12</v>
      </c>
      <c r="B397" s="1" t="s">
        <v>13</v>
      </c>
      <c r="C397" s="1" t="s">
        <v>30</v>
      </c>
      <c r="D397" s="2">
        <v>41716</v>
      </c>
      <c r="E397" s="2">
        <v>41717</v>
      </c>
      <c r="F397">
        <v>331.5</v>
      </c>
      <c r="G397" t="str">
        <f>podroze[[#This Row],[Imie]]&amp;podroze[[#This Row],[Nazwisko]]</f>
        <v>DorotaMorska</v>
      </c>
      <c r="H397">
        <f>COUNTIF(podroze[id],podroze[[#This Row],[id]])</f>
        <v>12</v>
      </c>
      <c r="I397">
        <f>podroze[[#This Row],[D_powr]]-podroze[[#This Row],[D_wyj]]+1</f>
        <v>2</v>
      </c>
      <c r="J397" s="1" cm="1">
        <f t="array" ref="J397">SUM(IF(podroze[Nazwisko]=podroze[[#This Row],[Nazwisko]],podroze[dnie],0))</f>
        <v>30</v>
      </c>
      <c r="K397" s="1">
        <f>30+(podroze[[#This Row],[dnie]]-1)*24</f>
        <v>54</v>
      </c>
      <c r="AB397" s="1" t="s">
        <v>12</v>
      </c>
      <c r="AC397" s="1" t="s">
        <v>13</v>
      </c>
      <c r="AD397" s="1" t="s">
        <v>30</v>
      </c>
      <c r="AE397" s="2">
        <v>41716</v>
      </c>
      <c r="AF397" s="2">
        <v>41717</v>
      </c>
      <c r="AG397">
        <v>331.5</v>
      </c>
      <c r="AH397" t="str">
        <f>podroze7[[#This Row],[Imie]]&amp;podroze7[[#This Row],[Nazwisko]]</f>
        <v>DorotaMorska</v>
      </c>
      <c r="AI397">
        <f>COUNTIF(podroze7[id],podroze7[[#This Row],[id]])</f>
        <v>12</v>
      </c>
      <c r="AJ397">
        <f>podroze7[[#This Row],[D_powr]]-podroze7[[#This Row],[D_wyj]]+1</f>
        <v>2</v>
      </c>
      <c r="AK397" s="1" cm="1">
        <f t="array" ref="AK397">SUM(IF(podroze7[Nazwisko]=podroze7[[#This Row],[Nazwisko]],podroze7[dnie],0))</f>
        <v>30</v>
      </c>
      <c r="AL397" s="1">
        <f>30+(podroze7[[#This Row],[dnie]]-1)*24</f>
        <v>54</v>
      </c>
      <c r="AM397" s="1">
        <f>podroze7[[#This Row],[dieta]]+podroze7[[#This Row],[Koszt_wyj]]</f>
        <v>385.5</v>
      </c>
      <c r="AZ397" s="1" t="s">
        <v>12</v>
      </c>
      <c r="BA397" s="1" t="s">
        <v>13</v>
      </c>
      <c r="BB397" s="1" t="s">
        <v>30</v>
      </c>
      <c r="BC397" s="2">
        <v>41716</v>
      </c>
      <c r="BD397" s="2">
        <v>41717</v>
      </c>
      <c r="BE397">
        <v>331.5</v>
      </c>
      <c r="BF397" t="str">
        <f>podroze78[[#This Row],[Imie]]&amp;podroze78[[#This Row],[Nazwisko]]</f>
        <v>DorotaMorska</v>
      </c>
      <c r="BG397">
        <f>COUNTIF(podroze78[id],podroze78[[#This Row],[id]])</f>
        <v>12</v>
      </c>
      <c r="BH397">
        <f>podroze78[[#This Row],[D_powr]]-podroze78[[#This Row],[D_wyj]]+1</f>
        <v>2</v>
      </c>
      <c r="BI397" s="1" cm="1">
        <f t="array" ref="BI397">SUM(IF(podroze78[Nazwisko]=podroze78[[#This Row],[Nazwisko]],podroze78[dnie],0))</f>
        <v>30</v>
      </c>
      <c r="BJ397" s="1">
        <f>30+(podroze78[[#This Row],[dnie]]-1)*24</f>
        <v>54</v>
      </c>
      <c r="BK397" s="1">
        <f>podroze78[[#This Row],[dieta]]+podroze78[[#This Row],[Koszt_wyj]]</f>
        <v>385.5</v>
      </c>
      <c r="BL397" s="1">
        <f>MONTH(podroze78[[#This Row],[D_wyj]])</f>
        <v>3</v>
      </c>
      <c r="BT397" s="1" t="s">
        <v>12</v>
      </c>
      <c r="BU397" s="1" t="s">
        <v>13</v>
      </c>
      <c r="BV397" s="1" t="s">
        <v>30</v>
      </c>
      <c r="BW397" s="2">
        <v>41716</v>
      </c>
      <c r="BX397" s="2">
        <v>41717</v>
      </c>
      <c r="BY397">
        <v>331.5</v>
      </c>
      <c r="BZ397" t="str">
        <f>podroze789[[#This Row],[Imie]]&amp;podroze789[[#This Row],[Nazwisko]]</f>
        <v>DorotaMorska</v>
      </c>
      <c r="CA397">
        <f>COUNTIF(podroze789[id],podroze789[[#This Row],[id]])</f>
        <v>12</v>
      </c>
      <c r="CB397">
        <f>podroze789[[#This Row],[D_powr]]-podroze789[[#This Row],[D_wyj]]+1</f>
        <v>2</v>
      </c>
      <c r="CC397" s="1" cm="1">
        <f t="array" ref="CC397">SUM(IF(podroze789[Nazwisko]=podroze789[[#This Row],[Nazwisko]],podroze789[dnie],0))</f>
        <v>30</v>
      </c>
      <c r="CD397" s="1">
        <f>30+(podroze789[[#This Row],[dnie]]-1)*24</f>
        <v>54</v>
      </c>
      <c r="CE397" s="1">
        <f>podroze789[[#This Row],[dieta]]+podroze789[[#This Row],[Koszt_wyj]]</f>
        <v>385.5</v>
      </c>
      <c r="CF397" s="1">
        <f>MONTH(podroze789[[#This Row],[D_wyj]])</f>
        <v>3</v>
      </c>
      <c r="CG397" s="1">
        <f>podroze789[[#This Row],[dnie]]-1</f>
        <v>1</v>
      </c>
      <c r="CT397" s="23">
        <v>4</v>
      </c>
      <c r="CV397" s="23">
        <v>1</v>
      </c>
    </row>
    <row r="398" spans="1:100" x14ac:dyDescent="0.25">
      <c r="A398" s="1" t="s">
        <v>12</v>
      </c>
      <c r="B398" s="1" t="s">
        <v>13</v>
      </c>
      <c r="C398" s="1" t="s">
        <v>17</v>
      </c>
      <c r="D398" s="2">
        <v>41911</v>
      </c>
      <c r="E398" s="2">
        <v>41912</v>
      </c>
      <c r="F398">
        <v>706.5</v>
      </c>
      <c r="G398" t="str">
        <f>podroze[[#This Row],[Imie]]&amp;podroze[[#This Row],[Nazwisko]]</f>
        <v>DorotaMorska</v>
      </c>
      <c r="H398">
        <f>COUNTIF(podroze[id],podroze[[#This Row],[id]])</f>
        <v>12</v>
      </c>
      <c r="I398">
        <f>podroze[[#This Row],[D_powr]]-podroze[[#This Row],[D_wyj]]+1</f>
        <v>2</v>
      </c>
      <c r="J398" s="1" cm="1">
        <f t="array" ref="J398">SUM(IF(podroze[Nazwisko]=podroze[[#This Row],[Nazwisko]],podroze[dnie],0))</f>
        <v>30</v>
      </c>
      <c r="K398" s="1">
        <f>30+(podroze[[#This Row],[dnie]]-1)*24</f>
        <v>54</v>
      </c>
      <c r="AB398" s="1" t="s">
        <v>12</v>
      </c>
      <c r="AC398" s="1" t="s">
        <v>13</v>
      </c>
      <c r="AD398" s="1" t="s">
        <v>17</v>
      </c>
      <c r="AE398" s="2">
        <v>41911</v>
      </c>
      <c r="AF398" s="2">
        <v>41912</v>
      </c>
      <c r="AG398">
        <v>706.5</v>
      </c>
      <c r="AH398" t="str">
        <f>podroze7[[#This Row],[Imie]]&amp;podroze7[[#This Row],[Nazwisko]]</f>
        <v>DorotaMorska</v>
      </c>
      <c r="AI398">
        <f>COUNTIF(podroze7[id],podroze7[[#This Row],[id]])</f>
        <v>12</v>
      </c>
      <c r="AJ398">
        <f>podroze7[[#This Row],[D_powr]]-podroze7[[#This Row],[D_wyj]]+1</f>
        <v>2</v>
      </c>
      <c r="AK398" s="1" cm="1">
        <f t="array" ref="AK398">SUM(IF(podroze7[Nazwisko]=podroze7[[#This Row],[Nazwisko]],podroze7[dnie],0))</f>
        <v>30</v>
      </c>
      <c r="AL398" s="1">
        <f>30+(podroze7[[#This Row],[dnie]]-1)*24</f>
        <v>54</v>
      </c>
      <c r="AM398" s="1">
        <f>podroze7[[#This Row],[dieta]]+podroze7[[#This Row],[Koszt_wyj]]</f>
        <v>760.5</v>
      </c>
      <c r="AZ398" s="1" t="s">
        <v>12</v>
      </c>
      <c r="BA398" s="1" t="s">
        <v>13</v>
      </c>
      <c r="BB398" s="1" t="s">
        <v>17</v>
      </c>
      <c r="BC398" s="2">
        <v>41911</v>
      </c>
      <c r="BD398" s="2">
        <v>41912</v>
      </c>
      <c r="BE398">
        <v>706.5</v>
      </c>
      <c r="BF398" t="str">
        <f>podroze78[[#This Row],[Imie]]&amp;podroze78[[#This Row],[Nazwisko]]</f>
        <v>DorotaMorska</v>
      </c>
      <c r="BG398">
        <f>COUNTIF(podroze78[id],podroze78[[#This Row],[id]])</f>
        <v>12</v>
      </c>
      <c r="BH398">
        <f>podroze78[[#This Row],[D_powr]]-podroze78[[#This Row],[D_wyj]]+1</f>
        <v>2</v>
      </c>
      <c r="BI398" s="1" cm="1">
        <f t="array" ref="BI398">SUM(IF(podroze78[Nazwisko]=podroze78[[#This Row],[Nazwisko]],podroze78[dnie],0))</f>
        <v>30</v>
      </c>
      <c r="BJ398" s="1">
        <f>30+(podroze78[[#This Row],[dnie]]-1)*24</f>
        <v>54</v>
      </c>
      <c r="BK398" s="1">
        <f>podroze78[[#This Row],[dieta]]+podroze78[[#This Row],[Koszt_wyj]]</f>
        <v>760.5</v>
      </c>
      <c r="BL398" s="1">
        <f>MONTH(podroze78[[#This Row],[D_wyj]])</f>
        <v>9</v>
      </c>
      <c r="BT398" s="1" t="s">
        <v>12</v>
      </c>
      <c r="BU398" s="1" t="s">
        <v>13</v>
      </c>
      <c r="BV398" s="1" t="s">
        <v>17</v>
      </c>
      <c r="BW398" s="2">
        <v>41911</v>
      </c>
      <c r="BX398" s="2">
        <v>41912</v>
      </c>
      <c r="BY398">
        <v>706.5</v>
      </c>
      <c r="BZ398" t="str">
        <f>podroze789[[#This Row],[Imie]]&amp;podroze789[[#This Row],[Nazwisko]]</f>
        <v>DorotaMorska</v>
      </c>
      <c r="CA398">
        <f>COUNTIF(podroze789[id],podroze789[[#This Row],[id]])</f>
        <v>12</v>
      </c>
      <c r="CB398">
        <f>podroze789[[#This Row],[D_powr]]-podroze789[[#This Row],[D_wyj]]+1</f>
        <v>2</v>
      </c>
      <c r="CC398" s="1" cm="1">
        <f t="array" ref="CC398">SUM(IF(podroze789[Nazwisko]=podroze789[[#This Row],[Nazwisko]],podroze789[dnie],0))</f>
        <v>30</v>
      </c>
      <c r="CD398" s="1">
        <f>30+(podroze789[[#This Row],[dnie]]-1)*24</f>
        <v>54</v>
      </c>
      <c r="CE398" s="1">
        <f>podroze789[[#This Row],[dieta]]+podroze789[[#This Row],[Koszt_wyj]]</f>
        <v>760.5</v>
      </c>
      <c r="CF398" s="1">
        <f>MONTH(podroze789[[#This Row],[D_wyj]])</f>
        <v>9</v>
      </c>
      <c r="CG398" s="1">
        <f>podroze789[[#This Row],[dnie]]-1</f>
        <v>1</v>
      </c>
      <c r="CT398" s="24">
        <v>3</v>
      </c>
      <c r="CV398" s="24">
        <v>1</v>
      </c>
    </row>
    <row r="399" spans="1:100" x14ac:dyDescent="0.25">
      <c r="A399" s="1" t="s">
        <v>12</v>
      </c>
      <c r="B399" s="1" t="s">
        <v>13</v>
      </c>
      <c r="C399" s="1" t="s">
        <v>59</v>
      </c>
      <c r="D399" s="2">
        <v>41922</v>
      </c>
      <c r="E399" s="2">
        <v>41923</v>
      </c>
      <c r="F399">
        <v>601</v>
      </c>
      <c r="G399" t="str">
        <f>podroze[[#This Row],[Imie]]&amp;podroze[[#This Row],[Nazwisko]]</f>
        <v>DorotaMorska</v>
      </c>
      <c r="H399">
        <f>COUNTIF(podroze[id],podroze[[#This Row],[id]])</f>
        <v>12</v>
      </c>
      <c r="I399">
        <f>podroze[[#This Row],[D_powr]]-podroze[[#This Row],[D_wyj]]+1</f>
        <v>2</v>
      </c>
      <c r="J399" s="1" cm="1">
        <f t="array" ref="J399">SUM(IF(podroze[Nazwisko]=podroze[[#This Row],[Nazwisko]],podroze[dnie],0))</f>
        <v>30</v>
      </c>
      <c r="K399" s="1">
        <f>30+(podroze[[#This Row],[dnie]]-1)*24</f>
        <v>54</v>
      </c>
      <c r="AB399" s="1" t="s">
        <v>12</v>
      </c>
      <c r="AC399" s="1" t="s">
        <v>13</v>
      </c>
      <c r="AD399" s="1" t="s">
        <v>59</v>
      </c>
      <c r="AE399" s="2">
        <v>41922</v>
      </c>
      <c r="AF399" s="2">
        <v>41923</v>
      </c>
      <c r="AG399">
        <v>601</v>
      </c>
      <c r="AH399" t="str">
        <f>podroze7[[#This Row],[Imie]]&amp;podroze7[[#This Row],[Nazwisko]]</f>
        <v>DorotaMorska</v>
      </c>
      <c r="AI399">
        <f>COUNTIF(podroze7[id],podroze7[[#This Row],[id]])</f>
        <v>12</v>
      </c>
      <c r="AJ399">
        <f>podroze7[[#This Row],[D_powr]]-podroze7[[#This Row],[D_wyj]]+1</f>
        <v>2</v>
      </c>
      <c r="AK399" s="1" cm="1">
        <f t="array" ref="AK399">SUM(IF(podroze7[Nazwisko]=podroze7[[#This Row],[Nazwisko]],podroze7[dnie],0))</f>
        <v>30</v>
      </c>
      <c r="AL399" s="1">
        <f>30+(podroze7[[#This Row],[dnie]]-1)*24</f>
        <v>54</v>
      </c>
      <c r="AM399" s="1">
        <f>podroze7[[#This Row],[dieta]]+podroze7[[#This Row],[Koszt_wyj]]</f>
        <v>655</v>
      </c>
      <c r="AZ399" s="1" t="s">
        <v>12</v>
      </c>
      <c r="BA399" s="1" t="s">
        <v>13</v>
      </c>
      <c r="BB399" s="1" t="s">
        <v>59</v>
      </c>
      <c r="BC399" s="2">
        <v>41922</v>
      </c>
      <c r="BD399" s="2">
        <v>41923</v>
      </c>
      <c r="BE399">
        <v>601</v>
      </c>
      <c r="BF399" t="str">
        <f>podroze78[[#This Row],[Imie]]&amp;podroze78[[#This Row],[Nazwisko]]</f>
        <v>DorotaMorska</v>
      </c>
      <c r="BG399">
        <f>COUNTIF(podroze78[id],podroze78[[#This Row],[id]])</f>
        <v>12</v>
      </c>
      <c r="BH399">
        <f>podroze78[[#This Row],[D_powr]]-podroze78[[#This Row],[D_wyj]]+1</f>
        <v>2</v>
      </c>
      <c r="BI399" s="1" cm="1">
        <f t="array" ref="BI399">SUM(IF(podroze78[Nazwisko]=podroze78[[#This Row],[Nazwisko]],podroze78[dnie],0))</f>
        <v>30</v>
      </c>
      <c r="BJ399" s="1">
        <f>30+(podroze78[[#This Row],[dnie]]-1)*24</f>
        <v>54</v>
      </c>
      <c r="BK399" s="1">
        <f>podroze78[[#This Row],[dieta]]+podroze78[[#This Row],[Koszt_wyj]]</f>
        <v>655</v>
      </c>
      <c r="BL399" s="1">
        <f>MONTH(podroze78[[#This Row],[D_wyj]])</f>
        <v>10</v>
      </c>
      <c r="BT399" s="1" t="s">
        <v>12</v>
      </c>
      <c r="BU399" s="1" t="s">
        <v>13</v>
      </c>
      <c r="BV399" s="1" t="s">
        <v>59</v>
      </c>
      <c r="BW399" s="2">
        <v>41922</v>
      </c>
      <c r="BX399" s="2">
        <v>41923</v>
      </c>
      <c r="BY399">
        <v>601</v>
      </c>
      <c r="BZ399" t="str">
        <f>podroze789[[#This Row],[Imie]]&amp;podroze789[[#This Row],[Nazwisko]]</f>
        <v>DorotaMorska</v>
      </c>
      <c r="CA399">
        <f>COUNTIF(podroze789[id],podroze789[[#This Row],[id]])</f>
        <v>12</v>
      </c>
      <c r="CB399">
        <f>podroze789[[#This Row],[D_powr]]-podroze789[[#This Row],[D_wyj]]+1</f>
        <v>2</v>
      </c>
      <c r="CC399" s="1" cm="1">
        <f t="array" ref="CC399">SUM(IF(podroze789[Nazwisko]=podroze789[[#This Row],[Nazwisko]],podroze789[dnie],0))</f>
        <v>30</v>
      </c>
      <c r="CD399" s="1">
        <f>30+(podroze789[[#This Row],[dnie]]-1)*24</f>
        <v>54</v>
      </c>
      <c r="CE399" s="1">
        <f>podroze789[[#This Row],[dieta]]+podroze789[[#This Row],[Koszt_wyj]]</f>
        <v>655</v>
      </c>
      <c r="CF399" s="1">
        <f>MONTH(podroze789[[#This Row],[D_wyj]])</f>
        <v>10</v>
      </c>
      <c r="CG399" s="1">
        <f>podroze789[[#This Row],[dnie]]-1</f>
        <v>1</v>
      </c>
      <c r="CT399" s="23">
        <v>3</v>
      </c>
      <c r="CV399" s="23">
        <v>1</v>
      </c>
    </row>
    <row r="400" spans="1:100" x14ac:dyDescent="0.25">
      <c r="A400" s="1" t="s">
        <v>12</v>
      </c>
      <c r="B400" s="1" t="s">
        <v>13</v>
      </c>
      <c r="C400" s="1" t="s">
        <v>17</v>
      </c>
      <c r="D400" s="2">
        <v>41947</v>
      </c>
      <c r="E400" s="2">
        <v>41948</v>
      </c>
      <c r="F400">
        <v>706.5</v>
      </c>
      <c r="G400" t="str">
        <f>podroze[[#This Row],[Imie]]&amp;podroze[[#This Row],[Nazwisko]]</f>
        <v>DorotaMorska</v>
      </c>
      <c r="H400">
        <f>COUNTIF(podroze[id],podroze[[#This Row],[id]])</f>
        <v>12</v>
      </c>
      <c r="I400">
        <f>podroze[[#This Row],[D_powr]]-podroze[[#This Row],[D_wyj]]+1</f>
        <v>2</v>
      </c>
      <c r="J400" s="1" cm="1">
        <f t="array" ref="J400">SUM(IF(podroze[Nazwisko]=podroze[[#This Row],[Nazwisko]],podroze[dnie],0))</f>
        <v>30</v>
      </c>
      <c r="K400" s="1">
        <f>30+(podroze[[#This Row],[dnie]]-1)*24</f>
        <v>54</v>
      </c>
      <c r="AB400" s="1" t="s">
        <v>12</v>
      </c>
      <c r="AC400" s="1" t="s">
        <v>13</v>
      </c>
      <c r="AD400" s="1" t="s">
        <v>17</v>
      </c>
      <c r="AE400" s="2">
        <v>41947</v>
      </c>
      <c r="AF400" s="2">
        <v>41948</v>
      </c>
      <c r="AG400">
        <v>706.5</v>
      </c>
      <c r="AH400" t="str">
        <f>podroze7[[#This Row],[Imie]]&amp;podroze7[[#This Row],[Nazwisko]]</f>
        <v>DorotaMorska</v>
      </c>
      <c r="AI400">
        <f>COUNTIF(podroze7[id],podroze7[[#This Row],[id]])</f>
        <v>12</v>
      </c>
      <c r="AJ400">
        <f>podroze7[[#This Row],[D_powr]]-podroze7[[#This Row],[D_wyj]]+1</f>
        <v>2</v>
      </c>
      <c r="AK400" s="1" cm="1">
        <f t="array" ref="AK400">SUM(IF(podroze7[Nazwisko]=podroze7[[#This Row],[Nazwisko]],podroze7[dnie],0))</f>
        <v>30</v>
      </c>
      <c r="AL400" s="1">
        <f>30+(podroze7[[#This Row],[dnie]]-1)*24</f>
        <v>54</v>
      </c>
      <c r="AM400" s="1">
        <f>podroze7[[#This Row],[dieta]]+podroze7[[#This Row],[Koszt_wyj]]</f>
        <v>760.5</v>
      </c>
      <c r="AZ400" s="1" t="s">
        <v>12</v>
      </c>
      <c r="BA400" s="1" t="s">
        <v>13</v>
      </c>
      <c r="BB400" s="1" t="s">
        <v>17</v>
      </c>
      <c r="BC400" s="2">
        <v>41947</v>
      </c>
      <c r="BD400" s="2">
        <v>41948</v>
      </c>
      <c r="BE400">
        <v>706.5</v>
      </c>
      <c r="BF400" t="str">
        <f>podroze78[[#This Row],[Imie]]&amp;podroze78[[#This Row],[Nazwisko]]</f>
        <v>DorotaMorska</v>
      </c>
      <c r="BG400">
        <f>COUNTIF(podroze78[id],podroze78[[#This Row],[id]])</f>
        <v>12</v>
      </c>
      <c r="BH400">
        <f>podroze78[[#This Row],[D_powr]]-podroze78[[#This Row],[D_wyj]]+1</f>
        <v>2</v>
      </c>
      <c r="BI400" s="1" cm="1">
        <f t="array" ref="BI400">SUM(IF(podroze78[Nazwisko]=podroze78[[#This Row],[Nazwisko]],podroze78[dnie],0))</f>
        <v>30</v>
      </c>
      <c r="BJ400" s="1">
        <f>30+(podroze78[[#This Row],[dnie]]-1)*24</f>
        <v>54</v>
      </c>
      <c r="BK400" s="1">
        <f>podroze78[[#This Row],[dieta]]+podroze78[[#This Row],[Koszt_wyj]]</f>
        <v>760.5</v>
      </c>
      <c r="BL400" s="1">
        <f>MONTH(podroze78[[#This Row],[D_wyj]])</f>
        <v>11</v>
      </c>
      <c r="BT400" s="1" t="s">
        <v>12</v>
      </c>
      <c r="BU400" s="1" t="s">
        <v>13</v>
      </c>
      <c r="BV400" s="1" t="s">
        <v>17</v>
      </c>
      <c r="BW400" s="2">
        <v>41947</v>
      </c>
      <c r="BX400" s="2">
        <v>41948</v>
      </c>
      <c r="BY400">
        <v>706.5</v>
      </c>
      <c r="BZ400" t="str">
        <f>podroze789[[#This Row],[Imie]]&amp;podroze789[[#This Row],[Nazwisko]]</f>
        <v>DorotaMorska</v>
      </c>
      <c r="CA400">
        <f>COUNTIF(podroze789[id],podroze789[[#This Row],[id]])</f>
        <v>12</v>
      </c>
      <c r="CB400">
        <f>podroze789[[#This Row],[D_powr]]-podroze789[[#This Row],[D_wyj]]+1</f>
        <v>2</v>
      </c>
      <c r="CC400" s="1" cm="1">
        <f t="array" ref="CC400">SUM(IF(podroze789[Nazwisko]=podroze789[[#This Row],[Nazwisko]],podroze789[dnie],0))</f>
        <v>30</v>
      </c>
      <c r="CD400" s="1">
        <f>30+(podroze789[[#This Row],[dnie]]-1)*24</f>
        <v>54</v>
      </c>
      <c r="CE400" s="1">
        <f>podroze789[[#This Row],[dieta]]+podroze789[[#This Row],[Koszt_wyj]]</f>
        <v>760.5</v>
      </c>
      <c r="CF400" s="1">
        <f>MONTH(podroze789[[#This Row],[D_wyj]])</f>
        <v>11</v>
      </c>
      <c r="CG400" s="1">
        <f>podroze789[[#This Row],[dnie]]-1</f>
        <v>1</v>
      </c>
      <c r="CT400" s="24">
        <v>3</v>
      </c>
      <c r="CV400" s="24">
        <v>1</v>
      </c>
    </row>
    <row r="401" spans="1:100" x14ac:dyDescent="0.25">
      <c r="A401" s="1" t="s">
        <v>137</v>
      </c>
      <c r="B401" s="1" t="s">
        <v>138</v>
      </c>
      <c r="C401" s="1" t="s">
        <v>30</v>
      </c>
      <c r="D401" s="2">
        <v>41689</v>
      </c>
      <c r="E401" s="2">
        <v>41690</v>
      </c>
      <c r="F401">
        <v>331.5</v>
      </c>
      <c r="G401" t="str">
        <f>podroze[[#This Row],[Imie]]&amp;podroze[[#This Row],[Nazwisko]]</f>
        <v>RozaliaSiedlecka</v>
      </c>
      <c r="H401">
        <f>COUNTIF(podroze[id],podroze[[#This Row],[id]])</f>
        <v>11</v>
      </c>
      <c r="I401">
        <f>podroze[[#This Row],[D_powr]]-podroze[[#This Row],[D_wyj]]+1</f>
        <v>2</v>
      </c>
      <c r="J401" s="1" cm="1">
        <f t="array" ref="J401">SUM(IF(podroze[Nazwisko]=podroze[[#This Row],[Nazwisko]],podroze[dnie],0))</f>
        <v>30</v>
      </c>
      <c r="K401" s="1">
        <f>30+(podroze[[#This Row],[dnie]]-1)*24</f>
        <v>54</v>
      </c>
      <c r="AB401" s="1" t="s">
        <v>137</v>
      </c>
      <c r="AC401" s="1" t="s">
        <v>138</v>
      </c>
      <c r="AD401" s="1" t="s">
        <v>30</v>
      </c>
      <c r="AE401" s="2">
        <v>41689</v>
      </c>
      <c r="AF401" s="2">
        <v>41690</v>
      </c>
      <c r="AG401">
        <v>331.5</v>
      </c>
      <c r="AH401" t="str">
        <f>podroze7[[#This Row],[Imie]]&amp;podroze7[[#This Row],[Nazwisko]]</f>
        <v>RozaliaSiedlecka</v>
      </c>
      <c r="AI401">
        <f>COUNTIF(podroze7[id],podroze7[[#This Row],[id]])</f>
        <v>11</v>
      </c>
      <c r="AJ401">
        <f>podroze7[[#This Row],[D_powr]]-podroze7[[#This Row],[D_wyj]]+1</f>
        <v>2</v>
      </c>
      <c r="AK401" s="1" cm="1">
        <f t="array" ref="AK401">SUM(IF(podroze7[Nazwisko]=podroze7[[#This Row],[Nazwisko]],podroze7[dnie],0))</f>
        <v>30</v>
      </c>
      <c r="AL401" s="1">
        <f>30+(podroze7[[#This Row],[dnie]]-1)*24</f>
        <v>54</v>
      </c>
      <c r="AM401" s="1">
        <f>podroze7[[#This Row],[dieta]]+podroze7[[#This Row],[Koszt_wyj]]</f>
        <v>385.5</v>
      </c>
      <c r="AZ401" s="1" t="s">
        <v>137</v>
      </c>
      <c r="BA401" s="1" t="s">
        <v>138</v>
      </c>
      <c r="BB401" s="1" t="s">
        <v>30</v>
      </c>
      <c r="BC401" s="2">
        <v>41689</v>
      </c>
      <c r="BD401" s="2">
        <v>41690</v>
      </c>
      <c r="BE401">
        <v>331.5</v>
      </c>
      <c r="BF401" t="str">
        <f>podroze78[[#This Row],[Imie]]&amp;podroze78[[#This Row],[Nazwisko]]</f>
        <v>RozaliaSiedlecka</v>
      </c>
      <c r="BG401">
        <f>COUNTIF(podroze78[id],podroze78[[#This Row],[id]])</f>
        <v>11</v>
      </c>
      <c r="BH401">
        <f>podroze78[[#This Row],[D_powr]]-podroze78[[#This Row],[D_wyj]]+1</f>
        <v>2</v>
      </c>
      <c r="BI401" s="1" cm="1">
        <f t="array" ref="BI401">SUM(IF(podroze78[Nazwisko]=podroze78[[#This Row],[Nazwisko]],podroze78[dnie],0))</f>
        <v>30</v>
      </c>
      <c r="BJ401" s="1">
        <f>30+(podroze78[[#This Row],[dnie]]-1)*24</f>
        <v>54</v>
      </c>
      <c r="BK401" s="1">
        <f>podroze78[[#This Row],[dieta]]+podroze78[[#This Row],[Koszt_wyj]]</f>
        <v>385.5</v>
      </c>
      <c r="BL401" s="1">
        <f>MONTH(podroze78[[#This Row],[D_wyj]])</f>
        <v>2</v>
      </c>
      <c r="BT401" s="1" t="s">
        <v>137</v>
      </c>
      <c r="BU401" s="1" t="s">
        <v>138</v>
      </c>
      <c r="BV401" s="1" t="s">
        <v>30</v>
      </c>
      <c r="BW401" s="2">
        <v>41689</v>
      </c>
      <c r="BX401" s="2">
        <v>41690</v>
      </c>
      <c r="BY401">
        <v>331.5</v>
      </c>
      <c r="BZ401" t="str">
        <f>podroze789[[#This Row],[Imie]]&amp;podroze789[[#This Row],[Nazwisko]]</f>
        <v>RozaliaSiedlecka</v>
      </c>
      <c r="CA401">
        <f>COUNTIF(podroze789[id],podroze789[[#This Row],[id]])</f>
        <v>11</v>
      </c>
      <c r="CB401">
        <f>podroze789[[#This Row],[D_powr]]-podroze789[[#This Row],[D_wyj]]+1</f>
        <v>2</v>
      </c>
      <c r="CC401" s="1" cm="1">
        <f t="array" ref="CC401">SUM(IF(podroze789[Nazwisko]=podroze789[[#This Row],[Nazwisko]],podroze789[dnie],0))</f>
        <v>30</v>
      </c>
      <c r="CD401" s="1">
        <f>30+(podroze789[[#This Row],[dnie]]-1)*24</f>
        <v>54</v>
      </c>
      <c r="CE401" s="1">
        <f>podroze789[[#This Row],[dieta]]+podroze789[[#This Row],[Koszt_wyj]]</f>
        <v>385.5</v>
      </c>
      <c r="CF401" s="1">
        <f>MONTH(podroze789[[#This Row],[D_wyj]])</f>
        <v>2</v>
      </c>
      <c r="CG401" s="1">
        <f>podroze789[[#This Row],[dnie]]-1</f>
        <v>1</v>
      </c>
      <c r="CT401" s="23">
        <v>4</v>
      </c>
      <c r="CV401" s="23">
        <v>1</v>
      </c>
    </row>
    <row r="402" spans="1:100" x14ac:dyDescent="0.25">
      <c r="A402" s="1" t="s">
        <v>137</v>
      </c>
      <c r="B402" s="1" t="s">
        <v>138</v>
      </c>
      <c r="C402" s="1" t="s">
        <v>72</v>
      </c>
      <c r="D402" s="2">
        <v>41725</v>
      </c>
      <c r="E402" s="2">
        <v>41726</v>
      </c>
      <c r="F402">
        <v>693.7</v>
      </c>
      <c r="G402" t="str">
        <f>podroze[[#This Row],[Imie]]&amp;podroze[[#This Row],[Nazwisko]]</f>
        <v>RozaliaSiedlecka</v>
      </c>
      <c r="H402">
        <f>COUNTIF(podroze[id],podroze[[#This Row],[id]])</f>
        <v>11</v>
      </c>
      <c r="I402">
        <f>podroze[[#This Row],[D_powr]]-podroze[[#This Row],[D_wyj]]+1</f>
        <v>2</v>
      </c>
      <c r="J402" s="1" cm="1">
        <f t="array" ref="J402">SUM(IF(podroze[Nazwisko]=podroze[[#This Row],[Nazwisko]],podroze[dnie],0))</f>
        <v>30</v>
      </c>
      <c r="K402" s="1">
        <f>30+(podroze[[#This Row],[dnie]]-1)*24</f>
        <v>54</v>
      </c>
      <c r="AB402" s="1" t="s">
        <v>137</v>
      </c>
      <c r="AC402" s="1" t="s">
        <v>138</v>
      </c>
      <c r="AD402" s="1" t="s">
        <v>72</v>
      </c>
      <c r="AE402" s="2">
        <v>41725</v>
      </c>
      <c r="AF402" s="2">
        <v>41726</v>
      </c>
      <c r="AG402">
        <v>693.7</v>
      </c>
      <c r="AH402" t="str">
        <f>podroze7[[#This Row],[Imie]]&amp;podroze7[[#This Row],[Nazwisko]]</f>
        <v>RozaliaSiedlecka</v>
      </c>
      <c r="AI402">
        <f>COUNTIF(podroze7[id],podroze7[[#This Row],[id]])</f>
        <v>11</v>
      </c>
      <c r="AJ402">
        <f>podroze7[[#This Row],[D_powr]]-podroze7[[#This Row],[D_wyj]]+1</f>
        <v>2</v>
      </c>
      <c r="AK402" s="1" cm="1">
        <f t="array" ref="AK402">SUM(IF(podroze7[Nazwisko]=podroze7[[#This Row],[Nazwisko]],podroze7[dnie],0))</f>
        <v>30</v>
      </c>
      <c r="AL402" s="1">
        <f>30+(podroze7[[#This Row],[dnie]]-1)*24</f>
        <v>54</v>
      </c>
      <c r="AM402" s="1">
        <f>podroze7[[#This Row],[dieta]]+podroze7[[#This Row],[Koszt_wyj]]</f>
        <v>747.7</v>
      </c>
      <c r="AZ402" s="1" t="s">
        <v>137</v>
      </c>
      <c r="BA402" s="1" t="s">
        <v>138</v>
      </c>
      <c r="BB402" s="1" t="s">
        <v>72</v>
      </c>
      <c r="BC402" s="2">
        <v>41725</v>
      </c>
      <c r="BD402" s="2">
        <v>41726</v>
      </c>
      <c r="BE402">
        <v>693.7</v>
      </c>
      <c r="BF402" t="str">
        <f>podroze78[[#This Row],[Imie]]&amp;podroze78[[#This Row],[Nazwisko]]</f>
        <v>RozaliaSiedlecka</v>
      </c>
      <c r="BG402">
        <f>COUNTIF(podroze78[id],podroze78[[#This Row],[id]])</f>
        <v>11</v>
      </c>
      <c r="BH402">
        <f>podroze78[[#This Row],[D_powr]]-podroze78[[#This Row],[D_wyj]]+1</f>
        <v>2</v>
      </c>
      <c r="BI402" s="1" cm="1">
        <f t="array" ref="BI402">SUM(IF(podroze78[Nazwisko]=podroze78[[#This Row],[Nazwisko]],podroze78[dnie],0))</f>
        <v>30</v>
      </c>
      <c r="BJ402" s="1">
        <f>30+(podroze78[[#This Row],[dnie]]-1)*24</f>
        <v>54</v>
      </c>
      <c r="BK402" s="1">
        <f>podroze78[[#This Row],[dieta]]+podroze78[[#This Row],[Koszt_wyj]]</f>
        <v>747.7</v>
      </c>
      <c r="BL402" s="1">
        <f>MONTH(podroze78[[#This Row],[D_wyj]])</f>
        <v>3</v>
      </c>
      <c r="BT402" s="1" t="s">
        <v>137</v>
      </c>
      <c r="BU402" s="1" t="s">
        <v>138</v>
      </c>
      <c r="BV402" s="1" t="s">
        <v>72</v>
      </c>
      <c r="BW402" s="2">
        <v>41725</v>
      </c>
      <c r="BX402" s="2">
        <v>41726</v>
      </c>
      <c r="BY402">
        <v>693.7</v>
      </c>
      <c r="BZ402" t="str">
        <f>podroze789[[#This Row],[Imie]]&amp;podroze789[[#This Row],[Nazwisko]]</f>
        <v>RozaliaSiedlecka</v>
      </c>
      <c r="CA402">
        <f>COUNTIF(podroze789[id],podroze789[[#This Row],[id]])</f>
        <v>11</v>
      </c>
      <c r="CB402">
        <f>podroze789[[#This Row],[D_powr]]-podroze789[[#This Row],[D_wyj]]+1</f>
        <v>2</v>
      </c>
      <c r="CC402" s="1" cm="1">
        <f t="array" ref="CC402">SUM(IF(podroze789[Nazwisko]=podroze789[[#This Row],[Nazwisko]],podroze789[dnie],0))</f>
        <v>30</v>
      </c>
      <c r="CD402" s="1">
        <f>30+(podroze789[[#This Row],[dnie]]-1)*24</f>
        <v>54</v>
      </c>
      <c r="CE402" s="1">
        <f>podroze789[[#This Row],[dieta]]+podroze789[[#This Row],[Koszt_wyj]]</f>
        <v>747.7</v>
      </c>
      <c r="CF402" s="1">
        <f>MONTH(podroze789[[#This Row],[D_wyj]])</f>
        <v>3</v>
      </c>
      <c r="CG402" s="1">
        <f>podroze789[[#This Row],[dnie]]-1</f>
        <v>1</v>
      </c>
      <c r="CT402" s="24">
        <v>4</v>
      </c>
      <c r="CV402" s="24">
        <v>1</v>
      </c>
    </row>
    <row r="403" spans="1:100" x14ac:dyDescent="0.25">
      <c r="A403" s="1" t="s">
        <v>137</v>
      </c>
      <c r="B403" s="1" t="s">
        <v>138</v>
      </c>
      <c r="C403" s="1" t="s">
        <v>8</v>
      </c>
      <c r="D403" s="2">
        <v>41917</v>
      </c>
      <c r="E403" s="2">
        <v>41918</v>
      </c>
      <c r="F403">
        <v>891</v>
      </c>
      <c r="G403" t="str">
        <f>podroze[[#This Row],[Imie]]&amp;podroze[[#This Row],[Nazwisko]]</f>
        <v>RozaliaSiedlecka</v>
      </c>
      <c r="H403">
        <f>COUNTIF(podroze[id],podroze[[#This Row],[id]])</f>
        <v>11</v>
      </c>
      <c r="I403">
        <f>podroze[[#This Row],[D_powr]]-podroze[[#This Row],[D_wyj]]+1</f>
        <v>2</v>
      </c>
      <c r="J403" s="1" cm="1">
        <f t="array" ref="J403">SUM(IF(podroze[Nazwisko]=podroze[[#This Row],[Nazwisko]],podroze[dnie],0))</f>
        <v>30</v>
      </c>
      <c r="K403" s="1">
        <f>30+(podroze[[#This Row],[dnie]]-1)*24</f>
        <v>54</v>
      </c>
      <c r="AB403" s="1" t="s">
        <v>137</v>
      </c>
      <c r="AC403" s="1" t="s">
        <v>138</v>
      </c>
      <c r="AD403" s="1" t="s">
        <v>8</v>
      </c>
      <c r="AE403" s="2">
        <v>41917</v>
      </c>
      <c r="AF403" s="2">
        <v>41918</v>
      </c>
      <c r="AG403">
        <v>891</v>
      </c>
      <c r="AH403" t="str">
        <f>podroze7[[#This Row],[Imie]]&amp;podroze7[[#This Row],[Nazwisko]]</f>
        <v>RozaliaSiedlecka</v>
      </c>
      <c r="AI403">
        <f>COUNTIF(podroze7[id],podroze7[[#This Row],[id]])</f>
        <v>11</v>
      </c>
      <c r="AJ403">
        <f>podroze7[[#This Row],[D_powr]]-podroze7[[#This Row],[D_wyj]]+1</f>
        <v>2</v>
      </c>
      <c r="AK403" s="1" cm="1">
        <f t="array" ref="AK403">SUM(IF(podroze7[Nazwisko]=podroze7[[#This Row],[Nazwisko]],podroze7[dnie],0))</f>
        <v>30</v>
      </c>
      <c r="AL403" s="1">
        <f>30+(podroze7[[#This Row],[dnie]]-1)*24</f>
        <v>54</v>
      </c>
      <c r="AM403" s="1">
        <f>podroze7[[#This Row],[dieta]]+podroze7[[#This Row],[Koszt_wyj]]</f>
        <v>945</v>
      </c>
      <c r="AZ403" s="1" t="s">
        <v>137</v>
      </c>
      <c r="BA403" s="1" t="s">
        <v>138</v>
      </c>
      <c r="BB403" s="1" t="s">
        <v>8</v>
      </c>
      <c r="BC403" s="2">
        <v>41917</v>
      </c>
      <c r="BD403" s="2">
        <v>41918</v>
      </c>
      <c r="BE403">
        <v>891</v>
      </c>
      <c r="BF403" t="str">
        <f>podroze78[[#This Row],[Imie]]&amp;podroze78[[#This Row],[Nazwisko]]</f>
        <v>RozaliaSiedlecka</v>
      </c>
      <c r="BG403">
        <f>COUNTIF(podroze78[id],podroze78[[#This Row],[id]])</f>
        <v>11</v>
      </c>
      <c r="BH403">
        <f>podroze78[[#This Row],[D_powr]]-podroze78[[#This Row],[D_wyj]]+1</f>
        <v>2</v>
      </c>
      <c r="BI403" s="1" cm="1">
        <f t="array" ref="BI403">SUM(IF(podroze78[Nazwisko]=podroze78[[#This Row],[Nazwisko]],podroze78[dnie],0))</f>
        <v>30</v>
      </c>
      <c r="BJ403" s="1">
        <f>30+(podroze78[[#This Row],[dnie]]-1)*24</f>
        <v>54</v>
      </c>
      <c r="BK403" s="1">
        <f>podroze78[[#This Row],[dieta]]+podroze78[[#This Row],[Koszt_wyj]]</f>
        <v>945</v>
      </c>
      <c r="BL403" s="1">
        <f>MONTH(podroze78[[#This Row],[D_wyj]])</f>
        <v>10</v>
      </c>
      <c r="BT403" s="1" t="s">
        <v>137</v>
      </c>
      <c r="BU403" s="1" t="s">
        <v>138</v>
      </c>
      <c r="BV403" s="1" t="s">
        <v>8</v>
      </c>
      <c r="BW403" s="2">
        <v>41917</v>
      </c>
      <c r="BX403" s="2">
        <v>41918</v>
      </c>
      <c r="BY403">
        <v>891</v>
      </c>
      <c r="BZ403" t="str">
        <f>podroze789[[#This Row],[Imie]]&amp;podroze789[[#This Row],[Nazwisko]]</f>
        <v>RozaliaSiedlecka</v>
      </c>
      <c r="CA403">
        <f>COUNTIF(podroze789[id],podroze789[[#This Row],[id]])</f>
        <v>11</v>
      </c>
      <c r="CB403">
        <f>podroze789[[#This Row],[D_powr]]-podroze789[[#This Row],[D_wyj]]+1</f>
        <v>2</v>
      </c>
      <c r="CC403" s="1" cm="1">
        <f t="array" ref="CC403">SUM(IF(podroze789[Nazwisko]=podroze789[[#This Row],[Nazwisko]],podroze789[dnie],0))</f>
        <v>30</v>
      </c>
      <c r="CD403" s="1">
        <f>30+(podroze789[[#This Row],[dnie]]-1)*24</f>
        <v>54</v>
      </c>
      <c r="CE403" s="1">
        <f>podroze789[[#This Row],[dieta]]+podroze789[[#This Row],[Koszt_wyj]]</f>
        <v>945</v>
      </c>
      <c r="CF403" s="1">
        <f>MONTH(podroze789[[#This Row],[D_wyj]])</f>
        <v>10</v>
      </c>
      <c r="CG403" s="1">
        <f>podroze789[[#This Row],[dnie]]-1</f>
        <v>1</v>
      </c>
      <c r="CT403" s="23">
        <v>3</v>
      </c>
      <c r="CV403" s="23">
        <v>1</v>
      </c>
    </row>
    <row r="404" spans="1:100" x14ac:dyDescent="0.25">
      <c r="A404" s="1" t="s">
        <v>86</v>
      </c>
      <c r="B404" s="1" t="s">
        <v>136</v>
      </c>
      <c r="C404" s="1" t="s">
        <v>14</v>
      </c>
      <c r="D404" s="2">
        <v>41815</v>
      </c>
      <c r="E404" s="2">
        <v>41816</v>
      </c>
      <c r="F404">
        <v>302.5</v>
      </c>
      <c r="G404" t="str">
        <f>podroze[[#This Row],[Imie]]&amp;podroze[[#This Row],[Nazwisko]]</f>
        <v>AdamWradoch</v>
      </c>
      <c r="H404">
        <f>COUNTIF(podroze[id],podroze[[#This Row],[id]])</f>
        <v>11</v>
      </c>
      <c r="I404">
        <f>podroze[[#This Row],[D_powr]]-podroze[[#This Row],[D_wyj]]+1</f>
        <v>2</v>
      </c>
      <c r="J404" s="1" cm="1">
        <f t="array" ref="J404">SUM(IF(podroze[Nazwisko]=podroze[[#This Row],[Nazwisko]],podroze[dnie],0))</f>
        <v>30</v>
      </c>
      <c r="K404" s="1">
        <f>30+(podroze[[#This Row],[dnie]]-1)*24</f>
        <v>54</v>
      </c>
      <c r="AB404" s="1" t="s">
        <v>86</v>
      </c>
      <c r="AC404" s="1" t="s">
        <v>136</v>
      </c>
      <c r="AD404" s="1" t="s">
        <v>14</v>
      </c>
      <c r="AE404" s="2">
        <v>41815</v>
      </c>
      <c r="AF404" s="2">
        <v>41816</v>
      </c>
      <c r="AG404">
        <v>302.5</v>
      </c>
      <c r="AH404" t="str">
        <f>podroze7[[#This Row],[Imie]]&amp;podroze7[[#This Row],[Nazwisko]]</f>
        <v>AdamWradoch</v>
      </c>
      <c r="AI404">
        <f>COUNTIF(podroze7[id],podroze7[[#This Row],[id]])</f>
        <v>11</v>
      </c>
      <c r="AJ404">
        <f>podroze7[[#This Row],[D_powr]]-podroze7[[#This Row],[D_wyj]]+1</f>
        <v>2</v>
      </c>
      <c r="AK404" s="1" cm="1">
        <f t="array" ref="AK404">SUM(IF(podroze7[Nazwisko]=podroze7[[#This Row],[Nazwisko]],podroze7[dnie],0))</f>
        <v>30</v>
      </c>
      <c r="AL404" s="1">
        <f>30+(podroze7[[#This Row],[dnie]]-1)*24</f>
        <v>54</v>
      </c>
      <c r="AM404" s="1">
        <f>podroze7[[#This Row],[dieta]]+podroze7[[#This Row],[Koszt_wyj]]</f>
        <v>356.5</v>
      </c>
      <c r="AZ404" s="1" t="s">
        <v>86</v>
      </c>
      <c r="BA404" s="1" t="s">
        <v>136</v>
      </c>
      <c r="BB404" s="1" t="s">
        <v>14</v>
      </c>
      <c r="BC404" s="2">
        <v>41815</v>
      </c>
      <c r="BD404" s="2">
        <v>41816</v>
      </c>
      <c r="BE404">
        <v>302.5</v>
      </c>
      <c r="BF404" t="str">
        <f>podroze78[[#This Row],[Imie]]&amp;podroze78[[#This Row],[Nazwisko]]</f>
        <v>AdamWradoch</v>
      </c>
      <c r="BG404">
        <f>COUNTIF(podroze78[id],podroze78[[#This Row],[id]])</f>
        <v>11</v>
      </c>
      <c r="BH404">
        <f>podroze78[[#This Row],[D_powr]]-podroze78[[#This Row],[D_wyj]]+1</f>
        <v>2</v>
      </c>
      <c r="BI404" s="1" cm="1">
        <f t="array" ref="BI404">SUM(IF(podroze78[Nazwisko]=podroze78[[#This Row],[Nazwisko]],podroze78[dnie],0))</f>
        <v>30</v>
      </c>
      <c r="BJ404" s="1">
        <f>30+(podroze78[[#This Row],[dnie]]-1)*24</f>
        <v>54</v>
      </c>
      <c r="BK404" s="1">
        <f>podroze78[[#This Row],[dieta]]+podroze78[[#This Row],[Koszt_wyj]]</f>
        <v>356.5</v>
      </c>
      <c r="BL404" s="1">
        <f>MONTH(podroze78[[#This Row],[D_wyj]])</f>
        <v>6</v>
      </c>
      <c r="BT404" s="1" t="s">
        <v>86</v>
      </c>
      <c r="BU404" s="1" t="s">
        <v>136</v>
      </c>
      <c r="BV404" s="1" t="s">
        <v>14</v>
      </c>
      <c r="BW404" s="2">
        <v>41815</v>
      </c>
      <c r="BX404" s="2">
        <v>41816</v>
      </c>
      <c r="BY404">
        <v>302.5</v>
      </c>
      <c r="BZ404" t="str">
        <f>podroze789[[#This Row],[Imie]]&amp;podroze789[[#This Row],[Nazwisko]]</f>
        <v>AdamWradoch</v>
      </c>
      <c r="CA404">
        <f>COUNTIF(podroze789[id],podroze789[[#This Row],[id]])</f>
        <v>11</v>
      </c>
      <c r="CB404">
        <f>podroze789[[#This Row],[D_powr]]-podroze789[[#This Row],[D_wyj]]+1</f>
        <v>2</v>
      </c>
      <c r="CC404" s="1" cm="1">
        <f t="array" ref="CC404">SUM(IF(podroze789[Nazwisko]=podroze789[[#This Row],[Nazwisko]],podroze789[dnie],0))</f>
        <v>30</v>
      </c>
      <c r="CD404" s="1">
        <f>30+(podroze789[[#This Row],[dnie]]-1)*24</f>
        <v>54</v>
      </c>
      <c r="CE404" s="1">
        <f>podroze789[[#This Row],[dieta]]+podroze789[[#This Row],[Koszt_wyj]]</f>
        <v>356.5</v>
      </c>
      <c r="CF404" s="1">
        <f>MONTH(podroze789[[#This Row],[D_wyj]])</f>
        <v>6</v>
      </c>
      <c r="CG404" s="1">
        <f>podroze789[[#This Row],[dnie]]-1</f>
        <v>1</v>
      </c>
      <c r="CT404" s="24">
        <v>3</v>
      </c>
      <c r="CV404" s="24">
        <v>1</v>
      </c>
    </row>
    <row r="405" spans="1:100" x14ac:dyDescent="0.25">
      <c r="A405" s="1" t="s">
        <v>86</v>
      </c>
      <c r="B405" s="1" t="s">
        <v>136</v>
      </c>
      <c r="C405" s="1" t="s">
        <v>72</v>
      </c>
      <c r="D405" s="2">
        <v>41887</v>
      </c>
      <c r="E405" s="2">
        <v>41888</v>
      </c>
      <c r="F405">
        <v>693.7</v>
      </c>
      <c r="G405" t="str">
        <f>podroze[[#This Row],[Imie]]&amp;podroze[[#This Row],[Nazwisko]]</f>
        <v>AdamWradoch</v>
      </c>
      <c r="H405">
        <f>COUNTIF(podroze[id],podroze[[#This Row],[id]])</f>
        <v>11</v>
      </c>
      <c r="I405">
        <f>podroze[[#This Row],[D_powr]]-podroze[[#This Row],[D_wyj]]+1</f>
        <v>2</v>
      </c>
      <c r="J405" s="1" cm="1">
        <f t="array" ref="J405">SUM(IF(podroze[Nazwisko]=podroze[[#This Row],[Nazwisko]],podroze[dnie],0))</f>
        <v>30</v>
      </c>
      <c r="K405" s="1">
        <f>30+(podroze[[#This Row],[dnie]]-1)*24</f>
        <v>54</v>
      </c>
      <c r="AB405" s="1" t="s">
        <v>86</v>
      </c>
      <c r="AC405" s="1" t="s">
        <v>136</v>
      </c>
      <c r="AD405" s="1" t="s">
        <v>72</v>
      </c>
      <c r="AE405" s="2">
        <v>41887</v>
      </c>
      <c r="AF405" s="2">
        <v>41888</v>
      </c>
      <c r="AG405">
        <v>693.7</v>
      </c>
      <c r="AH405" t="str">
        <f>podroze7[[#This Row],[Imie]]&amp;podroze7[[#This Row],[Nazwisko]]</f>
        <v>AdamWradoch</v>
      </c>
      <c r="AI405">
        <f>COUNTIF(podroze7[id],podroze7[[#This Row],[id]])</f>
        <v>11</v>
      </c>
      <c r="AJ405">
        <f>podroze7[[#This Row],[D_powr]]-podroze7[[#This Row],[D_wyj]]+1</f>
        <v>2</v>
      </c>
      <c r="AK405" s="1" cm="1">
        <f t="array" ref="AK405">SUM(IF(podroze7[Nazwisko]=podroze7[[#This Row],[Nazwisko]],podroze7[dnie],0))</f>
        <v>30</v>
      </c>
      <c r="AL405" s="1">
        <f>30+(podroze7[[#This Row],[dnie]]-1)*24</f>
        <v>54</v>
      </c>
      <c r="AM405" s="1">
        <f>podroze7[[#This Row],[dieta]]+podroze7[[#This Row],[Koszt_wyj]]</f>
        <v>747.7</v>
      </c>
      <c r="AZ405" s="1" t="s">
        <v>86</v>
      </c>
      <c r="BA405" s="1" t="s">
        <v>136</v>
      </c>
      <c r="BB405" s="1" t="s">
        <v>72</v>
      </c>
      <c r="BC405" s="2">
        <v>41887</v>
      </c>
      <c r="BD405" s="2">
        <v>41888</v>
      </c>
      <c r="BE405">
        <v>693.7</v>
      </c>
      <c r="BF405" t="str">
        <f>podroze78[[#This Row],[Imie]]&amp;podroze78[[#This Row],[Nazwisko]]</f>
        <v>AdamWradoch</v>
      </c>
      <c r="BG405">
        <f>COUNTIF(podroze78[id],podroze78[[#This Row],[id]])</f>
        <v>11</v>
      </c>
      <c r="BH405">
        <f>podroze78[[#This Row],[D_powr]]-podroze78[[#This Row],[D_wyj]]+1</f>
        <v>2</v>
      </c>
      <c r="BI405" s="1" cm="1">
        <f t="array" ref="BI405">SUM(IF(podroze78[Nazwisko]=podroze78[[#This Row],[Nazwisko]],podroze78[dnie],0))</f>
        <v>30</v>
      </c>
      <c r="BJ405" s="1">
        <f>30+(podroze78[[#This Row],[dnie]]-1)*24</f>
        <v>54</v>
      </c>
      <c r="BK405" s="1">
        <f>podroze78[[#This Row],[dieta]]+podroze78[[#This Row],[Koszt_wyj]]</f>
        <v>747.7</v>
      </c>
      <c r="BL405" s="1">
        <f>MONTH(podroze78[[#This Row],[D_wyj]])</f>
        <v>9</v>
      </c>
      <c r="BT405" s="1" t="s">
        <v>86</v>
      </c>
      <c r="BU405" s="1" t="s">
        <v>136</v>
      </c>
      <c r="BV405" s="1" t="s">
        <v>72</v>
      </c>
      <c r="BW405" s="2">
        <v>41887</v>
      </c>
      <c r="BX405" s="2">
        <v>41888</v>
      </c>
      <c r="BY405">
        <v>693.7</v>
      </c>
      <c r="BZ405" t="str">
        <f>podroze789[[#This Row],[Imie]]&amp;podroze789[[#This Row],[Nazwisko]]</f>
        <v>AdamWradoch</v>
      </c>
      <c r="CA405">
        <f>COUNTIF(podroze789[id],podroze789[[#This Row],[id]])</f>
        <v>11</v>
      </c>
      <c r="CB405">
        <f>podroze789[[#This Row],[D_powr]]-podroze789[[#This Row],[D_wyj]]+1</f>
        <v>2</v>
      </c>
      <c r="CC405" s="1" cm="1">
        <f t="array" ref="CC405">SUM(IF(podroze789[Nazwisko]=podroze789[[#This Row],[Nazwisko]],podroze789[dnie],0))</f>
        <v>30</v>
      </c>
      <c r="CD405" s="1">
        <f>30+(podroze789[[#This Row],[dnie]]-1)*24</f>
        <v>54</v>
      </c>
      <c r="CE405" s="1">
        <f>podroze789[[#This Row],[dieta]]+podroze789[[#This Row],[Koszt_wyj]]</f>
        <v>747.7</v>
      </c>
      <c r="CF405" s="1">
        <f>MONTH(podroze789[[#This Row],[D_wyj]])</f>
        <v>9</v>
      </c>
      <c r="CG405" s="1">
        <f>podroze789[[#This Row],[dnie]]-1</f>
        <v>1</v>
      </c>
      <c r="CT405" s="23">
        <v>3</v>
      </c>
      <c r="CV405" s="23">
        <v>1</v>
      </c>
    </row>
    <row r="406" spans="1:100" x14ac:dyDescent="0.25">
      <c r="A406" s="1" t="s">
        <v>86</v>
      </c>
      <c r="B406" s="1" t="s">
        <v>136</v>
      </c>
      <c r="C406" s="1" t="s">
        <v>8</v>
      </c>
      <c r="D406" s="2">
        <v>41971</v>
      </c>
      <c r="E406" s="2">
        <v>41972</v>
      </c>
      <c r="F406">
        <v>891</v>
      </c>
      <c r="G406" t="str">
        <f>podroze[[#This Row],[Imie]]&amp;podroze[[#This Row],[Nazwisko]]</f>
        <v>AdamWradoch</v>
      </c>
      <c r="H406">
        <f>COUNTIF(podroze[id],podroze[[#This Row],[id]])</f>
        <v>11</v>
      </c>
      <c r="I406">
        <f>podroze[[#This Row],[D_powr]]-podroze[[#This Row],[D_wyj]]+1</f>
        <v>2</v>
      </c>
      <c r="J406" s="1" cm="1">
        <f t="array" ref="J406">SUM(IF(podroze[Nazwisko]=podroze[[#This Row],[Nazwisko]],podroze[dnie],0))</f>
        <v>30</v>
      </c>
      <c r="K406" s="1">
        <f>30+(podroze[[#This Row],[dnie]]-1)*24</f>
        <v>54</v>
      </c>
      <c r="AB406" s="1" t="s">
        <v>86</v>
      </c>
      <c r="AC406" s="1" t="s">
        <v>136</v>
      </c>
      <c r="AD406" s="1" t="s">
        <v>8</v>
      </c>
      <c r="AE406" s="2">
        <v>41971</v>
      </c>
      <c r="AF406" s="2">
        <v>41972</v>
      </c>
      <c r="AG406">
        <v>891</v>
      </c>
      <c r="AH406" t="str">
        <f>podroze7[[#This Row],[Imie]]&amp;podroze7[[#This Row],[Nazwisko]]</f>
        <v>AdamWradoch</v>
      </c>
      <c r="AI406">
        <f>COUNTIF(podroze7[id],podroze7[[#This Row],[id]])</f>
        <v>11</v>
      </c>
      <c r="AJ406">
        <f>podroze7[[#This Row],[D_powr]]-podroze7[[#This Row],[D_wyj]]+1</f>
        <v>2</v>
      </c>
      <c r="AK406" s="1" cm="1">
        <f t="array" ref="AK406">SUM(IF(podroze7[Nazwisko]=podroze7[[#This Row],[Nazwisko]],podroze7[dnie],0))</f>
        <v>30</v>
      </c>
      <c r="AL406" s="1">
        <f>30+(podroze7[[#This Row],[dnie]]-1)*24</f>
        <v>54</v>
      </c>
      <c r="AM406" s="1">
        <f>podroze7[[#This Row],[dieta]]+podroze7[[#This Row],[Koszt_wyj]]</f>
        <v>945</v>
      </c>
      <c r="AZ406" s="1" t="s">
        <v>86</v>
      </c>
      <c r="BA406" s="1" t="s">
        <v>136</v>
      </c>
      <c r="BB406" s="1" t="s">
        <v>8</v>
      </c>
      <c r="BC406" s="2">
        <v>41971</v>
      </c>
      <c r="BD406" s="2">
        <v>41972</v>
      </c>
      <c r="BE406">
        <v>891</v>
      </c>
      <c r="BF406" t="str">
        <f>podroze78[[#This Row],[Imie]]&amp;podroze78[[#This Row],[Nazwisko]]</f>
        <v>AdamWradoch</v>
      </c>
      <c r="BG406">
        <f>COUNTIF(podroze78[id],podroze78[[#This Row],[id]])</f>
        <v>11</v>
      </c>
      <c r="BH406">
        <f>podroze78[[#This Row],[D_powr]]-podroze78[[#This Row],[D_wyj]]+1</f>
        <v>2</v>
      </c>
      <c r="BI406" s="1" cm="1">
        <f t="array" ref="BI406">SUM(IF(podroze78[Nazwisko]=podroze78[[#This Row],[Nazwisko]],podroze78[dnie],0))</f>
        <v>30</v>
      </c>
      <c r="BJ406" s="1">
        <f>30+(podroze78[[#This Row],[dnie]]-1)*24</f>
        <v>54</v>
      </c>
      <c r="BK406" s="1">
        <f>podroze78[[#This Row],[dieta]]+podroze78[[#This Row],[Koszt_wyj]]</f>
        <v>945</v>
      </c>
      <c r="BL406" s="1">
        <f>MONTH(podroze78[[#This Row],[D_wyj]])</f>
        <v>11</v>
      </c>
      <c r="BT406" s="1" t="s">
        <v>86</v>
      </c>
      <c r="BU406" s="1" t="s">
        <v>136</v>
      </c>
      <c r="BV406" s="1" t="s">
        <v>8</v>
      </c>
      <c r="BW406" s="2">
        <v>41971</v>
      </c>
      <c r="BX406" s="2">
        <v>41972</v>
      </c>
      <c r="BY406">
        <v>891</v>
      </c>
      <c r="BZ406" t="str">
        <f>podroze789[[#This Row],[Imie]]&amp;podroze789[[#This Row],[Nazwisko]]</f>
        <v>AdamWradoch</v>
      </c>
      <c r="CA406">
        <f>COUNTIF(podroze789[id],podroze789[[#This Row],[id]])</f>
        <v>11</v>
      </c>
      <c r="CB406">
        <f>podroze789[[#This Row],[D_powr]]-podroze789[[#This Row],[D_wyj]]+1</f>
        <v>2</v>
      </c>
      <c r="CC406" s="1" cm="1">
        <f t="array" ref="CC406">SUM(IF(podroze789[Nazwisko]=podroze789[[#This Row],[Nazwisko]],podroze789[dnie],0))</f>
        <v>30</v>
      </c>
      <c r="CD406" s="1">
        <f>30+(podroze789[[#This Row],[dnie]]-1)*24</f>
        <v>54</v>
      </c>
      <c r="CE406" s="1">
        <f>podroze789[[#This Row],[dieta]]+podroze789[[#This Row],[Koszt_wyj]]</f>
        <v>945</v>
      </c>
      <c r="CF406" s="1">
        <f>MONTH(podroze789[[#This Row],[D_wyj]])</f>
        <v>11</v>
      </c>
      <c r="CG406" s="1">
        <f>podroze789[[#This Row],[dnie]]-1</f>
        <v>1</v>
      </c>
      <c r="CT406" s="24">
        <v>2</v>
      </c>
      <c r="CV406" s="24">
        <v>1</v>
      </c>
    </row>
    <row r="407" spans="1:100" x14ac:dyDescent="0.25">
      <c r="A407" s="1" t="s">
        <v>86</v>
      </c>
      <c r="B407" s="1" t="s">
        <v>136</v>
      </c>
      <c r="C407" s="1" t="s">
        <v>47</v>
      </c>
      <c r="D407" s="2">
        <v>41982</v>
      </c>
      <c r="E407" s="2">
        <v>41983</v>
      </c>
      <c r="F407">
        <v>526.79999999999995</v>
      </c>
      <c r="G407" t="str">
        <f>podroze[[#This Row],[Imie]]&amp;podroze[[#This Row],[Nazwisko]]</f>
        <v>AdamWradoch</v>
      </c>
      <c r="H407">
        <f>COUNTIF(podroze[id],podroze[[#This Row],[id]])</f>
        <v>11</v>
      </c>
      <c r="I407">
        <f>podroze[[#This Row],[D_powr]]-podroze[[#This Row],[D_wyj]]+1</f>
        <v>2</v>
      </c>
      <c r="J407" s="1" cm="1">
        <f t="array" ref="J407">SUM(IF(podroze[Nazwisko]=podroze[[#This Row],[Nazwisko]],podroze[dnie],0))</f>
        <v>30</v>
      </c>
      <c r="K407" s="1">
        <f>30+(podroze[[#This Row],[dnie]]-1)*24</f>
        <v>54</v>
      </c>
      <c r="AB407" s="1" t="s">
        <v>86</v>
      </c>
      <c r="AC407" s="1" t="s">
        <v>136</v>
      </c>
      <c r="AD407" s="1" t="s">
        <v>47</v>
      </c>
      <c r="AE407" s="2">
        <v>41982</v>
      </c>
      <c r="AF407" s="2">
        <v>41983</v>
      </c>
      <c r="AG407">
        <v>526.79999999999995</v>
      </c>
      <c r="AH407" t="str">
        <f>podroze7[[#This Row],[Imie]]&amp;podroze7[[#This Row],[Nazwisko]]</f>
        <v>AdamWradoch</v>
      </c>
      <c r="AI407">
        <f>COUNTIF(podroze7[id],podroze7[[#This Row],[id]])</f>
        <v>11</v>
      </c>
      <c r="AJ407">
        <f>podroze7[[#This Row],[D_powr]]-podroze7[[#This Row],[D_wyj]]+1</f>
        <v>2</v>
      </c>
      <c r="AK407" s="1" cm="1">
        <f t="array" ref="AK407">SUM(IF(podroze7[Nazwisko]=podroze7[[#This Row],[Nazwisko]],podroze7[dnie],0))</f>
        <v>30</v>
      </c>
      <c r="AL407" s="1">
        <f>30+(podroze7[[#This Row],[dnie]]-1)*24</f>
        <v>54</v>
      </c>
      <c r="AM407" s="1">
        <f>podroze7[[#This Row],[dieta]]+podroze7[[#This Row],[Koszt_wyj]]</f>
        <v>580.79999999999995</v>
      </c>
      <c r="AZ407" s="1" t="s">
        <v>86</v>
      </c>
      <c r="BA407" s="1" t="s">
        <v>136</v>
      </c>
      <c r="BB407" s="1" t="s">
        <v>47</v>
      </c>
      <c r="BC407" s="2">
        <v>41982</v>
      </c>
      <c r="BD407" s="2">
        <v>41983</v>
      </c>
      <c r="BE407">
        <v>526.79999999999995</v>
      </c>
      <c r="BF407" t="str">
        <f>podroze78[[#This Row],[Imie]]&amp;podroze78[[#This Row],[Nazwisko]]</f>
        <v>AdamWradoch</v>
      </c>
      <c r="BG407">
        <f>COUNTIF(podroze78[id],podroze78[[#This Row],[id]])</f>
        <v>11</v>
      </c>
      <c r="BH407">
        <f>podroze78[[#This Row],[D_powr]]-podroze78[[#This Row],[D_wyj]]+1</f>
        <v>2</v>
      </c>
      <c r="BI407" s="1" cm="1">
        <f t="array" ref="BI407">SUM(IF(podroze78[Nazwisko]=podroze78[[#This Row],[Nazwisko]],podroze78[dnie],0))</f>
        <v>30</v>
      </c>
      <c r="BJ407" s="1">
        <f>30+(podroze78[[#This Row],[dnie]]-1)*24</f>
        <v>54</v>
      </c>
      <c r="BK407" s="1">
        <f>podroze78[[#This Row],[dieta]]+podroze78[[#This Row],[Koszt_wyj]]</f>
        <v>580.79999999999995</v>
      </c>
      <c r="BL407" s="1">
        <f>MONTH(podroze78[[#This Row],[D_wyj]])</f>
        <v>12</v>
      </c>
      <c r="BT407" s="1" t="s">
        <v>86</v>
      </c>
      <c r="BU407" s="1" t="s">
        <v>136</v>
      </c>
      <c r="BV407" s="1" t="s">
        <v>47</v>
      </c>
      <c r="BW407" s="2">
        <v>41982</v>
      </c>
      <c r="BX407" s="2">
        <v>41983</v>
      </c>
      <c r="BY407">
        <v>526.79999999999995</v>
      </c>
      <c r="BZ407" t="str">
        <f>podroze789[[#This Row],[Imie]]&amp;podroze789[[#This Row],[Nazwisko]]</f>
        <v>AdamWradoch</v>
      </c>
      <c r="CA407">
        <f>COUNTIF(podroze789[id],podroze789[[#This Row],[id]])</f>
        <v>11</v>
      </c>
      <c r="CB407">
        <f>podroze789[[#This Row],[D_powr]]-podroze789[[#This Row],[D_wyj]]+1</f>
        <v>2</v>
      </c>
      <c r="CC407" s="1" cm="1">
        <f t="array" ref="CC407">SUM(IF(podroze789[Nazwisko]=podroze789[[#This Row],[Nazwisko]],podroze789[dnie],0))</f>
        <v>30</v>
      </c>
      <c r="CD407" s="1">
        <f>30+(podroze789[[#This Row],[dnie]]-1)*24</f>
        <v>54</v>
      </c>
      <c r="CE407" s="1">
        <f>podroze789[[#This Row],[dieta]]+podroze789[[#This Row],[Koszt_wyj]]</f>
        <v>580.79999999999995</v>
      </c>
      <c r="CF407" s="1">
        <f>MONTH(podroze789[[#This Row],[D_wyj]])</f>
        <v>12</v>
      </c>
      <c r="CG407" s="1">
        <f>podroze789[[#This Row],[dnie]]-1</f>
        <v>1</v>
      </c>
      <c r="CT407" s="23">
        <v>2</v>
      </c>
      <c r="CV407" s="23">
        <v>7</v>
      </c>
    </row>
    <row r="408" spans="1:100" x14ac:dyDescent="0.25">
      <c r="A408" s="1" t="s">
        <v>86</v>
      </c>
      <c r="B408" s="1" t="s">
        <v>136</v>
      </c>
      <c r="C408" s="1" t="s">
        <v>30</v>
      </c>
      <c r="D408" s="2">
        <v>42002</v>
      </c>
      <c r="E408" s="2">
        <v>42003</v>
      </c>
      <c r="F408">
        <v>331.5</v>
      </c>
      <c r="G408" t="str">
        <f>podroze[[#This Row],[Imie]]&amp;podroze[[#This Row],[Nazwisko]]</f>
        <v>AdamWradoch</v>
      </c>
      <c r="H408">
        <f>COUNTIF(podroze[id],podroze[[#This Row],[id]])</f>
        <v>11</v>
      </c>
      <c r="I408">
        <f>podroze[[#This Row],[D_powr]]-podroze[[#This Row],[D_wyj]]+1</f>
        <v>2</v>
      </c>
      <c r="J408" s="1" cm="1">
        <f t="array" ref="J408">SUM(IF(podroze[Nazwisko]=podroze[[#This Row],[Nazwisko]],podroze[dnie],0))</f>
        <v>30</v>
      </c>
      <c r="K408" s="1">
        <f>30+(podroze[[#This Row],[dnie]]-1)*24</f>
        <v>54</v>
      </c>
      <c r="AB408" s="1" t="s">
        <v>86</v>
      </c>
      <c r="AC408" s="1" t="s">
        <v>136</v>
      </c>
      <c r="AD408" s="1" t="s">
        <v>30</v>
      </c>
      <c r="AE408" s="2">
        <v>42002</v>
      </c>
      <c r="AF408" s="2">
        <v>42003</v>
      </c>
      <c r="AG408">
        <v>331.5</v>
      </c>
      <c r="AH408" t="str">
        <f>podroze7[[#This Row],[Imie]]&amp;podroze7[[#This Row],[Nazwisko]]</f>
        <v>AdamWradoch</v>
      </c>
      <c r="AI408">
        <f>COUNTIF(podroze7[id],podroze7[[#This Row],[id]])</f>
        <v>11</v>
      </c>
      <c r="AJ408">
        <f>podroze7[[#This Row],[D_powr]]-podroze7[[#This Row],[D_wyj]]+1</f>
        <v>2</v>
      </c>
      <c r="AK408" s="1" cm="1">
        <f t="array" ref="AK408">SUM(IF(podroze7[Nazwisko]=podroze7[[#This Row],[Nazwisko]],podroze7[dnie],0))</f>
        <v>30</v>
      </c>
      <c r="AL408" s="1">
        <f>30+(podroze7[[#This Row],[dnie]]-1)*24</f>
        <v>54</v>
      </c>
      <c r="AM408" s="1">
        <f>podroze7[[#This Row],[dieta]]+podroze7[[#This Row],[Koszt_wyj]]</f>
        <v>385.5</v>
      </c>
      <c r="AZ408" s="1" t="s">
        <v>86</v>
      </c>
      <c r="BA408" s="1" t="s">
        <v>136</v>
      </c>
      <c r="BB408" s="1" t="s">
        <v>30</v>
      </c>
      <c r="BC408" s="2">
        <v>42002</v>
      </c>
      <c r="BD408" s="2">
        <v>42003</v>
      </c>
      <c r="BE408">
        <v>331.5</v>
      </c>
      <c r="BF408" t="str">
        <f>podroze78[[#This Row],[Imie]]&amp;podroze78[[#This Row],[Nazwisko]]</f>
        <v>AdamWradoch</v>
      </c>
      <c r="BG408">
        <f>COUNTIF(podroze78[id],podroze78[[#This Row],[id]])</f>
        <v>11</v>
      </c>
      <c r="BH408">
        <f>podroze78[[#This Row],[D_powr]]-podroze78[[#This Row],[D_wyj]]+1</f>
        <v>2</v>
      </c>
      <c r="BI408" s="1" cm="1">
        <f t="array" ref="BI408">SUM(IF(podroze78[Nazwisko]=podroze78[[#This Row],[Nazwisko]],podroze78[dnie],0))</f>
        <v>30</v>
      </c>
      <c r="BJ408" s="1">
        <f>30+(podroze78[[#This Row],[dnie]]-1)*24</f>
        <v>54</v>
      </c>
      <c r="BK408" s="1">
        <f>podroze78[[#This Row],[dieta]]+podroze78[[#This Row],[Koszt_wyj]]</f>
        <v>385.5</v>
      </c>
      <c r="BL408" s="1">
        <f>MONTH(podroze78[[#This Row],[D_wyj]])</f>
        <v>12</v>
      </c>
      <c r="BT408" s="1" t="s">
        <v>86</v>
      </c>
      <c r="BU408" s="1" t="s">
        <v>136</v>
      </c>
      <c r="BV408" s="1" t="s">
        <v>30</v>
      </c>
      <c r="BW408" s="2">
        <v>42002</v>
      </c>
      <c r="BX408" s="2">
        <v>42003</v>
      </c>
      <c r="BY408">
        <v>331.5</v>
      </c>
      <c r="BZ408" t="str">
        <f>podroze789[[#This Row],[Imie]]&amp;podroze789[[#This Row],[Nazwisko]]</f>
        <v>AdamWradoch</v>
      </c>
      <c r="CA408">
        <f>COUNTIF(podroze789[id],podroze789[[#This Row],[id]])</f>
        <v>11</v>
      </c>
      <c r="CB408">
        <f>podroze789[[#This Row],[D_powr]]-podroze789[[#This Row],[D_wyj]]+1</f>
        <v>2</v>
      </c>
      <c r="CC408" s="1" cm="1">
        <f t="array" ref="CC408">SUM(IF(podroze789[Nazwisko]=podroze789[[#This Row],[Nazwisko]],podroze789[dnie],0))</f>
        <v>30</v>
      </c>
      <c r="CD408" s="1">
        <f>30+(podroze789[[#This Row],[dnie]]-1)*24</f>
        <v>54</v>
      </c>
      <c r="CE408" s="1">
        <f>podroze789[[#This Row],[dieta]]+podroze789[[#This Row],[Koszt_wyj]]</f>
        <v>385.5</v>
      </c>
      <c r="CF408" s="1">
        <f>MONTH(podroze789[[#This Row],[D_wyj]])</f>
        <v>12</v>
      </c>
      <c r="CG408" s="1">
        <f>podroze789[[#This Row],[dnie]]-1</f>
        <v>1</v>
      </c>
      <c r="CT408" s="24">
        <v>2</v>
      </c>
      <c r="CV408" s="24">
        <v>4</v>
      </c>
    </row>
    <row r="409" spans="1:100" x14ac:dyDescent="0.25">
      <c r="A409" s="1" t="s">
        <v>61</v>
      </c>
      <c r="B409" s="1" t="s">
        <v>62</v>
      </c>
      <c r="C409" s="1" t="s">
        <v>19</v>
      </c>
      <c r="D409" s="2">
        <v>41963</v>
      </c>
      <c r="E409" s="2">
        <v>41964</v>
      </c>
      <c r="F409">
        <v>654.4</v>
      </c>
      <c r="G409" t="str">
        <f>podroze[[#This Row],[Imie]]&amp;podroze[[#This Row],[Nazwisko]]</f>
        <v>AmadeuszHelski</v>
      </c>
      <c r="H409">
        <f>COUNTIF(podroze[id],podroze[[#This Row],[id]])</f>
        <v>9</v>
      </c>
      <c r="I409">
        <f>podroze[[#This Row],[D_powr]]-podroze[[#This Row],[D_wyj]]+1</f>
        <v>2</v>
      </c>
      <c r="J409" s="1" cm="1">
        <f t="array" ref="J409">SUM(IF(podroze[Nazwisko]=podroze[[#This Row],[Nazwisko]],podroze[dnie],0))</f>
        <v>30</v>
      </c>
      <c r="K409" s="1">
        <f>30+(podroze[[#This Row],[dnie]]-1)*24</f>
        <v>54</v>
      </c>
      <c r="AB409" s="1" t="s">
        <v>61</v>
      </c>
      <c r="AC409" s="1" t="s">
        <v>62</v>
      </c>
      <c r="AD409" s="1" t="s">
        <v>19</v>
      </c>
      <c r="AE409" s="2">
        <v>41963</v>
      </c>
      <c r="AF409" s="2">
        <v>41964</v>
      </c>
      <c r="AG409">
        <v>654.4</v>
      </c>
      <c r="AH409" t="str">
        <f>podroze7[[#This Row],[Imie]]&amp;podroze7[[#This Row],[Nazwisko]]</f>
        <v>AmadeuszHelski</v>
      </c>
      <c r="AI409">
        <f>COUNTIF(podroze7[id],podroze7[[#This Row],[id]])</f>
        <v>9</v>
      </c>
      <c r="AJ409">
        <f>podroze7[[#This Row],[D_powr]]-podroze7[[#This Row],[D_wyj]]+1</f>
        <v>2</v>
      </c>
      <c r="AK409" s="1" cm="1">
        <f t="array" ref="AK409">SUM(IF(podroze7[Nazwisko]=podroze7[[#This Row],[Nazwisko]],podroze7[dnie],0))</f>
        <v>30</v>
      </c>
      <c r="AL409" s="1">
        <f>30+(podroze7[[#This Row],[dnie]]-1)*24</f>
        <v>54</v>
      </c>
      <c r="AM409" s="1">
        <f>podroze7[[#This Row],[dieta]]+podroze7[[#This Row],[Koszt_wyj]]</f>
        <v>708.4</v>
      </c>
      <c r="AZ409" s="1" t="s">
        <v>61</v>
      </c>
      <c r="BA409" s="1" t="s">
        <v>62</v>
      </c>
      <c r="BB409" s="1" t="s">
        <v>19</v>
      </c>
      <c r="BC409" s="2">
        <v>41963</v>
      </c>
      <c r="BD409" s="2">
        <v>41964</v>
      </c>
      <c r="BE409">
        <v>654.4</v>
      </c>
      <c r="BF409" t="str">
        <f>podroze78[[#This Row],[Imie]]&amp;podroze78[[#This Row],[Nazwisko]]</f>
        <v>AmadeuszHelski</v>
      </c>
      <c r="BG409">
        <f>COUNTIF(podroze78[id],podroze78[[#This Row],[id]])</f>
        <v>9</v>
      </c>
      <c r="BH409">
        <f>podroze78[[#This Row],[D_powr]]-podroze78[[#This Row],[D_wyj]]+1</f>
        <v>2</v>
      </c>
      <c r="BI409" s="1" cm="1">
        <f t="array" ref="BI409">SUM(IF(podroze78[Nazwisko]=podroze78[[#This Row],[Nazwisko]],podroze78[dnie],0))</f>
        <v>30</v>
      </c>
      <c r="BJ409" s="1">
        <f>30+(podroze78[[#This Row],[dnie]]-1)*24</f>
        <v>54</v>
      </c>
      <c r="BK409" s="1">
        <f>podroze78[[#This Row],[dieta]]+podroze78[[#This Row],[Koszt_wyj]]</f>
        <v>708.4</v>
      </c>
      <c r="BL409" s="1">
        <f>MONTH(podroze78[[#This Row],[D_wyj]])</f>
        <v>11</v>
      </c>
      <c r="BT409" s="1" t="s">
        <v>61</v>
      </c>
      <c r="BU409" s="1" t="s">
        <v>62</v>
      </c>
      <c r="BV409" s="1" t="s">
        <v>19</v>
      </c>
      <c r="BW409" s="2">
        <v>41963</v>
      </c>
      <c r="BX409" s="2">
        <v>41964</v>
      </c>
      <c r="BY409">
        <v>654.4</v>
      </c>
      <c r="BZ409" t="str">
        <f>podroze789[[#This Row],[Imie]]&amp;podroze789[[#This Row],[Nazwisko]]</f>
        <v>AmadeuszHelski</v>
      </c>
      <c r="CA409">
        <f>COUNTIF(podroze789[id],podroze789[[#This Row],[id]])</f>
        <v>9</v>
      </c>
      <c r="CB409">
        <f>podroze789[[#This Row],[D_powr]]-podroze789[[#This Row],[D_wyj]]+1</f>
        <v>2</v>
      </c>
      <c r="CC409" s="1" cm="1">
        <f t="array" ref="CC409">SUM(IF(podroze789[Nazwisko]=podroze789[[#This Row],[Nazwisko]],podroze789[dnie],0))</f>
        <v>30</v>
      </c>
      <c r="CD409" s="1">
        <f>30+(podroze789[[#This Row],[dnie]]-1)*24</f>
        <v>54</v>
      </c>
      <c r="CE409" s="1">
        <f>podroze789[[#This Row],[dieta]]+podroze789[[#This Row],[Koszt_wyj]]</f>
        <v>708.4</v>
      </c>
      <c r="CF409" s="1">
        <f>MONTH(podroze789[[#This Row],[D_wyj]])</f>
        <v>11</v>
      </c>
      <c r="CG409" s="1">
        <f>podroze789[[#This Row],[dnie]]-1</f>
        <v>1</v>
      </c>
      <c r="CT409" s="23">
        <v>2</v>
      </c>
      <c r="CV409" s="23">
        <v>4</v>
      </c>
    </row>
    <row r="410" spans="1:100" x14ac:dyDescent="0.25">
      <c r="A410" s="1" t="s">
        <v>61</v>
      </c>
      <c r="B410" s="1" t="s">
        <v>62</v>
      </c>
      <c r="C410" s="1" t="s">
        <v>8</v>
      </c>
      <c r="D410" s="2">
        <v>41967</v>
      </c>
      <c r="E410" s="2">
        <v>41968</v>
      </c>
      <c r="F410">
        <v>891</v>
      </c>
      <c r="G410" t="str">
        <f>podroze[[#This Row],[Imie]]&amp;podroze[[#This Row],[Nazwisko]]</f>
        <v>AmadeuszHelski</v>
      </c>
      <c r="H410">
        <f>COUNTIF(podroze[id],podroze[[#This Row],[id]])</f>
        <v>9</v>
      </c>
      <c r="I410">
        <f>podroze[[#This Row],[D_powr]]-podroze[[#This Row],[D_wyj]]+1</f>
        <v>2</v>
      </c>
      <c r="J410" s="1" cm="1">
        <f t="array" ref="J410">SUM(IF(podroze[Nazwisko]=podroze[[#This Row],[Nazwisko]],podroze[dnie],0))</f>
        <v>30</v>
      </c>
      <c r="K410" s="1">
        <f>30+(podroze[[#This Row],[dnie]]-1)*24</f>
        <v>54</v>
      </c>
      <c r="AB410" s="1" t="s">
        <v>61</v>
      </c>
      <c r="AC410" s="1" t="s">
        <v>62</v>
      </c>
      <c r="AD410" s="1" t="s">
        <v>8</v>
      </c>
      <c r="AE410" s="2">
        <v>41967</v>
      </c>
      <c r="AF410" s="2">
        <v>41968</v>
      </c>
      <c r="AG410">
        <v>891</v>
      </c>
      <c r="AH410" t="str">
        <f>podroze7[[#This Row],[Imie]]&amp;podroze7[[#This Row],[Nazwisko]]</f>
        <v>AmadeuszHelski</v>
      </c>
      <c r="AI410">
        <f>COUNTIF(podroze7[id],podroze7[[#This Row],[id]])</f>
        <v>9</v>
      </c>
      <c r="AJ410">
        <f>podroze7[[#This Row],[D_powr]]-podroze7[[#This Row],[D_wyj]]+1</f>
        <v>2</v>
      </c>
      <c r="AK410" s="1" cm="1">
        <f t="array" ref="AK410">SUM(IF(podroze7[Nazwisko]=podroze7[[#This Row],[Nazwisko]],podroze7[dnie],0))</f>
        <v>30</v>
      </c>
      <c r="AL410" s="1">
        <f>30+(podroze7[[#This Row],[dnie]]-1)*24</f>
        <v>54</v>
      </c>
      <c r="AM410" s="1">
        <f>podroze7[[#This Row],[dieta]]+podroze7[[#This Row],[Koszt_wyj]]</f>
        <v>945</v>
      </c>
      <c r="AZ410" s="1" t="s">
        <v>61</v>
      </c>
      <c r="BA410" s="1" t="s">
        <v>62</v>
      </c>
      <c r="BB410" s="1" t="s">
        <v>8</v>
      </c>
      <c r="BC410" s="2">
        <v>41967</v>
      </c>
      <c r="BD410" s="2">
        <v>41968</v>
      </c>
      <c r="BE410">
        <v>891</v>
      </c>
      <c r="BF410" t="str">
        <f>podroze78[[#This Row],[Imie]]&amp;podroze78[[#This Row],[Nazwisko]]</f>
        <v>AmadeuszHelski</v>
      </c>
      <c r="BG410">
        <f>COUNTIF(podroze78[id],podroze78[[#This Row],[id]])</f>
        <v>9</v>
      </c>
      <c r="BH410">
        <f>podroze78[[#This Row],[D_powr]]-podroze78[[#This Row],[D_wyj]]+1</f>
        <v>2</v>
      </c>
      <c r="BI410" s="1" cm="1">
        <f t="array" ref="BI410">SUM(IF(podroze78[Nazwisko]=podroze78[[#This Row],[Nazwisko]],podroze78[dnie],0))</f>
        <v>30</v>
      </c>
      <c r="BJ410" s="1">
        <f>30+(podroze78[[#This Row],[dnie]]-1)*24</f>
        <v>54</v>
      </c>
      <c r="BK410" s="1">
        <f>podroze78[[#This Row],[dieta]]+podroze78[[#This Row],[Koszt_wyj]]</f>
        <v>945</v>
      </c>
      <c r="BL410" s="1">
        <f>MONTH(podroze78[[#This Row],[D_wyj]])</f>
        <v>11</v>
      </c>
      <c r="BT410" s="1" t="s">
        <v>61</v>
      </c>
      <c r="BU410" s="1" t="s">
        <v>62</v>
      </c>
      <c r="BV410" s="1" t="s">
        <v>8</v>
      </c>
      <c r="BW410" s="2">
        <v>41967</v>
      </c>
      <c r="BX410" s="2">
        <v>41968</v>
      </c>
      <c r="BY410">
        <v>891</v>
      </c>
      <c r="BZ410" t="str">
        <f>podroze789[[#This Row],[Imie]]&amp;podroze789[[#This Row],[Nazwisko]]</f>
        <v>AmadeuszHelski</v>
      </c>
      <c r="CA410">
        <f>COUNTIF(podroze789[id],podroze789[[#This Row],[id]])</f>
        <v>9</v>
      </c>
      <c r="CB410">
        <f>podroze789[[#This Row],[D_powr]]-podroze789[[#This Row],[D_wyj]]+1</f>
        <v>2</v>
      </c>
      <c r="CC410" s="1" cm="1">
        <f t="array" ref="CC410">SUM(IF(podroze789[Nazwisko]=podroze789[[#This Row],[Nazwisko]],podroze789[dnie],0))</f>
        <v>30</v>
      </c>
      <c r="CD410" s="1">
        <f>30+(podroze789[[#This Row],[dnie]]-1)*24</f>
        <v>54</v>
      </c>
      <c r="CE410" s="1">
        <f>podroze789[[#This Row],[dieta]]+podroze789[[#This Row],[Koszt_wyj]]</f>
        <v>945</v>
      </c>
      <c r="CF410" s="1">
        <f>MONTH(podroze789[[#This Row],[D_wyj]])</f>
        <v>11</v>
      </c>
      <c r="CG410" s="1">
        <f>podroze789[[#This Row],[dnie]]-1</f>
        <v>1</v>
      </c>
      <c r="CT410" s="24">
        <v>2</v>
      </c>
      <c r="CV410" s="24">
        <v>3</v>
      </c>
    </row>
    <row r="411" spans="1:100" hidden="1" x14ac:dyDescent="0.25">
      <c r="A411" s="1" t="s">
        <v>33</v>
      </c>
      <c r="B411" s="1" t="s">
        <v>34</v>
      </c>
      <c r="C411" s="1" t="s">
        <v>17</v>
      </c>
      <c r="D411" s="2">
        <v>41922</v>
      </c>
      <c r="E411" s="2">
        <v>41922</v>
      </c>
      <c r="F411">
        <v>501.5</v>
      </c>
      <c r="G411" t="str">
        <f>podroze[[#This Row],[Imie]]&amp;podroze[[#This Row],[Nazwisko]]</f>
        <v>AndrzejKlajn</v>
      </c>
      <c r="H411">
        <f>COUNTIF(podroze[id],podroze[[#This Row],[id]])</f>
        <v>13</v>
      </c>
      <c r="I411">
        <f>podroze[[#This Row],[D_powr]]-podroze[[#This Row],[D_wyj]]+1</f>
        <v>1</v>
      </c>
      <c r="J411" s="1" cm="1">
        <f t="array" ref="J411">SUM(IF(podroze[Nazwisko]=podroze[[#This Row],[Nazwisko]],podroze[dnie],0))</f>
        <v>30</v>
      </c>
      <c r="K411" s="1">
        <f>30+(podroze[[#This Row],[dnie]]-1)*24</f>
        <v>30</v>
      </c>
      <c r="AB411" s="1" t="s">
        <v>33</v>
      </c>
      <c r="AC411" s="1" t="s">
        <v>34</v>
      </c>
      <c r="AD411" s="1" t="s">
        <v>17</v>
      </c>
      <c r="AE411" s="2">
        <v>41922</v>
      </c>
      <c r="AF411" s="2">
        <v>41922</v>
      </c>
      <c r="AG411">
        <v>501.5</v>
      </c>
      <c r="AH411" t="str">
        <f>podroze7[[#This Row],[Imie]]&amp;podroze7[[#This Row],[Nazwisko]]</f>
        <v>AndrzejKlajn</v>
      </c>
      <c r="AI411">
        <f>COUNTIF(podroze7[id],podroze7[[#This Row],[id]])</f>
        <v>13</v>
      </c>
      <c r="AJ411">
        <f>podroze7[[#This Row],[D_powr]]-podroze7[[#This Row],[D_wyj]]+1</f>
        <v>1</v>
      </c>
      <c r="AK411" s="1" cm="1">
        <f t="array" ref="AK411">SUM(IF(podroze7[Nazwisko]=podroze7[[#This Row],[Nazwisko]],podroze7[dnie],0))</f>
        <v>30</v>
      </c>
      <c r="AL411" s="1">
        <f>30+(podroze7[[#This Row],[dnie]]-1)*24</f>
        <v>30</v>
      </c>
      <c r="AM411" s="1">
        <f>podroze7[[#This Row],[dieta]]+podroze7[[#This Row],[Koszt_wyj]]</f>
        <v>531.5</v>
      </c>
      <c r="AZ411" s="1" t="s">
        <v>33</v>
      </c>
      <c r="BA411" s="1" t="s">
        <v>34</v>
      </c>
      <c r="BB411" s="1" t="s">
        <v>17</v>
      </c>
      <c r="BC411" s="2">
        <v>41922</v>
      </c>
      <c r="BD411" s="2">
        <v>41922</v>
      </c>
      <c r="BE411">
        <v>501.5</v>
      </c>
      <c r="BF411" t="str">
        <f>podroze78[[#This Row],[Imie]]&amp;podroze78[[#This Row],[Nazwisko]]</f>
        <v>AndrzejKlajn</v>
      </c>
      <c r="BG411">
        <f>COUNTIF(podroze78[id],podroze78[[#This Row],[id]])</f>
        <v>13</v>
      </c>
      <c r="BH411">
        <f>podroze78[[#This Row],[D_powr]]-podroze78[[#This Row],[D_wyj]]+1</f>
        <v>1</v>
      </c>
      <c r="BI411" s="1" cm="1">
        <f t="array" ref="BI411">SUM(IF(podroze78[Nazwisko]=podroze78[[#This Row],[Nazwisko]],podroze78[dnie],0))</f>
        <v>30</v>
      </c>
      <c r="BJ411" s="1">
        <f>30+(podroze78[[#This Row],[dnie]]-1)*24</f>
        <v>30</v>
      </c>
      <c r="BK411" s="1">
        <f>podroze78[[#This Row],[dieta]]+podroze78[[#This Row],[Koszt_wyj]]</f>
        <v>531.5</v>
      </c>
      <c r="BL411" s="1">
        <f>MONTH(podroze78[[#This Row],[D_wyj]])</f>
        <v>10</v>
      </c>
      <c r="BT411" s="1" t="s">
        <v>33</v>
      </c>
      <c r="BU411" s="1" t="s">
        <v>34</v>
      </c>
      <c r="BV411" s="1" t="s">
        <v>17</v>
      </c>
      <c r="BW411" s="2">
        <v>41922</v>
      </c>
      <c r="BX411" s="2">
        <v>41922</v>
      </c>
      <c r="BY411">
        <v>501.5</v>
      </c>
      <c r="BZ411" t="str">
        <f>podroze789[[#This Row],[Imie]]&amp;podroze789[[#This Row],[Nazwisko]]</f>
        <v>AndrzejKlajn</v>
      </c>
      <c r="CA411">
        <f>COUNTIF(podroze789[id],podroze789[[#This Row],[id]])</f>
        <v>13</v>
      </c>
      <c r="CB411">
        <f>podroze789[[#This Row],[D_powr]]-podroze789[[#This Row],[D_wyj]]+1</f>
        <v>1</v>
      </c>
      <c r="CC411" s="1" cm="1">
        <f t="array" ref="CC411">SUM(IF(podroze789[Nazwisko]=podroze789[[#This Row],[Nazwisko]],podroze789[dnie],0))</f>
        <v>30</v>
      </c>
      <c r="CD411" s="1">
        <f>30+(podroze789[[#This Row],[dnie]]-1)*24</f>
        <v>30</v>
      </c>
      <c r="CE411" s="1">
        <f>podroze789[[#This Row],[dieta]]+podroze789[[#This Row],[Koszt_wyj]]</f>
        <v>531.5</v>
      </c>
      <c r="CF411" s="1">
        <f>MONTH(podroze789[[#This Row],[D_wyj]])</f>
        <v>10</v>
      </c>
      <c r="CG411" s="1">
        <f>podroze789[[#This Row],[dnie]]-1</f>
        <v>0</v>
      </c>
      <c r="CT411" s="23">
        <v>3</v>
      </c>
      <c r="CV411" s="23">
        <v>4</v>
      </c>
    </row>
    <row r="412" spans="1:100" hidden="1" x14ac:dyDescent="0.25">
      <c r="A412" s="1" t="s">
        <v>33</v>
      </c>
      <c r="B412" s="1" t="s">
        <v>34</v>
      </c>
      <c r="C412" s="1" t="s">
        <v>72</v>
      </c>
      <c r="D412" s="2">
        <v>41925</v>
      </c>
      <c r="E412" s="2">
        <v>41925</v>
      </c>
      <c r="F412">
        <v>494.7</v>
      </c>
      <c r="G412" t="str">
        <f>podroze[[#This Row],[Imie]]&amp;podroze[[#This Row],[Nazwisko]]</f>
        <v>AndrzejKlajn</v>
      </c>
      <c r="H412">
        <f>COUNTIF(podroze[id],podroze[[#This Row],[id]])</f>
        <v>13</v>
      </c>
      <c r="I412">
        <f>podroze[[#This Row],[D_powr]]-podroze[[#This Row],[D_wyj]]+1</f>
        <v>1</v>
      </c>
      <c r="J412" s="1" cm="1">
        <f t="array" ref="J412">SUM(IF(podroze[Nazwisko]=podroze[[#This Row],[Nazwisko]],podroze[dnie],0))</f>
        <v>30</v>
      </c>
      <c r="K412" s="1">
        <f>30+(podroze[[#This Row],[dnie]]-1)*24</f>
        <v>30</v>
      </c>
      <c r="AB412" s="1" t="s">
        <v>33</v>
      </c>
      <c r="AC412" s="1" t="s">
        <v>34</v>
      </c>
      <c r="AD412" s="1" t="s">
        <v>72</v>
      </c>
      <c r="AE412" s="2">
        <v>41925</v>
      </c>
      <c r="AF412" s="2">
        <v>41925</v>
      </c>
      <c r="AG412">
        <v>494.7</v>
      </c>
      <c r="AH412" t="str">
        <f>podroze7[[#This Row],[Imie]]&amp;podroze7[[#This Row],[Nazwisko]]</f>
        <v>AndrzejKlajn</v>
      </c>
      <c r="AI412">
        <f>COUNTIF(podroze7[id],podroze7[[#This Row],[id]])</f>
        <v>13</v>
      </c>
      <c r="AJ412">
        <f>podroze7[[#This Row],[D_powr]]-podroze7[[#This Row],[D_wyj]]+1</f>
        <v>1</v>
      </c>
      <c r="AK412" s="1" cm="1">
        <f t="array" ref="AK412">SUM(IF(podroze7[Nazwisko]=podroze7[[#This Row],[Nazwisko]],podroze7[dnie],0))</f>
        <v>30</v>
      </c>
      <c r="AL412" s="1">
        <f>30+(podroze7[[#This Row],[dnie]]-1)*24</f>
        <v>30</v>
      </c>
      <c r="AM412" s="1">
        <f>podroze7[[#This Row],[dieta]]+podroze7[[#This Row],[Koszt_wyj]]</f>
        <v>524.70000000000005</v>
      </c>
      <c r="AZ412" s="1" t="s">
        <v>33</v>
      </c>
      <c r="BA412" s="1" t="s">
        <v>34</v>
      </c>
      <c r="BB412" s="1" t="s">
        <v>72</v>
      </c>
      <c r="BC412" s="2">
        <v>41925</v>
      </c>
      <c r="BD412" s="2">
        <v>41925</v>
      </c>
      <c r="BE412">
        <v>494.7</v>
      </c>
      <c r="BF412" t="str">
        <f>podroze78[[#This Row],[Imie]]&amp;podroze78[[#This Row],[Nazwisko]]</f>
        <v>AndrzejKlajn</v>
      </c>
      <c r="BG412">
        <f>COUNTIF(podroze78[id],podroze78[[#This Row],[id]])</f>
        <v>13</v>
      </c>
      <c r="BH412">
        <f>podroze78[[#This Row],[D_powr]]-podroze78[[#This Row],[D_wyj]]+1</f>
        <v>1</v>
      </c>
      <c r="BI412" s="1" cm="1">
        <f t="array" ref="BI412">SUM(IF(podroze78[Nazwisko]=podroze78[[#This Row],[Nazwisko]],podroze78[dnie],0))</f>
        <v>30</v>
      </c>
      <c r="BJ412" s="1">
        <f>30+(podroze78[[#This Row],[dnie]]-1)*24</f>
        <v>30</v>
      </c>
      <c r="BK412" s="1">
        <f>podroze78[[#This Row],[dieta]]+podroze78[[#This Row],[Koszt_wyj]]</f>
        <v>524.70000000000005</v>
      </c>
      <c r="BL412" s="1">
        <f>MONTH(podroze78[[#This Row],[D_wyj]])</f>
        <v>10</v>
      </c>
      <c r="BT412" s="1" t="s">
        <v>33</v>
      </c>
      <c r="BU412" s="1" t="s">
        <v>34</v>
      </c>
      <c r="BV412" s="1" t="s">
        <v>72</v>
      </c>
      <c r="BW412" s="2">
        <v>41925</v>
      </c>
      <c r="BX412" s="2">
        <v>41925</v>
      </c>
      <c r="BY412">
        <v>494.7</v>
      </c>
      <c r="BZ412" t="str">
        <f>podroze789[[#This Row],[Imie]]&amp;podroze789[[#This Row],[Nazwisko]]</f>
        <v>AndrzejKlajn</v>
      </c>
      <c r="CA412">
        <f>COUNTIF(podroze789[id],podroze789[[#This Row],[id]])</f>
        <v>13</v>
      </c>
      <c r="CB412">
        <f>podroze789[[#This Row],[D_powr]]-podroze789[[#This Row],[D_wyj]]+1</f>
        <v>1</v>
      </c>
      <c r="CC412" s="1" cm="1">
        <f t="array" ref="CC412">SUM(IF(podroze789[Nazwisko]=podroze789[[#This Row],[Nazwisko]],podroze789[dnie],0))</f>
        <v>30</v>
      </c>
      <c r="CD412" s="1">
        <f>30+(podroze789[[#This Row],[dnie]]-1)*24</f>
        <v>30</v>
      </c>
      <c r="CE412" s="1">
        <f>podroze789[[#This Row],[dieta]]+podroze789[[#This Row],[Koszt_wyj]]</f>
        <v>524.70000000000005</v>
      </c>
      <c r="CF412" s="1">
        <f>MONTH(podroze789[[#This Row],[D_wyj]])</f>
        <v>10</v>
      </c>
      <c r="CG412" s="1">
        <f>podroze789[[#This Row],[dnie]]-1</f>
        <v>0</v>
      </c>
      <c r="CT412" s="24">
        <v>3</v>
      </c>
      <c r="CV412" s="24">
        <v>4</v>
      </c>
    </row>
    <row r="413" spans="1:100" hidden="1" x14ac:dyDescent="0.25">
      <c r="A413" s="1" t="s">
        <v>33</v>
      </c>
      <c r="B413" s="1" t="s">
        <v>34</v>
      </c>
      <c r="C413" s="1" t="s">
        <v>59</v>
      </c>
      <c r="D413" s="2">
        <v>41970</v>
      </c>
      <c r="E413" s="2">
        <v>41970</v>
      </c>
      <c r="F413">
        <v>442</v>
      </c>
      <c r="G413" t="str">
        <f>podroze[[#This Row],[Imie]]&amp;podroze[[#This Row],[Nazwisko]]</f>
        <v>AndrzejKlajn</v>
      </c>
      <c r="H413">
        <f>COUNTIF(podroze[id],podroze[[#This Row],[id]])</f>
        <v>13</v>
      </c>
      <c r="I413">
        <f>podroze[[#This Row],[D_powr]]-podroze[[#This Row],[D_wyj]]+1</f>
        <v>1</v>
      </c>
      <c r="J413" s="1" cm="1">
        <f t="array" ref="J413">SUM(IF(podroze[Nazwisko]=podroze[[#This Row],[Nazwisko]],podroze[dnie],0))</f>
        <v>30</v>
      </c>
      <c r="K413" s="1">
        <f>30+(podroze[[#This Row],[dnie]]-1)*24</f>
        <v>30</v>
      </c>
      <c r="AB413" s="1" t="s">
        <v>33</v>
      </c>
      <c r="AC413" s="1" t="s">
        <v>34</v>
      </c>
      <c r="AD413" s="1" t="s">
        <v>59</v>
      </c>
      <c r="AE413" s="2">
        <v>41970</v>
      </c>
      <c r="AF413" s="2">
        <v>41970</v>
      </c>
      <c r="AG413">
        <v>442</v>
      </c>
      <c r="AH413" t="str">
        <f>podroze7[[#This Row],[Imie]]&amp;podroze7[[#This Row],[Nazwisko]]</f>
        <v>AndrzejKlajn</v>
      </c>
      <c r="AI413">
        <f>COUNTIF(podroze7[id],podroze7[[#This Row],[id]])</f>
        <v>13</v>
      </c>
      <c r="AJ413">
        <f>podroze7[[#This Row],[D_powr]]-podroze7[[#This Row],[D_wyj]]+1</f>
        <v>1</v>
      </c>
      <c r="AK413" s="1" cm="1">
        <f t="array" ref="AK413">SUM(IF(podroze7[Nazwisko]=podroze7[[#This Row],[Nazwisko]],podroze7[dnie],0))</f>
        <v>30</v>
      </c>
      <c r="AL413" s="1">
        <f>30+(podroze7[[#This Row],[dnie]]-1)*24</f>
        <v>30</v>
      </c>
      <c r="AM413" s="1">
        <f>podroze7[[#This Row],[dieta]]+podroze7[[#This Row],[Koszt_wyj]]</f>
        <v>472</v>
      </c>
      <c r="AZ413" s="1" t="s">
        <v>33</v>
      </c>
      <c r="BA413" s="1" t="s">
        <v>34</v>
      </c>
      <c r="BB413" s="1" t="s">
        <v>59</v>
      </c>
      <c r="BC413" s="2">
        <v>41970</v>
      </c>
      <c r="BD413" s="2">
        <v>41970</v>
      </c>
      <c r="BE413">
        <v>442</v>
      </c>
      <c r="BF413" t="str">
        <f>podroze78[[#This Row],[Imie]]&amp;podroze78[[#This Row],[Nazwisko]]</f>
        <v>AndrzejKlajn</v>
      </c>
      <c r="BG413">
        <f>COUNTIF(podroze78[id],podroze78[[#This Row],[id]])</f>
        <v>13</v>
      </c>
      <c r="BH413">
        <f>podroze78[[#This Row],[D_powr]]-podroze78[[#This Row],[D_wyj]]+1</f>
        <v>1</v>
      </c>
      <c r="BI413" s="1" cm="1">
        <f t="array" ref="BI413">SUM(IF(podroze78[Nazwisko]=podroze78[[#This Row],[Nazwisko]],podroze78[dnie],0))</f>
        <v>30</v>
      </c>
      <c r="BJ413" s="1">
        <f>30+(podroze78[[#This Row],[dnie]]-1)*24</f>
        <v>30</v>
      </c>
      <c r="BK413" s="1">
        <f>podroze78[[#This Row],[dieta]]+podroze78[[#This Row],[Koszt_wyj]]</f>
        <v>472</v>
      </c>
      <c r="BL413" s="1">
        <f>MONTH(podroze78[[#This Row],[D_wyj]])</f>
        <v>11</v>
      </c>
      <c r="BT413" s="1" t="s">
        <v>33</v>
      </c>
      <c r="BU413" s="1" t="s">
        <v>34</v>
      </c>
      <c r="BV413" s="1" t="s">
        <v>59</v>
      </c>
      <c r="BW413" s="2">
        <v>41970</v>
      </c>
      <c r="BX413" s="2">
        <v>41970</v>
      </c>
      <c r="BY413">
        <v>442</v>
      </c>
      <c r="BZ413" t="str">
        <f>podroze789[[#This Row],[Imie]]&amp;podroze789[[#This Row],[Nazwisko]]</f>
        <v>AndrzejKlajn</v>
      </c>
      <c r="CA413">
        <f>COUNTIF(podroze789[id],podroze789[[#This Row],[id]])</f>
        <v>13</v>
      </c>
      <c r="CB413">
        <f>podroze789[[#This Row],[D_powr]]-podroze789[[#This Row],[D_wyj]]+1</f>
        <v>1</v>
      </c>
      <c r="CC413" s="1" cm="1">
        <f t="array" ref="CC413">SUM(IF(podroze789[Nazwisko]=podroze789[[#This Row],[Nazwisko]],podroze789[dnie],0))</f>
        <v>30</v>
      </c>
      <c r="CD413" s="1">
        <f>30+(podroze789[[#This Row],[dnie]]-1)*24</f>
        <v>30</v>
      </c>
      <c r="CE413" s="1">
        <f>podroze789[[#This Row],[dieta]]+podroze789[[#This Row],[Koszt_wyj]]</f>
        <v>472</v>
      </c>
      <c r="CF413" s="1">
        <f>MONTH(podroze789[[#This Row],[D_wyj]])</f>
        <v>11</v>
      </c>
      <c r="CG413" s="1">
        <f>podroze789[[#This Row],[dnie]]-1</f>
        <v>0</v>
      </c>
      <c r="CT413" s="23">
        <v>3</v>
      </c>
      <c r="CV413" s="23">
        <v>2</v>
      </c>
    </row>
    <row r="414" spans="1:100" hidden="1" x14ac:dyDescent="0.25">
      <c r="A414" s="1" t="s">
        <v>33</v>
      </c>
      <c r="B414" s="1" t="s">
        <v>34</v>
      </c>
      <c r="C414" s="1" t="s">
        <v>59</v>
      </c>
      <c r="D414" s="2">
        <v>41974</v>
      </c>
      <c r="E414" s="2">
        <v>41974</v>
      </c>
      <c r="F414">
        <v>442</v>
      </c>
      <c r="G414" t="str">
        <f>podroze[[#This Row],[Imie]]&amp;podroze[[#This Row],[Nazwisko]]</f>
        <v>AndrzejKlajn</v>
      </c>
      <c r="H414">
        <f>COUNTIF(podroze[id],podroze[[#This Row],[id]])</f>
        <v>13</v>
      </c>
      <c r="I414">
        <f>podroze[[#This Row],[D_powr]]-podroze[[#This Row],[D_wyj]]+1</f>
        <v>1</v>
      </c>
      <c r="J414" s="1" cm="1">
        <f t="array" ref="J414">SUM(IF(podroze[Nazwisko]=podroze[[#This Row],[Nazwisko]],podroze[dnie],0))</f>
        <v>30</v>
      </c>
      <c r="K414" s="1">
        <f>30+(podroze[[#This Row],[dnie]]-1)*24</f>
        <v>30</v>
      </c>
      <c r="AB414" s="1" t="s">
        <v>33</v>
      </c>
      <c r="AC414" s="1" t="s">
        <v>34</v>
      </c>
      <c r="AD414" s="1" t="s">
        <v>59</v>
      </c>
      <c r="AE414" s="2">
        <v>41974</v>
      </c>
      <c r="AF414" s="2">
        <v>41974</v>
      </c>
      <c r="AG414">
        <v>442</v>
      </c>
      <c r="AH414" t="str">
        <f>podroze7[[#This Row],[Imie]]&amp;podroze7[[#This Row],[Nazwisko]]</f>
        <v>AndrzejKlajn</v>
      </c>
      <c r="AI414">
        <f>COUNTIF(podroze7[id],podroze7[[#This Row],[id]])</f>
        <v>13</v>
      </c>
      <c r="AJ414">
        <f>podroze7[[#This Row],[D_powr]]-podroze7[[#This Row],[D_wyj]]+1</f>
        <v>1</v>
      </c>
      <c r="AK414" s="1" cm="1">
        <f t="array" ref="AK414">SUM(IF(podroze7[Nazwisko]=podroze7[[#This Row],[Nazwisko]],podroze7[dnie],0))</f>
        <v>30</v>
      </c>
      <c r="AL414" s="1">
        <f>30+(podroze7[[#This Row],[dnie]]-1)*24</f>
        <v>30</v>
      </c>
      <c r="AM414" s="1">
        <f>podroze7[[#This Row],[dieta]]+podroze7[[#This Row],[Koszt_wyj]]</f>
        <v>472</v>
      </c>
      <c r="AZ414" s="1" t="s">
        <v>33</v>
      </c>
      <c r="BA414" s="1" t="s">
        <v>34</v>
      </c>
      <c r="BB414" s="1" t="s">
        <v>59</v>
      </c>
      <c r="BC414" s="2">
        <v>41974</v>
      </c>
      <c r="BD414" s="2">
        <v>41974</v>
      </c>
      <c r="BE414">
        <v>442</v>
      </c>
      <c r="BF414" t="str">
        <f>podroze78[[#This Row],[Imie]]&amp;podroze78[[#This Row],[Nazwisko]]</f>
        <v>AndrzejKlajn</v>
      </c>
      <c r="BG414">
        <f>COUNTIF(podroze78[id],podroze78[[#This Row],[id]])</f>
        <v>13</v>
      </c>
      <c r="BH414">
        <f>podroze78[[#This Row],[D_powr]]-podroze78[[#This Row],[D_wyj]]+1</f>
        <v>1</v>
      </c>
      <c r="BI414" s="1" cm="1">
        <f t="array" ref="BI414">SUM(IF(podroze78[Nazwisko]=podroze78[[#This Row],[Nazwisko]],podroze78[dnie],0))</f>
        <v>30</v>
      </c>
      <c r="BJ414" s="1">
        <f>30+(podroze78[[#This Row],[dnie]]-1)*24</f>
        <v>30</v>
      </c>
      <c r="BK414" s="1">
        <f>podroze78[[#This Row],[dieta]]+podroze78[[#This Row],[Koszt_wyj]]</f>
        <v>472</v>
      </c>
      <c r="BL414" s="1">
        <f>MONTH(podroze78[[#This Row],[D_wyj]])</f>
        <v>12</v>
      </c>
      <c r="BT414" s="1" t="s">
        <v>33</v>
      </c>
      <c r="BU414" s="1" t="s">
        <v>34</v>
      </c>
      <c r="BV414" s="1" t="s">
        <v>59</v>
      </c>
      <c r="BW414" s="2">
        <v>41974</v>
      </c>
      <c r="BX414" s="2">
        <v>41974</v>
      </c>
      <c r="BY414">
        <v>442</v>
      </c>
      <c r="BZ414" t="str">
        <f>podroze789[[#This Row],[Imie]]&amp;podroze789[[#This Row],[Nazwisko]]</f>
        <v>AndrzejKlajn</v>
      </c>
      <c r="CA414">
        <f>COUNTIF(podroze789[id],podroze789[[#This Row],[id]])</f>
        <v>13</v>
      </c>
      <c r="CB414">
        <f>podroze789[[#This Row],[D_powr]]-podroze789[[#This Row],[D_wyj]]+1</f>
        <v>1</v>
      </c>
      <c r="CC414" s="1" cm="1">
        <f t="array" ref="CC414">SUM(IF(podroze789[Nazwisko]=podroze789[[#This Row],[Nazwisko]],podroze789[dnie],0))</f>
        <v>30</v>
      </c>
      <c r="CD414" s="1">
        <f>30+(podroze789[[#This Row],[dnie]]-1)*24</f>
        <v>30</v>
      </c>
      <c r="CE414" s="1">
        <f>podroze789[[#This Row],[dieta]]+podroze789[[#This Row],[Koszt_wyj]]</f>
        <v>472</v>
      </c>
      <c r="CF414" s="1">
        <f>MONTH(podroze789[[#This Row],[D_wyj]])</f>
        <v>12</v>
      </c>
      <c r="CG414" s="1">
        <f>podroze789[[#This Row],[dnie]]-1</f>
        <v>0</v>
      </c>
      <c r="CT414" s="24">
        <v>4</v>
      </c>
      <c r="CV414" s="24">
        <v>3</v>
      </c>
    </row>
    <row r="415" spans="1:100" hidden="1" x14ac:dyDescent="0.25">
      <c r="A415" s="1" t="s">
        <v>33</v>
      </c>
      <c r="B415" s="1" t="s">
        <v>34</v>
      </c>
      <c r="C415" s="1" t="s">
        <v>24</v>
      </c>
      <c r="D415" s="2">
        <v>41984</v>
      </c>
      <c r="E415" s="2">
        <v>41984</v>
      </c>
      <c r="F415">
        <v>290.7</v>
      </c>
      <c r="G415" t="str">
        <f>podroze[[#This Row],[Imie]]&amp;podroze[[#This Row],[Nazwisko]]</f>
        <v>AndrzejKlajn</v>
      </c>
      <c r="H415">
        <f>COUNTIF(podroze[id],podroze[[#This Row],[id]])</f>
        <v>13</v>
      </c>
      <c r="I415">
        <f>podroze[[#This Row],[D_powr]]-podroze[[#This Row],[D_wyj]]+1</f>
        <v>1</v>
      </c>
      <c r="J415" s="1" cm="1">
        <f t="array" ref="J415">SUM(IF(podroze[Nazwisko]=podroze[[#This Row],[Nazwisko]],podroze[dnie],0))</f>
        <v>30</v>
      </c>
      <c r="K415" s="1">
        <f>30+(podroze[[#This Row],[dnie]]-1)*24</f>
        <v>30</v>
      </c>
      <c r="AB415" s="1" t="s">
        <v>33</v>
      </c>
      <c r="AC415" s="1" t="s">
        <v>34</v>
      </c>
      <c r="AD415" s="1" t="s">
        <v>24</v>
      </c>
      <c r="AE415" s="2">
        <v>41984</v>
      </c>
      <c r="AF415" s="2">
        <v>41984</v>
      </c>
      <c r="AG415">
        <v>290.7</v>
      </c>
      <c r="AH415" t="str">
        <f>podroze7[[#This Row],[Imie]]&amp;podroze7[[#This Row],[Nazwisko]]</f>
        <v>AndrzejKlajn</v>
      </c>
      <c r="AI415">
        <f>COUNTIF(podroze7[id],podroze7[[#This Row],[id]])</f>
        <v>13</v>
      </c>
      <c r="AJ415">
        <f>podroze7[[#This Row],[D_powr]]-podroze7[[#This Row],[D_wyj]]+1</f>
        <v>1</v>
      </c>
      <c r="AK415" s="1" cm="1">
        <f t="array" ref="AK415">SUM(IF(podroze7[Nazwisko]=podroze7[[#This Row],[Nazwisko]],podroze7[dnie],0))</f>
        <v>30</v>
      </c>
      <c r="AL415" s="1">
        <f>30+(podroze7[[#This Row],[dnie]]-1)*24</f>
        <v>30</v>
      </c>
      <c r="AM415" s="1">
        <f>podroze7[[#This Row],[dieta]]+podroze7[[#This Row],[Koszt_wyj]]</f>
        <v>320.7</v>
      </c>
      <c r="AZ415" s="1" t="s">
        <v>33</v>
      </c>
      <c r="BA415" s="1" t="s">
        <v>34</v>
      </c>
      <c r="BB415" s="1" t="s">
        <v>24</v>
      </c>
      <c r="BC415" s="2">
        <v>41984</v>
      </c>
      <c r="BD415" s="2">
        <v>41984</v>
      </c>
      <c r="BE415">
        <v>290.7</v>
      </c>
      <c r="BF415" t="str">
        <f>podroze78[[#This Row],[Imie]]&amp;podroze78[[#This Row],[Nazwisko]]</f>
        <v>AndrzejKlajn</v>
      </c>
      <c r="BG415">
        <f>COUNTIF(podroze78[id],podroze78[[#This Row],[id]])</f>
        <v>13</v>
      </c>
      <c r="BH415">
        <f>podroze78[[#This Row],[D_powr]]-podroze78[[#This Row],[D_wyj]]+1</f>
        <v>1</v>
      </c>
      <c r="BI415" s="1" cm="1">
        <f t="array" ref="BI415">SUM(IF(podroze78[Nazwisko]=podroze78[[#This Row],[Nazwisko]],podroze78[dnie],0))</f>
        <v>30</v>
      </c>
      <c r="BJ415" s="1">
        <f>30+(podroze78[[#This Row],[dnie]]-1)*24</f>
        <v>30</v>
      </c>
      <c r="BK415" s="1">
        <f>podroze78[[#This Row],[dieta]]+podroze78[[#This Row],[Koszt_wyj]]</f>
        <v>320.7</v>
      </c>
      <c r="BL415" s="1">
        <f>MONTH(podroze78[[#This Row],[D_wyj]])</f>
        <v>12</v>
      </c>
      <c r="BT415" s="1" t="s">
        <v>33</v>
      </c>
      <c r="BU415" s="1" t="s">
        <v>34</v>
      </c>
      <c r="BV415" s="1" t="s">
        <v>24</v>
      </c>
      <c r="BW415" s="2">
        <v>41984</v>
      </c>
      <c r="BX415" s="2">
        <v>41984</v>
      </c>
      <c r="BY415">
        <v>290.7</v>
      </c>
      <c r="BZ415" t="str">
        <f>podroze789[[#This Row],[Imie]]&amp;podroze789[[#This Row],[Nazwisko]]</f>
        <v>AndrzejKlajn</v>
      </c>
      <c r="CA415">
        <f>COUNTIF(podroze789[id],podroze789[[#This Row],[id]])</f>
        <v>13</v>
      </c>
      <c r="CB415">
        <f>podroze789[[#This Row],[D_powr]]-podroze789[[#This Row],[D_wyj]]+1</f>
        <v>1</v>
      </c>
      <c r="CC415" s="1" cm="1">
        <f t="array" ref="CC415">SUM(IF(podroze789[Nazwisko]=podroze789[[#This Row],[Nazwisko]],podroze789[dnie],0))</f>
        <v>30</v>
      </c>
      <c r="CD415" s="1">
        <f>30+(podroze789[[#This Row],[dnie]]-1)*24</f>
        <v>30</v>
      </c>
      <c r="CE415" s="1">
        <f>podroze789[[#This Row],[dieta]]+podroze789[[#This Row],[Koszt_wyj]]</f>
        <v>320.7</v>
      </c>
      <c r="CF415" s="1">
        <f>MONTH(podroze789[[#This Row],[D_wyj]])</f>
        <v>12</v>
      </c>
      <c r="CG415" s="1">
        <f>podroze789[[#This Row],[dnie]]-1</f>
        <v>0</v>
      </c>
      <c r="CT415" s="23">
        <v>4</v>
      </c>
      <c r="CV415" s="23">
        <v>3</v>
      </c>
    </row>
    <row r="416" spans="1:100" hidden="1" x14ac:dyDescent="0.25">
      <c r="A416" s="1" t="s">
        <v>33</v>
      </c>
      <c r="B416" s="1" t="s">
        <v>34</v>
      </c>
      <c r="C416" s="1" t="s">
        <v>17</v>
      </c>
      <c r="D416" s="2">
        <v>41986</v>
      </c>
      <c r="E416" s="2">
        <v>41986</v>
      </c>
      <c r="F416">
        <v>501.5</v>
      </c>
      <c r="G416" t="str">
        <f>podroze[[#This Row],[Imie]]&amp;podroze[[#This Row],[Nazwisko]]</f>
        <v>AndrzejKlajn</v>
      </c>
      <c r="H416">
        <f>COUNTIF(podroze[id],podroze[[#This Row],[id]])</f>
        <v>13</v>
      </c>
      <c r="I416">
        <f>podroze[[#This Row],[D_powr]]-podroze[[#This Row],[D_wyj]]+1</f>
        <v>1</v>
      </c>
      <c r="J416" s="1" cm="1">
        <f t="array" ref="J416">SUM(IF(podroze[Nazwisko]=podroze[[#This Row],[Nazwisko]],podroze[dnie],0))</f>
        <v>30</v>
      </c>
      <c r="K416" s="1">
        <f>30+(podroze[[#This Row],[dnie]]-1)*24</f>
        <v>30</v>
      </c>
      <c r="AB416" s="1" t="s">
        <v>33</v>
      </c>
      <c r="AC416" s="1" t="s">
        <v>34</v>
      </c>
      <c r="AD416" s="1" t="s">
        <v>17</v>
      </c>
      <c r="AE416" s="2">
        <v>41986</v>
      </c>
      <c r="AF416" s="2">
        <v>41986</v>
      </c>
      <c r="AG416">
        <v>501.5</v>
      </c>
      <c r="AH416" t="str">
        <f>podroze7[[#This Row],[Imie]]&amp;podroze7[[#This Row],[Nazwisko]]</f>
        <v>AndrzejKlajn</v>
      </c>
      <c r="AI416">
        <f>COUNTIF(podroze7[id],podroze7[[#This Row],[id]])</f>
        <v>13</v>
      </c>
      <c r="AJ416">
        <f>podroze7[[#This Row],[D_powr]]-podroze7[[#This Row],[D_wyj]]+1</f>
        <v>1</v>
      </c>
      <c r="AK416" s="1" cm="1">
        <f t="array" ref="AK416">SUM(IF(podroze7[Nazwisko]=podroze7[[#This Row],[Nazwisko]],podroze7[dnie],0))</f>
        <v>30</v>
      </c>
      <c r="AL416" s="1">
        <f>30+(podroze7[[#This Row],[dnie]]-1)*24</f>
        <v>30</v>
      </c>
      <c r="AM416" s="1">
        <f>podroze7[[#This Row],[dieta]]+podroze7[[#This Row],[Koszt_wyj]]</f>
        <v>531.5</v>
      </c>
      <c r="AZ416" s="1" t="s">
        <v>33</v>
      </c>
      <c r="BA416" s="1" t="s">
        <v>34</v>
      </c>
      <c r="BB416" s="1" t="s">
        <v>17</v>
      </c>
      <c r="BC416" s="2">
        <v>41986</v>
      </c>
      <c r="BD416" s="2">
        <v>41986</v>
      </c>
      <c r="BE416">
        <v>501.5</v>
      </c>
      <c r="BF416" t="str">
        <f>podroze78[[#This Row],[Imie]]&amp;podroze78[[#This Row],[Nazwisko]]</f>
        <v>AndrzejKlajn</v>
      </c>
      <c r="BG416">
        <f>COUNTIF(podroze78[id],podroze78[[#This Row],[id]])</f>
        <v>13</v>
      </c>
      <c r="BH416">
        <f>podroze78[[#This Row],[D_powr]]-podroze78[[#This Row],[D_wyj]]+1</f>
        <v>1</v>
      </c>
      <c r="BI416" s="1" cm="1">
        <f t="array" ref="BI416">SUM(IF(podroze78[Nazwisko]=podroze78[[#This Row],[Nazwisko]],podroze78[dnie],0))</f>
        <v>30</v>
      </c>
      <c r="BJ416" s="1">
        <f>30+(podroze78[[#This Row],[dnie]]-1)*24</f>
        <v>30</v>
      </c>
      <c r="BK416" s="1">
        <f>podroze78[[#This Row],[dieta]]+podroze78[[#This Row],[Koszt_wyj]]</f>
        <v>531.5</v>
      </c>
      <c r="BL416" s="1">
        <f>MONTH(podroze78[[#This Row],[D_wyj]])</f>
        <v>12</v>
      </c>
      <c r="BT416" s="1" t="s">
        <v>33</v>
      </c>
      <c r="BU416" s="1" t="s">
        <v>34</v>
      </c>
      <c r="BV416" s="1" t="s">
        <v>17</v>
      </c>
      <c r="BW416" s="2">
        <v>41986</v>
      </c>
      <c r="BX416" s="2">
        <v>41986</v>
      </c>
      <c r="BY416">
        <v>501.5</v>
      </c>
      <c r="BZ416" t="str">
        <f>podroze789[[#This Row],[Imie]]&amp;podroze789[[#This Row],[Nazwisko]]</f>
        <v>AndrzejKlajn</v>
      </c>
      <c r="CA416">
        <f>COUNTIF(podroze789[id],podroze789[[#This Row],[id]])</f>
        <v>13</v>
      </c>
      <c r="CB416">
        <f>podroze789[[#This Row],[D_powr]]-podroze789[[#This Row],[D_wyj]]+1</f>
        <v>1</v>
      </c>
      <c r="CC416" s="1" cm="1">
        <f t="array" ref="CC416">SUM(IF(podroze789[Nazwisko]=podroze789[[#This Row],[Nazwisko]],podroze789[dnie],0))</f>
        <v>30</v>
      </c>
      <c r="CD416" s="1">
        <f>30+(podroze789[[#This Row],[dnie]]-1)*24</f>
        <v>30</v>
      </c>
      <c r="CE416" s="1">
        <f>podroze789[[#This Row],[dieta]]+podroze789[[#This Row],[Koszt_wyj]]</f>
        <v>531.5</v>
      </c>
      <c r="CF416" s="1">
        <f>MONTH(podroze789[[#This Row],[D_wyj]])</f>
        <v>12</v>
      </c>
      <c r="CG416" s="1">
        <f>podroze789[[#This Row],[dnie]]-1</f>
        <v>0</v>
      </c>
      <c r="CT416" s="24">
        <v>2</v>
      </c>
      <c r="CV416" s="24">
        <v>4</v>
      </c>
    </row>
    <row r="417" spans="1:100" hidden="1" x14ac:dyDescent="0.25">
      <c r="A417" s="1" t="s">
        <v>131</v>
      </c>
      <c r="B417" s="1" t="s">
        <v>154</v>
      </c>
      <c r="C417" s="1" t="s">
        <v>8</v>
      </c>
      <c r="D417" s="2">
        <v>41692</v>
      </c>
      <c r="E417" s="2">
        <v>41692</v>
      </c>
      <c r="F417">
        <v>680</v>
      </c>
      <c r="G417" t="str">
        <f>podroze[[#This Row],[Imie]]&amp;podroze[[#This Row],[Nazwisko]]</f>
        <v>WiktorBudzis</v>
      </c>
      <c r="H417">
        <f>COUNTIF(podroze[id],podroze[[#This Row],[id]])</f>
        <v>12</v>
      </c>
      <c r="I417">
        <f>podroze[[#This Row],[D_powr]]-podroze[[#This Row],[D_wyj]]+1</f>
        <v>1</v>
      </c>
      <c r="J417" s="1" cm="1">
        <f t="array" ref="J417">SUM(IF(podroze[Nazwisko]=podroze[[#This Row],[Nazwisko]],podroze[dnie],0))</f>
        <v>30</v>
      </c>
      <c r="K417" s="1">
        <f>30+(podroze[[#This Row],[dnie]]-1)*24</f>
        <v>30</v>
      </c>
      <c r="AB417" s="1" t="s">
        <v>131</v>
      </c>
      <c r="AC417" s="1" t="s">
        <v>154</v>
      </c>
      <c r="AD417" s="1" t="s">
        <v>8</v>
      </c>
      <c r="AE417" s="2">
        <v>41692</v>
      </c>
      <c r="AF417" s="2">
        <v>41692</v>
      </c>
      <c r="AG417">
        <v>680</v>
      </c>
      <c r="AH417" t="str">
        <f>podroze7[[#This Row],[Imie]]&amp;podroze7[[#This Row],[Nazwisko]]</f>
        <v>WiktorBudzis</v>
      </c>
      <c r="AI417">
        <f>COUNTIF(podroze7[id],podroze7[[#This Row],[id]])</f>
        <v>12</v>
      </c>
      <c r="AJ417">
        <f>podroze7[[#This Row],[D_powr]]-podroze7[[#This Row],[D_wyj]]+1</f>
        <v>1</v>
      </c>
      <c r="AK417" s="1" cm="1">
        <f t="array" ref="AK417">SUM(IF(podroze7[Nazwisko]=podroze7[[#This Row],[Nazwisko]],podroze7[dnie],0))</f>
        <v>30</v>
      </c>
      <c r="AL417" s="1">
        <f>30+(podroze7[[#This Row],[dnie]]-1)*24</f>
        <v>30</v>
      </c>
      <c r="AM417" s="1">
        <f>podroze7[[#This Row],[dieta]]+podroze7[[#This Row],[Koszt_wyj]]</f>
        <v>710</v>
      </c>
      <c r="AZ417" s="1" t="s">
        <v>131</v>
      </c>
      <c r="BA417" s="1" t="s">
        <v>154</v>
      </c>
      <c r="BB417" s="1" t="s">
        <v>8</v>
      </c>
      <c r="BC417" s="2">
        <v>41692</v>
      </c>
      <c r="BD417" s="2">
        <v>41692</v>
      </c>
      <c r="BE417">
        <v>680</v>
      </c>
      <c r="BF417" t="str">
        <f>podroze78[[#This Row],[Imie]]&amp;podroze78[[#This Row],[Nazwisko]]</f>
        <v>WiktorBudzis</v>
      </c>
      <c r="BG417">
        <f>COUNTIF(podroze78[id],podroze78[[#This Row],[id]])</f>
        <v>12</v>
      </c>
      <c r="BH417">
        <f>podroze78[[#This Row],[D_powr]]-podroze78[[#This Row],[D_wyj]]+1</f>
        <v>1</v>
      </c>
      <c r="BI417" s="1" cm="1">
        <f t="array" ref="BI417">SUM(IF(podroze78[Nazwisko]=podroze78[[#This Row],[Nazwisko]],podroze78[dnie],0))</f>
        <v>30</v>
      </c>
      <c r="BJ417" s="1">
        <f>30+(podroze78[[#This Row],[dnie]]-1)*24</f>
        <v>30</v>
      </c>
      <c r="BK417" s="1">
        <f>podroze78[[#This Row],[dieta]]+podroze78[[#This Row],[Koszt_wyj]]</f>
        <v>710</v>
      </c>
      <c r="BL417" s="1">
        <f>MONTH(podroze78[[#This Row],[D_wyj]])</f>
        <v>2</v>
      </c>
      <c r="BT417" s="1" t="s">
        <v>131</v>
      </c>
      <c r="BU417" s="1" t="s">
        <v>154</v>
      </c>
      <c r="BV417" s="1" t="s">
        <v>8</v>
      </c>
      <c r="BW417" s="2">
        <v>41692</v>
      </c>
      <c r="BX417" s="2">
        <v>41692</v>
      </c>
      <c r="BY417">
        <v>680</v>
      </c>
      <c r="BZ417" t="str">
        <f>podroze789[[#This Row],[Imie]]&amp;podroze789[[#This Row],[Nazwisko]]</f>
        <v>WiktorBudzis</v>
      </c>
      <c r="CA417">
        <f>COUNTIF(podroze789[id],podroze789[[#This Row],[id]])</f>
        <v>12</v>
      </c>
      <c r="CB417">
        <f>podroze789[[#This Row],[D_powr]]-podroze789[[#This Row],[D_wyj]]+1</f>
        <v>1</v>
      </c>
      <c r="CC417" s="1" cm="1">
        <f t="array" ref="CC417">SUM(IF(podroze789[Nazwisko]=podroze789[[#This Row],[Nazwisko]],podroze789[dnie],0))</f>
        <v>30</v>
      </c>
      <c r="CD417" s="1">
        <f>30+(podroze789[[#This Row],[dnie]]-1)*24</f>
        <v>30</v>
      </c>
      <c r="CE417" s="1">
        <f>podroze789[[#This Row],[dieta]]+podroze789[[#This Row],[Koszt_wyj]]</f>
        <v>710</v>
      </c>
      <c r="CF417" s="1">
        <f>MONTH(podroze789[[#This Row],[D_wyj]])</f>
        <v>2</v>
      </c>
      <c r="CG417" s="1">
        <f>podroze789[[#This Row],[dnie]]-1</f>
        <v>0</v>
      </c>
      <c r="CT417" s="23">
        <v>3</v>
      </c>
      <c r="CV417" s="23">
        <v>4</v>
      </c>
    </row>
    <row r="418" spans="1:100" hidden="1" x14ac:dyDescent="0.25">
      <c r="A418" s="1" t="s">
        <v>131</v>
      </c>
      <c r="B418" s="1" t="s">
        <v>154</v>
      </c>
      <c r="C418" s="1" t="s">
        <v>38</v>
      </c>
      <c r="D418" s="2">
        <v>41698</v>
      </c>
      <c r="E418" s="2">
        <v>41698</v>
      </c>
      <c r="F418">
        <v>278.8</v>
      </c>
      <c r="G418" t="str">
        <f>podroze[[#This Row],[Imie]]&amp;podroze[[#This Row],[Nazwisko]]</f>
        <v>WiktorBudzis</v>
      </c>
      <c r="H418">
        <f>COUNTIF(podroze[id],podroze[[#This Row],[id]])</f>
        <v>12</v>
      </c>
      <c r="I418">
        <f>podroze[[#This Row],[D_powr]]-podroze[[#This Row],[D_wyj]]+1</f>
        <v>1</v>
      </c>
      <c r="J418" s="1" cm="1">
        <f t="array" ref="J418">SUM(IF(podroze[Nazwisko]=podroze[[#This Row],[Nazwisko]],podroze[dnie],0))</f>
        <v>30</v>
      </c>
      <c r="K418" s="1">
        <f>30+(podroze[[#This Row],[dnie]]-1)*24</f>
        <v>30</v>
      </c>
      <c r="AB418" s="1" t="s">
        <v>131</v>
      </c>
      <c r="AC418" s="1" t="s">
        <v>154</v>
      </c>
      <c r="AD418" s="1" t="s">
        <v>38</v>
      </c>
      <c r="AE418" s="2">
        <v>41698</v>
      </c>
      <c r="AF418" s="2">
        <v>41698</v>
      </c>
      <c r="AG418">
        <v>278.8</v>
      </c>
      <c r="AH418" t="str">
        <f>podroze7[[#This Row],[Imie]]&amp;podroze7[[#This Row],[Nazwisko]]</f>
        <v>WiktorBudzis</v>
      </c>
      <c r="AI418">
        <f>COUNTIF(podroze7[id],podroze7[[#This Row],[id]])</f>
        <v>12</v>
      </c>
      <c r="AJ418">
        <f>podroze7[[#This Row],[D_powr]]-podroze7[[#This Row],[D_wyj]]+1</f>
        <v>1</v>
      </c>
      <c r="AK418" s="1" cm="1">
        <f t="array" ref="AK418">SUM(IF(podroze7[Nazwisko]=podroze7[[#This Row],[Nazwisko]],podroze7[dnie],0))</f>
        <v>30</v>
      </c>
      <c r="AL418" s="1">
        <f>30+(podroze7[[#This Row],[dnie]]-1)*24</f>
        <v>30</v>
      </c>
      <c r="AM418" s="1">
        <f>podroze7[[#This Row],[dieta]]+podroze7[[#This Row],[Koszt_wyj]]</f>
        <v>308.8</v>
      </c>
      <c r="AZ418" s="1" t="s">
        <v>131</v>
      </c>
      <c r="BA418" s="1" t="s">
        <v>154</v>
      </c>
      <c r="BB418" s="1" t="s">
        <v>38</v>
      </c>
      <c r="BC418" s="2">
        <v>41698</v>
      </c>
      <c r="BD418" s="2">
        <v>41698</v>
      </c>
      <c r="BE418">
        <v>278.8</v>
      </c>
      <c r="BF418" t="str">
        <f>podroze78[[#This Row],[Imie]]&amp;podroze78[[#This Row],[Nazwisko]]</f>
        <v>WiktorBudzis</v>
      </c>
      <c r="BG418">
        <f>COUNTIF(podroze78[id],podroze78[[#This Row],[id]])</f>
        <v>12</v>
      </c>
      <c r="BH418">
        <f>podroze78[[#This Row],[D_powr]]-podroze78[[#This Row],[D_wyj]]+1</f>
        <v>1</v>
      </c>
      <c r="BI418" s="1" cm="1">
        <f t="array" ref="BI418">SUM(IF(podroze78[Nazwisko]=podroze78[[#This Row],[Nazwisko]],podroze78[dnie],0))</f>
        <v>30</v>
      </c>
      <c r="BJ418" s="1">
        <f>30+(podroze78[[#This Row],[dnie]]-1)*24</f>
        <v>30</v>
      </c>
      <c r="BK418" s="1">
        <f>podroze78[[#This Row],[dieta]]+podroze78[[#This Row],[Koszt_wyj]]</f>
        <v>308.8</v>
      </c>
      <c r="BL418" s="1">
        <f>MONTH(podroze78[[#This Row],[D_wyj]])</f>
        <v>2</v>
      </c>
      <c r="BT418" s="1" t="s">
        <v>131</v>
      </c>
      <c r="BU418" s="1" t="s">
        <v>154</v>
      </c>
      <c r="BV418" s="1" t="s">
        <v>38</v>
      </c>
      <c r="BW418" s="2">
        <v>41698</v>
      </c>
      <c r="BX418" s="2">
        <v>41698</v>
      </c>
      <c r="BY418">
        <v>278.8</v>
      </c>
      <c r="BZ418" t="str">
        <f>podroze789[[#This Row],[Imie]]&amp;podroze789[[#This Row],[Nazwisko]]</f>
        <v>WiktorBudzis</v>
      </c>
      <c r="CA418">
        <f>COUNTIF(podroze789[id],podroze789[[#This Row],[id]])</f>
        <v>12</v>
      </c>
      <c r="CB418">
        <f>podroze789[[#This Row],[D_powr]]-podroze789[[#This Row],[D_wyj]]+1</f>
        <v>1</v>
      </c>
      <c r="CC418" s="1" cm="1">
        <f t="array" ref="CC418">SUM(IF(podroze789[Nazwisko]=podroze789[[#This Row],[Nazwisko]],podroze789[dnie],0))</f>
        <v>30</v>
      </c>
      <c r="CD418" s="1">
        <f>30+(podroze789[[#This Row],[dnie]]-1)*24</f>
        <v>30</v>
      </c>
      <c r="CE418" s="1">
        <f>podroze789[[#This Row],[dieta]]+podroze789[[#This Row],[Koszt_wyj]]</f>
        <v>308.8</v>
      </c>
      <c r="CF418" s="1">
        <f>MONTH(podroze789[[#This Row],[D_wyj]])</f>
        <v>2</v>
      </c>
      <c r="CG418" s="1">
        <f>podroze789[[#This Row],[dnie]]-1</f>
        <v>0</v>
      </c>
      <c r="CT418" s="24">
        <v>2</v>
      </c>
      <c r="CV418" s="24">
        <v>4</v>
      </c>
    </row>
    <row r="419" spans="1:100" hidden="1" x14ac:dyDescent="0.25">
      <c r="A419" s="1" t="s">
        <v>131</v>
      </c>
      <c r="B419" s="1" t="s">
        <v>154</v>
      </c>
      <c r="C419" s="1" t="s">
        <v>24</v>
      </c>
      <c r="D419" s="2">
        <v>41708</v>
      </c>
      <c r="E419" s="2">
        <v>41708</v>
      </c>
      <c r="F419">
        <v>290.7</v>
      </c>
      <c r="G419" t="str">
        <f>podroze[[#This Row],[Imie]]&amp;podroze[[#This Row],[Nazwisko]]</f>
        <v>WiktorBudzis</v>
      </c>
      <c r="H419">
        <f>COUNTIF(podroze[id],podroze[[#This Row],[id]])</f>
        <v>12</v>
      </c>
      <c r="I419">
        <f>podroze[[#This Row],[D_powr]]-podroze[[#This Row],[D_wyj]]+1</f>
        <v>1</v>
      </c>
      <c r="J419" s="1" cm="1">
        <f t="array" ref="J419">SUM(IF(podroze[Nazwisko]=podroze[[#This Row],[Nazwisko]],podroze[dnie],0))</f>
        <v>30</v>
      </c>
      <c r="K419" s="1">
        <f>30+(podroze[[#This Row],[dnie]]-1)*24</f>
        <v>30</v>
      </c>
      <c r="AB419" s="1" t="s">
        <v>131</v>
      </c>
      <c r="AC419" s="1" t="s">
        <v>154</v>
      </c>
      <c r="AD419" s="1" t="s">
        <v>24</v>
      </c>
      <c r="AE419" s="2">
        <v>41708</v>
      </c>
      <c r="AF419" s="2">
        <v>41708</v>
      </c>
      <c r="AG419">
        <v>290.7</v>
      </c>
      <c r="AH419" t="str">
        <f>podroze7[[#This Row],[Imie]]&amp;podroze7[[#This Row],[Nazwisko]]</f>
        <v>WiktorBudzis</v>
      </c>
      <c r="AI419">
        <f>COUNTIF(podroze7[id],podroze7[[#This Row],[id]])</f>
        <v>12</v>
      </c>
      <c r="AJ419">
        <f>podroze7[[#This Row],[D_powr]]-podroze7[[#This Row],[D_wyj]]+1</f>
        <v>1</v>
      </c>
      <c r="AK419" s="1" cm="1">
        <f t="array" ref="AK419">SUM(IF(podroze7[Nazwisko]=podroze7[[#This Row],[Nazwisko]],podroze7[dnie],0))</f>
        <v>30</v>
      </c>
      <c r="AL419" s="1">
        <f>30+(podroze7[[#This Row],[dnie]]-1)*24</f>
        <v>30</v>
      </c>
      <c r="AM419" s="1">
        <f>podroze7[[#This Row],[dieta]]+podroze7[[#This Row],[Koszt_wyj]]</f>
        <v>320.7</v>
      </c>
      <c r="AZ419" s="1" t="s">
        <v>131</v>
      </c>
      <c r="BA419" s="1" t="s">
        <v>154</v>
      </c>
      <c r="BB419" s="1" t="s">
        <v>24</v>
      </c>
      <c r="BC419" s="2">
        <v>41708</v>
      </c>
      <c r="BD419" s="2">
        <v>41708</v>
      </c>
      <c r="BE419">
        <v>290.7</v>
      </c>
      <c r="BF419" t="str">
        <f>podroze78[[#This Row],[Imie]]&amp;podroze78[[#This Row],[Nazwisko]]</f>
        <v>WiktorBudzis</v>
      </c>
      <c r="BG419">
        <f>COUNTIF(podroze78[id],podroze78[[#This Row],[id]])</f>
        <v>12</v>
      </c>
      <c r="BH419">
        <f>podroze78[[#This Row],[D_powr]]-podroze78[[#This Row],[D_wyj]]+1</f>
        <v>1</v>
      </c>
      <c r="BI419" s="1" cm="1">
        <f t="array" ref="BI419">SUM(IF(podroze78[Nazwisko]=podroze78[[#This Row],[Nazwisko]],podroze78[dnie],0))</f>
        <v>30</v>
      </c>
      <c r="BJ419" s="1">
        <f>30+(podroze78[[#This Row],[dnie]]-1)*24</f>
        <v>30</v>
      </c>
      <c r="BK419" s="1">
        <f>podroze78[[#This Row],[dieta]]+podroze78[[#This Row],[Koszt_wyj]]</f>
        <v>320.7</v>
      </c>
      <c r="BL419" s="1">
        <f>MONTH(podroze78[[#This Row],[D_wyj]])</f>
        <v>3</v>
      </c>
      <c r="BT419" s="1" t="s">
        <v>131</v>
      </c>
      <c r="BU419" s="1" t="s">
        <v>154</v>
      </c>
      <c r="BV419" s="1" t="s">
        <v>24</v>
      </c>
      <c r="BW419" s="2">
        <v>41708</v>
      </c>
      <c r="BX419" s="2">
        <v>41708</v>
      </c>
      <c r="BY419">
        <v>290.7</v>
      </c>
      <c r="BZ419" t="str">
        <f>podroze789[[#This Row],[Imie]]&amp;podroze789[[#This Row],[Nazwisko]]</f>
        <v>WiktorBudzis</v>
      </c>
      <c r="CA419">
        <f>COUNTIF(podroze789[id],podroze789[[#This Row],[id]])</f>
        <v>12</v>
      </c>
      <c r="CB419">
        <f>podroze789[[#This Row],[D_powr]]-podroze789[[#This Row],[D_wyj]]+1</f>
        <v>1</v>
      </c>
      <c r="CC419" s="1" cm="1">
        <f t="array" ref="CC419">SUM(IF(podroze789[Nazwisko]=podroze789[[#This Row],[Nazwisko]],podroze789[dnie],0))</f>
        <v>30</v>
      </c>
      <c r="CD419" s="1">
        <f>30+(podroze789[[#This Row],[dnie]]-1)*24</f>
        <v>30</v>
      </c>
      <c r="CE419" s="1">
        <f>podroze789[[#This Row],[dieta]]+podroze789[[#This Row],[Koszt_wyj]]</f>
        <v>320.7</v>
      </c>
      <c r="CF419" s="1">
        <f>MONTH(podroze789[[#This Row],[D_wyj]])</f>
        <v>3</v>
      </c>
      <c r="CG419" s="1">
        <f>podroze789[[#This Row],[dnie]]-1</f>
        <v>0</v>
      </c>
      <c r="CT419" s="23">
        <v>2</v>
      </c>
      <c r="CV419" s="23">
        <v>2</v>
      </c>
    </row>
    <row r="420" spans="1:100" hidden="1" x14ac:dyDescent="0.25">
      <c r="A420" s="1" t="s">
        <v>131</v>
      </c>
      <c r="B420" s="1" t="s">
        <v>154</v>
      </c>
      <c r="C420" s="1" t="s">
        <v>59</v>
      </c>
      <c r="D420" s="2">
        <v>41975</v>
      </c>
      <c r="E420" s="2">
        <v>41975</v>
      </c>
      <c r="F420">
        <v>442</v>
      </c>
      <c r="G420" t="str">
        <f>podroze[[#This Row],[Imie]]&amp;podroze[[#This Row],[Nazwisko]]</f>
        <v>WiktorBudzis</v>
      </c>
      <c r="H420">
        <f>COUNTIF(podroze[id],podroze[[#This Row],[id]])</f>
        <v>12</v>
      </c>
      <c r="I420">
        <f>podroze[[#This Row],[D_powr]]-podroze[[#This Row],[D_wyj]]+1</f>
        <v>1</v>
      </c>
      <c r="J420" s="1" cm="1">
        <f t="array" ref="J420">SUM(IF(podroze[Nazwisko]=podroze[[#This Row],[Nazwisko]],podroze[dnie],0))</f>
        <v>30</v>
      </c>
      <c r="K420" s="1">
        <f>30+(podroze[[#This Row],[dnie]]-1)*24</f>
        <v>30</v>
      </c>
      <c r="AB420" s="1" t="s">
        <v>131</v>
      </c>
      <c r="AC420" s="1" t="s">
        <v>154</v>
      </c>
      <c r="AD420" s="1" t="s">
        <v>59</v>
      </c>
      <c r="AE420" s="2">
        <v>41975</v>
      </c>
      <c r="AF420" s="2">
        <v>41975</v>
      </c>
      <c r="AG420">
        <v>442</v>
      </c>
      <c r="AH420" t="str">
        <f>podroze7[[#This Row],[Imie]]&amp;podroze7[[#This Row],[Nazwisko]]</f>
        <v>WiktorBudzis</v>
      </c>
      <c r="AI420">
        <f>COUNTIF(podroze7[id],podroze7[[#This Row],[id]])</f>
        <v>12</v>
      </c>
      <c r="AJ420">
        <f>podroze7[[#This Row],[D_powr]]-podroze7[[#This Row],[D_wyj]]+1</f>
        <v>1</v>
      </c>
      <c r="AK420" s="1" cm="1">
        <f t="array" ref="AK420">SUM(IF(podroze7[Nazwisko]=podroze7[[#This Row],[Nazwisko]],podroze7[dnie],0))</f>
        <v>30</v>
      </c>
      <c r="AL420" s="1">
        <f>30+(podroze7[[#This Row],[dnie]]-1)*24</f>
        <v>30</v>
      </c>
      <c r="AM420" s="1">
        <f>podroze7[[#This Row],[dieta]]+podroze7[[#This Row],[Koszt_wyj]]</f>
        <v>472</v>
      </c>
      <c r="AZ420" s="1" t="s">
        <v>131</v>
      </c>
      <c r="BA420" s="1" t="s">
        <v>154</v>
      </c>
      <c r="BB420" s="1" t="s">
        <v>59</v>
      </c>
      <c r="BC420" s="2">
        <v>41975</v>
      </c>
      <c r="BD420" s="2">
        <v>41975</v>
      </c>
      <c r="BE420">
        <v>442</v>
      </c>
      <c r="BF420" t="str">
        <f>podroze78[[#This Row],[Imie]]&amp;podroze78[[#This Row],[Nazwisko]]</f>
        <v>WiktorBudzis</v>
      </c>
      <c r="BG420">
        <f>COUNTIF(podroze78[id],podroze78[[#This Row],[id]])</f>
        <v>12</v>
      </c>
      <c r="BH420">
        <f>podroze78[[#This Row],[D_powr]]-podroze78[[#This Row],[D_wyj]]+1</f>
        <v>1</v>
      </c>
      <c r="BI420" s="1" cm="1">
        <f t="array" ref="BI420">SUM(IF(podroze78[Nazwisko]=podroze78[[#This Row],[Nazwisko]],podroze78[dnie],0))</f>
        <v>30</v>
      </c>
      <c r="BJ420" s="1">
        <f>30+(podroze78[[#This Row],[dnie]]-1)*24</f>
        <v>30</v>
      </c>
      <c r="BK420" s="1">
        <f>podroze78[[#This Row],[dieta]]+podroze78[[#This Row],[Koszt_wyj]]</f>
        <v>472</v>
      </c>
      <c r="BL420" s="1">
        <f>MONTH(podroze78[[#This Row],[D_wyj]])</f>
        <v>12</v>
      </c>
      <c r="BT420" s="1" t="s">
        <v>131</v>
      </c>
      <c r="BU420" s="1" t="s">
        <v>154</v>
      </c>
      <c r="BV420" s="1" t="s">
        <v>59</v>
      </c>
      <c r="BW420" s="2">
        <v>41975</v>
      </c>
      <c r="BX420" s="2">
        <v>41975</v>
      </c>
      <c r="BY420">
        <v>442</v>
      </c>
      <c r="BZ420" t="str">
        <f>podroze789[[#This Row],[Imie]]&amp;podroze789[[#This Row],[Nazwisko]]</f>
        <v>WiktorBudzis</v>
      </c>
      <c r="CA420">
        <f>COUNTIF(podroze789[id],podroze789[[#This Row],[id]])</f>
        <v>12</v>
      </c>
      <c r="CB420">
        <f>podroze789[[#This Row],[D_powr]]-podroze789[[#This Row],[D_wyj]]+1</f>
        <v>1</v>
      </c>
      <c r="CC420" s="1" cm="1">
        <f t="array" ref="CC420">SUM(IF(podroze789[Nazwisko]=podroze789[[#This Row],[Nazwisko]],podroze789[dnie],0))</f>
        <v>30</v>
      </c>
      <c r="CD420" s="1">
        <f>30+(podroze789[[#This Row],[dnie]]-1)*24</f>
        <v>30</v>
      </c>
      <c r="CE420" s="1">
        <f>podroze789[[#This Row],[dieta]]+podroze789[[#This Row],[Koszt_wyj]]</f>
        <v>472</v>
      </c>
      <c r="CF420" s="1">
        <f>MONTH(podroze789[[#This Row],[D_wyj]])</f>
        <v>12</v>
      </c>
      <c r="CG420" s="1">
        <f>podroze789[[#This Row],[dnie]]-1</f>
        <v>0</v>
      </c>
      <c r="CT420" s="24">
        <v>2</v>
      </c>
      <c r="CV420" s="24">
        <v>2</v>
      </c>
    </row>
    <row r="421" spans="1:100" hidden="1" x14ac:dyDescent="0.25">
      <c r="A421" s="1" t="s">
        <v>143</v>
      </c>
      <c r="B421" s="1" t="s">
        <v>144</v>
      </c>
      <c r="C421" s="1" t="s">
        <v>66</v>
      </c>
      <c r="D421" s="2">
        <v>41860</v>
      </c>
      <c r="E421" s="2">
        <v>41860</v>
      </c>
      <c r="F421">
        <v>307.7</v>
      </c>
      <c r="G421" t="str">
        <f>podroze[[#This Row],[Imie]]&amp;podroze[[#This Row],[Nazwisko]]</f>
        <v>BogumiLubelski</v>
      </c>
      <c r="H421">
        <f>COUNTIF(podroze[id],podroze[[#This Row],[id]])</f>
        <v>12</v>
      </c>
      <c r="I421">
        <f>podroze[[#This Row],[D_powr]]-podroze[[#This Row],[D_wyj]]+1</f>
        <v>1</v>
      </c>
      <c r="J421" s="1" cm="1">
        <f t="array" ref="J421">SUM(IF(podroze[Nazwisko]=podroze[[#This Row],[Nazwisko]],podroze[dnie],0))</f>
        <v>30</v>
      </c>
      <c r="K421" s="1">
        <f>30+(podroze[[#This Row],[dnie]]-1)*24</f>
        <v>30</v>
      </c>
      <c r="AB421" s="1" t="s">
        <v>143</v>
      </c>
      <c r="AC421" s="1" t="s">
        <v>144</v>
      </c>
      <c r="AD421" s="1" t="s">
        <v>66</v>
      </c>
      <c r="AE421" s="2">
        <v>41860</v>
      </c>
      <c r="AF421" s="2">
        <v>41860</v>
      </c>
      <c r="AG421">
        <v>307.7</v>
      </c>
      <c r="AH421" t="str">
        <f>podroze7[[#This Row],[Imie]]&amp;podroze7[[#This Row],[Nazwisko]]</f>
        <v>BogumiLubelski</v>
      </c>
      <c r="AI421">
        <f>COUNTIF(podroze7[id],podroze7[[#This Row],[id]])</f>
        <v>12</v>
      </c>
      <c r="AJ421">
        <f>podroze7[[#This Row],[D_powr]]-podroze7[[#This Row],[D_wyj]]+1</f>
        <v>1</v>
      </c>
      <c r="AK421" s="1" cm="1">
        <f t="array" ref="AK421">SUM(IF(podroze7[Nazwisko]=podroze7[[#This Row],[Nazwisko]],podroze7[dnie],0))</f>
        <v>30</v>
      </c>
      <c r="AL421" s="1">
        <f>30+(podroze7[[#This Row],[dnie]]-1)*24</f>
        <v>30</v>
      </c>
      <c r="AM421" s="1">
        <f>podroze7[[#This Row],[dieta]]+podroze7[[#This Row],[Koszt_wyj]]</f>
        <v>337.7</v>
      </c>
      <c r="AZ421" s="1" t="s">
        <v>143</v>
      </c>
      <c r="BA421" s="1" t="s">
        <v>144</v>
      </c>
      <c r="BB421" s="1" t="s">
        <v>66</v>
      </c>
      <c r="BC421" s="2">
        <v>41860</v>
      </c>
      <c r="BD421" s="2">
        <v>41860</v>
      </c>
      <c r="BE421">
        <v>307.7</v>
      </c>
      <c r="BF421" t="str">
        <f>podroze78[[#This Row],[Imie]]&amp;podroze78[[#This Row],[Nazwisko]]</f>
        <v>BogumiLubelski</v>
      </c>
      <c r="BG421">
        <f>COUNTIF(podroze78[id],podroze78[[#This Row],[id]])</f>
        <v>12</v>
      </c>
      <c r="BH421">
        <f>podroze78[[#This Row],[D_powr]]-podroze78[[#This Row],[D_wyj]]+1</f>
        <v>1</v>
      </c>
      <c r="BI421" s="1" cm="1">
        <f t="array" ref="BI421">SUM(IF(podroze78[Nazwisko]=podroze78[[#This Row],[Nazwisko]],podroze78[dnie],0))</f>
        <v>30</v>
      </c>
      <c r="BJ421" s="1">
        <f>30+(podroze78[[#This Row],[dnie]]-1)*24</f>
        <v>30</v>
      </c>
      <c r="BK421" s="1">
        <f>podroze78[[#This Row],[dieta]]+podroze78[[#This Row],[Koszt_wyj]]</f>
        <v>337.7</v>
      </c>
      <c r="BL421" s="1">
        <f>MONTH(podroze78[[#This Row],[D_wyj]])</f>
        <v>8</v>
      </c>
      <c r="BT421" s="1" t="s">
        <v>143</v>
      </c>
      <c r="BU421" s="1" t="s">
        <v>144</v>
      </c>
      <c r="BV421" s="1" t="s">
        <v>66</v>
      </c>
      <c r="BW421" s="2">
        <v>41860</v>
      </c>
      <c r="BX421" s="2">
        <v>41860</v>
      </c>
      <c r="BY421">
        <v>307.7</v>
      </c>
      <c r="BZ421" t="str">
        <f>podroze789[[#This Row],[Imie]]&amp;podroze789[[#This Row],[Nazwisko]]</f>
        <v>BogumiLubelski</v>
      </c>
      <c r="CA421">
        <f>COUNTIF(podroze789[id],podroze789[[#This Row],[id]])</f>
        <v>12</v>
      </c>
      <c r="CB421">
        <f>podroze789[[#This Row],[D_powr]]-podroze789[[#This Row],[D_wyj]]+1</f>
        <v>1</v>
      </c>
      <c r="CC421" s="1" cm="1">
        <f t="array" ref="CC421">SUM(IF(podroze789[Nazwisko]=podroze789[[#This Row],[Nazwisko]],podroze789[dnie],0))</f>
        <v>30</v>
      </c>
      <c r="CD421" s="1">
        <f>30+(podroze789[[#This Row],[dnie]]-1)*24</f>
        <v>30</v>
      </c>
      <c r="CE421" s="1">
        <f>podroze789[[#This Row],[dieta]]+podroze789[[#This Row],[Koszt_wyj]]</f>
        <v>337.7</v>
      </c>
      <c r="CF421" s="1">
        <f>MONTH(podroze789[[#This Row],[D_wyj]])</f>
        <v>8</v>
      </c>
      <c r="CG421" s="1">
        <f>podroze789[[#This Row],[dnie]]-1</f>
        <v>0</v>
      </c>
      <c r="CT421" s="23">
        <v>2</v>
      </c>
      <c r="CV421" s="23">
        <v>2</v>
      </c>
    </row>
    <row r="422" spans="1:100" hidden="1" x14ac:dyDescent="0.25">
      <c r="A422" s="1" t="s">
        <v>143</v>
      </c>
      <c r="B422" s="1" t="s">
        <v>144</v>
      </c>
      <c r="C422" s="1" t="s">
        <v>66</v>
      </c>
      <c r="D422" s="2">
        <v>41914</v>
      </c>
      <c r="E422" s="2">
        <v>41914</v>
      </c>
      <c r="F422">
        <v>307.7</v>
      </c>
      <c r="G422" t="str">
        <f>podroze[[#This Row],[Imie]]&amp;podroze[[#This Row],[Nazwisko]]</f>
        <v>BogumiLubelski</v>
      </c>
      <c r="H422">
        <f>COUNTIF(podroze[id],podroze[[#This Row],[id]])</f>
        <v>12</v>
      </c>
      <c r="I422">
        <f>podroze[[#This Row],[D_powr]]-podroze[[#This Row],[D_wyj]]+1</f>
        <v>1</v>
      </c>
      <c r="J422" s="1" cm="1">
        <f t="array" ref="J422">SUM(IF(podroze[Nazwisko]=podroze[[#This Row],[Nazwisko]],podroze[dnie],0))</f>
        <v>30</v>
      </c>
      <c r="K422" s="1">
        <f>30+(podroze[[#This Row],[dnie]]-1)*24</f>
        <v>30</v>
      </c>
      <c r="AB422" s="1" t="s">
        <v>143</v>
      </c>
      <c r="AC422" s="1" t="s">
        <v>144</v>
      </c>
      <c r="AD422" s="1" t="s">
        <v>66</v>
      </c>
      <c r="AE422" s="2">
        <v>41914</v>
      </c>
      <c r="AF422" s="2">
        <v>41914</v>
      </c>
      <c r="AG422">
        <v>307.7</v>
      </c>
      <c r="AH422" t="str">
        <f>podroze7[[#This Row],[Imie]]&amp;podroze7[[#This Row],[Nazwisko]]</f>
        <v>BogumiLubelski</v>
      </c>
      <c r="AI422">
        <f>COUNTIF(podroze7[id],podroze7[[#This Row],[id]])</f>
        <v>12</v>
      </c>
      <c r="AJ422">
        <f>podroze7[[#This Row],[D_powr]]-podroze7[[#This Row],[D_wyj]]+1</f>
        <v>1</v>
      </c>
      <c r="AK422" s="1" cm="1">
        <f t="array" ref="AK422">SUM(IF(podroze7[Nazwisko]=podroze7[[#This Row],[Nazwisko]],podroze7[dnie],0))</f>
        <v>30</v>
      </c>
      <c r="AL422" s="1">
        <f>30+(podroze7[[#This Row],[dnie]]-1)*24</f>
        <v>30</v>
      </c>
      <c r="AM422" s="1">
        <f>podroze7[[#This Row],[dieta]]+podroze7[[#This Row],[Koszt_wyj]]</f>
        <v>337.7</v>
      </c>
      <c r="AZ422" s="1" t="s">
        <v>143</v>
      </c>
      <c r="BA422" s="1" t="s">
        <v>144</v>
      </c>
      <c r="BB422" s="1" t="s">
        <v>66</v>
      </c>
      <c r="BC422" s="2">
        <v>41914</v>
      </c>
      <c r="BD422" s="2">
        <v>41914</v>
      </c>
      <c r="BE422">
        <v>307.7</v>
      </c>
      <c r="BF422" t="str">
        <f>podroze78[[#This Row],[Imie]]&amp;podroze78[[#This Row],[Nazwisko]]</f>
        <v>BogumiLubelski</v>
      </c>
      <c r="BG422">
        <f>COUNTIF(podroze78[id],podroze78[[#This Row],[id]])</f>
        <v>12</v>
      </c>
      <c r="BH422">
        <f>podroze78[[#This Row],[D_powr]]-podroze78[[#This Row],[D_wyj]]+1</f>
        <v>1</v>
      </c>
      <c r="BI422" s="1" cm="1">
        <f t="array" ref="BI422">SUM(IF(podroze78[Nazwisko]=podroze78[[#This Row],[Nazwisko]],podroze78[dnie],0))</f>
        <v>30</v>
      </c>
      <c r="BJ422" s="1">
        <f>30+(podroze78[[#This Row],[dnie]]-1)*24</f>
        <v>30</v>
      </c>
      <c r="BK422" s="1">
        <f>podroze78[[#This Row],[dieta]]+podroze78[[#This Row],[Koszt_wyj]]</f>
        <v>337.7</v>
      </c>
      <c r="BL422" s="1">
        <f>MONTH(podroze78[[#This Row],[D_wyj]])</f>
        <v>10</v>
      </c>
      <c r="BT422" s="1" t="s">
        <v>143</v>
      </c>
      <c r="BU422" s="1" t="s">
        <v>144</v>
      </c>
      <c r="BV422" s="1" t="s">
        <v>66</v>
      </c>
      <c r="BW422" s="2">
        <v>41914</v>
      </c>
      <c r="BX422" s="2">
        <v>41914</v>
      </c>
      <c r="BY422">
        <v>307.7</v>
      </c>
      <c r="BZ422" t="str">
        <f>podroze789[[#This Row],[Imie]]&amp;podroze789[[#This Row],[Nazwisko]]</f>
        <v>BogumiLubelski</v>
      </c>
      <c r="CA422">
        <f>COUNTIF(podroze789[id],podroze789[[#This Row],[id]])</f>
        <v>12</v>
      </c>
      <c r="CB422">
        <f>podroze789[[#This Row],[D_powr]]-podroze789[[#This Row],[D_wyj]]+1</f>
        <v>1</v>
      </c>
      <c r="CC422" s="1" cm="1">
        <f t="array" ref="CC422">SUM(IF(podroze789[Nazwisko]=podroze789[[#This Row],[Nazwisko]],podroze789[dnie],0))</f>
        <v>30</v>
      </c>
      <c r="CD422" s="1">
        <f>30+(podroze789[[#This Row],[dnie]]-1)*24</f>
        <v>30</v>
      </c>
      <c r="CE422" s="1">
        <f>podroze789[[#This Row],[dieta]]+podroze789[[#This Row],[Koszt_wyj]]</f>
        <v>337.7</v>
      </c>
      <c r="CF422" s="1">
        <f>MONTH(podroze789[[#This Row],[D_wyj]])</f>
        <v>10</v>
      </c>
      <c r="CG422" s="1">
        <f>podroze789[[#This Row],[dnie]]-1</f>
        <v>0</v>
      </c>
      <c r="CT422" s="24">
        <v>2</v>
      </c>
      <c r="CV422" s="24">
        <v>2</v>
      </c>
    </row>
    <row r="423" spans="1:100" hidden="1" x14ac:dyDescent="0.25">
      <c r="A423" s="1" t="s">
        <v>12</v>
      </c>
      <c r="B423" s="1" t="s">
        <v>13</v>
      </c>
      <c r="C423" s="1" t="s">
        <v>8</v>
      </c>
      <c r="D423" s="2">
        <v>41901</v>
      </c>
      <c r="E423" s="2">
        <v>41901</v>
      </c>
      <c r="F423">
        <v>680</v>
      </c>
      <c r="G423" t="str">
        <f>podroze[[#This Row],[Imie]]&amp;podroze[[#This Row],[Nazwisko]]</f>
        <v>DorotaMorska</v>
      </c>
      <c r="H423">
        <f>COUNTIF(podroze[id],podroze[[#This Row],[id]])</f>
        <v>12</v>
      </c>
      <c r="I423">
        <f>podroze[[#This Row],[D_powr]]-podroze[[#This Row],[D_wyj]]+1</f>
        <v>1</v>
      </c>
      <c r="J423" s="1" cm="1">
        <f t="array" ref="J423">SUM(IF(podroze[Nazwisko]=podroze[[#This Row],[Nazwisko]],podroze[dnie],0))</f>
        <v>30</v>
      </c>
      <c r="K423" s="1">
        <f>30+(podroze[[#This Row],[dnie]]-1)*24</f>
        <v>30</v>
      </c>
      <c r="AB423" s="1" t="s">
        <v>12</v>
      </c>
      <c r="AC423" s="1" t="s">
        <v>13</v>
      </c>
      <c r="AD423" s="1" t="s">
        <v>8</v>
      </c>
      <c r="AE423" s="2">
        <v>41901</v>
      </c>
      <c r="AF423" s="2">
        <v>41901</v>
      </c>
      <c r="AG423">
        <v>680</v>
      </c>
      <c r="AH423" t="str">
        <f>podroze7[[#This Row],[Imie]]&amp;podroze7[[#This Row],[Nazwisko]]</f>
        <v>DorotaMorska</v>
      </c>
      <c r="AI423">
        <f>COUNTIF(podroze7[id],podroze7[[#This Row],[id]])</f>
        <v>12</v>
      </c>
      <c r="AJ423">
        <f>podroze7[[#This Row],[D_powr]]-podroze7[[#This Row],[D_wyj]]+1</f>
        <v>1</v>
      </c>
      <c r="AK423" s="1" cm="1">
        <f t="array" ref="AK423">SUM(IF(podroze7[Nazwisko]=podroze7[[#This Row],[Nazwisko]],podroze7[dnie],0))</f>
        <v>30</v>
      </c>
      <c r="AL423" s="1">
        <f>30+(podroze7[[#This Row],[dnie]]-1)*24</f>
        <v>30</v>
      </c>
      <c r="AM423" s="1">
        <f>podroze7[[#This Row],[dieta]]+podroze7[[#This Row],[Koszt_wyj]]</f>
        <v>710</v>
      </c>
      <c r="AZ423" s="1" t="s">
        <v>12</v>
      </c>
      <c r="BA423" s="1" t="s">
        <v>13</v>
      </c>
      <c r="BB423" s="1" t="s">
        <v>8</v>
      </c>
      <c r="BC423" s="2">
        <v>41901</v>
      </c>
      <c r="BD423" s="2">
        <v>41901</v>
      </c>
      <c r="BE423">
        <v>680</v>
      </c>
      <c r="BF423" t="str">
        <f>podroze78[[#This Row],[Imie]]&amp;podroze78[[#This Row],[Nazwisko]]</f>
        <v>DorotaMorska</v>
      </c>
      <c r="BG423">
        <f>COUNTIF(podroze78[id],podroze78[[#This Row],[id]])</f>
        <v>12</v>
      </c>
      <c r="BH423">
        <f>podroze78[[#This Row],[D_powr]]-podroze78[[#This Row],[D_wyj]]+1</f>
        <v>1</v>
      </c>
      <c r="BI423" s="1" cm="1">
        <f t="array" ref="BI423">SUM(IF(podroze78[Nazwisko]=podroze78[[#This Row],[Nazwisko]],podroze78[dnie],0))</f>
        <v>30</v>
      </c>
      <c r="BJ423" s="1">
        <f>30+(podroze78[[#This Row],[dnie]]-1)*24</f>
        <v>30</v>
      </c>
      <c r="BK423" s="1">
        <f>podroze78[[#This Row],[dieta]]+podroze78[[#This Row],[Koszt_wyj]]</f>
        <v>710</v>
      </c>
      <c r="BL423" s="1">
        <f>MONTH(podroze78[[#This Row],[D_wyj]])</f>
        <v>9</v>
      </c>
      <c r="BT423" s="1" t="s">
        <v>12</v>
      </c>
      <c r="BU423" s="1" t="s">
        <v>13</v>
      </c>
      <c r="BV423" s="1" t="s">
        <v>8</v>
      </c>
      <c r="BW423" s="2">
        <v>41901</v>
      </c>
      <c r="BX423" s="2">
        <v>41901</v>
      </c>
      <c r="BY423">
        <v>680</v>
      </c>
      <c r="BZ423" t="str">
        <f>podroze789[[#This Row],[Imie]]&amp;podroze789[[#This Row],[Nazwisko]]</f>
        <v>DorotaMorska</v>
      </c>
      <c r="CA423">
        <f>COUNTIF(podroze789[id],podroze789[[#This Row],[id]])</f>
        <v>12</v>
      </c>
      <c r="CB423">
        <f>podroze789[[#This Row],[D_powr]]-podroze789[[#This Row],[D_wyj]]+1</f>
        <v>1</v>
      </c>
      <c r="CC423" s="1" cm="1">
        <f t="array" ref="CC423">SUM(IF(podroze789[Nazwisko]=podroze789[[#This Row],[Nazwisko]],podroze789[dnie],0))</f>
        <v>30</v>
      </c>
      <c r="CD423" s="1">
        <f>30+(podroze789[[#This Row],[dnie]]-1)*24</f>
        <v>30</v>
      </c>
      <c r="CE423" s="1">
        <f>podroze789[[#This Row],[dieta]]+podroze789[[#This Row],[Koszt_wyj]]</f>
        <v>710</v>
      </c>
      <c r="CF423" s="1">
        <f>MONTH(podroze789[[#This Row],[D_wyj]])</f>
        <v>9</v>
      </c>
      <c r="CG423" s="1">
        <f>podroze789[[#This Row],[dnie]]-1</f>
        <v>0</v>
      </c>
      <c r="CT423" s="23">
        <v>2</v>
      </c>
      <c r="CV423" s="23">
        <v>3</v>
      </c>
    </row>
    <row r="424" spans="1:100" hidden="1" x14ac:dyDescent="0.25">
      <c r="A424" s="1" t="s">
        <v>12</v>
      </c>
      <c r="B424" s="1" t="s">
        <v>13</v>
      </c>
      <c r="C424" s="1" t="s">
        <v>11</v>
      </c>
      <c r="D424" s="2">
        <v>41927</v>
      </c>
      <c r="E424" s="2">
        <v>41927</v>
      </c>
      <c r="F424">
        <v>156.4</v>
      </c>
      <c r="G424" t="str">
        <f>podroze[[#This Row],[Imie]]&amp;podroze[[#This Row],[Nazwisko]]</f>
        <v>DorotaMorska</v>
      </c>
      <c r="H424">
        <f>COUNTIF(podroze[id],podroze[[#This Row],[id]])</f>
        <v>12</v>
      </c>
      <c r="I424">
        <f>podroze[[#This Row],[D_powr]]-podroze[[#This Row],[D_wyj]]+1</f>
        <v>1</v>
      </c>
      <c r="J424" s="1" cm="1">
        <f t="array" ref="J424">SUM(IF(podroze[Nazwisko]=podroze[[#This Row],[Nazwisko]],podroze[dnie],0))</f>
        <v>30</v>
      </c>
      <c r="K424" s="1">
        <f>30+(podroze[[#This Row],[dnie]]-1)*24</f>
        <v>30</v>
      </c>
      <c r="AB424" s="1" t="s">
        <v>12</v>
      </c>
      <c r="AC424" s="1" t="s">
        <v>13</v>
      </c>
      <c r="AD424" s="1" t="s">
        <v>11</v>
      </c>
      <c r="AE424" s="2">
        <v>41927</v>
      </c>
      <c r="AF424" s="2">
        <v>41927</v>
      </c>
      <c r="AG424">
        <v>156.4</v>
      </c>
      <c r="AH424" t="str">
        <f>podroze7[[#This Row],[Imie]]&amp;podroze7[[#This Row],[Nazwisko]]</f>
        <v>DorotaMorska</v>
      </c>
      <c r="AI424">
        <f>COUNTIF(podroze7[id],podroze7[[#This Row],[id]])</f>
        <v>12</v>
      </c>
      <c r="AJ424">
        <f>podroze7[[#This Row],[D_powr]]-podroze7[[#This Row],[D_wyj]]+1</f>
        <v>1</v>
      </c>
      <c r="AK424" s="1" cm="1">
        <f t="array" ref="AK424">SUM(IF(podroze7[Nazwisko]=podroze7[[#This Row],[Nazwisko]],podroze7[dnie],0))</f>
        <v>30</v>
      </c>
      <c r="AL424" s="1">
        <f>30+(podroze7[[#This Row],[dnie]]-1)*24</f>
        <v>30</v>
      </c>
      <c r="AM424" s="1">
        <f>podroze7[[#This Row],[dieta]]+podroze7[[#This Row],[Koszt_wyj]]</f>
        <v>186.4</v>
      </c>
      <c r="AZ424" s="1" t="s">
        <v>12</v>
      </c>
      <c r="BA424" s="1" t="s">
        <v>13</v>
      </c>
      <c r="BB424" s="1" t="s">
        <v>11</v>
      </c>
      <c r="BC424" s="2">
        <v>41927</v>
      </c>
      <c r="BD424" s="2">
        <v>41927</v>
      </c>
      <c r="BE424">
        <v>156.4</v>
      </c>
      <c r="BF424" t="str">
        <f>podroze78[[#This Row],[Imie]]&amp;podroze78[[#This Row],[Nazwisko]]</f>
        <v>DorotaMorska</v>
      </c>
      <c r="BG424">
        <f>COUNTIF(podroze78[id],podroze78[[#This Row],[id]])</f>
        <v>12</v>
      </c>
      <c r="BH424">
        <f>podroze78[[#This Row],[D_powr]]-podroze78[[#This Row],[D_wyj]]+1</f>
        <v>1</v>
      </c>
      <c r="BI424" s="1" cm="1">
        <f t="array" ref="BI424">SUM(IF(podroze78[Nazwisko]=podroze78[[#This Row],[Nazwisko]],podroze78[dnie],0))</f>
        <v>30</v>
      </c>
      <c r="BJ424" s="1">
        <f>30+(podroze78[[#This Row],[dnie]]-1)*24</f>
        <v>30</v>
      </c>
      <c r="BK424" s="1">
        <f>podroze78[[#This Row],[dieta]]+podroze78[[#This Row],[Koszt_wyj]]</f>
        <v>186.4</v>
      </c>
      <c r="BL424" s="1">
        <f>MONTH(podroze78[[#This Row],[D_wyj]])</f>
        <v>10</v>
      </c>
      <c r="BT424" s="1" t="s">
        <v>12</v>
      </c>
      <c r="BU424" s="1" t="s">
        <v>13</v>
      </c>
      <c r="BV424" s="1" t="s">
        <v>11</v>
      </c>
      <c r="BW424" s="2">
        <v>41927</v>
      </c>
      <c r="BX424" s="2">
        <v>41927</v>
      </c>
      <c r="BY424">
        <v>156.4</v>
      </c>
      <c r="BZ424" t="str">
        <f>podroze789[[#This Row],[Imie]]&amp;podroze789[[#This Row],[Nazwisko]]</f>
        <v>DorotaMorska</v>
      </c>
      <c r="CA424">
        <f>COUNTIF(podroze789[id],podroze789[[#This Row],[id]])</f>
        <v>12</v>
      </c>
      <c r="CB424">
        <f>podroze789[[#This Row],[D_powr]]-podroze789[[#This Row],[D_wyj]]+1</f>
        <v>1</v>
      </c>
      <c r="CC424" s="1" cm="1">
        <f t="array" ref="CC424">SUM(IF(podroze789[Nazwisko]=podroze789[[#This Row],[Nazwisko]],podroze789[dnie],0))</f>
        <v>30</v>
      </c>
      <c r="CD424" s="1">
        <f>30+(podroze789[[#This Row],[dnie]]-1)*24</f>
        <v>30</v>
      </c>
      <c r="CE424" s="1">
        <f>podroze789[[#This Row],[dieta]]+podroze789[[#This Row],[Koszt_wyj]]</f>
        <v>186.4</v>
      </c>
      <c r="CF424" s="1">
        <f>MONTH(podroze789[[#This Row],[D_wyj]])</f>
        <v>10</v>
      </c>
      <c r="CG424" s="1">
        <f>podroze789[[#This Row],[dnie]]-1</f>
        <v>0</v>
      </c>
      <c r="CT424" s="24">
        <v>2</v>
      </c>
      <c r="CV424" s="24">
        <v>1</v>
      </c>
    </row>
    <row r="425" spans="1:100" hidden="1" x14ac:dyDescent="0.25">
      <c r="A425" s="1" t="s">
        <v>12</v>
      </c>
      <c r="B425" s="1" t="s">
        <v>13</v>
      </c>
      <c r="C425" s="1" t="s">
        <v>30</v>
      </c>
      <c r="D425" s="2">
        <v>41930</v>
      </c>
      <c r="E425" s="2">
        <v>41930</v>
      </c>
      <c r="F425">
        <v>212.5</v>
      </c>
      <c r="G425" t="str">
        <f>podroze[[#This Row],[Imie]]&amp;podroze[[#This Row],[Nazwisko]]</f>
        <v>DorotaMorska</v>
      </c>
      <c r="H425">
        <f>COUNTIF(podroze[id],podroze[[#This Row],[id]])</f>
        <v>12</v>
      </c>
      <c r="I425">
        <f>podroze[[#This Row],[D_powr]]-podroze[[#This Row],[D_wyj]]+1</f>
        <v>1</v>
      </c>
      <c r="J425" s="1" cm="1">
        <f t="array" ref="J425">SUM(IF(podroze[Nazwisko]=podroze[[#This Row],[Nazwisko]],podroze[dnie],0))</f>
        <v>30</v>
      </c>
      <c r="K425" s="1">
        <f>30+(podroze[[#This Row],[dnie]]-1)*24</f>
        <v>30</v>
      </c>
      <c r="AB425" s="1" t="s">
        <v>12</v>
      </c>
      <c r="AC425" s="1" t="s">
        <v>13</v>
      </c>
      <c r="AD425" s="1" t="s">
        <v>30</v>
      </c>
      <c r="AE425" s="2">
        <v>41930</v>
      </c>
      <c r="AF425" s="2">
        <v>41930</v>
      </c>
      <c r="AG425">
        <v>212.5</v>
      </c>
      <c r="AH425" t="str">
        <f>podroze7[[#This Row],[Imie]]&amp;podroze7[[#This Row],[Nazwisko]]</f>
        <v>DorotaMorska</v>
      </c>
      <c r="AI425">
        <f>COUNTIF(podroze7[id],podroze7[[#This Row],[id]])</f>
        <v>12</v>
      </c>
      <c r="AJ425">
        <f>podroze7[[#This Row],[D_powr]]-podroze7[[#This Row],[D_wyj]]+1</f>
        <v>1</v>
      </c>
      <c r="AK425" s="1" cm="1">
        <f t="array" ref="AK425">SUM(IF(podroze7[Nazwisko]=podroze7[[#This Row],[Nazwisko]],podroze7[dnie],0))</f>
        <v>30</v>
      </c>
      <c r="AL425" s="1">
        <f>30+(podroze7[[#This Row],[dnie]]-1)*24</f>
        <v>30</v>
      </c>
      <c r="AM425" s="1">
        <f>podroze7[[#This Row],[dieta]]+podroze7[[#This Row],[Koszt_wyj]]</f>
        <v>242.5</v>
      </c>
      <c r="AZ425" s="1" t="s">
        <v>12</v>
      </c>
      <c r="BA425" s="1" t="s">
        <v>13</v>
      </c>
      <c r="BB425" s="1" t="s">
        <v>30</v>
      </c>
      <c r="BC425" s="2">
        <v>41930</v>
      </c>
      <c r="BD425" s="2">
        <v>41930</v>
      </c>
      <c r="BE425">
        <v>212.5</v>
      </c>
      <c r="BF425" t="str">
        <f>podroze78[[#This Row],[Imie]]&amp;podroze78[[#This Row],[Nazwisko]]</f>
        <v>DorotaMorska</v>
      </c>
      <c r="BG425">
        <f>COUNTIF(podroze78[id],podroze78[[#This Row],[id]])</f>
        <v>12</v>
      </c>
      <c r="BH425">
        <f>podroze78[[#This Row],[D_powr]]-podroze78[[#This Row],[D_wyj]]+1</f>
        <v>1</v>
      </c>
      <c r="BI425" s="1" cm="1">
        <f t="array" ref="BI425">SUM(IF(podroze78[Nazwisko]=podroze78[[#This Row],[Nazwisko]],podroze78[dnie],0))</f>
        <v>30</v>
      </c>
      <c r="BJ425" s="1">
        <f>30+(podroze78[[#This Row],[dnie]]-1)*24</f>
        <v>30</v>
      </c>
      <c r="BK425" s="1">
        <f>podroze78[[#This Row],[dieta]]+podroze78[[#This Row],[Koszt_wyj]]</f>
        <v>242.5</v>
      </c>
      <c r="BL425" s="1">
        <f>MONTH(podroze78[[#This Row],[D_wyj]])</f>
        <v>10</v>
      </c>
      <c r="BT425" s="1" t="s">
        <v>12</v>
      </c>
      <c r="BU425" s="1" t="s">
        <v>13</v>
      </c>
      <c r="BV425" s="1" t="s">
        <v>30</v>
      </c>
      <c r="BW425" s="2">
        <v>41930</v>
      </c>
      <c r="BX425" s="2">
        <v>41930</v>
      </c>
      <c r="BY425">
        <v>212.5</v>
      </c>
      <c r="BZ425" t="str">
        <f>podroze789[[#This Row],[Imie]]&amp;podroze789[[#This Row],[Nazwisko]]</f>
        <v>DorotaMorska</v>
      </c>
      <c r="CA425">
        <f>COUNTIF(podroze789[id],podroze789[[#This Row],[id]])</f>
        <v>12</v>
      </c>
      <c r="CB425">
        <f>podroze789[[#This Row],[D_powr]]-podroze789[[#This Row],[D_wyj]]+1</f>
        <v>1</v>
      </c>
      <c r="CC425" s="1" cm="1">
        <f t="array" ref="CC425">SUM(IF(podroze789[Nazwisko]=podroze789[[#This Row],[Nazwisko]],podroze789[dnie],0))</f>
        <v>30</v>
      </c>
      <c r="CD425" s="1">
        <f>30+(podroze789[[#This Row],[dnie]]-1)*24</f>
        <v>30</v>
      </c>
      <c r="CE425" s="1">
        <f>podroze789[[#This Row],[dieta]]+podroze789[[#This Row],[Koszt_wyj]]</f>
        <v>242.5</v>
      </c>
      <c r="CF425" s="1">
        <f>MONTH(podroze789[[#This Row],[D_wyj]])</f>
        <v>10</v>
      </c>
      <c r="CG425" s="1">
        <f>podroze789[[#This Row],[dnie]]-1</f>
        <v>0</v>
      </c>
      <c r="CT425" s="23">
        <v>4</v>
      </c>
      <c r="CV425" s="23">
        <v>1</v>
      </c>
    </row>
    <row r="426" spans="1:100" hidden="1" x14ac:dyDescent="0.25">
      <c r="A426" s="1" t="s">
        <v>137</v>
      </c>
      <c r="B426" s="1" t="s">
        <v>138</v>
      </c>
      <c r="C426" s="1" t="s">
        <v>66</v>
      </c>
      <c r="D426" s="2">
        <v>41841</v>
      </c>
      <c r="E426" s="2">
        <v>41841</v>
      </c>
      <c r="F426">
        <v>307.7</v>
      </c>
      <c r="G426" t="str">
        <f>podroze[[#This Row],[Imie]]&amp;podroze[[#This Row],[Nazwisko]]</f>
        <v>RozaliaSiedlecka</v>
      </c>
      <c r="H426">
        <f>COUNTIF(podroze[id],podroze[[#This Row],[id]])</f>
        <v>11</v>
      </c>
      <c r="I426">
        <f>podroze[[#This Row],[D_powr]]-podroze[[#This Row],[D_wyj]]+1</f>
        <v>1</v>
      </c>
      <c r="J426" s="1" cm="1">
        <f t="array" ref="J426">SUM(IF(podroze[Nazwisko]=podroze[[#This Row],[Nazwisko]],podroze[dnie],0))</f>
        <v>30</v>
      </c>
      <c r="K426" s="1">
        <f>30+(podroze[[#This Row],[dnie]]-1)*24</f>
        <v>30</v>
      </c>
      <c r="AB426" s="1" t="s">
        <v>137</v>
      </c>
      <c r="AC426" s="1" t="s">
        <v>138</v>
      </c>
      <c r="AD426" s="1" t="s">
        <v>66</v>
      </c>
      <c r="AE426" s="2">
        <v>41841</v>
      </c>
      <c r="AF426" s="2">
        <v>41841</v>
      </c>
      <c r="AG426">
        <v>307.7</v>
      </c>
      <c r="AH426" t="str">
        <f>podroze7[[#This Row],[Imie]]&amp;podroze7[[#This Row],[Nazwisko]]</f>
        <v>RozaliaSiedlecka</v>
      </c>
      <c r="AI426">
        <f>COUNTIF(podroze7[id],podroze7[[#This Row],[id]])</f>
        <v>11</v>
      </c>
      <c r="AJ426">
        <f>podroze7[[#This Row],[D_powr]]-podroze7[[#This Row],[D_wyj]]+1</f>
        <v>1</v>
      </c>
      <c r="AK426" s="1" cm="1">
        <f t="array" ref="AK426">SUM(IF(podroze7[Nazwisko]=podroze7[[#This Row],[Nazwisko]],podroze7[dnie],0))</f>
        <v>30</v>
      </c>
      <c r="AL426" s="1">
        <f>30+(podroze7[[#This Row],[dnie]]-1)*24</f>
        <v>30</v>
      </c>
      <c r="AM426" s="1">
        <f>podroze7[[#This Row],[dieta]]+podroze7[[#This Row],[Koszt_wyj]]</f>
        <v>337.7</v>
      </c>
      <c r="AZ426" s="1" t="s">
        <v>137</v>
      </c>
      <c r="BA426" s="1" t="s">
        <v>138</v>
      </c>
      <c r="BB426" s="1" t="s">
        <v>66</v>
      </c>
      <c r="BC426" s="2">
        <v>41841</v>
      </c>
      <c r="BD426" s="2">
        <v>41841</v>
      </c>
      <c r="BE426">
        <v>307.7</v>
      </c>
      <c r="BF426" t="str">
        <f>podroze78[[#This Row],[Imie]]&amp;podroze78[[#This Row],[Nazwisko]]</f>
        <v>RozaliaSiedlecka</v>
      </c>
      <c r="BG426">
        <f>COUNTIF(podroze78[id],podroze78[[#This Row],[id]])</f>
        <v>11</v>
      </c>
      <c r="BH426">
        <f>podroze78[[#This Row],[D_powr]]-podroze78[[#This Row],[D_wyj]]+1</f>
        <v>1</v>
      </c>
      <c r="BI426" s="1" cm="1">
        <f t="array" ref="BI426">SUM(IF(podroze78[Nazwisko]=podroze78[[#This Row],[Nazwisko]],podroze78[dnie],0))</f>
        <v>30</v>
      </c>
      <c r="BJ426" s="1">
        <f>30+(podroze78[[#This Row],[dnie]]-1)*24</f>
        <v>30</v>
      </c>
      <c r="BK426" s="1">
        <f>podroze78[[#This Row],[dieta]]+podroze78[[#This Row],[Koszt_wyj]]</f>
        <v>337.7</v>
      </c>
      <c r="BL426" s="1">
        <f>MONTH(podroze78[[#This Row],[D_wyj]])</f>
        <v>7</v>
      </c>
      <c r="BT426" s="1" t="s">
        <v>137</v>
      </c>
      <c r="BU426" s="1" t="s">
        <v>138</v>
      </c>
      <c r="BV426" s="1" t="s">
        <v>66</v>
      </c>
      <c r="BW426" s="2">
        <v>41841</v>
      </c>
      <c r="BX426" s="2">
        <v>41841</v>
      </c>
      <c r="BY426">
        <v>307.7</v>
      </c>
      <c r="BZ426" t="str">
        <f>podroze789[[#This Row],[Imie]]&amp;podroze789[[#This Row],[Nazwisko]]</f>
        <v>RozaliaSiedlecka</v>
      </c>
      <c r="CA426">
        <f>COUNTIF(podroze789[id],podroze789[[#This Row],[id]])</f>
        <v>11</v>
      </c>
      <c r="CB426">
        <f>podroze789[[#This Row],[D_powr]]-podroze789[[#This Row],[D_wyj]]+1</f>
        <v>1</v>
      </c>
      <c r="CC426" s="1" cm="1">
        <f t="array" ref="CC426">SUM(IF(podroze789[Nazwisko]=podroze789[[#This Row],[Nazwisko]],podroze789[dnie],0))</f>
        <v>30</v>
      </c>
      <c r="CD426" s="1">
        <f>30+(podroze789[[#This Row],[dnie]]-1)*24</f>
        <v>30</v>
      </c>
      <c r="CE426" s="1">
        <f>podroze789[[#This Row],[dieta]]+podroze789[[#This Row],[Koszt_wyj]]</f>
        <v>337.7</v>
      </c>
      <c r="CF426" s="1">
        <f>MONTH(podroze789[[#This Row],[D_wyj]])</f>
        <v>7</v>
      </c>
      <c r="CG426" s="1">
        <f>podroze789[[#This Row],[dnie]]-1</f>
        <v>0</v>
      </c>
      <c r="CT426" s="24">
        <v>4</v>
      </c>
      <c r="CV426" s="24">
        <v>1</v>
      </c>
    </row>
    <row r="427" spans="1:100" hidden="1" x14ac:dyDescent="0.25">
      <c r="A427" s="1" t="s">
        <v>86</v>
      </c>
      <c r="B427" s="1" t="s">
        <v>136</v>
      </c>
      <c r="C427" s="1" t="s">
        <v>38</v>
      </c>
      <c r="D427" s="2">
        <v>41701</v>
      </c>
      <c r="E427" s="2">
        <v>41701</v>
      </c>
      <c r="F427">
        <v>278.8</v>
      </c>
      <c r="G427" t="str">
        <f>podroze[[#This Row],[Imie]]&amp;podroze[[#This Row],[Nazwisko]]</f>
        <v>AdamWradoch</v>
      </c>
      <c r="H427">
        <f>COUNTIF(podroze[id],podroze[[#This Row],[id]])</f>
        <v>11</v>
      </c>
      <c r="I427">
        <f>podroze[[#This Row],[D_powr]]-podroze[[#This Row],[D_wyj]]+1</f>
        <v>1</v>
      </c>
      <c r="J427" s="1" cm="1">
        <f t="array" ref="J427">SUM(IF(podroze[Nazwisko]=podroze[[#This Row],[Nazwisko]],podroze[dnie],0))</f>
        <v>30</v>
      </c>
      <c r="K427" s="1">
        <f>30+(podroze[[#This Row],[dnie]]-1)*24</f>
        <v>30</v>
      </c>
      <c r="AB427" s="1" t="s">
        <v>86</v>
      </c>
      <c r="AC427" s="1" t="s">
        <v>136</v>
      </c>
      <c r="AD427" s="1" t="s">
        <v>38</v>
      </c>
      <c r="AE427" s="2">
        <v>41701</v>
      </c>
      <c r="AF427" s="2">
        <v>41701</v>
      </c>
      <c r="AG427">
        <v>278.8</v>
      </c>
      <c r="AH427" t="str">
        <f>podroze7[[#This Row],[Imie]]&amp;podroze7[[#This Row],[Nazwisko]]</f>
        <v>AdamWradoch</v>
      </c>
      <c r="AI427">
        <f>COUNTIF(podroze7[id],podroze7[[#This Row],[id]])</f>
        <v>11</v>
      </c>
      <c r="AJ427">
        <f>podroze7[[#This Row],[D_powr]]-podroze7[[#This Row],[D_wyj]]+1</f>
        <v>1</v>
      </c>
      <c r="AK427" s="1" cm="1">
        <f t="array" ref="AK427">SUM(IF(podroze7[Nazwisko]=podroze7[[#This Row],[Nazwisko]],podroze7[dnie],0))</f>
        <v>30</v>
      </c>
      <c r="AL427" s="1">
        <f>30+(podroze7[[#This Row],[dnie]]-1)*24</f>
        <v>30</v>
      </c>
      <c r="AM427" s="1">
        <f>podroze7[[#This Row],[dieta]]+podroze7[[#This Row],[Koszt_wyj]]</f>
        <v>308.8</v>
      </c>
      <c r="AZ427" s="1" t="s">
        <v>86</v>
      </c>
      <c r="BA427" s="1" t="s">
        <v>136</v>
      </c>
      <c r="BB427" s="1" t="s">
        <v>38</v>
      </c>
      <c r="BC427" s="2">
        <v>41701</v>
      </c>
      <c r="BD427" s="2">
        <v>41701</v>
      </c>
      <c r="BE427">
        <v>278.8</v>
      </c>
      <c r="BF427" t="str">
        <f>podroze78[[#This Row],[Imie]]&amp;podroze78[[#This Row],[Nazwisko]]</f>
        <v>AdamWradoch</v>
      </c>
      <c r="BG427">
        <f>COUNTIF(podroze78[id],podroze78[[#This Row],[id]])</f>
        <v>11</v>
      </c>
      <c r="BH427">
        <f>podroze78[[#This Row],[D_powr]]-podroze78[[#This Row],[D_wyj]]+1</f>
        <v>1</v>
      </c>
      <c r="BI427" s="1" cm="1">
        <f t="array" ref="BI427">SUM(IF(podroze78[Nazwisko]=podroze78[[#This Row],[Nazwisko]],podroze78[dnie],0))</f>
        <v>30</v>
      </c>
      <c r="BJ427" s="1">
        <f>30+(podroze78[[#This Row],[dnie]]-1)*24</f>
        <v>30</v>
      </c>
      <c r="BK427" s="1">
        <f>podroze78[[#This Row],[dieta]]+podroze78[[#This Row],[Koszt_wyj]]</f>
        <v>308.8</v>
      </c>
      <c r="BL427" s="1">
        <f>MONTH(podroze78[[#This Row],[D_wyj]])</f>
        <v>3</v>
      </c>
      <c r="BT427" s="1" t="s">
        <v>86</v>
      </c>
      <c r="BU427" s="1" t="s">
        <v>136</v>
      </c>
      <c r="BV427" s="1" t="s">
        <v>38</v>
      </c>
      <c r="BW427" s="2">
        <v>41701</v>
      </c>
      <c r="BX427" s="2">
        <v>41701</v>
      </c>
      <c r="BY427">
        <v>278.8</v>
      </c>
      <c r="BZ427" t="str">
        <f>podroze789[[#This Row],[Imie]]&amp;podroze789[[#This Row],[Nazwisko]]</f>
        <v>AdamWradoch</v>
      </c>
      <c r="CA427">
        <f>COUNTIF(podroze789[id],podroze789[[#This Row],[id]])</f>
        <v>11</v>
      </c>
      <c r="CB427">
        <f>podroze789[[#This Row],[D_powr]]-podroze789[[#This Row],[D_wyj]]+1</f>
        <v>1</v>
      </c>
      <c r="CC427" s="1" cm="1">
        <f t="array" ref="CC427">SUM(IF(podroze789[Nazwisko]=podroze789[[#This Row],[Nazwisko]],podroze789[dnie],0))</f>
        <v>30</v>
      </c>
      <c r="CD427" s="1">
        <f>30+(podroze789[[#This Row],[dnie]]-1)*24</f>
        <v>30</v>
      </c>
      <c r="CE427" s="1">
        <f>podroze789[[#This Row],[dieta]]+podroze789[[#This Row],[Koszt_wyj]]</f>
        <v>308.8</v>
      </c>
      <c r="CF427" s="1">
        <f>MONTH(podroze789[[#This Row],[D_wyj]])</f>
        <v>3</v>
      </c>
      <c r="CG427" s="1">
        <f>podroze789[[#This Row],[dnie]]-1</f>
        <v>0</v>
      </c>
      <c r="CT427" s="23">
        <v>3</v>
      </c>
      <c r="CV427" s="23">
        <v>2</v>
      </c>
    </row>
    <row r="428" spans="1:100" hidden="1" x14ac:dyDescent="0.25">
      <c r="A428" s="1" t="s">
        <v>86</v>
      </c>
      <c r="B428" s="1" t="s">
        <v>136</v>
      </c>
      <c r="C428" s="1" t="s">
        <v>24</v>
      </c>
      <c r="D428" s="2">
        <v>41705</v>
      </c>
      <c r="E428" s="2">
        <v>41705</v>
      </c>
      <c r="F428">
        <v>290.7</v>
      </c>
      <c r="G428" t="str">
        <f>podroze[[#This Row],[Imie]]&amp;podroze[[#This Row],[Nazwisko]]</f>
        <v>AdamWradoch</v>
      </c>
      <c r="H428">
        <f>COUNTIF(podroze[id],podroze[[#This Row],[id]])</f>
        <v>11</v>
      </c>
      <c r="I428">
        <f>podroze[[#This Row],[D_powr]]-podroze[[#This Row],[D_wyj]]+1</f>
        <v>1</v>
      </c>
      <c r="J428" s="1" cm="1">
        <f t="array" ref="J428">SUM(IF(podroze[Nazwisko]=podroze[[#This Row],[Nazwisko]],podroze[dnie],0))</f>
        <v>30</v>
      </c>
      <c r="K428" s="1">
        <f>30+(podroze[[#This Row],[dnie]]-1)*24</f>
        <v>30</v>
      </c>
      <c r="AB428" s="1" t="s">
        <v>86</v>
      </c>
      <c r="AC428" s="1" t="s">
        <v>136</v>
      </c>
      <c r="AD428" s="1" t="s">
        <v>24</v>
      </c>
      <c r="AE428" s="2">
        <v>41705</v>
      </c>
      <c r="AF428" s="2">
        <v>41705</v>
      </c>
      <c r="AG428">
        <v>290.7</v>
      </c>
      <c r="AH428" t="str">
        <f>podroze7[[#This Row],[Imie]]&amp;podroze7[[#This Row],[Nazwisko]]</f>
        <v>AdamWradoch</v>
      </c>
      <c r="AI428">
        <f>COUNTIF(podroze7[id],podroze7[[#This Row],[id]])</f>
        <v>11</v>
      </c>
      <c r="AJ428">
        <f>podroze7[[#This Row],[D_powr]]-podroze7[[#This Row],[D_wyj]]+1</f>
        <v>1</v>
      </c>
      <c r="AK428" s="1" cm="1">
        <f t="array" ref="AK428">SUM(IF(podroze7[Nazwisko]=podroze7[[#This Row],[Nazwisko]],podroze7[dnie],0))</f>
        <v>30</v>
      </c>
      <c r="AL428" s="1">
        <f>30+(podroze7[[#This Row],[dnie]]-1)*24</f>
        <v>30</v>
      </c>
      <c r="AM428" s="1">
        <f>podroze7[[#This Row],[dieta]]+podroze7[[#This Row],[Koszt_wyj]]</f>
        <v>320.7</v>
      </c>
      <c r="AZ428" s="1" t="s">
        <v>86</v>
      </c>
      <c r="BA428" s="1" t="s">
        <v>136</v>
      </c>
      <c r="BB428" s="1" t="s">
        <v>24</v>
      </c>
      <c r="BC428" s="2">
        <v>41705</v>
      </c>
      <c r="BD428" s="2">
        <v>41705</v>
      </c>
      <c r="BE428">
        <v>290.7</v>
      </c>
      <c r="BF428" t="str">
        <f>podroze78[[#This Row],[Imie]]&amp;podroze78[[#This Row],[Nazwisko]]</f>
        <v>AdamWradoch</v>
      </c>
      <c r="BG428">
        <f>COUNTIF(podroze78[id],podroze78[[#This Row],[id]])</f>
        <v>11</v>
      </c>
      <c r="BH428">
        <f>podroze78[[#This Row],[D_powr]]-podroze78[[#This Row],[D_wyj]]+1</f>
        <v>1</v>
      </c>
      <c r="BI428" s="1" cm="1">
        <f t="array" ref="BI428">SUM(IF(podroze78[Nazwisko]=podroze78[[#This Row],[Nazwisko]],podroze78[dnie],0))</f>
        <v>30</v>
      </c>
      <c r="BJ428" s="1">
        <f>30+(podroze78[[#This Row],[dnie]]-1)*24</f>
        <v>30</v>
      </c>
      <c r="BK428" s="1">
        <f>podroze78[[#This Row],[dieta]]+podroze78[[#This Row],[Koszt_wyj]]</f>
        <v>320.7</v>
      </c>
      <c r="BL428" s="1">
        <f>MONTH(podroze78[[#This Row],[D_wyj]])</f>
        <v>3</v>
      </c>
      <c r="BT428" s="1" t="s">
        <v>86</v>
      </c>
      <c r="BU428" s="1" t="s">
        <v>136</v>
      </c>
      <c r="BV428" s="1" t="s">
        <v>24</v>
      </c>
      <c r="BW428" s="2">
        <v>41705</v>
      </c>
      <c r="BX428" s="2">
        <v>41705</v>
      </c>
      <c r="BY428">
        <v>290.7</v>
      </c>
      <c r="BZ428" t="str">
        <f>podroze789[[#This Row],[Imie]]&amp;podroze789[[#This Row],[Nazwisko]]</f>
        <v>AdamWradoch</v>
      </c>
      <c r="CA428">
        <f>COUNTIF(podroze789[id],podroze789[[#This Row],[id]])</f>
        <v>11</v>
      </c>
      <c r="CB428">
        <f>podroze789[[#This Row],[D_powr]]-podroze789[[#This Row],[D_wyj]]+1</f>
        <v>1</v>
      </c>
      <c r="CC428" s="1" cm="1">
        <f t="array" ref="CC428">SUM(IF(podroze789[Nazwisko]=podroze789[[#This Row],[Nazwisko]],podroze789[dnie],0))</f>
        <v>30</v>
      </c>
      <c r="CD428" s="1">
        <f>30+(podroze789[[#This Row],[dnie]]-1)*24</f>
        <v>30</v>
      </c>
      <c r="CE428" s="1">
        <f>podroze789[[#This Row],[dieta]]+podroze789[[#This Row],[Koszt_wyj]]</f>
        <v>320.7</v>
      </c>
      <c r="CF428" s="1">
        <f>MONTH(podroze789[[#This Row],[D_wyj]])</f>
        <v>3</v>
      </c>
      <c r="CG428" s="1">
        <f>podroze789[[#This Row],[dnie]]-1</f>
        <v>0</v>
      </c>
      <c r="CT428" s="24">
        <v>2</v>
      </c>
      <c r="CV428" s="24">
        <v>2</v>
      </c>
    </row>
    <row r="429" spans="1:100" hidden="1" x14ac:dyDescent="0.25">
      <c r="A429" s="1" t="s">
        <v>61</v>
      </c>
      <c r="B429" s="1" t="s">
        <v>62</v>
      </c>
      <c r="C429" s="1" t="s">
        <v>72</v>
      </c>
      <c r="D429" s="2">
        <v>41716</v>
      </c>
      <c r="E429" s="2">
        <v>41716</v>
      </c>
      <c r="F429">
        <v>494.7</v>
      </c>
      <c r="G429" t="str">
        <f>podroze[[#This Row],[Imie]]&amp;podroze[[#This Row],[Nazwisko]]</f>
        <v>AmadeuszHelski</v>
      </c>
      <c r="H429">
        <f>COUNTIF(podroze[id],podroze[[#This Row],[id]])</f>
        <v>9</v>
      </c>
      <c r="I429">
        <f>podroze[[#This Row],[D_powr]]-podroze[[#This Row],[D_wyj]]+1</f>
        <v>1</v>
      </c>
      <c r="J429" s="1" cm="1">
        <f t="array" ref="J429">SUM(IF(podroze[Nazwisko]=podroze[[#This Row],[Nazwisko]],podroze[dnie],0))</f>
        <v>30</v>
      </c>
      <c r="K429" s="1">
        <f>30+(podroze[[#This Row],[dnie]]-1)*24</f>
        <v>30</v>
      </c>
      <c r="AB429" s="1" t="s">
        <v>61</v>
      </c>
      <c r="AC429" s="1" t="s">
        <v>62</v>
      </c>
      <c r="AD429" s="1" t="s">
        <v>72</v>
      </c>
      <c r="AE429" s="2">
        <v>41716</v>
      </c>
      <c r="AF429" s="2">
        <v>41716</v>
      </c>
      <c r="AG429">
        <v>494.7</v>
      </c>
      <c r="AH429" t="str">
        <f>podroze7[[#This Row],[Imie]]&amp;podroze7[[#This Row],[Nazwisko]]</f>
        <v>AmadeuszHelski</v>
      </c>
      <c r="AI429">
        <f>COUNTIF(podroze7[id],podroze7[[#This Row],[id]])</f>
        <v>9</v>
      </c>
      <c r="AJ429">
        <f>podroze7[[#This Row],[D_powr]]-podroze7[[#This Row],[D_wyj]]+1</f>
        <v>1</v>
      </c>
      <c r="AK429" s="1" cm="1">
        <f t="array" ref="AK429">SUM(IF(podroze7[Nazwisko]=podroze7[[#This Row],[Nazwisko]],podroze7[dnie],0))</f>
        <v>30</v>
      </c>
      <c r="AL429" s="1">
        <f>30+(podroze7[[#This Row],[dnie]]-1)*24</f>
        <v>30</v>
      </c>
      <c r="AM429" s="1">
        <f>podroze7[[#This Row],[dieta]]+podroze7[[#This Row],[Koszt_wyj]]</f>
        <v>524.70000000000005</v>
      </c>
      <c r="AZ429" s="1" t="s">
        <v>61</v>
      </c>
      <c r="BA429" s="1" t="s">
        <v>62</v>
      </c>
      <c r="BB429" s="1" t="s">
        <v>72</v>
      </c>
      <c r="BC429" s="2">
        <v>41716</v>
      </c>
      <c r="BD429" s="2">
        <v>41716</v>
      </c>
      <c r="BE429">
        <v>494.7</v>
      </c>
      <c r="BF429" t="str">
        <f>podroze78[[#This Row],[Imie]]&amp;podroze78[[#This Row],[Nazwisko]]</f>
        <v>AmadeuszHelski</v>
      </c>
      <c r="BG429">
        <f>COUNTIF(podroze78[id],podroze78[[#This Row],[id]])</f>
        <v>9</v>
      </c>
      <c r="BH429">
        <f>podroze78[[#This Row],[D_powr]]-podroze78[[#This Row],[D_wyj]]+1</f>
        <v>1</v>
      </c>
      <c r="BI429" s="1" cm="1">
        <f t="array" ref="BI429">SUM(IF(podroze78[Nazwisko]=podroze78[[#This Row],[Nazwisko]],podroze78[dnie],0))</f>
        <v>30</v>
      </c>
      <c r="BJ429" s="1">
        <f>30+(podroze78[[#This Row],[dnie]]-1)*24</f>
        <v>30</v>
      </c>
      <c r="BK429" s="1">
        <f>podroze78[[#This Row],[dieta]]+podroze78[[#This Row],[Koszt_wyj]]</f>
        <v>524.70000000000005</v>
      </c>
      <c r="BL429" s="1">
        <f>MONTH(podroze78[[#This Row],[D_wyj]])</f>
        <v>3</v>
      </c>
      <c r="BT429" s="1" t="s">
        <v>61</v>
      </c>
      <c r="BU429" s="1" t="s">
        <v>62</v>
      </c>
      <c r="BV429" s="1" t="s">
        <v>72</v>
      </c>
      <c r="BW429" s="2">
        <v>41716</v>
      </c>
      <c r="BX429" s="2">
        <v>41716</v>
      </c>
      <c r="BY429">
        <v>494.7</v>
      </c>
      <c r="BZ429" t="str">
        <f>podroze789[[#This Row],[Imie]]&amp;podroze789[[#This Row],[Nazwisko]]</f>
        <v>AmadeuszHelski</v>
      </c>
      <c r="CA429">
        <f>COUNTIF(podroze789[id],podroze789[[#This Row],[id]])</f>
        <v>9</v>
      </c>
      <c r="CB429">
        <f>podroze789[[#This Row],[D_powr]]-podroze789[[#This Row],[D_wyj]]+1</f>
        <v>1</v>
      </c>
      <c r="CC429" s="1" cm="1">
        <f t="array" ref="CC429">SUM(IF(podroze789[Nazwisko]=podroze789[[#This Row],[Nazwisko]],podroze789[dnie],0))</f>
        <v>30</v>
      </c>
      <c r="CD429" s="1">
        <f>30+(podroze789[[#This Row],[dnie]]-1)*24</f>
        <v>30</v>
      </c>
      <c r="CE429" s="1">
        <f>podroze789[[#This Row],[dieta]]+podroze789[[#This Row],[Koszt_wyj]]</f>
        <v>524.70000000000005</v>
      </c>
      <c r="CF429" s="1">
        <f>MONTH(podroze789[[#This Row],[D_wyj]])</f>
        <v>3</v>
      </c>
      <c r="CG429" s="1">
        <f>podroze789[[#This Row],[dnie]]-1</f>
        <v>0</v>
      </c>
      <c r="CT429" s="23">
        <v>4</v>
      </c>
      <c r="CV429" s="23">
        <v>2</v>
      </c>
    </row>
    <row r="430" spans="1:100" x14ac:dyDescent="0.25">
      <c r="A430" s="1" t="s">
        <v>12</v>
      </c>
      <c r="B430" s="1" t="s">
        <v>95</v>
      </c>
      <c r="C430" s="1" t="s">
        <v>8</v>
      </c>
      <c r="D430" s="2">
        <v>41653</v>
      </c>
      <c r="E430" s="2">
        <v>41656</v>
      </c>
      <c r="F430">
        <v>1313</v>
      </c>
      <c r="G430" t="str">
        <f>podroze[[#This Row],[Imie]]&amp;podroze[[#This Row],[Nazwisko]]</f>
        <v>DorotaSosnowiecka</v>
      </c>
      <c r="H430">
        <f>COUNTIF(podroze[id],podroze[[#This Row],[id]])</f>
        <v>13</v>
      </c>
      <c r="I430">
        <f>podroze[[#This Row],[D_powr]]-podroze[[#This Row],[D_wyj]]+1</f>
        <v>4</v>
      </c>
      <c r="J430" s="1" cm="1">
        <f t="array" ref="J430">SUM(IF(podroze[Nazwisko]=podroze[[#This Row],[Nazwisko]],podroze[dnie],0))</f>
        <v>29</v>
      </c>
      <c r="K430" s="1">
        <f>30+(podroze[[#This Row],[dnie]]-1)*24</f>
        <v>102</v>
      </c>
      <c r="AB430" s="1" t="s">
        <v>12</v>
      </c>
      <c r="AC430" s="1" t="s">
        <v>95</v>
      </c>
      <c r="AD430" s="1" t="s">
        <v>8</v>
      </c>
      <c r="AE430" s="2">
        <v>41653</v>
      </c>
      <c r="AF430" s="2">
        <v>41656</v>
      </c>
      <c r="AG430">
        <v>1313</v>
      </c>
      <c r="AH430" t="str">
        <f>podroze7[[#This Row],[Imie]]&amp;podroze7[[#This Row],[Nazwisko]]</f>
        <v>DorotaSosnowiecka</v>
      </c>
      <c r="AI430">
        <f>COUNTIF(podroze7[id],podroze7[[#This Row],[id]])</f>
        <v>13</v>
      </c>
      <c r="AJ430">
        <f>podroze7[[#This Row],[D_powr]]-podroze7[[#This Row],[D_wyj]]+1</f>
        <v>4</v>
      </c>
      <c r="AK430" s="1" cm="1">
        <f t="array" ref="AK430">SUM(IF(podroze7[Nazwisko]=podroze7[[#This Row],[Nazwisko]],podroze7[dnie],0))</f>
        <v>29</v>
      </c>
      <c r="AL430" s="1">
        <f>30+(podroze7[[#This Row],[dnie]]-1)*24</f>
        <v>102</v>
      </c>
      <c r="AM430" s="1">
        <f>podroze7[[#This Row],[dieta]]+podroze7[[#This Row],[Koszt_wyj]]</f>
        <v>1415</v>
      </c>
      <c r="AZ430" s="1" t="s">
        <v>12</v>
      </c>
      <c r="BA430" s="1" t="s">
        <v>95</v>
      </c>
      <c r="BB430" s="1" t="s">
        <v>8</v>
      </c>
      <c r="BC430" s="2">
        <v>41653</v>
      </c>
      <c r="BD430" s="2">
        <v>41656</v>
      </c>
      <c r="BE430">
        <v>1313</v>
      </c>
      <c r="BF430" t="str">
        <f>podroze78[[#This Row],[Imie]]&amp;podroze78[[#This Row],[Nazwisko]]</f>
        <v>DorotaSosnowiecka</v>
      </c>
      <c r="BG430">
        <f>COUNTIF(podroze78[id],podroze78[[#This Row],[id]])</f>
        <v>13</v>
      </c>
      <c r="BH430">
        <f>podroze78[[#This Row],[D_powr]]-podroze78[[#This Row],[D_wyj]]+1</f>
        <v>4</v>
      </c>
      <c r="BI430" s="1" cm="1">
        <f t="array" ref="BI430">SUM(IF(podroze78[Nazwisko]=podroze78[[#This Row],[Nazwisko]],podroze78[dnie],0))</f>
        <v>29</v>
      </c>
      <c r="BJ430" s="1">
        <f>30+(podroze78[[#This Row],[dnie]]-1)*24</f>
        <v>102</v>
      </c>
      <c r="BK430" s="1">
        <f>podroze78[[#This Row],[dieta]]+podroze78[[#This Row],[Koszt_wyj]]</f>
        <v>1415</v>
      </c>
      <c r="BL430" s="1">
        <f>MONTH(podroze78[[#This Row],[D_wyj]])</f>
        <v>1</v>
      </c>
      <c r="BT430" s="1" t="s">
        <v>12</v>
      </c>
      <c r="BU430" s="1" t="s">
        <v>95</v>
      </c>
      <c r="BV430" s="1" t="s">
        <v>8</v>
      </c>
      <c r="BW430" s="2">
        <v>41653</v>
      </c>
      <c r="BX430" s="2">
        <v>41656</v>
      </c>
      <c r="BY430">
        <v>1313</v>
      </c>
      <c r="BZ430" t="str">
        <f>podroze789[[#This Row],[Imie]]&amp;podroze789[[#This Row],[Nazwisko]]</f>
        <v>DorotaSosnowiecka</v>
      </c>
      <c r="CA430">
        <f>COUNTIF(podroze789[id],podroze789[[#This Row],[id]])</f>
        <v>13</v>
      </c>
      <c r="CB430">
        <f>podroze789[[#This Row],[D_powr]]-podroze789[[#This Row],[D_wyj]]+1</f>
        <v>4</v>
      </c>
      <c r="CC430" s="1" cm="1">
        <f t="array" ref="CC430">SUM(IF(podroze789[Nazwisko]=podroze789[[#This Row],[Nazwisko]],podroze789[dnie],0))</f>
        <v>29</v>
      </c>
      <c r="CD430" s="1">
        <f>30+(podroze789[[#This Row],[dnie]]-1)*24</f>
        <v>102</v>
      </c>
      <c r="CE430" s="1">
        <f>podroze789[[#This Row],[dieta]]+podroze789[[#This Row],[Koszt_wyj]]</f>
        <v>1415</v>
      </c>
      <c r="CF430" s="1">
        <f>MONTH(podroze789[[#This Row],[D_wyj]])</f>
        <v>1</v>
      </c>
      <c r="CG430" s="1">
        <f>podroze789[[#This Row],[dnie]]-1</f>
        <v>3</v>
      </c>
      <c r="CT430" s="24">
        <v>4</v>
      </c>
      <c r="CV430" s="24">
        <v>1</v>
      </c>
    </row>
    <row r="431" spans="1:100" x14ac:dyDescent="0.25">
      <c r="A431" s="1" t="s">
        <v>12</v>
      </c>
      <c r="B431" s="1" t="s">
        <v>95</v>
      </c>
      <c r="C431" s="1" t="s">
        <v>66</v>
      </c>
      <c r="D431" s="2">
        <v>41886</v>
      </c>
      <c r="E431" s="2">
        <v>41889</v>
      </c>
      <c r="F431">
        <v>841.7</v>
      </c>
      <c r="G431" t="str">
        <f>podroze[[#This Row],[Imie]]&amp;podroze[[#This Row],[Nazwisko]]</f>
        <v>DorotaSosnowiecka</v>
      </c>
      <c r="H431">
        <f>COUNTIF(podroze[id],podroze[[#This Row],[id]])</f>
        <v>13</v>
      </c>
      <c r="I431">
        <f>podroze[[#This Row],[D_powr]]-podroze[[#This Row],[D_wyj]]+1</f>
        <v>4</v>
      </c>
      <c r="J431" s="1" cm="1">
        <f t="array" ref="J431">SUM(IF(podroze[Nazwisko]=podroze[[#This Row],[Nazwisko]],podroze[dnie],0))</f>
        <v>29</v>
      </c>
      <c r="K431" s="1">
        <f>30+(podroze[[#This Row],[dnie]]-1)*24</f>
        <v>102</v>
      </c>
      <c r="AB431" s="1" t="s">
        <v>12</v>
      </c>
      <c r="AC431" s="1" t="s">
        <v>95</v>
      </c>
      <c r="AD431" s="1" t="s">
        <v>66</v>
      </c>
      <c r="AE431" s="2">
        <v>41886</v>
      </c>
      <c r="AF431" s="2">
        <v>41889</v>
      </c>
      <c r="AG431">
        <v>841.7</v>
      </c>
      <c r="AH431" t="str">
        <f>podroze7[[#This Row],[Imie]]&amp;podroze7[[#This Row],[Nazwisko]]</f>
        <v>DorotaSosnowiecka</v>
      </c>
      <c r="AI431">
        <f>COUNTIF(podroze7[id],podroze7[[#This Row],[id]])</f>
        <v>13</v>
      </c>
      <c r="AJ431">
        <f>podroze7[[#This Row],[D_powr]]-podroze7[[#This Row],[D_wyj]]+1</f>
        <v>4</v>
      </c>
      <c r="AK431" s="1" cm="1">
        <f t="array" ref="AK431">SUM(IF(podroze7[Nazwisko]=podroze7[[#This Row],[Nazwisko]],podroze7[dnie],0))</f>
        <v>29</v>
      </c>
      <c r="AL431" s="1">
        <f>30+(podroze7[[#This Row],[dnie]]-1)*24</f>
        <v>102</v>
      </c>
      <c r="AM431" s="1">
        <f>podroze7[[#This Row],[dieta]]+podroze7[[#This Row],[Koszt_wyj]]</f>
        <v>943.7</v>
      </c>
      <c r="AZ431" s="1" t="s">
        <v>12</v>
      </c>
      <c r="BA431" s="1" t="s">
        <v>95</v>
      </c>
      <c r="BB431" s="1" t="s">
        <v>66</v>
      </c>
      <c r="BC431" s="2">
        <v>41886</v>
      </c>
      <c r="BD431" s="2">
        <v>41889</v>
      </c>
      <c r="BE431">
        <v>841.7</v>
      </c>
      <c r="BF431" t="str">
        <f>podroze78[[#This Row],[Imie]]&amp;podroze78[[#This Row],[Nazwisko]]</f>
        <v>DorotaSosnowiecka</v>
      </c>
      <c r="BG431">
        <f>COUNTIF(podroze78[id],podroze78[[#This Row],[id]])</f>
        <v>13</v>
      </c>
      <c r="BH431">
        <f>podroze78[[#This Row],[D_powr]]-podroze78[[#This Row],[D_wyj]]+1</f>
        <v>4</v>
      </c>
      <c r="BI431" s="1" cm="1">
        <f t="array" ref="BI431">SUM(IF(podroze78[Nazwisko]=podroze78[[#This Row],[Nazwisko]],podroze78[dnie],0))</f>
        <v>29</v>
      </c>
      <c r="BJ431" s="1">
        <f>30+(podroze78[[#This Row],[dnie]]-1)*24</f>
        <v>102</v>
      </c>
      <c r="BK431" s="1">
        <f>podroze78[[#This Row],[dieta]]+podroze78[[#This Row],[Koszt_wyj]]</f>
        <v>943.7</v>
      </c>
      <c r="BL431" s="1">
        <f>MONTH(podroze78[[#This Row],[D_wyj]])</f>
        <v>9</v>
      </c>
      <c r="BT431" s="1" t="s">
        <v>12</v>
      </c>
      <c r="BU431" s="1" t="s">
        <v>95</v>
      </c>
      <c r="BV431" s="1" t="s">
        <v>66</v>
      </c>
      <c r="BW431" s="2">
        <v>41886</v>
      </c>
      <c r="BX431" s="2">
        <v>41889</v>
      </c>
      <c r="BY431">
        <v>841.7</v>
      </c>
      <c r="BZ431" t="str">
        <f>podroze789[[#This Row],[Imie]]&amp;podroze789[[#This Row],[Nazwisko]]</f>
        <v>DorotaSosnowiecka</v>
      </c>
      <c r="CA431">
        <f>COUNTIF(podroze789[id],podroze789[[#This Row],[id]])</f>
        <v>13</v>
      </c>
      <c r="CB431">
        <f>podroze789[[#This Row],[D_powr]]-podroze789[[#This Row],[D_wyj]]+1</f>
        <v>4</v>
      </c>
      <c r="CC431" s="1" cm="1">
        <f t="array" ref="CC431">SUM(IF(podroze789[Nazwisko]=podroze789[[#This Row],[Nazwisko]],podroze789[dnie],0))</f>
        <v>29</v>
      </c>
      <c r="CD431" s="1">
        <f>30+(podroze789[[#This Row],[dnie]]-1)*24</f>
        <v>102</v>
      </c>
      <c r="CE431" s="1">
        <f>podroze789[[#This Row],[dieta]]+podroze789[[#This Row],[Koszt_wyj]]</f>
        <v>943.7</v>
      </c>
      <c r="CF431" s="1">
        <f>MONTH(podroze789[[#This Row],[D_wyj]])</f>
        <v>9</v>
      </c>
      <c r="CG431" s="1">
        <f>podroze789[[#This Row],[dnie]]-1</f>
        <v>3</v>
      </c>
      <c r="CT431" s="23">
        <v>4</v>
      </c>
      <c r="CV431" s="23">
        <v>1</v>
      </c>
    </row>
    <row r="432" spans="1:100" x14ac:dyDescent="0.25">
      <c r="A432" s="1" t="s">
        <v>99</v>
      </c>
      <c r="B432" s="1" t="s">
        <v>100</v>
      </c>
      <c r="C432" s="1" t="s">
        <v>66</v>
      </c>
      <c r="D432" s="2">
        <v>41654</v>
      </c>
      <c r="E432" s="2">
        <v>41658</v>
      </c>
      <c r="F432">
        <v>1019.7</v>
      </c>
      <c r="G432" t="str">
        <f>podroze[[#This Row],[Imie]]&amp;podroze[[#This Row],[Nazwisko]]</f>
        <v>EwaKwiska</v>
      </c>
      <c r="H432">
        <f>COUNTIF(podroze[id],podroze[[#This Row],[id]])</f>
        <v>8</v>
      </c>
      <c r="I432">
        <f>podroze[[#This Row],[D_powr]]-podroze[[#This Row],[D_wyj]]+1</f>
        <v>5</v>
      </c>
      <c r="J432" s="1" cm="1">
        <f t="array" ref="J432">SUM(IF(podroze[Nazwisko]=podroze[[#This Row],[Nazwisko]],podroze[dnie],0))</f>
        <v>29</v>
      </c>
      <c r="K432" s="1">
        <f>30+(podroze[[#This Row],[dnie]]-1)*24</f>
        <v>126</v>
      </c>
      <c r="AB432" s="1" t="s">
        <v>99</v>
      </c>
      <c r="AC432" s="1" t="s">
        <v>100</v>
      </c>
      <c r="AD432" s="1" t="s">
        <v>66</v>
      </c>
      <c r="AE432" s="2">
        <v>41654</v>
      </c>
      <c r="AF432" s="2">
        <v>41658</v>
      </c>
      <c r="AG432">
        <v>1019.7</v>
      </c>
      <c r="AH432" t="str">
        <f>podroze7[[#This Row],[Imie]]&amp;podroze7[[#This Row],[Nazwisko]]</f>
        <v>EwaKwiska</v>
      </c>
      <c r="AI432">
        <f>COUNTIF(podroze7[id],podroze7[[#This Row],[id]])</f>
        <v>8</v>
      </c>
      <c r="AJ432">
        <f>podroze7[[#This Row],[D_powr]]-podroze7[[#This Row],[D_wyj]]+1</f>
        <v>5</v>
      </c>
      <c r="AK432" s="1" cm="1">
        <f t="array" ref="AK432">SUM(IF(podroze7[Nazwisko]=podroze7[[#This Row],[Nazwisko]],podroze7[dnie],0))</f>
        <v>29</v>
      </c>
      <c r="AL432" s="1">
        <f>30+(podroze7[[#This Row],[dnie]]-1)*24</f>
        <v>126</v>
      </c>
      <c r="AM432" s="1">
        <f>podroze7[[#This Row],[dieta]]+podroze7[[#This Row],[Koszt_wyj]]</f>
        <v>1145.7</v>
      </c>
      <c r="AZ432" s="1" t="s">
        <v>99</v>
      </c>
      <c r="BA432" s="1" t="s">
        <v>100</v>
      </c>
      <c r="BB432" s="1" t="s">
        <v>66</v>
      </c>
      <c r="BC432" s="2">
        <v>41654</v>
      </c>
      <c r="BD432" s="2">
        <v>41658</v>
      </c>
      <c r="BE432">
        <v>1019.7</v>
      </c>
      <c r="BF432" t="str">
        <f>podroze78[[#This Row],[Imie]]&amp;podroze78[[#This Row],[Nazwisko]]</f>
        <v>EwaKwiska</v>
      </c>
      <c r="BG432">
        <f>COUNTIF(podroze78[id],podroze78[[#This Row],[id]])</f>
        <v>8</v>
      </c>
      <c r="BH432">
        <f>podroze78[[#This Row],[D_powr]]-podroze78[[#This Row],[D_wyj]]+1</f>
        <v>5</v>
      </c>
      <c r="BI432" s="1" cm="1">
        <f t="array" ref="BI432">SUM(IF(podroze78[Nazwisko]=podroze78[[#This Row],[Nazwisko]],podroze78[dnie],0))</f>
        <v>29</v>
      </c>
      <c r="BJ432" s="1">
        <f>30+(podroze78[[#This Row],[dnie]]-1)*24</f>
        <v>126</v>
      </c>
      <c r="BK432" s="1">
        <f>podroze78[[#This Row],[dieta]]+podroze78[[#This Row],[Koszt_wyj]]</f>
        <v>1145.7</v>
      </c>
      <c r="BL432" s="1">
        <f>MONTH(podroze78[[#This Row],[D_wyj]])</f>
        <v>1</v>
      </c>
      <c r="BT432" s="1" t="s">
        <v>99</v>
      </c>
      <c r="BU432" s="1" t="s">
        <v>100</v>
      </c>
      <c r="BV432" s="1" t="s">
        <v>66</v>
      </c>
      <c r="BW432" s="2">
        <v>41654</v>
      </c>
      <c r="BX432" s="2">
        <v>41658</v>
      </c>
      <c r="BY432">
        <v>1019.7</v>
      </c>
      <c r="BZ432" t="str">
        <f>podroze789[[#This Row],[Imie]]&amp;podroze789[[#This Row],[Nazwisko]]</f>
        <v>EwaKwiska</v>
      </c>
      <c r="CA432">
        <f>COUNTIF(podroze789[id],podroze789[[#This Row],[id]])</f>
        <v>8</v>
      </c>
      <c r="CB432">
        <f>podroze789[[#This Row],[D_powr]]-podroze789[[#This Row],[D_wyj]]+1</f>
        <v>5</v>
      </c>
      <c r="CC432" s="1" cm="1">
        <f t="array" ref="CC432">SUM(IF(podroze789[Nazwisko]=podroze789[[#This Row],[Nazwisko]],podroze789[dnie],0))</f>
        <v>29</v>
      </c>
      <c r="CD432" s="1">
        <f>30+(podroze789[[#This Row],[dnie]]-1)*24</f>
        <v>126</v>
      </c>
      <c r="CE432" s="1">
        <f>podroze789[[#This Row],[dieta]]+podroze789[[#This Row],[Koszt_wyj]]</f>
        <v>1145.7</v>
      </c>
      <c r="CF432" s="1">
        <f>MONTH(podroze789[[#This Row],[D_wyj]])</f>
        <v>1</v>
      </c>
      <c r="CG432" s="1">
        <f>podroze789[[#This Row],[dnie]]-1</f>
        <v>4</v>
      </c>
      <c r="CT432" s="24">
        <v>2</v>
      </c>
      <c r="CV432" s="24">
        <v>2</v>
      </c>
    </row>
    <row r="433" spans="1:100" x14ac:dyDescent="0.25">
      <c r="A433" s="1" t="s">
        <v>99</v>
      </c>
      <c r="B433" s="1" t="s">
        <v>100</v>
      </c>
      <c r="C433" s="1" t="s">
        <v>11</v>
      </c>
      <c r="D433" s="2">
        <v>41899</v>
      </c>
      <c r="E433" s="2">
        <v>41903</v>
      </c>
      <c r="F433">
        <v>712.4</v>
      </c>
      <c r="G433" t="str">
        <f>podroze[[#This Row],[Imie]]&amp;podroze[[#This Row],[Nazwisko]]</f>
        <v>EwaKwiska</v>
      </c>
      <c r="H433">
        <f>COUNTIF(podroze[id],podroze[[#This Row],[id]])</f>
        <v>8</v>
      </c>
      <c r="I433">
        <f>podroze[[#This Row],[D_powr]]-podroze[[#This Row],[D_wyj]]+1</f>
        <v>5</v>
      </c>
      <c r="J433" s="1" cm="1">
        <f t="array" ref="J433">SUM(IF(podroze[Nazwisko]=podroze[[#This Row],[Nazwisko]],podroze[dnie],0))</f>
        <v>29</v>
      </c>
      <c r="K433" s="1">
        <f>30+(podroze[[#This Row],[dnie]]-1)*24</f>
        <v>126</v>
      </c>
      <c r="AB433" s="1" t="s">
        <v>99</v>
      </c>
      <c r="AC433" s="1" t="s">
        <v>100</v>
      </c>
      <c r="AD433" s="1" t="s">
        <v>11</v>
      </c>
      <c r="AE433" s="2">
        <v>41899</v>
      </c>
      <c r="AF433" s="2">
        <v>41903</v>
      </c>
      <c r="AG433">
        <v>712.4</v>
      </c>
      <c r="AH433" t="str">
        <f>podroze7[[#This Row],[Imie]]&amp;podroze7[[#This Row],[Nazwisko]]</f>
        <v>EwaKwiska</v>
      </c>
      <c r="AI433">
        <f>COUNTIF(podroze7[id],podroze7[[#This Row],[id]])</f>
        <v>8</v>
      </c>
      <c r="AJ433">
        <f>podroze7[[#This Row],[D_powr]]-podroze7[[#This Row],[D_wyj]]+1</f>
        <v>5</v>
      </c>
      <c r="AK433" s="1" cm="1">
        <f t="array" ref="AK433">SUM(IF(podroze7[Nazwisko]=podroze7[[#This Row],[Nazwisko]],podroze7[dnie],0))</f>
        <v>29</v>
      </c>
      <c r="AL433" s="1">
        <f>30+(podroze7[[#This Row],[dnie]]-1)*24</f>
        <v>126</v>
      </c>
      <c r="AM433" s="1">
        <f>podroze7[[#This Row],[dieta]]+podroze7[[#This Row],[Koszt_wyj]]</f>
        <v>838.4</v>
      </c>
      <c r="AZ433" s="1" t="s">
        <v>99</v>
      </c>
      <c r="BA433" s="1" t="s">
        <v>100</v>
      </c>
      <c r="BB433" s="1" t="s">
        <v>11</v>
      </c>
      <c r="BC433" s="2">
        <v>41899</v>
      </c>
      <c r="BD433" s="2">
        <v>41903</v>
      </c>
      <c r="BE433">
        <v>712.4</v>
      </c>
      <c r="BF433" t="str">
        <f>podroze78[[#This Row],[Imie]]&amp;podroze78[[#This Row],[Nazwisko]]</f>
        <v>EwaKwiska</v>
      </c>
      <c r="BG433">
        <f>COUNTIF(podroze78[id],podroze78[[#This Row],[id]])</f>
        <v>8</v>
      </c>
      <c r="BH433">
        <f>podroze78[[#This Row],[D_powr]]-podroze78[[#This Row],[D_wyj]]+1</f>
        <v>5</v>
      </c>
      <c r="BI433" s="1" cm="1">
        <f t="array" ref="BI433">SUM(IF(podroze78[Nazwisko]=podroze78[[#This Row],[Nazwisko]],podroze78[dnie],0))</f>
        <v>29</v>
      </c>
      <c r="BJ433" s="1">
        <f>30+(podroze78[[#This Row],[dnie]]-1)*24</f>
        <v>126</v>
      </c>
      <c r="BK433" s="1">
        <f>podroze78[[#This Row],[dieta]]+podroze78[[#This Row],[Koszt_wyj]]</f>
        <v>838.4</v>
      </c>
      <c r="BL433" s="1">
        <f>MONTH(podroze78[[#This Row],[D_wyj]])</f>
        <v>9</v>
      </c>
      <c r="BT433" s="1" t="s">
        <v>99</v>
      </c>
      <c r="BU433" s="1" t="s">
        <v>100</v>
      </c>
      <c r="BV433" s="1" t="s">
        <v>11</v>
      </c>
      <c r="BW433" s="2">
        <v>41899</v>
      </c>
      <c r="BX433" s="2">
        <v>41903</v>
      </c>
      <c r="BY433">
        <v>712.4</v>
      </c>
      <c r="BZ433" t="str">
        <f>podroze789[[#This Row],[Imie]]&amp;podroze789[[#This Row],[Nazwisko]]</f>
        <v>EwaKwiska</v>
      </c>
      <c r="CA433">
        <f>COUNTIF(podroze789[id],podroze789[[#This Row],[id]])</f>
        <v>8</v>
      </c>
      <c r="CB433">
        <f>podroze789[[#This Row],[D_powr]]-podroze789[[#This Row],[D_wyj]]+1</f>
        <v>5</v>
      </c>
      <c r="CC433" s="1" cm="1">
        <f t="array" ref="CC433">SUM(IF(podroze789[Nazwisko]=podroze789[[#This Row],[Nazwisko]],podroze789[dnie],0))</f>
        <v>29</v>
      </c>
      <c r="CD433" s="1">
        <f>30+(podroze789[[#This Row],[dnie]]-1)*24</f>
        <v>126</v>
      </c>
      <c r="CE433" s="1">
        <f>podroze789[[#This Row],[dieta]]+podroze789[[#This Row],[Koszt_wyj]]</f>
        <v>838.4</v>
      </c>
      <c r="CF433" s="1">
        <f>MONTH(podroze789[[#This Row],[D_wyj]])</f>
        <v>9</v>
      </c>
      <c r="CG433" s="1">
        <f>podroze789[[#This Row],[dnie]]-1</f>
        <v>4</v>
      </c>
      <c r="CT433" s="23">
        <v>3</v>
      </c>
      <c r="CV433" s="23">
        <v>1</v>
      </c>
    </row>
    <row r="434" spans="1:100" x14ac:dyDescent="0.25">
      <c r="A434" s="1" t="s">
        <v>12</v>
      </c>
      <c r="B434" s="1" t="s">
        <v>95</v>
      </c>
      <c r="C434" s="1" t="s">
        <v>11</v>
      </c>
      <c r="D434" s="2">
        <v>41665</v>
      </c>
      <c r="E434" s="2">
        <v>41667</v>
      </c>
      <c r="F434">
        <v>434.4</v>
      </c>
      <c r="G434" t="str">
        <f>podroze[[#This Row],[Imie]]&amp;podroze[[#This Row],[Nazwisko]]</f>
        <v>DorotaSosnowiecka</v>
      </c>
      <c r="H434">
        <f>COUNTIF(podroze[id],podroze[[#This Row],[id]])</f>
        <v>13</v>
      </c>
      <c r="I434">
        <f>podroze[[#This Row],[D_powr]]-podroze[[#This Row],[D_wyj]]+1</f>
        <v>3</v>
      </c>
      <c r="J434" s="1" cm="1">
        <f t="array" ref="J434">SUM(IF(podroze[Nazwisko]=podroze[[#This Row],[Nazwisko]],podroze[dnie],0))</f>
        <v>29</v>
      </c>
      <c r="K434" s="1">
        <f>30+(podroze[[#This Row],[dnie]]-1)*24</f>
        <v>78</v>
      </c>
      <c r="AB434" s="1" t="s">
        <v>12</v>
      </c>
      <c r="AC434" s="1" t="s">
        <v>95</v>
      </c>
      <c r="AD434" s="1" t="s">
        <v>11</v>
      </c>
      <c r="AE434" s="2">
        <v>41665</v>
      </c>
      <c r="AF434" s="2">
        <v>41667</v>
      </c>
      <c r="AG434">
        <v>434.4</v>
      </c>
      <c r="AH434" t="str">
        <f>podroze7[[#This Row],[Imie]]&amp;podroze7[[#This Row],[Nazwisko]]</f>
        <v>DorotaSosnowiecka</v>
      </c>
      <c r="AI434">
        <f>COUNTIF(podroze7[id],podroze7[[#This Row],[id]])</f>
        <v>13</v>
      </c>
      <c r="AJ434">
        <f>podroze7[[#This Row],[D_powr]]-podroze7[[#This Row],[D_wyj]]+1</f>
        <v>3</v>
      </c>
      <c r="AK434" s="1" cm="1">
        <f t="array" ref="AK434">SUM(IF(podroze7[Nazwisko]=podroze7[[#This Row],[Nazwisko]],podroze7[dnie],0))</f>
        <v>29</v>
      </c>
      <c r="AL434" s="1">
        <f>30+(podroze7[[#This Row],[dnie]]-1)*24</f>
        <v>78</v>
      </c>
      <c r="AM434" s="1">
        <f>podroze7[[#This Row],[dieta]]+podroze7[[#This Row],[Koszt_wyj]]</f>
        <v>512.4</v>
      </c>
      <c r="AZ434" s="1" t="s">
        <v>12</v>
      </c>
      <c r="BA434" s="1" t="s">
        <v>95</v>
      </c>
      <c r="BB434" s="1" t="s">
        <v>11</v>
      </c>
      <c r="BC434" s="2">
        <v>41665</v>
      </c>
      <c r="BD434" s="2">
        <v>41667</v>
      </c>
      <c r="BE434">
        <v>434.4</v>
      </c>
      <c r="BF434" t="str">
        <f>podroze78[[#This Row],[Imie]]&amp;podroze78[[#This Row],[Nazwisko]]</f>
        <v>DorotaSosnowiecka</v>
      </c>
      <c r="BG434">
        <f>COUNTIF(podroze78[id],podroze78[[#This Row],[id]])</f>
        <v>13</v>
      </c>
      <c r="BH434">
        <f>podroze78[[#This Row],[D_powr]]-podroze78[[#This Row],[D_wyj]]+1</f>
        <v>3</v>
      </c>
      <c r="BI434" s="1" cm="1">
        <f t="array" ref="BI434">SUM(IF(podroze78[Nazwisko]=podroze78[[#This Row],[Nazwisko]],podroze78[dnie],0))</f>
        <v>29</v>
      </c>
      <c r="BJ434" s="1">
        <f>30+(podroze78[[#This Row],[dnie]]-1)*24</f>
        <v>78</v>
      </c>
      <c r="BK434" s="1">
        <f>podroze78[[#This Row],[dieta]]+podroze78[[#This Row],[Koszt_wyj]]</f>
        <v>512.4</v>
      </c>
      <c r="BL434" s="1">
        <f>MONTH(podroze78[[#This Row],[D_wyj]])</f>
        <v>1</v>
      </c>
      <c r="BT434" s="1" t="s">
        <v>12</v>
      </c>
      <c r="BU434" s="1" t="s">
        <v>95</v>
      </c>
      <c r="BV434" s="1" t="s">
        <v>11</v>
      </c>
      <c r="BW434" s="2">
        <v>41665</v>
      </c>
      <c r="BX434" s="2">
        <v>41667</v>
      </c>
      <c r="BY434">
        <v>434.4</v>
      </c>
      <c r="BZ434" t="str">
        <f>podroze789[[#This Row],[Imie]]&amp;podroze789[[#This Row],[Nazwisko]]</f>
        <v>DorotaSosnowiecka</v>
      </c>
      <c r="CA434">
        <f>COUNTIF(podroze789[id],podroze789[[#This Row],[id]])</f>
        <v>13</v>
      </c>
      <c r="CB434">
        <f>podroze789[[#This Row],[D_powr]]-podroze789[[#This Row],[D_wyj]]+1</f>
        <v>3</v>
      </c>
      <c r="CC434" s="1" cm="1">
        <f t="array" ref="CC434">SUM(IF(podroze789[Nazwisko]=podroze789[[#This Row],[Nazwisko]],podroze789[dnie],0))</f>
        <v>29</v>
      </c>
      <c r="CD434" s="1">
        <f>30+(podroze789[[#This Row],[dnie]]-1)*24</f>
        <v>78</v>
      </c>
      <c r="CE434" s="1">
        <f>podroze789[[#This Row],[dieta]]+podroze789[[#This Row],[Koszt_wyj]]</f>
        <v>512.4</v>
      </c>
      <c r="CF434" s="1">
        <f>MONTH(podroze789[[#This Row],[D_wyj]])</f>
        <v>1</v>
      </c>
      <c r="CG434" s="1">
        <f>podroze789[[#This Row],[dnie]]-1</f>
        <v>2</v>
      </c>
      <c r="CT434" s="24">
        <v>3</v>
      </c>
      <c r="CV434" s="24">
        <v>1</v>
      </c>
    </row>
    <row r="435" spans="1:100" x14ac:dyDescent="0.25">
      <c r="A435" s="1" t="s">
        <v>12</v>
      </c>
      <c r="B435" s="1" t="s">
        <v>95</v>
      </c>
      <c r="C435" s="1" t="s">
        <v>27</v>
      </c>
      <c r="D435" s="2">
        <v>41941</v>
      </c>
      <c r="E435" s="2">
        <v>41943</v>
      </c>
      <c r="F435">
        <v>698</v>
      </c>
      <c r="G435" t="str">
        <f>podroze[[#This Row],[Imie]]&amp;podroze[[#This Row],[Nazwisko]]</f>
        <v>DorotaSosnowiecka</v>
      </c>
      <c r="H435">
        <f>COUNTIF(podroze[id],podroze[[#This Row],[id]])</f>
        <v>13</v>
      </c>
      <c r="I435">
        <f>podroze[[#This Row],[D_powr]]-podroze[[#This Row],[D_wyj]]+1</f>
        <v>3</v>
      </c>
      <c r="J435" s="1" cm="1">
        <f t="array" ref="J435">SUM(IF(podroze[Nazwisko]=podroze[[#This Row],[Nazwisko]],podroze[dnie],0))</f>
        <v>29</v>
      </c>
      <c r="K435" s="1">
        <f>30+(podroze[[#This Row],[dnie]]-1)*24</f>
        <v>78</v>
      </c>
      <c r="AB435" s="1" t="s">
        <v>12</v>
      </c>
      <c r="AC435" s="1" t="s">
        <v>95</v>
      </c>
      <c r="AD435" s="1" t="s">
        <v>27</v>
      </c>
      <c r="AE435" s="2">
        <v>41941</v>
      </c>
      <c r="AF435" s="2">
        <v>41943</v>
      </c>
      <c r="AG435">
        <v>698</v>
      </c>
      <c r="AH435" t="str">
        <f>podroze7[[#This Row],[Imie]]&amp;podroze7[[#This Row],[Nazwisko]]</f>
        <v>DorotaSosnowiecka</v>
      </c>
      <c r="AI435">
        <f>COUNTIF(podroze7[id],podroze7[[#This Row],[id]])</f>
        <v>13</v>
      </c>
      <c r="AJ435">
        <f>podroze7[[#This Row],[D_powr]]-podroze7[[#This Row],[D_wyj]]+1</f>
        <v>3</v>
      </c>
      <c r="AK435" s="1" cm="1">
        <f t="array" ref="AK435">SUM(IF(podroze7[Nazwisko]=podroze7[[#This Row],[Nazwisko]],podroze7[dnie],0))</f>
        <v>29</v>
      </c>
      <c r="AL435" s="1">
        <f>30+(podroze7[[#This Row],[dnie]]-1)*24</f>
        <v>78</v>
      </c>
      <c r="AM435" s="1">
        <f>podroze7[[#This Row],[dieta]]+podroze7[[#This Row],[Koszt_wyj]]</f>
        <v>776</v>
      </c>
      <c r="AZ435" s="1" t="s">
        <v>12</v>
      </c>
      <c r="BA435" s="1" t="s">
        <v>95</v>
      </c>
      <c r="BB435" s="1" t="s">
        <v>27</v>
      </c>
      <c r="BC435" s="2">
        <v>41941</v>
      </c>
      <c r="BD435" s="2">
        <v>41943</v>
      </c>
      <c r="BE435">
        <v>698</v>
      </c>
      <c r="BF435" t="str">
        <f>podroze78[[#This Row],[Imie]]&amp;podroze78[[#This Row],[Nazwisko]]</f>
        <v>DorotaSosnowiecka</v>
      </c>
      <c r="BG435">
        <f>COUNTIF(podroze78[id],podroze78[[#This Row],[id]])</f>
        <v>13</v>
      </c>
      <c r="BH435">
        <f>podroze78[[#This Row],[D_powr]]-podroze78[[#This Row],[D_wyj]]+1</f>
        <v>3</v>
      </c>
      <c r="BI435" s="1" cm="1">
        <f t="array" ref="BI435">SUM(IF(podroze78[Nazwisko]=podroze78[[#This Row],[Nazwisko]],podroze78[dnie],0))</f>
        <v>29</v>
      </c>
      <c r="BJ435" s="1">
        <f>30+(podroze78[[#This Row],[dnie]]-1)*24</f>
        <v>78</v>
      </c>
      <c r="BK435" s="1">
        <f>podroze78[[#This Row],[dieta]]+podroze78[[#This Row],[Koszt_wyj]]</f>
        <v>776</v>
      </c>
      <c r="BL435" s="1">
        <f>MONTH(podroze78[[#This Row],[D_wyj]])</f>
        <v>10</v>
      </c>
      <c r="BT435" s="1" t="s">
        <v>12</v>
      </c>
      <c r="BU435" s="1" t="s">
        <v>95</v>
      </c>
      <c r="BV435" s="1" t="s">
        <v>27</v>
      </c>
      <c r="BW435" s="2">
        <v>41941</v>
      </c>
      <c r="BX435" s="2">
        <v>41943</v>
      </c>
      <c r="BY435">
        <v>698</v>
      </c>
      <c r="BZ435" t="str">
        <f>podroze789[[#This Row],[Imie]]&amp;podroze789[[#This Row],[Nazwisko]]</f>
        <v>DorotaSosnowiecka</v>
      </c>
      <c r="CA435">
        <f>COUNTIF(podroze789[id],podroze789[[#This Row],[id]])</f>
        <v>13</v>
      </c>
      <c r="CB435">
        <f>podroze789[[#This Row],[D_powr]]-podroze789[[#This Row],[D_wyj]]+1</f>
        <v>3</v>
      </c>
      <c r="CC435" s="1" cm="1">
        <f t="array" ref="CC435">SUM(IF(podroze789[Nazwisko]=podroze789[[#This Row],[Nazwisko]],podroze789[dnie],0))</f>
        <v>29</v>
      </c>
      <c r="CD435" s="1">
        <f>30+(podroze789[[#This Row],[dnie]]-1)*24</f>
        <v>78</v>
      </c>
      <c r="CE435" s="1">
        <f>podroze789[[#This Row],[dieta]]+podroze789[[#This Row],[Koszt_wyj]]</f>
        <v>776</v>
      </c>
      <c r="CF435" s="1">
        <f>MONTH(podroze789[[#This Row],[D_wyj]])</f>
        <v>10</v>
      </c>
      <c r="CG435" s="1">
        <f>podroze789[[#This Row],[dnie]]-1</f>
        <v>2</v>
      </c>
      <c r="CT435" s="23">
        <v>2</v>
      </c>
      <c r="CV435" s="23">
        <v>1</v>
      </c>
    </row>
    <row r="436" spans="1:100" x14ac:dyDescent="0.25">
      <c r="A436" s="1" t="s">
        <v>99</v>
      </c>
      <c r="B436" s="1" t="s">
        <v>100</v>
      </c>
      <c r="C436" s="1" t="s">
        <v>27</v>
      </c>
      <c r="D436" s="2">
        <v>41660</v>
      </c>
      <c r="E436" s="2">
        <v>41663</v>
      </c>
      <c r="F436">
        <v>826</v>
      </c>
      <c r="G436" t="str">
        <f>podroze[[#This Row],[Imie]]&amp;podroze[[#This Row],[Nazwisko]]</f>
        <v>EwaKwiska</v>
      </c>
      <c r="H436">
        <f>COUNTIF(podroze[id],podroze[[#This Row],[id]])</f>
        <v>8</v>
      </c>
      <c r="I436">
        <f>podroze[[#This Row],[D_powr]]-podroze[[#This Row],[D_wyj]]+1</f>
        <v>4</v>
      </c>
      <c r="J436" s="1" cm="1">
        <f t="array" ref="J436">SUM(IF(podroze[Nazwisko]=podroze[[#This Row],[Nazwisko]],podroze[dnie],0))</f>
        <v>29</v>
      </c>
      <c r="K436" s="1">
        <f>30+(podroze[[#This Row],[dnie]]-1)*24</f>
        <v>102</v>
      </c>
      <c r="AB436" s="1" t="s">
        <v>99</v>
      </c>
      <c r="AC436" s="1" t="s">
        <v>100</v>
      </c>
      <c r="AD436" s="1" t="s">
        <v>27</v>
      </c>
      <c r="AE436" s="2">
        <v>41660</v>
      </c>
      <c r="AF436" s="2">
        <v>41663</v>
      </c>
      <c r="AG436">
        <v>826</v>
      </c>
      <c r="AH436" t="str">
        <f>podroze7[[#This Row],[Imie]]&amp;podroze7[[#This Row],[Nazwisko]]</f>
        <v>EwaKwiska</v>
      </c>
      <c r="AI436">
        <f>COUNTIF(podroze7[id],podroze7[[#This Row],[id]])</f>
        <v>8</v>
      </c>
      <c r="AJ436">
        <f>podroze7[[#This Row],[D_powr]]-podroze7[[#This Row],[D_wyj]]+1</f>
        <v>4</v>
      </c>
      <c r="AK436" s="1" cm="1">
        <f t="array" ref="AK436">SUM(IF(podroze7[Nazwisko]=podroze7[[#This Row],[Nazwisko]],podroze7[dnie],0))</f>
        <v>29</v>
      </c>
      <c r="AL436" s="1">
        <f>30+(podroze7[[#This Row],[dnie]]-1)*24</f>
        <v>102</v>
      </c>
      <c r="AM436" s="1">
        <f>podroze7[[#This Row],[dieta]]+podroze7[[#This Row],[Koszt_wyj]]</f>
        <v>928</v>
      </c>
      <c r="AZ436" s="1" t="s">
        <v>99</v>
      </c>
      <c r="BA436" s="1" t="s">
        <v>100</v>
      </c>
      <c r="BB436" s="1" t="s">
        <v>27</v>
      </c>
      <c r="BC436" s="2">
        <v>41660</v>
      </c>
      <c r="BD436" s="2">
        <v>41663</v>
      </c>
      <c r="BE436">
        <v>826</v>
      </c>
      <c r="BF436" t="str">
        <f>podroze78[[#This Row],[Imie]]&amp;podroze78[[#This Row],[Nazwisko]]</f>
        <v>EwaKwiska</v>
      </c>
      <c r="BG436">
        <f>COUNTIF(podroze78[id],podroze78[[#This Row],[id]])</f>
        <v>8</v>
      </c>
      <c r="BH436">
        <f>podroze78[[#This Row],[D_powr]]-podroze78[[#This Row],[D_wyj]]+1</f>
        <v>4</v>
      </c>
      <c r="BI436" s="1" cm="1">
        <f t="array" ref="BI436">SUM(IF(podroze78[Nazwisko]=podroze78[[#This Row],[Nazwisko]],podroze78[dnie],0))</f>
        <v>29</v>
      </c>
      <c r="BJ436" s="1">
        <f>30+(podroze78[[#This Row],[dnie]]-1)*24</f>
        <v>102</v>
      </c>
      <c r="BK436" s="1">
        <f>podroze78[[#This Row],[dieta]]+podroze78[[#This Row],[Koszt_wyj]]</f>
        <v>928</v>
      </c>
      <c r="BL436" s="1">
        <f>MONTH(podroze78[[#This Row],[D_wyj]])</f>
        <v>1</v>
      </c>
      <c r="BT436" s="1" t="s">
        <v>99</v>
      </c>
      <c r="BU436" s="1" t="s">
        <v>100</v>
      </c>
      <c r="BV436" s="1" t="s">
        <v>27</v>
      </c>
      <c r="BW436" s="2">
        <v>41660</v>
      </c>
      <c r="BX436" s="2">
        <v>41663</v>
      </c>
      <c r="BY436">
        <v>826</v>
      </c>
      <c r="BZ436" t="str">
        <f>podroze789[[#This Row],[Imie]]&amp;podroze789[[#This Row],[Nazwisko]]</f>
        <v>EwaKwiska</v>
      </c>
      <c r="CA436">
        <f>COUNTIF(podroze789[id],podroze789[[#This Row],[id]])</f>
        <v>8</v>
      </c>
      <c r="CB436">
        <f>podroze789[[#This Row],[D_powr]]-podroze789[[#This Row],[D_wyj]]+1</f>
        <v>4</v>
      </c>
      <c r="CC436" s="1" cm="1">
        <f t="array" ref="CC436">SUM(IF(podroze789[Nazwisko]=podroze789[[#This Row],[Nazwisko]],podroze789[dnie],0))</f>
        <v>29</v>
      </c>
      <c r="CD436" s="1">
        <f>30+(podroze789[[#This Row],[dnie]]-1)*24</f>
        <v>102</v>
      </c>
      <c r="CE436" s="1">
        <f>podroze789[[#This Row],[dieta]]+podroze789[[#This Row],[Koszt_wyj]]</f>
        <v>928</v>
      </c>
      <c r="CF436" s="1">
        <f>MONTH(podroze789[[#This Row],[D_wyj]])</f>
        <v>1</v>
      </c>
      <c r="CG436" s="1">
        <f>podroze789[[#This Row],[dnie]]-1</f>
        <v>3</v>
      </c>
      <c r="CT436" s="24">
        <v>4</v>
      </c>
      <c r="CV436" s="24">
        <v>1</v>
      </c>
    </row>
    <row r="437" spans="1:100" x14ac:dyDescent="0.25">
      <c r="A437" s="1" t="s">
        <v>99</v>
      </c>
      <c r="B437" s="1" t="s">
        <v>100</v>
      </c>
      <c r="C437" s="1" t="s">
        <v>17</v>
      </c>
      <c r="D437" s="2">
        <v>41923</v>
      </c>
      <c r="E437" s="2">
        <v>41926</v>
      </c>
      <c r="F437">
        <v>1116.5</v>
      </c>
      <c r="G437" t="str">
        <f>podroze[[#This Row],[Imie]]&amp;podroze[[#This Row],[Nazwisko]]</f>
        <v>EwaKwiska</v>
      </c>
      <c r="H437">
        <f>COUNTIF(podroze[id],podroze[[#This Row],[id]])</f>
        <v>8</v>
      </c>
      <c r="I437">
        <f>podroze[[#This Row],[D_powr]]-podroze[[#This Row],[D_wyj]]+1</f>
        <v>4</v>
      </c>
      <c r="J437" s="1" cm="1">
        <f t="array" ref="J437">SUM(IF(podroze[Nazwisko]=podroze[[#This Row],[Nazwisko]],podroze[dnie],0))</f>
        <v>29</v>
      </c>
      <c r="K437" s="1">
        <f>30+(podroze[[#This Row],[dnie]]-1)*24</f>
        <v>102</v>
      </c>
      <c r="AB437" s="1" t="s">
        <v>99</v>
      </c>
      <c r="AC437" s="1" t="s">
        <v>100</v>
      </c>
      <c r="AD437" s="1" t="s">
        <v>17</v>
      </c>
      <c r="AE437" s="2">
        <v>41923</v>
      </c>
      <c r="AF437" s="2">
        <v>41926</v>
      </c>
      <c r="AG437">
        <v>1116.5</v>
      </c>
      <c r="AH437" t="str">
        <f>podroze7[[#This Row],[Imie]]&amp;podroze7[[#This Row],[Nazwisko]]</f>
        <v>EwaKwiska</v>
      </c>
      <c r="AI437">
        <f>COUNTIF(podroze7[id],podroze7[[#This Row],[id]])</f>
        <v>8</v>
      </c>
      <c r="AJ437">
        <f>podroze7[[#This Row],[D_powr]]-podroze7[[#This Row],[D_wyj]]+1</f>
        <v>4</v>
      </c>
      <c r="AK437" s="1" cm="1">
        <f t="array" ref="AK437">SUM(IF(podroze7[Nazwisko]=podroze7[[#This Row],[Nazwisko]],podroze7[dnie],0))</f>
        <v>29</v>
      </c>
      <c r="AL437" s="1">
        <f>30+(podroze7[[#This Row],[dnie]]-1)*24</f>
        <v>102</v>
      </c>
      <c r="AM437" s="1">
        <f>podroze7[[#This Row],[dieta]]+podroze7[[#This Row],[Koszt_wyj]]</f>
        <v>1218.5</v>
      </c>
      <c r="AZ437" s="1" t="s">
        <v>99</v>
      </c>
      <c r="BA437" s="1" t="s">
        <v>100</v>
      </c>
      <c r="BB437" s="1" t="s">
        <v>17</v>
      </c>
      <c r="BC437" s="2">
        <v>41923</v>
      </c>
      <c r="BD437" s="2">
        <v>41926</v>
      </c>
      <c r="BE437">
        <v>1116.5</v>
      </c>
      <c r="BF437" t="str">
        <f>podroze78[[#This Row],[Imie]]&amp;podroze78[[#This Row],[Nazwisko]]</f>
        <v>EwaKwiska</v>
      </c>
      <c r="BG437">
        <f>COUNTIF(podroze78[id],podroze78[[#This Row],[id]])</f>
        <v>8</v>
      </c>
      <c r="BH437">
        <f>podroze78[[#This Row],[D_powr]]-podroze78[[#This Row],[D_wyj]]+1</f>
        <v>4</v>
      </c>
      <c r="BI437" s="1" cm="1">
        <f t="array" ref="BI437">SUM(IF(podroze78[Nazwisko]=podroze78[[#This Row],[Nazwisko]],podroze78[dnie],0))</f>
        <v>29</v>
      </c>
      <c r="BJ437" s="1">
        <f>30+(podroze78[[#This Row],[dnie]]-1)*24</f>
        <v>102</v>
      </c>
      <c r="BK437" s="1">
        <f>podroze78[[#This Row],[dieta]]+podroze78[[#This Row],[Koszt_wyj]]</f>
        <v>1218.5</v>
      </c>
      <c r="BL437" s="1">
        <f>MONTH(podroze78[[#This Row],[D_wyj]])</f>
        <v>10</v>
      </c>
      <c r="BT437" s="1" t="s">
        <v>99</v>
      </c>
      <c r="BU437" s="1" t="s">
        <v>100</v>
      </c>
      <c r="BV437" s="1" t="s">
        <v>17</v>
      </c>
      <c r="BW437" s="2">
        <v>41923</v>
      </c>
      <c r="BX437" s="2">
        <v>41926</v>
      </c>
      <c r="BY437">
        <v>1116.5</v>
      </c>
      <c r="BZ437" t="str">
        <f>podroze789[[#This Row],[Imie]]&amp;podroze789[[#This Row],[Nazwisko]]</f>
        <v>EwaKwiska</v>
      </c>
      <c r="CA437">
        <f>COUNTIF(podroze789[id],podroze789[[#This Row],[id]])</f>
        <v>8</v>
      </c>
      <c r="CB437">
        <f>podroze789[[#This Row],[D_powr]]-podroze789[[#This Row],[D_wyj]]+1</f>
        <v>4</v>
      </c>
      <c r="CC437" s="1" cm="1">
        <f t="array" ref="CC437">SUM(IF(podroze789[Nazwisko]=podroze789[[#This Row],[Nazwisko]],podroze789[dnie],0))</f>
        <v>29</v>
      </c>
      <c r="CD437" s="1">
        <f>30+(podroze789[[#This Row],[dnie]]-1)*24</f>
        <v>102</v>
      </c>
      <c r="CE437" s="1">
        <f>podroze789[[#This Row],[dieta]]+podroze789[[#This Row],[Koszt_wyj]]</f>
        <v>1218.5</v>
      </c>
      <c r="CF437" s="1">
        <f>MONTH(podroze789[[#This Row],[D_wyj]])</f>
        <v>10</v>
      </c>
      <c r="CG437" s="1">
        <f>podroze789[[#This Row],[dnie]]-1</f>
        <v>3</v>
      </c>
      <c r="CT437" s="23">
        <v>3</v>
      </c>
      <c r="CV437" s="23">
        <v>1</v>
      </c>
    </row>
    <row r="438" spans="1:100" x14ac:dyDescent="0.25">
      <c r="A438" s="1" t="s">
        <v>99</v>
      </c>
      <c r="B438" s="1" t="s">
        <v>100</v>
      </c>
      <c r="C438" s="1" t="s">
        <v>72</v>
      </c>
      <c r="D438" s="2">
        <v>41971</v>
      </c>
      <c r="E438" s="2">
        <v>41974</v>
      </c>
      <c r="F438">
        <v>1091.7</v>
      </c>
      <c r="G438" t="str">
        <f>podroze[[#This Row],[Imie]]&amp;podroze[[#This Row],[Nazwisko]]</f>
        <v>EwaKwiska</v>
      </c>
      <c r="H438">
        <f>COUNTIF(podroze[id],podroze[[#This Row],[id]])</f>
        <v>8</v>
      </c>
      <c r="I438">
        <f>podroze[[#This Row],[D_powr]]-podroze[[#This Row],[D_wyj]]+1</f>
        <v>4</v>
      </c>
      <c r="J438" s="1" cm="1">
        <f t="array" ref="J438">SUM(IF(podroze[Nazwisko]=podroze[[#This Row],[Nazwisko]],podroze[dnie],0))</f>
        <v>29</v>
      </c>
      <c r="K438" s="1">
        <f>30+(podroze[[#This Row],[dnie]]-1)*24</f>
        <v>102</v>
      </c>
      <c r="AB438" s="1" t="s">
        <v>99</v>
      </c>
      <c r="AC438" s="1" t="s">
        <v>100</v>
      </c>
      <c r="AD438" s="1" t="s">
        <v>72</v>
      </c>
      <c r="AE438" s="2">
        <v>41971</v>
      </c>
      <c r="AF438" s="2">
        <v>41974</v>
      </c>
      <c r="AG438">
        <v>1091.7</v>
      </c>
      <c r="AH438" t="str">
        <f>podroze7[[#This Row],[Imie]]&amp;podroze7[[#This Row],[Nazwisko]]</f>
        <v>EwaKwiska</v>
      </c>
      <c r="AI438">
        <f>COUNTIF(podroze7[id],podroze7[[#This Row],[id]])</f>
        <v>8</v>
      </c>
      <c r="AJ438">
        <f>podroze7[[#This Row],[D_powr]]-podroze7[[#This Row],[D_wyj]]+1</f>
        <v>4</v>
      </c>
      <c r="AK438" s="1" cm="1">
        <f t="array" ref="AK438">SUM(IF(podroze7[Nazwisko]=podroze7[[#This Row],[Nazwisko]],podroze7[dnie],0))</f>
        <v>29</v>
      </c>
      <c r="AL438" s="1">
        <f>30+(podroze7[[#This Row],[dnie]]-1)*24</f>
        <v>102</v>
      </c>
      <c r="AM438" s="1">
        <f>podroze7[[#This Row],[dieta]]+podroze7[[#This Row],[Koszt_wyj]]</f>
        <v>1193.7</v>
      </c>
      <c r="AZ438" s="1" t="s">
        <v>99</v>
      </c>
      <c r="BA438" s="1" t="s">
        <v>100</v>
      </c>
      <c r="BB438" s="1" t="s">
        <v>72</v>
      </c>
      <c r="BC438" s="2">
        <v>41971</v>
      </c>
      <c r="BD438" s="2">
        <v>41974</v>
      </c>
      <c r="BE438">
        <v>1091.7</v>
      </c>
      <c r="BF438" t="str">
        <f>podroze78[[#This Row],[Imie]]&amp;podroze78[[#This Row],[Nazwisko]]</f>
        <v>EwaKwiska</v>
      </c>
      <c r="BG438">
        <f>COUNTIF(podroze78[id],podroze78[[#This Row],[id]])</f>
        <v>8</v>
      </c>
      <c r="BH438">
        <f>podroze78[[#This Row],[D_powr]]-podroze78[[#This Row],[D_wyj]]+1</f>
        <v>4</v>
      </c>
      <c r="BI438" s="1" cm="1">
        <f t="array" ref="BI438">SUM(IF(podroze78[Nazwisko]=podroze78[[#This Row],[Nazwisko]],podroze78[dnie],0))</f>
        <v>29</v>
      </c>
      <c r="BJ438" s="1">
        <f>30+(podroze78[[#This Row],[dnie]]-1)*24</f>
        <v>102</v>
      </c>
      <c r="BK438" s="1">
        <f>podroze78[[#This Row],[dieta]]+podroze78[[#This Row],[Koszt_wyj]]</f>
        <v>1193.7</v>
      </c>
      <c r="BL438" s="1">
        <f>MONTH(podroze78[[#This Row],[D_wyj]])</f>
        <v>11</v>
      </c>
      <c r="BT438" s="1" t="s">
        <v>99</v>
      </c>
      <c r="BU438" s="1" t="s">
        <v>100</v>
      </c>
      <c r="BV438" s="1" t="s">
        <v>72</v>
      </c>
      <c r="BW438" s="2">
        <v>41971</v>
      </c>
      <c r="BX438" s="2">
        <v>41974</v>
      </c>
      <c r="BY438">
        <v>1091.7</v>
      </c>
      <c r="BZ438" t="str">
        <f>podroze789[[#This Row],[Imie]]&amp;podroze789[[#This Row],[Nazwisko]]</f>
        <v>EwaKwiska</v>
      </c>
      <c r="CA438">
        <f>COUNTIF(podroze789[id],podroze789[[#This Row],[id]])</f>
        <v>8</v>
      </c>
      <c r="CB438">
        <f>podroze789[[#This Row],[D_powr]]-podroze789[[#This Row],[D_wyj]]+1</f>
        <v>4</v>
      </c>
      <c r="CC438" s="1" cm="1">
        <f t="array" ref="CC438">SUM(IF(podroze789[Nazwisko]=podroze789[[#This Row],[Nazwisko]],podroze789[dnie],0))</f>
        <v>29</v>
      </c>
      <c r="CD438" s="1">
        <f>30+(podroze789[[#This Row],[dnie]]-1)*24</f>
        <v>102</v>
      </c>
      <c r="CE438" s="1">
        <f>podroze789[[#This Row],[dieta]]+podroze789[[#This Row],[Koszt_wyj]]</f>
        <v>1193.7</v>
      </c>
      <c r="CF438" s="1">
        <f>MONTH(podroze789[[#This Row],[D_wyj]])</f>
        <v>11</v>
      </c>
      <c r="CG438" s="1">
        <f>podroze789[[#This Row],[dnie]]-1</f>
        <v>3</v>
      </c>
      <c r="CT438" s="24">
        <v>3</v>
      </c>
      <c r="CV438" s="24">
        <v>1</v>
      </c>
    </row>
    <row r="439" spans="1:100" x14ac:dyDescent="0.25">
      <c r="A439" s="1" t="s">
        <v>12</v>
      </c>
      <c r="B439" s="1" t="s">
        <v>95</v>
      </c>
      <c r="C439" s="1" t="s">
        <v>8</v>
      </c>
      <c r="D439" s="2">
        <v>41689</v>
      </c>
      <c r="E439" s="2">
        <v>41690</v>
      </c>
      <c r="F439">
        <v>891</v>
      </c>
      <c r="G439" t="str">
        <f>podroze[[#This Row],[Imie]]&amp;podroze[[#This Row],[Nazwisko]]</f>
        <v>DorotaSosnowiecka</v>
      </c>
      <c r="H439">
        <f>COUNTIF(podroze[id],podroze[[#This Row],[id]])</f>
        <v>13</v>
      </c>
      <c r="I439">
        <f>podroze[[#This Row],[D_powr]]-podroze[[#This Row],[D_wyj]]+1</f>
        <v>2</v>
      </c>
      <c r="J439" s="1" cm="1">
        <f t="array" ref="J439">SUM(IF(podroze[Nazwisko]=podroze[[#This Row],[Nazwisko]],podroze[dnie],0))</f>
        <v>29</v>
      </c>
      <c r="K439" s="1">
        <f>30+(podroze[[#This Row],[dnie]]-1)*24</f>
        <v>54</v>
      </c>
      <c r="AB439" s="1" t="s">
        <v>12</v>
      </c>
      <c r="AC439" s="1" t="s">
        <v>95</v>
      </c>
      <c r="AD439" s="1" t="s">
        <v>8</v>
      </c>
      <c r="AE439" s="2">
        <v>41689</v>
      </c>
      <c r="AF439" s="2">
        <v>41690</v>
      </c>
      <c r="AG439">
        <v>891</v>
      </c>
      <c r="AH439" t="str">
        <f>podroze7[[#This Row],[Imie]]&amp;podroze7[[#This Row],[Nazwisko]]</f>
        <v>DorotaSosnowiecka</v>
      </c>
      <c r="AI439">
        <f>COUNTIF(podroze7[id],podroze7[[#This Row],[id]])</f>
        <v>13</v>
      </c>
      <c r="AJ439">
        <f>podroze7[[#This Row],[D_powr]]-podroze7[[#This Row],[D_wyj]]+1</f>
        <v>2</v>
      </c>
      <c r="AK439" s="1" cm="1">
        <f t="array" ref="AK439">SUM(IF(podroze7[Nazwisko]=podroze7[[#This Row],[Nazwisko]],podroze7[dnie],0))</f>
        <v>29</v>
      </c>
      <c r="AL439" s="1">
        <f>30+(podroze7[[#This Row],[dnie]]-1)*24</f>
        <v>54</v>
      </c>
      <c r="AM439" s="1">
        <f>podroze7[[#This Row],[dieta]]+podroze7[[#This Row],[Koszt_wyj]]</f>
        <v>945</v>
      </c>
      <c r="AZ439" s="1" t="s">
        <v>12</v>
      </c>
      <c r="BA439" s="1" t="s">
        <v>95</v>
      </c>
      <c r="BB439" s="1" t="s">
        <v>8</v>
      </c>
      <c r="BC439" s="2">
        <v>41689</v>
      </c>
      <c r="BD439" s="2">
        <v>41690</v>
      </c>
      <c r="BE439">
        <v>891</v>
      </c>
      <c r="BF439" t="str">
        <f>podroze78[[#This Row],[Imie]]&amp;podroze78[[#This Row],[Nazwisko]]</f>
        <v>DorotaSosnowiecka</v>
      </c>
      <c r="BG439">
        <f>COUNTIF(podroze78[id],podroze78[[#This Row],[id]])</f>
        <v>13</v>
      </c>
      <c r="BH439">
        <f>podroze78[[#This Row],[D_powr]]-podroze78[[#This Row],[D_wyj]]+1</f>
        <v>2</v>
      </c>
      <c r="BI439" s="1" cm="1">
        <f t="array" ref="BI439">SUM(IF(podroze78[Nazwisko]=podroze78[[#This Row],[Nazwisko]],podroze78[dnie],0))</f>
        <v>29</v>
      </c>
      <c r="BJ439" s="1">
        <f>30+(podroze78[[#This Row],[dnie]]-1)*24</f>
        <v>54</v>
      </c>
      <c r="BK439" s="1">
        <f>podroze78[[#This Row],[dieta]]+podroze78[[#This Row],[Koszt_wyj]]</f>
        <v>945</v>
      </c>
      <c r="BL439" s="1">
        <f>MONTH(podroze78[[#This Row],[D_wyj]])</f>
        <v>2</v>
      </c>
      <c r="BT439" s="1" t="s">
        <v>12</v>
      </c>
      <c r="BU439" s="1" t="s">
        <v>95</v>
      </c>
      <c r="BV439" s="1" t="s">
        <v>8</v>
      </c>
      <c r="BW439" s="2">
        <v>41689</v>
      </c>
      <c r="BX439" s="2">
        <v>41690</v>
      </c>
      <c r="BY439">
        <v>891</v>
      </c>
      <c r="BZ439" t="str">
        <f>podroze789[[#This Row],[Imie]]&amp;podroze789[[#This Row],[Nazwisko]]</f>
        <v>DorotaSosnowiecka</v>
      </c>
      <c r="CA439">
        <f>COUNTIF(podroze789[id],podroze789[[#This Row],[id]])</f>
        <v>13</v>
      </c>
      <c r="CB439">
        <f>podroze789[[#This Row],[D_powr]]-podroze789[[#This Row],[D_wyj]]+1</f>
        <v>2</v>
      </c>
      <c r="CC439" s="1" cm="1">
        <f t="array" ref="CC439">SUM(IF(podroze789[Nazwisko]=podroze789[[#This Row],[Nazwisko]],podroze789[dnie],0))</f>
        <v>29</v>
      </c>
      <c r="CD439" s="1">
        <f>30+(podroze789[[#This Row],[dnie]]-1)*24</f>
        <v>54</v>
      </c>
      <c r="CE439" s="1">
        <f>podroze789[[#This Row],[dieta]]+podroze789[[#This Row],[Koszt_wyj]]</f>
        <v>945</v>
      </c>
      <c r="CF439" s="1">
        <f>MONTH(podroze789[[#This Row],[D_wyj]])</f>
        <v>2</v>
      </c>
      <c r="CG439" s="1">
        <f>podroze789[[#This Row],[dnie]]-1</f>
        <v>1</v>
      </c>
      <c r="CT439" s="23">
        <v>3</v>
      </c>
      <c r="CV439" s="23">
        <v>1</v>
      </c>
    </row>
    <row r="440" spans="1:100" x14ac:dyDescent="0.25">
      <c r="A440" s="1" t="s">
        <v>12</v>
      </c>
      <c r="B440" s="1" t="s">
        <v>95</v>
      </c>
      <c r="C440" s="1" t="s">
        <v>11</v>
      </c>
      <c r="D440" s="2">
        <v>41689</v>
      </c>
      <c r="E440" s="2">
        <v>41690</v>
      </c>
      <c r="F440">
        <v>295.39999999999998</v>
      </c>
      <c r="G440" t="str">
        <f>podroze[[#This Row],[Imie]]&amp;podroze[[#This Row],[Nazwisko]]</f>
        <v>DorotaSosnowiecka</v>
      </c>
      <c r="H440">
        <f>COUNTIF(podroze[id],podroze[[#This Row],[id]])</f>
        <v>13</v>
      </c>
      <c r="I440">
        <f>podroze[[#This Row],[D_powr]]-podroze[[#This Row],[D_wyj]]+1</f>
        <v>2</v>
      </c>
      <c r="J440" s="1" cm="1">
        <f t="array" ref="J440">SUM(IF(podroze[Nazwisko]=podroze[[#This Row],[Nazwisko]],podroze[dnie],0))</f>
        <v>29</v>
      </c>
      <c r="K440" s="1">
        <f>30+(podroze[[#This Row],[dnie]]-1)*24</f>
        <v>54</v>
      </c>
      <c r="AB440" s="1" t="s">
        <v>12</v>
      </c>
      <c r="AC440" s="1" t="s">
        <v>95</v>
      </c>
      <c r="AD440" s="1" t="s">
        <v>11</v>
      </c>
      <c r="AE440" s="2">
        <v>41689</v>
      </c>
      <c r="AF440" s="2">
        <v>41690</v>
      </c>
      <c r="AG440">
        <v>295.39999999999998</v>
      </c>
      <c r="AH440" t="str">
        <f>podroze7[[#This Row],[Imie]]&amp;podroze7[[#This Row],[Nazwisko]]</f>
        <v>DorotaSosnowiecka</v>
      </c>
      <c r="AI440">
        <f>COUNTIF(podroze7[id],podroze7[[#This Row],[id]])</f>
        <v>13</v>
      </c>
      <c r="AJ440">
        <f>podroze7[[#This Row],[D_powr]]-podroze7[[#This Row],[D_wyj]]+1</f>
        <v>2</v>
      </c>
      <c r="AK440" s="1" cm="1">
        <f t="array" ref="AK440">SUM(IF(podroze7[Nazwisko]=podroze7[[#This Row],[Nazwisko]],podroze7[dnie],0))</f>
        <v>29</v>
      </c>
      <c r="AL440" s="1">
        <f>30+(podroze7[[#This Row],[dnie]]-1)*24</f>
        <v>54</v>
      </c>
      <c r="AM440" s="1">
        <f>podroze7[[#This Row],[dieta]]+podroze7[[#This Row],[Koszt_wyj]]</f>
        <v>349.4</v>
      </c>
      <c r="AZ440" s="1" t="s">
        <v>12</v>
      </c>
      <c r="BA440" s="1" t="s">
        <v>95</v>
      </c>
      <c r="BB440" s="1" t="s">
        <v>11</v>
      </c>
      <c r="BC440" s="2">
        <v>41689</v>
      </c>
      <c r="BD440" s="2">
        <v>41690</v>
      </c>
      <c r="BE440">
        <v>295.39999999999998</v>
      </c>
      <c r="BF440" t="str">
        <f>podroze78[[#This Row],[Imie]]&amp;podroze78[[#This Row],[Nazwisko]]</f>
        <v>DorotaSosnowiecka</v>
      </c>
      <c r="BG440">
        <f>COUNTIF(podroze78[id],podroze78[[#This Row],[id]])</f>
        <v>13</v>
      </c>
      <c r="BH440">
        <f>podroze78[[#This Row],[D_powr]]-podroze78[[#This Row],[D_wyj]]+1</f>
        <v>2</v>
      </c>
      <c r="BI440" s="1" cm="1">
        <f t="array" ref="BI440">SUM(IF(podroze78[Nazwisko]=podroze78[[#This Row],[Nazwisko]],podroze78[dnie],0))</f>
        <v>29</v>
      </c>
      <c r="BJ440" s="1">
        <f>30+(podroze78[[#This Row],[dnie]]-1)*24</f>
        <v>54</v>
      </c>
      <c r="BK440" s="1">
        <f>podroze78[[#This Row],[dieta]]+podroze78[[#This Row],[Koszt_wyj]]</f>
        <v>349.4</v>
      </c>
      <c r="BL440" s="1">
        <f>MONTH(podroze78[[#This Row],[D_wyj]])</f>
        <v>2</v>
      </c>
      <c r="BT440" s="1" t="s">
        <v>12</v>
      </c>
      <c r="BU440" s="1" t="s">
        <v>95</v>
      </c>
      <c r="BV440" s="1" t="s">
        <v>11</v>
      </c>
      <c r="BW440" s="2">
        <v>41689</v>
      </c>
      <c r="BX440" s="2">
        <v>41690</v>
      </c>
      <c r="BY440">
        <v>295.39999999999998</v>
      </c>
      <c r="BZ440" t="str">
        <f>podroze789[[#This Row],[Imie]]&amp;podroze789[[#This Row],[Nazwisko]]</f>
        <v>DorotaSosnowiecka</v>
      </c>
      <c r="CA440">
        <f>COUNTIF(podroze789[id],podroze789[[#This Row],[id]])</f>
        <v>13</v>
      </c>
      <c r="CB440">
        <f>podroze789[[#This Row],[D_powr]]-podroze789[[#This Row],[D_wyj]]+1</f>
        <v>2</v>
      </c>
      <c r="CC440" s="1" cm="1">
        <f t="array" ref="CC440">SUM(IF(podroze789[Nazwisko]=podroze789[[#This Row],[Nazwisko]],podroze789[dnie],0))</f>
        <v>29</v>
      </c>
      <c r="CD440" s="1">
        <f>30+(podroze789[[#This Row],[dnie]]-1)*24</f>
        <v>54</v>
      </c>
      <c r="CE440" s="1">
        <f>podroze789[[#This Row],[dieta]]+podroze789[[#This Row],[Koszt_wyj]]</f>
        <v>349.4</v>
      </c>
      <c r="CF440" s="1">
        <f>MONTH(podroze789[[#This Row],[D_wyj]])</f>
        <v>2</v>
      </c>
      <c r="CG440" s="1">
        <f>podroze789[[#This Row],[dnie]]-1</f>
        <v>1</v>
      </c>
      <c r="CT440" s="24">
        <v>4</v>
      </c>
      <c r="CV440" s="24">
        <v>1</v>
      </c>
    </row>
    <row r="441" spans="1:100" x14ac:dyDescent="0.25">
      <c r="A441" s="1" t="s">
        <v>12</v>
      </c>
      <c r="B441" s="1" t="s">
        <v>95</v>
      </c>
      <c r="C441" s="1" t="s">
        <v>47</v>
      </c>
      <c r="D441" s="2">
        <v>41893</v>
      </c>
      <c r="E441" s="2">
        <v>41894</v>
      </c>
      <c r="F441">
        <v>526.79999999999995</v>
      </c>
      <c r="G441" t="str">
        <f>podroze[[#This Row],[Imie]]&amp;podroze[[#This Row],[Nazwisko]]</f>
        <v>DorotaSosnowiecka</v>
      </c>
      <c r="H441">
        <f>COUNTIF(podroze[id],podroze[[#This Row],[id]])</f>
        <v>13</v>
      </c>
      <c r="I441">
        <f>podroze[[#This Row],[D_powr]]-podroze[[#This Row],[D_wyj]]+1</f>
        <v>2</v>
      </c>
      <c r="J441" s="1" cm="1">
        <f t="array" ref="J441">SUM(IF(podroze[Nazwisko]=podroze[[#This Row],[Nazwisko]],podroze[dnie],0))</f>
        <v>29</v>
      </c>
      <c r="K441" s="1">
        <f>30+(podroze[[#This Row],[dnie]]-1)*24</f>
        <v>54</v>
      </c>
      <c r="AB441" s="1" t="s">
        <v>12</v>
      </c>
      <c r="AC441" s="1" t="s">
        <v>95</v>
      </c>
      <c r="AD441" s="1" t="s">
        <v>47</v>
      </c>
      <c r="AE441" s="2">
        <v>41893</v>
      </c>
      <c r="AF441" s="2">
        <v>41894</v>
      </c>
      <c r="AG441">
        <v>526.79999999999995</v>
      </c>
      <c r="AH441" t="str">
        <f>podroze7[[#This Row],[Imie]]&amp;podroze7[[#This Row],[Nazwisko]]</f>
        <v>DorotaSosnowiecka</v>
      </c>
      <c r="AI441">
        <f>COUNTIF(podroze7[id],podroze7[[#This Row],[id]])</f>
        <v>13</v>
      </c>
      <c r="AJ441">
        <f>podroze7[[#This Row],[D_powr]]-podroze7[[#This Row],[D_wyj]]+1</f>
        <v>2</v>
      </c>
      <c r="AK441" s="1" cm="1">
        <f t="array" ref="AK441">SUM(IF(podroze7[Nazwisko]=podroze7[[#This Row],[Nazwisko]],podroze7[dnie],0))</f>
        <v>29</v>
      </c>
      <c r="AL441" s="1">
        <f>30+(podroze7[[#This Row],[dnie]]-1)*24</f>
        <v>54</v>
      </c>
      <c r="AM441" s="1">
        <f>podroze7[[#This Row],[dieta]]+podroze7[[#This Row],[Koszt_wyj]]</f>
        <v>580.79999999999995</v>
      </c>
      <c r="AZ441" s="1" t="s">
        <v>12</v>
      </c>
      <c r="BA441" s="1" t="s">
        <v>95</v>
      </c>
      <c r="BB441" s="1" t="s">
        <v>47</v>
      </c>
      <c r="BC441" s="2">
        <v>41893</v>
      </c>
      <c r="BD441" s="2">
        <v>41894</v>
      </c>
      <c r="BE441">
        <v>526.79999999999995</v>
      </c>
      <c r="BF441" t="str">
        <f>podroze78[[#This Row],[Imie]]&amp;podroze78[[#This Row],[Nazwisko]]</f>
        <v>DorotaSosnowiecka</v>
      </c>
      <c r="BG441">
        <f>COUNTIF(podroze78[id],podroze78[[#This Row],[id]])</f>
        <v>13</v>
      </c>
      <c r="BH441">
        <f>podroze78[[#This Row],[D_powr]]-podroze78[[#This Row],[D_wyj]]+1</f>
        <v>2</v>
      </c>
      <c r="BI441" s="1" cm="1">
        <f t="array" ref="BI441">SUM(IF(podroze78[Nazwisko]=podroze78[[#This Row],[Nazwisko]],podroze78[dnie],0))</f>
        <v>29</v>
      </c>
      <c r="BJ441" s="1">
        <f>30+(podroze78[[#This Row],[dnie]]-1)*24</f>
        <v>54</v>
      </c>
      <c r="BK441" s="1">
        <f>podroze78[[#This Row],[dieta]]+podroze78[[#This Row],[Koszt_wyj]]</f>
        <v>580.79999999999995</v>
      </c>
      <c r="BL441" s="1">
        <f>MONTH(podroze78[[#This Row],[D_wyj]])</f>
        <v>9</v>
      </c>
      <c r="BT441" s="1" t="s">
        <v>12</v>
      </c>
      <c r="BU441" s="1" t="s">
        <v>95</v>
      </c>
      <c r="BV441" s="1" t="s">
        <v>47</v>
      </c>
      <c r="BW441" s="2">
        <v>41893</v>
      </c>
      <c r="BX441" s="2">
        <v>41894</v>
      </c>
      <c r="BY441">
        <v>526.79999999999995</v>
      </c>
      <c r="BZ441" t="str">
        <f>podroze789[[#This Row],[Imie]]&amp;podroze789[[#This Row],[Nazwisko]]</f>
        <v>DorotaSosnowiecka</v>
      </c>
      <c r="CA441">
        <f>COUNTIF(podroze789[id],podroze789[[#This Row],[id]])</f>
        <v>13</v>
      </c>
      <c r="CB441">
        <f>podroze789[[#This Row],[D_powr]]-podroze789[[#This Row],[D_wyj]]+1</f>
        <v>2</v>
      </c>
      <c r="CC441" s="1" cm="1">
        <f t="array" ref="CC441">SUM(IF(podroze789[Nazwisko]=podroze789[[#This Row],[Nazwisko]],podroze789[dnie],0))</f>
        <v>29</v>
      </c>
      <c r="CD441" s="1">
        <f>30+(podroze789[[#This Row],[dnie]]-1)*24</f>
        <v>54</v>
      </c>
      <c r="CE441" s="1">
        <f>podroze789[[#This Row],[dieta]]+podroze789[[#This Row],[Koszt_wyj]]</f>
        <v>580.79999999999995</v>
      </c>
      <c r="CF441" s="1">
        <f>MONTH(podroze789[[#This Row],[D_wyj]])</f>
        <v>9</v>
      </c>
      <c r="CG441" s="1">
        <f>podroze789[[#This Row],[dnie]]-1</f>
        <v>1</v>
      </c>
      <c r="CT441" s="23">
        <v>4</v>
      </c>
      <c r="CV441" s="23">
        <v>1</v>
      </c>
    </row>
    <row r="442" spans="1:100" x14ac:dyDescent="0.25">
      <c r="A442" s="1" t="s">
        <v>12</v>
      </c>
      <c r="B442" s="1" t="s">
        <v>95</v>
      </c>
      <c r="C442" s="1" t="s">
        <v>8</v>
      </c>
      <c r="D442" s="2">
        <v>41929</v>
      </c>
      <c r="E442" s="2">
        <v>41930</v>
      </c>
      <c r="F442">
        <v>891</v>
      </c>
      <c r="G442" t="str">
        <f>podroze[[#This Row],[Imie]]&amp;podroze[[#This Row],[Nazwisko]]</f>
        <v>DorotaSosnowiecka</v>
      </c>
      <c r="H442">
        <f>COUNTIF(podroze[id],podroze[[#This Row],[id]])</f>
        <v>13</v>
      </c>
      <c r="I442">
        <f>podroze[[#This Row],[D_powr]]-podroze[[#This Row],[D_wyj]]+1</f>
        <v>2</v>
      </c>
      <c r="J442" s="1" cm="1">
        <f t="array" ref="J442">SUM(IF(podroze[Nazwisko]=podroze[[#This Row],[Nazwisko]],podroze[dnie],0))</f>
        <v>29</v>
      </c>
      <c r="K442" s="1">
        <f>30+(podroze[[#This Row],[dnie]]-1)*24</f>
        <v>54</v>
      </c>
      <c r="AB442" s="1" t="s">
        <v>12</v>
      </c>
      <c r="AC442" s="1" t="s">
        <v>95</v>
      </c>
      <c r="AD442" s="1" t="s">
        <v>8</v>
      </c>
      <c r="AE442" s="2">
        <v>41929</v>
      </c>
      <c r="AF442" s="2">
        <v>41930</v>
      </c>
      <c r="AG442">
        <v>891</v>
      </c>
      <c r="AH442" t="str">
        <f>podroze7[[#This Row],[Imie]]&amp;podroze7[[#This Row],[Nazwisko]]</f>
        <v>DorotaSosnowiecka</v>
      </c>
      <c r="AI442">
        <f>COUNTIF(podroze7[id],podroze7[[#This Row],[id]])</f>
        <v>13</v>
      </c>
      <c r="AJ442">
        <f>podroze7[[#This Row],[D_powr]]-podroze7[[#This Row],[D_wyj]]+1</f>
        <v>2</v>
      </c>
      <c r="AK442" s="1" cm="1">
        <f t="array" ref="AK442">SUM(IF(podroze7[Nazwisko]=podroze7[[#This Row],[Nazwisko]],podroze7[dnie],0))</f>
        <v>29</v>
      </c>
      <c r="AL442" s="1">
        <f>30+(podroze7[[#This Row],[dnie]]-1)*24</f>
        <v>54</v>
      </c>
      <c r="AM442" s="1">
        <f>podroze7[[#This Row],[dieta]]+podroze7[[#This Row],[Koszt_wyj]]</f>
        <v>945</v>
      </c>
      <c r="AZ442" s="1" t="s">
        <v>12</v>
      </c>
      <c r="BA442" s="1" t="s">
        <v>95</v>
      </c>
      <c r="BB442" s="1" t="s">
        <v>8</v>
      </c>
      <c r="BC442" s="2">
        <v>41929</v>
      </c>
      <c r="BD442" s="2">
        <v>41930</v>
      </c>
      <c r="BE442">
        <v>891</v>
      </c>
      <c r="BF442" t="str">
        <f>podroze78[[#This Row],[Imie]]&amp;podroze78[[#This Row],[Nazwisko]]</f>
        <v>DorotaSosnowiecka</v>
      </c>
      <c r="BG442">
        <f>COUNTIF(podroze78[id],podroze78[[#This Row],[id]])</f>
        <v>13</v>
      </c>
      <c r="BH442">
        <f>podroze78[[#This Row],[D_powr]]-podroze78[[#This Row],[D_wyj]]+1</f>
        <v>2</v>
      </c>
      <c r="BI442" s="1" cm="1">
        <f t="array" ref="BI442">SUM(IF(podroze78[Nazwisko]=podroze78[[#This Row],[Nazwisko]],podroze78[dnie],0))</f>
        <v>29</v>
      </c>
      <c r="BJ442" s="1">
        <f>30+(podroze78[[#This Row],[dnie]]-1)*24</f>
        <v>54</v>
      </c>
      <c r="BK442" s="1">
        <f>podroze78[[#This Row],[dieta]]+podroze78[[#This Row],[Koszt_wyj]]</f>
        <v>945</v>
      </c>
      <c r="BL442" s="1">
        <f>MONTH(podroze78[[#This Row],[D_wyj]])</f>
        <v>10</v>
      </c>
      <c r="BT442" s="1" t="s">
        <v>12</v>
      </c>
      <c r="BU442" s="1" t="s">
        <v>95</v>
      </c>
      <c r="BV442" s="1" t="s">
        <v>8</v>
      </c>
      <c r="BW442" s="2">
        <v>41929</v>
      </c>
      <c r="BX442" s="2">
        <v>41930</v>
      </c>
      <c r="BY442">
        <v>891</v>
      </c>
      <c r="BZ442" t="str">
        <f>podroze789[[#This Row],[Imie]]&amp;podroze789[[#This Row],[Nazwisko]]</f>
        <v>DorotaSosnowiecka</v>
      </c>
      <c r="CA442">
        <f>COUNTIF(podroze789[id],podroze789[[#This Row],[id]])</f>
        <v>13</v>
      </c>
      <c r="CB442">
        <f>podroze789[[#This Row],[D_powr]]-podroze789[[#This Row],[D_wyj]]+1</f>
        <v>2</v>
      </c>
      <c r="CC442" s="1" cm="1">
        <f t="array" ref="CC442">SUM(IF(podroze789[Nazwisko]=podroze789[[#This Row],[Nazwisko]],podroze789[dnie],0))</f>
        <v>29</v>
      </c>
      <c r="CD442" s="1">
        <f>30+(podroze789[[#This Row],[dnie]]-1)*24</f>
        <v>54</v>
      </c>
      <c r="CE442" s="1">
        <f>podroze789[[#This Row],[dieta]]+podroze789[[#This Row],[Koszt_wyj]]</f>
        <v>945</v>
      </c>
      <c r="CF442" s="1">
        <f>MONTH(podroze789[[#This Row],[D_wyj]])</f>
        <v>10</v>
      </c>
      <c r="CG442" s="1">
        <f>podroze789[[#This Row],[dnie]]-1</f>
        <v>1</v>
      </c>
      <c r="CT442" s="24">
        <v>4</v>
      </c>
      <c r="CV442" s="24">
        <v>4</v>
      </c>
    </row>
    <row r="443" spans="1:100" x14ac:dyDescent="0.25">
      <c r="A443" s="1" t="s">
        <v>12</v>
      </c>
      <c r="B443" s="1" t="s">
        <v>95</v>
      </c>
      <c r="C443" s="1" t="s">
        <v>27</v>
      </c>
      <c r="D443" s="2">
        <v>41937</v>
      </c>
      <c r="E443" s="2">
        <v>41938</v>
      </c>
      <c r="F443">
        <v>570</v>
      </c>
      <c r="G443" t="str">
        <f>podroze[[#This Row],[Imie]]&amp;podroze[[#This Row],[Nazwisko]]</f>
        <v>DorotaSosnowiecka</v>
      </c>
      <c r="H443">
        <f>COUNTIF(podroze[id],podroze[[#This Row],[id]])</f>
        <v>13</v>
      </c>
      <c r="I443">
        <f>podroze[[#This Row],[D_powr]]-podroze[[#This Row],[D_wyj]]+1</f>
        <v>2</v>
      </c>
      <c r="J443" s="1" cm="1">
        <f t="array" ref="J443">SUM(IF(podroze[Nazwisko]=podroze[[#This Row],[Nazwisko]],podroze[dnie],0))</f>
        <v>29</v>
      </c>
      <c r="K443" s="1">
        <f>30+(podroze[[#This Row],[dnie]]-1)*24</f>
        <v>54</v>
      </c>
      <c r="AB443" s="1" t="s">
        <v>12</v>
      </c>
      <c r="AC443" s="1" t="s">
        <v>95</v>
      </c>
      <c r="AD443" s="1" t="s">
        <v>27</v>
      </c>
      <c r="AE443" s="2">
        <v>41937</v>
      </c>
      <c r="AF443" s="2">
        <v>41938</v>
      </c>
      <c r="AG443">
        <v>570</v>
      </c>
      <c r="AH443" t="str">
        <f>podroze7[[#This Row],[Imie]]&amp;podroze7[[#This Row],[Nazwisko]]</f>
        <v>DorotaSosnowiecka</v>
      </c>
      <c r="AI443">
        <f>COUNTIF(podroze7[id],podroze7[[#This Row],[id]])</f>
        <v>13</v>
      </c>
      <c r="AJ443">
        <f>podroze7[[#This Row],[D_powr]]-podroze7[[#This Row],[D_wyj]]+1</f>
        <v>2</v>
      </c>
      <c r="AK443" s="1" cm="1">
        <f t="array" ref="AK443">SUM(IF(podroze7[Nazwisko]=podroze7[[#This Row],[Nazwisko]],podroze7[dnie],0))</f>
        <v>29</v>
      </c>
      <c r="AL443" s="1">
        <f>30+(podroze7[[#This Row],[dnie]]-1)*24</f>
        <v>54</v>
      </c>
      <c r="AM443" s="1">
        <f>podroze7[[#This Row],[dieta]]+podroze7[[#This Row],[Koszt_wyj]]</f>
        <v>624</v>
      </c>
      <c r="AZ443" s="1" t="s">
        <v>12</v>
      </c>
      <c r="BA443" s="1" t="s">
        <v>95</v>
      </c>
      <c r="BB443" s="1" t="s">
        <v>27</v>
      </c>
      <c r="BC443" s="2">
        <v>41937</v>
      </c>
      <c r="BD443" s="2">
        <v>41938</v>
      </c>
      <c r="BE443">
        <v>570</v>
      </c>
      <c r="BF443" t="str">
        <f>podroze78[[#This Row],[Imie]]&amp;podroze78[[#This Row],[Nazwisko]]</f>
        <v>DorotaSosnowiecka</v>
      </c>
      <c r="BG443">
        <f>COUNTIF(podroze78[id],podroze78[[#This Row],[id]])</f>
        <v>13</v>
      </c>
      <c r="BH443">
        <f>podroze78[[#This Row],[D_powr]]-podroze78[[#This Row],[D_wyj]]+1</f>
        <v>2</v>
      </c>
      <c r="BI443" s="1" cm="1">
        <f t="array" ref="BI443">SUM(IF(podroze78[Nazwisko]=podroze78[[#This Row],[Nazwisko]],podroze78[dnie],0))</f>
        <v>29</v>
      </c>
      <c r="BJ443" s="1">
        <f>30+(podroze78[[#This Row],[dnie]]-1)*24</f>
        <v>54</v>
      </c>
      <c r="BK443" s="1">
        <f>podroze78[[#This Row],[dieta]]+podroze78[[#This Row],[Koszt_wyj]]</f>
        <v>624</v>
      </c>
      <c r="BL443" s="1">
        <f>MONTH(podroze78[[#This Row],[D_wyj]])</f>
        <v>10</v>
      </c>
      <c r="BT443" s="1" t="s">
        <v>12</v>
      </c>
      <c r="BU443" s="1" t="s">
        <v>95</v>
      </c>
      <c r="BV443" s="1" t="s">
        <v>27</v>
      </c>
      <c r="BW443" s="2">
        <v>41937</v>
      </c>
      <c r="BX443" s="2">
        <v>41938</v>
      </c>
      <c r="BY443">
        <v>570</v>
      </c>
      <c r="BZ443" t="str">
        <f>podroze789[[#This Row],[Imie]]&amp;podroze789[[#This Row],[Nazwisko]]</f>
        <v>DorotaSosnowiecka</v>
      </c>
      <c r="CA443">
        <f>COUNTIF(podroze789[id],podroze789[[#This Row],[id]])</f>
        <v>13</v>
      </c>
      <c r="CB443">
        <f>podroze789[[#This Row],[D_powr]]-podroze789[[#This Row],[D_wyj]]+1</f>
        <v>2</v>
      </c>
      <c r="CC443" s="1" cm="1">
        <f t="array" ref="CC443">SUM(IF(podroze789[Nazwisko]=podroze789[[#This Row],[Nazwisko]],podroze789[dnie],0))</f>
        <v>29</v>
      </c>
      <c r="CD443" s="1">
        <f>30+(podroze789[[#This Row],[dnie]]-1)*24</f>
        <v>54</v>
      </c>
      <c r="CE443" s="1">
        <f>podroze789[[#This Row],[dieta]]+podroze789[[#This Row],[Koszt_wyj]]</f>
        <v>624</v>
      </c>
      <c r="CF443" s="1">
        <f>MONTH(podroze789[[#This Row],[D_wyj]])</f>
        <v>10</v>
      </c>
      <c r="CG443" s="1">
        <f>podroze789[[#This Row],[dnie]]-1</f>
        <v>1</v>
      </c>
      <c r="CT443" s="23">
        <v>2</v>
      </c>
      <c r="CV443" s="23">
        <v>4</v>
      </c>
    </row>
    <row r="444" spans="1:100" x14ac:dyDescent="0.25">
      <c r="A444" s="1" t="s">
        <v>12</v>
      </c>
      <c r="B444" s="1" t="s">
        <v>95</v>
      </c>
      <c r="C444" s="1" t="s">
        <v>19</v>
      </c>
      <c r="D444" s="2">
        <v>41995</v>
      </c>
      <c r="E444" s="2">
        <v>41996</v>
      </c>
      <c r="F444">
        <v>654.4</v>
      </c>
      <c r="G444" t="str">
        <f>podroze[[#This Row],[Imie]]&amp;podroze[[#This Row],[Nazwisko]]</f>
        <v>DorotaSosnowiecka</v>
      </c>
      <c r="H444">
        <f>COUNTIF(podroze[id],podroze[[#This Row],[id]])</f>
        <v>13</v>
      </c>
      <c r="I444">
        <f>podroze[[#This Row],[D_powr]]-podroze[[#This Row],[D_wyj]]+1</f>
        <v>2</v>
      </c>
      <c r="J444" s="1" cm="1">
        <f t="array" ref="J444">SUM(IF(podroze[Nazwisko]=podroze[[#This Row],[Nazwisko]],podroze[dnie],0))</f>
        <v>29</v>
      </c>
      <c r="K444" s="1">
        <f>30+(podroze[[#This Row],[dnie]]-1)*24</f>
        <v>54</v>
      </c>
      <c r="AB444" s="1" t="s">
        <v>12</v>
      </c>
      <c r="AC444" s="1" t="s">
        <v>95</v>
      </c>
      <c r="AD444" s="1" t="s">
        <v>19</v>
      </c>
      <c r="AE444" s="2">
        <v>41995</v>
      </c>
      <c r="AF444" s="2">
        <v>41996</v>
      </c>
      <c r="AG444">
        <v>654.4</v>
      </c>
      <c r="AH444" t="str">
        <f>podroze7[[#This Row],[Imie]]&amp;podroze7[[#This Row],[Nazwisko]]</f>
        <v>DorotaSosnowiecka</v>
      </c>
      <c r="AI444">
        <f>COUNTIF(podroze7[id],podroze7[[#This Row],[id]])</f>
        <v>13</v>
      </c>
      <c r="AJ444">
        <f>podroze7[[#This Row],[D_powr]]-podroze7[[#This Row],[D_wyj]]+1</f>
        <v>2</v>
      </c>
      <c r="AK444" s="1" cm="1">
        <f t="array" ref="AK444">SUM(IF(podroze7[Nazwisko]=podroze7[[#This Row],[Nazwisko]],podroze7[dnie],0))</f>
        <v>29</v>
      </c>
      <c r="AL444" s="1">
        <f>30+(podroze7[[#This Row],[dnie]]-1)*24</f>
        <v>54</v>
      </c>
      <c r="AM444" s="1">
        <f>podroze7[[#This Row],[dieta]]+podroze7[[#This Row],[Koszt_wyj]]</f>
        <v>708.4</v>
      </c>
      <c r="AZ444" s="1" t="s">
        <v>12</v>
      </c>
      <c r="BA444" s="1" t="s">
        <v>95</v>
      </c>
      <c r="BB444" s="1" t="s">
        <v>19</v>
      </c>
      <c r="BC444" s="2">
        <v>41995</v>
      </c>
      <c r="BD444" s="2">
        <v>41996</v>
      </c>
      <c r="BE444">
        <v>654.4</v>
      </c>
      <c r="BF444" t="str">
        <f>podroze78[[#This Row],[Imie]]&amp;podroze78[[#This Row],[Nazwisko]]</f>
        <v>DorotaSosnowiecka</v>
      </c>
      <c r="BG444">
        <f>COUNTIF(podroze78[id],podroze78[[#This Row],[id]])</f>
        <v>13</v>
      </c>
      <c r="BH444">
        <f>podroze78[[#This Row],[D_powr]]-podroze78[[#This Row],[D_wyj]]+1</f>
        <v>2</v>
      </c>
      <c r="BI444" s="1" cm="1">
        <f t="array" ref="BI444">SUM(IF(podroze78[Nazwisko]=podroze78[[#This Row],[Nazwisko]],podroze78[dnie],0))</f>
        <v>29</v>
      </c>
      <c r="BJ444" s="1">
        <f>30+(podroze78[[#This Row],[dnie]]-1)*24</f>
        <v>54</v>
      </c>
      <c r="BK444" s="1">
        <f>podroze78[[#This Row],[dieta]]+podroze78[[#This Row],[Koszt_wyj]]</f>
        <v>708.4</v>
      </c>
      <c r="BL444" s="1">
        <f>MONTH(podroze78[[#This Row],[D_wyj]])</f>
        <v>12</v>
      </c>
      <c r="BT444" s="1" t="s">
        <v>12</v>
      </c>
      <c r="BU444" s="1" t="s">
        <v>95</v>
      </c>
      <c r="BV444" s="1" t="s">
        <v>19</v>
      </c>
      <c r="BW444" s="2">
        <v>41995</v>
      </c>
      <c r="BX444" s="2">
        <v>41996</v>
      </c>
      <c r="BY444">
        <v>654.4</v>
      </c>
      <c r="BZ444" t="str">
        <f>podroze789[[#This Row],[Imie]]&amp;podroze789[[#This Row],[Nazwisko]]</f>
        <v>DorotaSosnowiecka</v>
      </c>
      <c r="CA444">
        <f>COUNTIF(podroze789[id],podroze789[[#This Row],[id]])</f>
        <v>13</v>
      </c>
      <c r="CB444">
        <f>podroze789[[#This Row],[D_powr]]-podroze789[[#This Row],[D_wyj]]+1</f>
        <v>2</v>
      </c>
      <c r="CC444" s="1" cm="1">
        <f t="array" ref="CC444">SUM(IF(podroze789[Nazwisko]=podroze789[[#This Row],[Nazwisko]],podroze789[dnie],0))</f>
        <v>29</v>
      </c>
      <c r="CD444" s="1">
        <f>30+(podroze789[[#This Row],[dnie]]-1)*24</f>
        <v>54</v>
      </c>
      <c r="CE444" s="1">
        <f>podroze789[[#This Row],[dieta]]+podroze789[[#This Row],[Koszt_wyj]]</f>
        <v>708.4</v>
      </c>
      <c r="CF444" s="1">
        <f>MONTH(podroze789[[#This Row],[D_wyj]])</f>
        <v>12</v>
      </c>
      <c r="CG444" s="1">
        <f>podroze789[[#This Row],[dnie]]-1</f>
        <v>1</v>
      </c>
      <c r="CT444" s="24">
        <v>2</v>
      </c>
      <c r="CV444" s="24">
        <v>3</v>
      </c>
    </row>
    <row r="445" spans="1:100" x14ac:dyDescent="0.25">
      <c r="A445" s="1" t="s">
        <v>99</v>
      </c>
      <c r="B445" s="1" t="s">
        <v>100</v>
      </c>
      <c r="C445" s="1" t="s">
        <v>19</v>
      </c>
      <c r="D445" s="2">
        <v>41684</v>
      </c>
      <c r="E445" s="2">
        <v>41686</v>
      </c>
      <c r="F445">
        <v>795.4</v>
      </c>
      <c r="G445" t="str">
        <f>podroze[[#This Row],[Imie]]&amp;podroze[[#This Row],[Nazwisko]]</f>
        <v>EwaKwiska</v>
      </c>
      <c r="H445">
        <f>COUNTIF(podroze[id],podroze[[#This Row],[id]])</f>
        <v>8</v>
      </c>
      <c r="I445">
        <f>podroze[[#This Row],[D_powr]]-podroze[[#This Row],[D_wyj]]+1</f>
        <v>3</v>
      </c>
      <c r="J445" s="1" cm="1">
        <f t="array" ref="J445">SUM(IF(podroze[Nazwisko]=podroze[[#This Row],[Nazwisko]],podroze[dnie],0))</f>
        <v>29</v>
      </c>
      <c r="K445" s="1">
        <f>30+(podroze[[#This Row],[dnie]]-1)*24</f>
        <v>78</v>
      </c>
      <c r="AB445" s="1" t="s">
        <v>99</v>
      </c>
      <c r="AC445" s="1" t="s">
        <v>100</v>
      </c>
      <c r="AD445" s="1" t="s">
        <v>19</v>
      </c>
      <c r="AE445" s="2">
        <v>41684</v>
      </c>
      <c r="AF445" s="2">
        <v>41686</v>
      </c>
      <c r="AG445">
        <v>795.4</v>
      </c>
      <c r="AH445" t="str">
        <f>podroze7[[#This Row],[Imie]]&amp;podroze7[[#This Row],[Nazwisko]]</f>
        <v>EwaKwiska</v>
      </c>
      <c r="AI445">
        <f>COUNTIF(podroze7[id],podroze7[[#This Row],[id]])</f>
        <v>8</v>
      </c>
      <c r="AJ445">
        <f>podroze7[[#This Row],[D_powr]]-podroze7[[#This Row],[D_wyj]]+1</f>
        <v>3</v>
      </c>
      <c r="AK445" s="1" cm="1">
        <f t="array" ref="AK445">SUM(IF(podroze7[Nazwisko]=podroze7[[#This Row],[Nazwisko]],podroze7[dnie],0))</f>
        <v>29</v>
      </c>
      <c r="AL445" s="1">
        <f>30+(podroze7[[#This Row],[dnie]]-1)*24</f>
        <v>78</v>
      </c>
      <c r="AM445" s="1">
        <f>podroze7[[#This Row],[dieta]]+podroze7[[#This Row],[Koszt_wyj]]</f>
        <v>873.4</v>
      </c>
      <c r="AZ445" s="1" t="s">
        <v>99</v>
      </c>
      <c r="BA445" s="1" t="s">
        <v>100</v>
      </c>
      <c r="BB445" s="1" t="s">
        <v>19</v>
      </c>
      <c r="BC445" s="2">
        <v>41684</v>
      </c>
      <c r="BD445" s="2">
        <v>41686</v>
      </c>
      <c r="BE445">
        <v>795.4</v>
      </c>
      <c r="BF445" t="str">
        <f>podroze78[[#This Row],[Imie]]&amp;podroze78[[#This Row],[Nazwisko]]</f>
        <v>EwaKwiska</v>
      </c>
      <c r="BG445">
        <f>COUNTIF(podroze78[id],podroze78[[#This Row],[id]])</f>
        <v>8</v>
      </c>
      <c r="BH445">
        <f>podroze78[[#This Row],[D_powr]]-podroze78[[#This Row],[D_wyj]]+1</f>
        <v>3</v>
      </c>
      <c r="BI445" s="1" cm="1">
        <f t="array" ref="BI445">SUM(IF(podroze78[Nazwisko]=podroze78[[#This Row],[Nazwisko]],podroze78[dnie],0))</f>
        <v>29</v>
      </c>
      <c r="BJ445" s="1">
        <f>30+(podroze78[[#This Row],[dnie]]-1)*24</f>
        <v>78</v>
      </c>
      <c r="BK445" s="1">
        <f>podroze78[[#This Row],[dieta]]+podroze78[[#This Row],[Koszt_wyj]]</f>
        <v>873.4</v>
      </c>
      <c r="BL445" s="1">
        <f>MONTH(podroze78[[#This Row],[D_wyj]])</f>
        <v>2</v>
      </c>
      <c r="BT445" s="1" t="s">
        <v>99</v>
      </c>
      <c r="BU445" s="1" t="s">
        <v>100</v>
      </c>
      <c r="BV445" s="1" t="s">
        <v>19</v>
      </c>
      <c r="BW445" s="2">
        <v>41684</v>
      </c>
      <c r="BX445" s="2">
        <v>41686</v>
      </c>
      <c r="BY445">
        <v>795.4</v>
      </c>
      <c r="BZ445" t="str">
        <f>podroze789[[#This Row],[Imie]]&amp;podroze789[[#This Row],[Nazwisko]]</f>
        <v>EwaKwiska</v>
      </c>
      <c r="CA445">
        <f>COUNTIF(podroze789[id],podroze789[[#This Row],[id]])</f>
        <v>8</v>
      </c>
      <c r="CB445">
        <f>podroze789[[#This Row],[D_powr]]-podroze789[[#This Row],[D_wyj]]+1</f>
        <v>3</v>
      </c>
      <c r="CC445" s="1" cm="1">
        <f t="array" ref="CC445">SUM(IF(podroze789[Nazwisko]=podroze789[[#This Row],[Nazwisko]],podroze789[dnie],0))</f>
        <v>29</v>
      </c>
      <c r="CD445" s="1">
        <f>30+(podroze789[[#This Row],[dnie]]-1)*24</f>
        <v>78</v>
      </c>
      <c r="CE445" s="1">
        <f>podroze789[[#This Row],[dieta]]+podroze789[[#This Row],[Koszt_wyj]]</f>
        <v>873.4</v>
      </c>
      <c r="CF445" s="1">
        <f>MONTH(podroze789[[#This Row],[D_wyj]])</f>
        <v>2</v>
      </c>
      <c r="CG445" s="1">
        <f>podroze789[[#This Row],[dnie]]-1</f>
        <v>2</v>
      </c>
      <c r="CT445" s="23">
        <v>2</v>
      </c>
      <c r="CV445" s="23">
        <v>3</v>
      </c>
    </row>
    <row r="446" spans="1:100" x14ac:dyDescent="0.25">
      <c r="A446" s="1" t="s">
        <v>99</v>
      </c>
      <c r="B446" s="1" t="s">
        <v>100</v>
      </c>
      <c r="C446" s="1" t="s">
        <v>72</v>
      </c>
      <c r="D446" s="2">
        <v>41803</v>
      </c>
      <c r="E446" s="2">
        <v>41805</v>
      </c>
      <c r="F446">
        <v>892.7</v>
      </c>
      <c r="G446" t="str">
        <f>podroze[[#This Row],[Imie]]&amp;podroze[[#This Row],[Nazwisko]]</f>
        <v>EwaKwiska</v>
      </c>
      <c r="H446">
        <f>COUNTIF(podroze[id],podroze[[#This Row],[id]])</f>
        <v>8</v>
      </c>
      <c r="I446">
        <f>podroze[[#This Row],[D_powr]]-podroze[[#This Row],[D_wyj]]+1</f>
        <v>3</v>
      </c>
      <c r="J446" s="1" cm="1">
        <f t="array" ref="J446">SUM(IF(podroze[Nazwisko]=podroze[[#This Row],[Nazwisko]],podroze[dnie],0))</f>
        <v>29</v>
      </c>
      <c r="K446" s="1">
        <f>30+(podroze[[#This Row],[dnie]]-1)*24</f>
        <v>78</v>
      </c>
      <c r="AB446" s="1" t="s">
        <v>99</v>
      </c>
      <c r="AC446" s="1" t="s">
        <v>100</v>
      </c>
      <c r="AD446" s="1" t="s">
        <v>72</v>
      </c>
      <c r="AE446" s="2">
        <v>41803</v>
      </c>
      <c r="AF446" s="2">
        <v>41805</v>
      </c>
      <c r="AG446">
        <v>892.7</v>
      </c>
      <c r="AH446" t="str">
        <f>podroze7[[#This Row],[Imie]]&amp;podroze7[[#This Row],[Nazwisko]]</f>
        <v>EwaKwiska</v>
      </c>
      <c r="AI446">
        <f>COUNTIF(podroze7[id],podroze7[[#This Row],[id]])</f>
        <v>8</v>
      </c>
      <c r="AJ446">
        <f>podroze7[[#This Row],[D_powr]]-podroze7[[#This Row],[D_wyj]]+1</f>
        <v>3</v>
      </c>
      <c r="AK446" s="1" cm="1">
        <f t="array" ref="AK446">SUM(IF(podroze7[Nazwisko]=podroze7[[#This Row],[Nazwisko]],podroze7[dnie],0))</f>
        <v>29</v>
      </c>
      <c r="AL446" s="1">
        <f>30+(podroze7[[#This Row],[dnie]]-1)*24</f>
        <v>78</v>
      </c>
      <c r="AM446" s="1">
        <f>podroze7[[#This Row],[dieta]]+podroze7[[#This Row],[Koszt_wyj]]</f>
        <v>970.7</v>
      </c>
      <c r="AZ446" s="1" t="s">
        <v>99</v>
      </c>
      <c r="BA446" s="1" t="s">
        <v>100</v>
      </c>
      <c r="BB446" s="1" t="s">
        <v>72</v>
      </c>
      <c r="BC446" s="2">
        <v>41803</v>
      </c>
      <c r="BD446" s="2">
        <v>41805</v>
      </c>
      <c r="BE446">
        <v>892.7</v>
      </c>
      <c r="BF446" t="str">
        <f>podroze78[[#This Row],[Imie]]&amp;podroze78[[#This Row],[Nazwisko]]</f>
        <v>EwaKwiska</v>
      </c>
      <c r="BG446">
        <f>COUNTIF(podroze78[id],podroze78[[#This Row],[id]])</f>
        <v>8</v>
      </c>
      <c r="BH446">
        <f>podroze78[[#This Row],[D_powr]]-podroze78[[#This Row],[D_wyj]]+1</f>
        <v>3</v>
      </c>
      <c r="BI446" s="1" cm="1">
        <f t="array" ref="BI446">SUM(IF(podroze78[Nazwisko]=podroze78[[#This Row],[Nazwisko]],podroze78[dnie],0))</f>
        <v>29</v>
      </c>
      <c r="BJ446" s="1">
        <f>30+(podroze78[[#This Row],[dnie]]-1)*24</f>
        <v>78</v>
      </c>
      <c r="BK446" s="1">
        <f>podroze78[[#This Row],[dieta]]+podroze78[[#This Row],[Koszt_wyj]]</f>
        <v>970.7</v>
      </c>
      <c r="BL446" s="1">
        <f>MONTH(podroze78[[#This Row],[D_wyj]])</f>
        <v>6</v>
      </c>
      <c r="BT446" s="1" t="s">
        <v>99</v>
      </c>
      <c r="BU446" s="1" t="s">
        <v>100</v>
      </c>
      <c r="BV446" s="1" t="s">
        <v>72</v>
      </c>
      <c r="BW446" s="2">
        <v>41803</v>
      </c>
      <c r="BX446" s="2">
        <v>41805</v>
      </c>
      <c r="BY446">
        <v>892.7</v>
      </c>
      <c r="BZ446" t="str">
        <f>podroze789[[#This Row],[Imie]]&amp;podroze789[[#This Row],[Nazwisko]]</f>
        <v>EwaKwiska</v>
      </c>
      <c r="CA446">
        <f>COUNTIF(podroze789[id],podroze789[[#This Row],[id]])</f>
        <v>8</v>
      </c>
      <c r="CB446">
        <f>podroze789[[#This Row],[D_powr]]-podroze789[[#This Row],[D_wyj]]+1</f>
        <v>3</v>
      </c>
      <c r="CC446" s="1" cm="1">
        <f t="array" ref="CC446">SUM(IF(podroze789[Nazwisko]=podroze789[[#This Row],[Nazwisko]],podroze789[dnie],0))</f>
        <v>29</v>
      </c>
      <c r="CD446" s="1">
        <f>30+(podroze789[[#This Row],[dnie]]-1)*24</f>
        <v>78</v>
      </c>
      <c r="CE446" s="1">
        <f>podroze789[[#This Row],[dieta]]+podroze789[[#This Row],[Koszt_wyj]]</f>
        <v>970.7</v>
      </c>
      <c r="CF446" s="1">
        <f>MONTH(podroze789[[#This Row],[D_wyj]])</f>
        <v>6</v>
      </c>
      <c r="CG446" s="1">
        <f>podroze789[[#This Row],[dnie]]-1</f>
        <v>2</v>
      </c>
      <c r="CT446" s="24">
        <v>2</v>
      </c>
      <c r="CV446" s="24">
        <v>3</v>
      </c>
    </row>
    <row r="447" spans="1:100" hidden="1" x14ac:dyDescent="0.25">
      <c r="A447" s="1" t="s">
        <v>12</v>
      </c>
      <c r="B447" s="1" t="s">
        <v>95</v>
      </c>
      <c r="C447" s="1" t="s">
        <v>8</v>
      </c>
      <c r="D447" s="2">
        <v>41935</v>
      </c>
      <c r="E447" s="2">
        <v>41935</v>
      </c>
      <c r="F447">
        <v>680</v>
      </c>
      <c r="G447" t="str">
        <f>podroze[[#This Row],[Imie]]&amp;podroze[[#This Row],[Nazwisko]]</f>
        <v>DorotaSosnowiecka</v>
      </c>
      <c r="H447">
        <f>COUNTIF(podroze[id],podroze[[#This Row],[id]])</f>
        <v>13</v>
      </c>
      <c r="I447">
        <f>podroze[[#This Row],[D_powr]]-podroze[[#This Row],[D_wyj]]+1</f>
        <v>1</v>
      </c>
      <c r="J447" s="1" cm="1">
        <f t="array" ref="J447">SUM(IF(podroze[Nazwisko]=podroze[[#This Row],[Nazwisko]],podroze[dnie],0))</f>
        <v>29</v>
      </c>
      <c r="K447" s="1">
        <f>30+(podroze[[#This Row],[dnie]]-1)*24</f>
        <v>30</v>
      </c>
      <c r="AB447" s="1" t="s">
        <v>12</v>
      </c>
      <c r="AC447" s="1" t="s">
        <v>95</v>
      </c>
      <c r="AD447" s="1" t="s">
        <v>8</v>
      </c>
      <c r="AE447" s="2">
        <v>41935</v>
      </c>
      <c r="AF447" s="2">
        <v>41935</v>
      </c>
      <c r="AG447">
        <v>680</v>
      </c>
      <c r="AH447" t="str">
        <f>podroze7[[#This Row],[Imie]]&amp;podroze7[[#This Row],[Nazwisko]]</f>
        <v>DorotaSosnowiecka</v>
      </c>
      <c r="AI447">
        <f>COUNTIF(podroze7[id],podroze7[[#This Row],[id]])</f>
        <v>13</v>
      </c>
      <c r="AJ447">
        <f>podroze7[[#This Row],[D_powr]]-podroze7[[#This Row],[D_wyj]]+1</f>
        <v>1</v>
      </c>
      <c r="AK447" s="1" cm="1">
        <f t="array" ref="AK447">SUM(IF(podroze7[Nazwisko]=podroze7[[#This Row],[Nazwisko]],podroze7[dnie],0))</f>
        <v>29</v>
      </c>
      <c r="AL447" s="1">
        <f>30+(podroze7[[#This Row],[dnie]]-1)*24</f>
        <v>30</v>
      </c>
      <c r="AM447" s="1">
        <f>podroze7[[#This Row],[dieta]]+podroze7[[#This Row],[Koszt_wyj]]</f>
        <v>710</v>
      </c>
      <c r="AZ447" s="1" t="s">
        <v>12</v>
      </c>
      <c r="BA447" s="1" t="s">
        <v>95</v>
      </c>
      <c r="BB447" s="1" t="s">
        <v>8</v>
      </c>
      <c r="BC447" s="2">
        <v>41935</v>
      </c>
      <c r="BD447" s="2">
        <v>41935</v>
      </c>
      <c r="BE447">
        <v>680</v>
      </c>
      <c r="BF447" t="str">
        <f>podroze78[[#This Row],[Imie]]&amp;podroze78[[#This Row],[Nazwisko]]</f>
        <v>DorotaSosnowiecka</v>
      </c>
      <c r="BG447">
        <f>COUNTIF(podroze78[id],podroze78[[#This Row],[id]])</f>
        <v>13</v>
      </c>
      <c r="BH447">
        <f>podroze78[[#This Row],[D_powr]]-podroze78[[#This Row],[D_wyj]]+1</f>
        <v>1</v>
      </c>
      <c r="BI447" s="1" cm="1">
        <f t="array" ref="BI447">SUM(IF(podroze78[Nazwisko]=podroze78[[#This Row],[Nazwisko]],podroze78[dnie],0))</f>
        <v>29</v>
      </c>
      <c r="BJ447" s="1">
        <f>30+(podroze78[[#This Row],[dnie]]-1)*24</f>
        <v>30</v>
      </c>
      <c r="BK447" s="1">
        <f>podroze78[[#This Row],[dieta]]+podroze78[[#This Row],[Koszt_wyj]]</f>
        <v>710</v>
      </c>
      <c r="BL447" s="1">
        <f>MONTH(podroze78[[#This Row],[D_wyj]])</f>
        <v>10</v>
      </c>
      <c r="BT447" s="1" t="s">
        <v>12</v>
      </c>
      <c r="BU447" s="1" t="s">
        <v>95</v>
      </c>
      <c r="BV447" s="1" t="s">
        <v>8</v>
      </c>
      <c r="BW447" s="2">
        <v>41935</v>
      </c>
      <c r="BX447" s="2">
        <v>41935</v>
      </c>
      <c r="BY447">
        <v>680</v>
      </c>
      <c r="BZ447" t="str">
        <f>podroze789[[#This Row],[Imie]]&amp;podroze789[[#This Row],[Nazwisko]]</f>
        <v>DorotaSosnowiecka</v>
      </c>
      <c r="CA447">
        <f>COUNTIF(podroze789[id],podroze789[[#This Row],[id]])</f>
        <v>13</v>
      </c>
      <c r="CB447">
        <f>podroze789[[#This Row],[D_powr]]-podroze789[[#This Row],[D_wyj]]+1</f>
        <v>1</v>
      </c>
      <c r="CC447" s="1" cm="1">
        <f t="array" ref="CC447">SUM(IF(podroze789[Nazwisko]=podroze789[[#This Row],[Nazwisko]],podroze789[dnie],0))</f>
        <v>29</v>
      </c>
      <c r="CD447" s="1">
        <f>30+(podroze789[[#This Row],[dnie]]-1)*24</f>
        <v>30</v>
      </c>
      <c r="CE447" s="1">
        <f>podroze789[[#This Row],[dieta]]+podroze789[[#This Row],[Koszt_wyj]]</f>
        <v>710</v>
      </c>
      <c r="CF447" s="1">
        <f>MONTH(podroze789[[#This Row],[D_wyj]])</f>
        <v>10</v>
      </c>
      <c r="CG447" s="1">
        <f>podroze789[[#This Row],[dnie]]-1</f>
        <v>0</v>
      </c>
      <c r="CT447" s="23">
        <v>2</v>
      </c>
      <c r="CV447" s="23">
        <v>3</v>
      </c>
    </row>
    <row r="448" spans="1:100" hidden="1" x14ac:dyDescent="0.25">
      <c r="A448" s="1" t="s">
        <v>12</v>
      </c>
      <c r="B448" s="1" t="s">
        <v>95</v>
      </c>
      <c r="C448" s="1" t="s">
        <v>19</v>
      </c>
      <c r="D448" s="2">
        <v>41968</v>
      </c>
      <c r="E448" s="2">
        <v>41968</v>
      </c>
      <c r="F448">
        <v>513.4</v>
      </c>
      <c r="G448" t="str">
        <f>podroze[[#This Row],[Imie]]&amp;podroze[[#This Row],[Nazwisko]]</f>
        <v>DorotaSosnowiecka</v>
      </c>
      <c r="H448">
        <f>COUNTIF(podroze[id],podroze[[#This Row],[id]])</f>
        <v>13</v>
      </c>
      <c r="I448">
        <f>podroze[[#This Row],[D_powr]]-podroze[[#This Row],[D_wyj]]+1</f>
        <v>1</v>
      </c>
      <c r="J448" s="1" cm="1">
        <f t="array" ref="J448">SUM(IF(podroze[Nazwisko]=podroze[[#This Row],[Nazwisko]],podroze[dnie],0))</f>
        <v>29</v>
      </c>
      <c r="K448" s="1">
        <f>30+(podroze[[#This Row],[dnie]]-1)*24</f>
        <v>30</v>
      </c>
      <c r="AB448" s="1" t="s">
        <v>12</v>
      </c>
      <c r="AC448" s="1" t="s">
        <v>95</v>
      </c>
      <c r="AD448" s="1" t="s">
        <v>19</v>
      </c>
      <c r="AE448" s="2">
        <v>41968</v>
      </c>
      <c r="AF448" s="2">
        <v>41968</v>
      </c>
      <c r="AG448">
        <v>513.4</v>
      </c>
      <c r="AH448" t="str">
        <f>podroze7[[#This Row],[Imie]]&amp;podroze7[[#This Row],[Nazwisko]]</f>
        <v>DorotaSosnowiecka</v>
      </c>
      <c r="AI448">
        <f>COUNTIF(podroze7[id],podroze7[[#This Row],[id]])</f>
        <v>13</v>
      </c>
      <c r="AJ448">
        <f>podroze7[[#This Row],[D_powr]]-podroze7[[#This Row],[D_wyj]]+1</f>
        <v>1</v>
      </c>
      <c r="AK448" s="1" cm="1">
        <f t="array" ref="AK448">SUM(IF(podroze7[Nazwisko]=podroze7[[#This Row],[Nazwisko]],podroze7[dnie],0))</f>
        <v>29</v>
      </c>
      <c r="AL448" s="1">
        <f>30+(podroze7[[#This Row],[dnie]]-1)*24</f>
        <v>30</v>
      </c>
      <c r="AM448" s="1">
        <f>podroze7[[#This Row],[dieta]]+podroze7[[#This Row],[Koszt_wyj]]</f>
        <v>543.4</v>
      </c>
      <c r="AZ448" s="1" t="s">
        <v>12</v>
      </c>
      <c r="BA448" s="1" t="s">
        <v>95</v>
      </c>
      <c r="BB448" s="1" t="s">
        <v>19</v>
      </c>
      <c r="BC448" s="2">
        <v>41968</v>
      </c>
      <c r="BD448" s="2">
        <v>41968</v>
      </c>
      <c r="BE448">
        <v>513.4</v>
      </c>
      <c r="BF448" t="str">
        <f>podroze78[[#This Row],[Imie]]&amp;podroze78[[#This Row],[Nazwisko]]</f>
        <v>DorotaSosnowiecka</v>
      </c>
      <c r="BG448">
        <f>COUNTIF(podroze78[id],podroze78[[#This Row],[id]])</f>
        <v>13</v>
      </c>
      <c r="BH448">
        <f>podroze78[[#This Row],[D_powr]]-podroze78[[#This Row],[D_wyj]]+1</f>
        <v>1</v>
      </c>
      <c r="BI448" s="1" cm="1">
        <f t="array" ref="BI448">SUM(IF(podroze78[Nazwisko]=podroze78[[#This Row],[Nazwisko]],podroze78[dnie],0))</f>
        <v>29</v>
      </c>
      <c r="BJ448" s="1">
        <f>30+(podroze78[[#This Row],[dnie]]-1)*24</f>
        <v>30</v>
      </c>
      <c r="BK448" s="1">
        <f>podroze78[[#This Row],[dieta]]+podroze78[[#This Row],[Koszt_wyj]]</f>
        <v>543.4</v>
      </c>
      <c r="BL448" s="1">
        <f>MONTH(podroze78[[#This Row],[D_wyj]])</f>
        <v>11</v>
      </c>
      <c r="BT448" s="1" t="s">
        <v>12</v>
      </c>
      <c r="BU448" s="1" t="s">
        <v>95</v>
      </c>
      <c r="BV448" s="1" t="s">
        <v>19</v>
      </c>
      <c r="BW448" s="2">
        <v>41968</v>
      </c>
      <c r="BX448" s="2">
        <v>41968</v>
      </c>
      <c r="BY448">
        <v>513.4</v>
      </c>
      <c r="BZ448" t="str">
        <f>podroze789[[#This Row],[Imie]]&amp;podroze789[[#This Row],[Nazwisko]]</f>
        <v>DorotaSosnowiecka</v>
      </c>
      <c r="CA448">
        <f>COUNTIF(podroze789[id],podroze789[[#This Row],[id]])</f>
        <v>13</v>
      </c>
      <c r="CB448">
        <f>podroze789[[#This Row],[D_powr]]-podroze789[[#This Row],[D_wyj]]+1</f>
        <v>1</v>
      </c>
      <c r="CC448" s="1" cm="1">
        <f t="array" ref="CC448">SUM(IF(podroze789[Nazwisko]=podroze789[[#This Row],[Nazwisko]],podroze789[dnie],0))</f>
        <v>29</v>
      </c>
      <c r="CD448" s="1">
        <f>30+(podroze789[[#This Row],[dnie]]-1)*24</f>
        <v>30</v>
      </c>
      <c r="CE448" s="1">
        <f>podroze789[[#This Row],[dieta]]+podroze789[[#This Row],[Koszt_wyj]]</f>
        <v>543.4</v>
      </c>
      <c r="CF448" s="1">
        <f>MONTH(podroze789[[#This Row],[D_wyj]])</f>
        <v>11</v>
      </c>
      <c r="CG448" s="1">
        <f>podroze789[[#This Row],[dnie]]-1</f>
        <v>0</v>
      </c>
      <c r="CT448" s="24">
        <v>3</v>
      </c>
      <c r="CV448" s="24">
        <v>3</v>
      </c>
    </row>
    <row r="449" spans="1:100" hidden="1" x14ac:dyDescent="0.25">
      <c r="A449" s="1" t="s">
        <v>12</v>
      </c>
      <c r="B449" s="1" t="s">
        <v>95</v>
      </c>
      <c r="C449" s="1" t="s">
        <v>19</v>
      </c>
      <c r="D449" s="2">
        <v>41970</v>
      </c>
      <c r="E449" s="2">
        <v>41970</v>
      </c>
      <c r="F449">
        <v>513.4</v>
      </c>
      <c r="G449" t="str">
        <f>podroze[[#This Row],[Imie]]&amp;podroze[[#This Row],[Nazwisko]]</f>
        <v>DorotaSosnowiecka</v>
      </c>
      <c r="H449">
        <f>COUNTIF(podroze[id],podroze[[#This Row],[id]])</f>
        <v>13</v>
      </c>
      <c r="I449">
        <f>podroze[[#This Row],[D_powr]]-podroze[[#This Row],[D_wyj]]+1</f>
        <v>1</v>
      </c>
      <c r="J449" s="1" cm="1">
        <f t="array" ref="J449">SUM(IF(podroze[Nazwisko]=podroze[[#This Row],[Nazwisko]],podroze[dnie],0))</f>
        <v>29</v>
      </c>
      <c r="K449" s="1">
        <f>30+(podroze[[#This Row],[dnie]]-1)*24</f>
        <v>30</v>
      </c>
      <c r="AB449" s="1" t="s">
        <v>12</v>
      </c>
      <c r="AC449" s="1" t="s">
        <v>95</v>
      </c>
      <c r="AD449" s="1" t="s">
        <v>19</v>
      </c>
      <c r="AE449" s="2">
        <v>41970</v>
      </c>
      <c r="AF449" s="2">
        <v>41970</v>
      </c>
      <c r="AG449">
        <v>513.4</v>
      </c>
      <c r="AH449" t="str">
        <f>podroze7[[#This Row],[Imie]]&amp;podroze7[[#This Row],[Nazwisko]]</f>
        <v>DorotaSosnowiecka</v>
      </c>
      <c r="AI449">
        <f>COUNTIF(podroze7[id],podroze7[[#This Row],[id]])</f>
        <v>13</v>
      </c>
      <c r="AJ449">
        <f>podroze7[[#This Row],[D_powr]]-podroze7[[#This Row],[D_wyj]]+1</f>
        <v>1</v>
      </c>
      <c r="AK449" s="1" cm="1">
        <f t="array" ref="AK449">SUM(IF(podroze7[Nazwisko]=podroze7[[#This Row],[Nazwisko]],podroze7[dnie],0))</f>
        <v>29</v>
      </c>
      <c r="AL449" s="1">
        <f>30+(podroze7[[#This Row],[dnie]]-1)*24</f>
        <v>30</v>
      </c>
      <c r="AM449" s="1">
        <f>podroze7[[#This Row],[dieta]]+podroze7[[#This Row],[Koszt_wyj]]</f>
        <v>543.4</v>
      </c>
      <c r="AZ449" s="1" t="s">
        <v>12</v>
      </c>
      <c r="BA449" s="1" t="s">
        <v>95</v>
      </c>
      <c r="BB449" s="1" t="s">
        <v>19</v>
      </c>
      <c r="BC449" s="2">
        <v>41970</v>
      </c>
      <c r="BD449" s="2">
        <v>41970</v>
      </c>
      <c r="BE449">
        <v>513.4</v>
      </c>
      <c r="BF449" t="str">
        <f>podroze78[[#This Row],[Imie]]&amp;podroze78[[#This Row],[Nazwisko]]</f>
        <v>DorotaSosnowiecka</v>
      </c>
      <c r="BG449">
        <f>COUNTIF(podroze78[id],podroze78[[#This Row],[id]])</f>
        <v>13</v>
      </c>
      <c r="BH449">
        <f>podroze78[[#This Row],[D_powr]]-podroze78[[#This Row],[D_wyj]]+1</f>
        <v>1</v>
      </c>
      <c r="BI449" s="1" cm="1">
        <f t="array" ref="BI449">SUM(IF(podroze78[Nazwisko]=podroze78[[#This Row],[Nazwisko]],podroze78[dnie],0))</f>
        <v>29</v>
      </c>
      <c r="BJ449" s="1">
        <f>30+(podroze78[[#This Row],[dnie]]-1)*24</f>
        <v>30</v>
      </c>
      <c r="BK449" s="1">
        <f>podroze78[[#This Row],[dieta]]+podroze78[[#This Row],[Koszt_wyj]]</f>
        <v>543.4</v>
      </c>
      <c r="BL449" s="1">
        <f>MONTH(podroze78[[#This Row],[D_wyj]])</f>
        <v>11</v>
      </c>
      <c r="BT449" s="1" t="s">
        <v>12</v>
      </c>
      <c r="BU449" s="1" t="s">
        <v>95</v>
      </c>
      <c r="BV449" s="1" t="s">
        <v>19</v>
      </c>
      <c r="BW449" s="2">
        <v>41970</v>
      </c>
      <c r="BX449" s="2">
        <v>41970</v>
      </c>
      <c r="BY449">
        <v>513.4</v>
      </c>
      <c r="BZ449" t="str">
        <f>podroze789[[#This Row],[Imie]]&amp;podroze789[[#This Row],[Nazwisko]]</f>
        <v>DorotaSosnowiecka</v>
      </c>
      <c r="CA449">
        <f>COUNTIF(podroze789[id],podroze789[[#This Row],[id]])</f>
        <v>13</v>
      </c>
      <c r="CB449">
        <f>podroze789[[#This Row],[D_powr]]-podroze789[[#This Row],[D_wyj]]+1</f>
        <v>1</v>
      </c>
      <c r="CC449" s="1" cm="1">
        <f t="array" ref="CC449">SUM(IF(podroze789[Nazwisko]=podroze789[[#This Row],[Nazwisko]],podroze789[dnie],0))</f>
        <v>29</v>
      </c>
      <c r="CD449" s="1">
        <f>30+(podroze789[[#This Row],[dnie]]-1)*24</f>
        <v>30</v>
      </c>
      <c r="CE449" s="1">
        <f>podroze789[[#This Row],[dieta]]+podroze789[[#This Row],[Koszt_wyj]]</f>
        <v>543.4</v>
      </c>
      <c r="CF449" s="1">
        <f>MONTH(podroze789[[#This Row],[D_wyj]])</f>
        <v>11</v>
      </c>
      <c r="CG449" s="1">
        <f>podroze789[[#This Row],[dnie]]-1</f>
        <v>0</v>
      </c>
      <c r="CT449" s="23">
        <v>3</v>
      </c>
      <c r="CV449" s="23">
        <v>3</v>
      </c>
    </row>
    <row r="450" spans="1:100" hidden="1" x14ac:dyDescent="0.25">
      <c r="A450" s="1" t="s">
        <v>99</v>
      </c>
      <c r="B450" s="1" t="s">
        <v>100</v>
      </c>
      <c r="C450" s="1" t="s">
        <v>19</v>
      </c>
      <c r="D450" s="2">
        <v>41887</v>
      </c>
      <c r="E450" s="2">
        <v>41887</v>
      </c>
      <c r="F450">
        <v>513.4</v>
      </c>
      <c r="G450" t="str">
        <f>podroze[[#This Row],[Imie]]&amp;podroze[[#This Row],[Nazwisko]]</f>
        <v>EwaKwiska</v>
      </c>
      <c r="H450">
        <f>COUNTIF(podroze[id],podroze[[#This Row],[id]])</f>
        <v>8</v>
      </c>
      <c r="I450">
        <f>podroze[[#This Row],[D_powr]]-podroze[[#This Row],[D_wyj]]+1</f>
        <v>1</v>
      </c>
      <c r="J450" s="1" cm="1">
        <f t="array" ref="J450">SUM(IF(podroze[Nazwisko]=podroze[[#This Row],[Nazwisko]],podroze[dnie],0))</f>
        <v>29</v>
      </c>
      <c r="K450" s="1">
        <f>30+(podroze[[#This Row],[dnie]]-1)*24</f>
        <v>30</v>
      </c>
      <c r="AB450" s="1" t="s">
        <v>99</v>
      </c>
      <c r="AC450" s="1" t="s">
        <v>100</v>
      </c>
      <c r="AD450" s="1" t="s">
        <v>19</v>
      </c>
      <c r="AE450" s="2">
        <v>41887</v>
      </c>
      <c r="AF450" s="2">
        <v>41887</v>
      </c>
      <c r="AG450">
        <v>513.4</v>
      </c>
      <c r="AH450" t="str">
        <f>podroze7[[#This Row],[Imie]]&amp;podroze7[[#This Row],[Nazwisko]]</f>
        <v>EwaKwiska</v>
      </c>
      <c r="AI450">
        <f>COUNTIF(podroze7[id],podroze7[[#This Row],[id]])</f>
        <v>8</v>
      </c>
      <c r="AJ450">
        <f>podroze7[[#This Row],[D_powr]]-podroze7[[#This Row],[D_wyj]]+1</f>
        <v>1</v>
      </c>
      <c r="AK450" s="1" cm="1">
        <f t="array" ref="AK450">SUM(IF(podroze7[Nazwisko]=podroze7[[#This Row],[Nazwisko]],podroze7[dnie],0))</f>
        <v>29</v>
      </c>
      <c r="AL450" s="1">
        <f>30+(podroze7[[#This Row],[dnie]]-1)*24</f>
        <v>30</v>
      </c>
      <c r="AM450" s="1">
        <f>podroze7[[#This Row],[dieta]]+podroze7[[#This Row],[Koszt_wyj]]</f>
        <v>543.4</v>
      </c>
      <c r="AZ450" s="1" t="s">
        <v>99</v>
      </c>
      <c r="BA450" s="1" t="s">
        <v>100</v>
      </c>
      <c r="BB450" s="1" t="s">
        <v>19</v>
      </c>
      <c r="BC450" s="2">
        <v>41887</v>
      </c>
      <c r="BD450" s="2">
        <v>41887</v>
      </c>
      <c r="BE450">
        <v>513.4</v>
      </c>
      <c r="BF450" t="str">
        <f>podroze78[[#This Row],[Imie]]&amp;podroze78[[#This Row],[Nazwisko]]</f>
        <v>EwaKwiska</v>
      </c>
      <c r="BG450">
        <f>COUNTIF(podroze78[id],podroze78[[#This Row],[id]])</f>
        <v>8</v>
      </c>
      <c r="BH450">
        <f>podroze78[[#This Row],[D_powr]]-podroze78[[#This Row],[D_wyj]]+1</f>
        <v>1</v>
      </c>
      <c r="BI450" s="1" cm="1">
        <f t="array" ref="BI450">SUM(IF(podroze78[Nazwisko]=podroze78[[#This Row],[Nazwisko]],podroze78[dnie],0))</f>
        <v>29</v>
      </c>
      <c r="BJ450" s="1">
        <f>30+(podroze78[[#This Row],[dnie]]-1)*24</f>
        <v>30</v>
      </c>
      <c r="BK450" s="1">
        <f>podroze78[[#This Row],[dieta]]+podroze78[[#This Row],[Koszt_wyj]]</f>
        <v>543.4</v>
      </c>
      <c r="BL450" s="1">
        <f>MONTH(podroze78[[#This Row],[D_wyj]])</f>
        <v>9</v>
      </c>
      <c r="BT450" s="1" t="s">
        <v>99</v>
      </c>
      <c r="BU450" s="1" t="s">
        <v>100</v>
      </c>
      <c r="BV450" s="1" t="s">
        <v>19</v>
      </c>
      <c r="BW450" s="2">
        <v>41887</v>
      </c>
      <c r="BX450" s="2">
        <v>41887</v>
      </c>
      <c r="BY450">
        <v>513.4</v>
      </c>
      <c r="BZ450" t="str">
        <f>podroze789[[#This Row],[Imie]]&amp;podroze789[[#This Row],[Nazwisko]]</f>
        <v>EwaKwiska</v>
      </c>
      <c r="CA450">
        <f>COUNTIF(podroze789[id],podroze789[[#This Row],[id]])</f>
        <v>8</v>
      </c>
      <c r="CB450">
        <f>podroze789[[#This Row],[D_powr]]-podroze789[[#This Row],[D_wyj]]+1</f>
        <v>1</v>
      </c>
      <c r="CC450" s="1" cm="1">
        <f t="array" ref="CC450">SUM(IF(podroze789[Nazwisko]=podroze789[[#This Row],[Nazwisko]],podroze789[dnie],0))</f>
        <v>29</v>
      </c>
      <c r="CD450" s="1">
        <f>30+(podroze789[[#This Row],[dnie]]-1)*24</f>
        <v>30</v>
      </c>
      <c r="CE450" s="1">
        <f>podroze789[[#This Row],[dieta]]+podroze789[[#This Row],[Koszt_wyj]]</f>
        <v>543.4</v>
      </c>
      <c r="CF450" s="1">
        <f>MONTH(podroze789[[#This Row],[D_wyj]])</f>
        <v>9</v>
      </c>
      <c r="CG450" s="1">
        <f>podroze789[[#This Row],[dnie]]-1</f>
        <v>0</v>
      </c>
      <c r="CT450" s="24">
        <v>2</v>
      </c>
      <c r="CV450" s="24">
        <v>3</v>
      </c>
    </row>
    <row r="451" spans="1:100" x14ac:dyDescent="0.25">
      <c r="A451" s="1" t="s">
        <v>25</v>
      </c>
      <c r="B451" s="1" t="s">
        <v>35</v>
      </c>
      <c r="C451" s="1" t="s">
        <v>27</v>
      </c>
      <c r="D451" s="2">
        <v>41857</v>
      </c>
      <c r="E451" s="2">
        <v>41861</v>
      </c>
      <c r="F451">
        <v>954</v>
      </c>
      <c r="G451" t="str">
        <f>podroze[[#This Row],[Imie]]&amp;podroze[[#This Row],[Nazwisko]]</f>
        <v>JerzyMisiek</v>
      </c>
      <c r="H451">
        <f>COUNTIF(podroze[id],podroze[[#This Row],[id]])</f>
        <v>11</v>
      </c>
      <c r="I451">
        <f>podroze[[#This Row],[D_powr]]-podroze[[#This Row],[D_wyj]]+1</f>
        <v>5</v>
      </c>
      <c r="J451" s="1" cm="1">
        <f t="array" ref="J451">SUM(IF(podroze[Nazwisko]=podroze[[#This Row],[Nazwisko]],podroze[dnie],0))</f>
        <v>28</v>
      </c>
      <c r="K451" s="1">
        <f>30+(podroze[[#This Row],[dnie]]-1)*24</f>
        <v>126</v>
      </c>
      <c r="AB451" s="1" t="s">
        <v>25</v>
      </c>
      <c r="AC451" s="1" t="s">
        <v>35</v>
      </c>
      <c r="AD451" s="1" t="s">
        <v>27</v>
      </c>
      <c r="AE451" s="2">
        <v>41857</v>
      </c>
      <c r="AF451" s="2">
        <v>41861</v>
      </c>
      <c r="AG451">
        <v>954</v>
      </c>
      <c r="AH451" t="str">
        <f>podroze7[[#This Row],[Imie]]&amp;podroze7[[#This Row],[Nazwisko]]</f>
        <v>JerzyMisiek</v>
      </c>
      <c r="AI451">
        <f>COUNTIF(podroze7[id],podroze7[[#This Row],[id]])</f>
        <v>11</v>
      </c>
      <c r="AJ451">
        <f>podroze7[[#This Row],[D_powr]]-podroze7[[#This Row],[D_wyj]]+1</f>
        <v>5</v>
      </c>
      <c r="AK451" s="1" cm="1">
        <f t="array" ref="AK451">SUM(IF(podroze7[Nazwisko]=podroze7[[#This Row],[Nazwisko]],podroze7[dnie],0))</f>
        <v>28</v>
      </c>
      <c r="AL451" s="1">
        <f>30+(podroze7[[#This Row],[dnie]]-1)*24</f>
        <v>126</v>
      </c>
      <c r="AM451" s="1">
        <f>podroze7[[#This Row],[dieta]]+podroze7[[#This Row],[Koszt_wyj]]</f>
        <v>1080</v>
      </c>
      <c r="AZ451" s="1" t="s">
        <v>25</v>
      </c>
      <c r="BA451" s="1" t="s">
        <v>35</v>
      </c>
      <c r="BB451" s="1" t="s">
        <v>27</v>
      </c>
      <c r="BC451" s="2">
        <v>41857</v>
      </c>
      <c r="BD451" s="2">
        <v>41861</v>
      </c>
      <c r="BE451">
        <v>954</v>
      </c>
      <c r="BF451" t="str">
        <f>podroze78[[#This Row],[Imie]]&amp;podroze78[[#This Row],[Nazwisko]]</f>
        <v>JerzyMisiek</v>
      </c>
      <c r="BG451">
        <f>COUNTIF(podroze78[id],podroze78[[#This Row],[id]])</f>
        <v>11</v>
      </c>
      <c r="BH451">
        <f>podroze78[[#This Row],[D_powr]]-podroze78[[#This Row],[D_wyj]]+1</f>
        <v>5</v>
      </c>
      <c r="BI451" s="1" cm="1">
        <f t="array" ref="BI451">SUM(IF(podroze78[Nazwisko]=podroze78[[#This Row],[Nazwisko]],podroze78[dnie],0))</f>
        <v>28</v>
      </c>
      <c r="BJ451" s="1">
        <f>30+(podroze78[[#This Row],[dnie]]-1)*24</f>
        <v>126</v>
      </c>
      <c r="BK451" s="1">
        <f>podroze78[[#This Row],[dieta]]+podroze78[[#This Row],[Koszt_wyj]]</f>
        <v>1080</v>
      </c>
      <c r="BL451" s="1">
        <f>MONTH(podroze78[[#This Row],[D_wyj]])</f>
        <v>8</v>
      </c>
      <c r="BT451" s="1" t="s">
        <v>25</v>
      </c>
      <c r="BU451" s="1" t="s">
        <v>35</v>
      </c>
      <c r="BV451" s="1" t="s">
        <v>27</v>
      </c>
      <c r="BW451" s="2">
        <v>41857</v>
      </c>
      <c r="BX451" s="2">
        <v>41861</v>
      </c>
      <c r="BY451">
        <v>954</v>
      </c>
      <c r="BZ451" t="str">
        <f>podroze789[[#This Row],[Imie]]&amp;podroze789[[#This Row],[Nazwisko]]</f>
        <v>JerzyMisiek</v>
      </c>
      <c r="CA451">
        <f>COUNTIF(podroze789[id],podroze789[[#This Row],[id]])</f>
        <v>11</v>
      </c>
      <c r="CB451">
        <f>podroze789[[#This Row],[D_powr]]-podroze789[[#This Row],[D_wyj]]+1</f>
        <v>5</v>
      </c>
      <c r="CC451" s="1" cm="1">
        <f t="array" ref="CC451">SUM(IF(podroze789[Nazwisko]=podroze789[[#This Row],[Nazwisko]],podroze789[dnie],0))</f>
        <v>28</v>
      </c>
      <c r="CD451" s="1">
        <f>30+(podroze789[[#This Row],[dnie]]-1)*24</f>
        <v>126</v>
      </c>
      <c r="CE451" s="1">
        <f>podroze789[[#This Row],[dieta]]+podroze789[[#This Row],[Koszt_wyj]]</f>
        <v>1080</v>
      </c>
      <c r="CF451" s="1">
        <f>MONTH(podroze789[[#This Row],[D_wyj]])</f>
        <v>8</v>
      </c>
      <c r="CG451" s="1">
        <f>podroze789[[#This Row],[dnie]]-1</f>
        <v>4</v>
      </c>
      <c r="CT451" s="23">
        <v>4</v>
      </c>
      <c r="CV451" s="23">
        <v>3</v>
      </c>
    </row>
    <row r="452" spans="1:100" x14ac:dyDescent="0.25">
      <c r="A452" s="1" t="s">
        <v>25</v>
      </c>
      <c r="B452" s="1" t="s">
        <v>35</v>
      </c>
      <c r="C452" s="1" t="s">
        <v>72</v>
      </c>
      <c r="D452" s="2">
        <v>41947</v>
      </c>
      <c r="E452" s="2">
        <v>41951</v>
      </c>
      <c r="F452">
        <v>1290.7</v>
      </c>
      <c r="G452" t="str">
        <f>podroze[[#This Row],[Imie]]&amp;podroze[[#This Row],[Nazwisko]]</f>
        <v>JerzyMisiek</v>
      </c>
      <c r="H452">
        <f>COUNTIF(podroze[id],podroze[[#This Row],[id]])</f>
        <v>11</v>
      </c>
      <c r="I452">
        <f>podroze[[#This Row],[D_powr]]-podroze[[#This Row],[D_wyj]]+1</f>
        <v>5</v>
      </c>
      <c r="J452" s="1" cm="1">
        <f t="array" ref="J452">SUM(IF(podroze[Nazwisko]=podroze[[#This Row],[Nazwisko]],podroze[dnie],0))</f>
        <v>28</v>
      </c>
      <c r="K452" s="1">
        <f>30+(podroze[[#This Row],[dnie]]-1)*24</f>
        <v>126</v>
      </c>
      <c r="AB452" s="1" t="s">
        <v>25</v>
      </c>
      <c r="AC452" s="1" t="s">
        <v>35</v>
      </c>
      <c r="AD452" s="1" t="s">
        <v>72</v>
      </c>
      <c r="AE452" s="2">
        <v>41947</v>
      </c>
      <c r="AF452" s="2">
        <v>41951</v>
      </c>
      <c r="AG452">
        <v>1290.7</v>
      </c>
      <c r="AH452" t="str">
        <f>podroze7[[#This Row],[Imie]]&amp;podroze7[[#This Row],[Nazwisko]]</f>
        <v>JerzyMisiek</v>
      </c>
      <c r="AI452">
        <f>COUNTIF(podroze7[id],podroze7[[#This Row],[id]])</f>
        <v>11</v>
      </c>
      <c r="AJ452">
        <f>podroze7[[#This Row],[D_powr]]-podroze7[[#This Row],[D_wyj]]+1</f>
        <v>5</v>
      </c>
      <c r="AK452" s="1" cm="1">
        <f t="array" ref="AK452">SUM(IF(podroze7[Nazwisko]=podroze7[[#This Row],[Nazwisko]],podroze7[dnie],0))</f>
        <v>28</v>
      </c>
      <c r="AL452" s="1">
        <f>30+(podroze7[[#This Row],[dnie]]-1)*24</f>
        <v>126</v>
      </c>
      <c r="AM452" s="1">
        <f>podroze7[[#This Row],[dieta]]+podroze7[[#This Row],[Koszt_wyj]]</f>
        <v>1416.7</v>
      </c>
      <c r="AZ452" s="1" t="s">
        <v>25</v>
      </c>
      <c r="BA452" s="1" t="s">
        <v>35</v>
      </c>
      <c r="BB452" s="1" t="s">
        <v>72</v>
      </c>
      <c r="BC452" s="2">
        <v>41947</v>
      </c>
      <c r="BD452" s="2">
        <v>41951</v>
      </c>
      <c r="BE452">
        <v>1290.7</v>
      </c>
      <c r="BF452" t="str">
        <f>podroze78[[#This Row],[Imie]]&amp;podroze78[[#This Row],[Nazwisko]]</f>
        <v>JerzyMisiek</v>
      </c>
      <c r="BG452">
        <f>COUNTIF(podroze78[id],podroze78[[#This Row],[id]])</f>
        <v>11</v>
      </c>
      <c r="BH452">
        <f>podroze78[[#This Row],[D_powr]]-podroze78[[#This Row],[D_wyj]]+1</f>
        <v>5</v>
      </c>
      <c r="BI452" s="1" cm="1">
        <f t="array" ref="BI452">SUM(IF(podroze78[Nazwisko]=podroze78[[#This Row],[Nazwisko]],podroze78[dnie],0))</f>
        <v>28</v>
      </c>
      <c r="BJ452" s="1">
        <f>30+(podroze78[[#This Row],[dnie]]-1)*24</f>
        <v>126</v>
      </c>
      <c r="BK452" s="1">
        <f>podroze78[[#This Row],[dieta]]+podroze78[[#This Row],[Koszt_wyj]]</f>
        <v>1416.7</v>
      </c>
      <c r="BL452" s="1">
        <f>MONTH(podroze78[[#This Row],[D_wyj]])</f>
        <v>11</v>
      </c>
      <c r="BT452" s="1" t="s">
        <v>25</v>
      </c>
      <c r="BU452" s="1" t="s">
        <v>35</v>
      </c>
      <c r="BV452" s="1" t="s">
        <v>72</v>
      </c>
      <c r="BW452" s="2">
        <v>41947</v>
      </c>
      <c r="BX452" s="2">
        <v>41951</v>
      </c>
      <c r="BY452">
        <v>1290.7</v>
      </c>
      <c r="BZ452" t="str">
        <f>podroze789[[#This Row],[Imie]]&amp;podroze789[[#This Row],[Nazwisko]]</f>
        <v>JerzyMisiek</v>
      </c>
      <c r="CA452">
        <f>COUNTIF(podroze789[id],podroze789[[#This Row],[id]])</f>
        <v>11</v>
      </c>
      <c r="CB452">
        <f>podroze789[[#This Row],[D_powr]]-podroze789[[#This Row],[D_wyj]]+1</f>
        <v>5</v>
      </c>
      <c r="CC452" s="1" cm="1">
        <f t="array" ref="CC452">SUM(IF(podroze789[Nazwisko]=podroze789[[#This Row],[Nazwisko]],podroze789[dnie],0))</f>
        <v>28</v>
      </c>
      <c r="CD452" s="1">
        <f>30+(podroze789[[#This Row],[dnie]]-1)*24</f>
        <v>126</v>
      </c>
      <c r="CE452" s="1">
        <f>podroze789[[#This Row],[dieta]]+podroze789[[#This Row],[Koszt_wyj]]</f>
        <v>1416.7</v>
      </c>
      <c r="CF452" s="1">
        <f>MONTH(podroze789[[#This Row],[D_wyj]])</f>
        <v>11</v>
      </c>
      <c r="CG452" s="1">
        <f>podroze789[[#This Row],[dnie]]-1</f>
        <v>4</v>
      </c>
      <c r="CT452" s="24">
        <v>4</v>
      </c>
      <c r="CV452" s="24">
        <v>3</v>
      </c>
    </row>
    <row r="453" spans="1:100" x14ac:dyDescent="0.25">
      <c r="A453" s="1" t="s">
        <v>107</v>
      </c>
      <c r="B453" s="1" t="s">
        <v>108</v>
      </c>
      <c r="C453" s="1" t="s">
        <v>8</v>
      </c>
      <c r="D453" s="2">
        <v>41851</v>
      </c>
      <c r="E453" s="2">
        <v>41855</v>
      </c>
      <c r="F453">
        <v>1524</v>
      </c>
      <c r="G453" t="str">
        <f>podroze[[#This Row],[Imie]]&amp;podroze[[#This Row],[Nazwisko]]</f>
        <v>KazimieraParczewska</v>
      </c>
      <c r="H453">
        <f>COUNTIF(podroze[id],podroze[[#This Row],[id]])</f>
        <v>11</v>
      </c>
      <c r="I453">
        <f>podroze[[#This Row],[D_powr]]-podroze[[#This Row],[D_wyj]]+1</f>
        <v>5</v>
      </c>
      <c r="J453" s="1" cm="1">
        <f t="array" ref="J453">SUM(IF(podroze[Nazwisko]=podroze[[#This Row],[Nazwisko]],podroze[dnie],0))</f>
        <v>28</v>
      </c>
      <c r="K453" s="1">
        <f>30+(podroze[[#This Row],[dnie]]-1)*24</f>
        <v>126</v>
      </c>
      <c r="AB453" s="1" t="s">
        <v>107</v>
      </c>
      <c r="AC453" s="1" t="s">
        <v>108</v>
      </c>
      <c r="AD453" s="1" t="s">
        <v>8</v>
      </c>
      <c r="AE453" s="2">
        <v>41851</v>
      </c>
      <c r="AF453" s="2">
        <v>41855</v>
      </c>
      <c r="AG453">
        <v>1524</v>
      </c>
      <c r="AH453" t="str">
        <f>podroze7[[#This Row],[Imie]]&amp;podroze7[[#This Row],[Nazwisko]]</f>
        <v>KazimieraParczewska</v>
      </c>
      <c r="AI453">
        <f>COUNTIF(podroze7[id],podroze7[[#This Row],[id]])</f>
        <v>11</v>
      </c>
      <c r="AJ453">
        <f>podroze7[[#This Row],[D_powr]]-podroze7[[#This Row],[D_wyj]]+1</f>
        <v>5</v>
      </c>
      <c r="AK453" s="1" cm="1">
        <f t="array" ref="AK453">SUM(IF(podroze7[Nazwisko]=podroze7[[#This Row],[Nazwisko]],podroze7[dnie],0))</f>
        <v>28</v>
      </c>
      <c r="AL453" s="1">
        <f>30+(podroze7[[#This Row],[dnie]]-1)*24</f>
        <v>126</v>
      </c>
      <c r="AM453" s="1">
        <f>podroze7[[#This Row],[dieta]]+podroze7[[#This Row],[Koszt_wyj]]</f>
        <v>1650</v>
      </c>
      <c r="AZ453" s="1" t="s">
        <v>107</v>
      </c>
      <c r="BA453" s="1" t="s">
        <v>108</v>
      </c>
      <c r="BB453" s="1" t="s">
        <v>8</v>
      </c>
      <c r="BC453" s="2">
        <v>41851</v>
      </c>
      <c r="BD453" s="2">
        <v>41855</v>
      </c>
      <c r="BE453">
        <v>1524</v>
      </c>
      <c r="BF453" t="str">
        <f>podroze78[[#This Row],[Imie]]&amp;podroze78[[#This Row],[Nazwisko]]</f>
        <v>KazimieraParczewska</v>
      </c>
      <c r="BG453">
        <f>COUNTIF(podroze78[id],podroze78[[#This Row],[id]])</f>
        <v>11</v>
      </c>
      <c r="BH453">
        <f>podroze78[[#This Row],[D_powr]]-podroze78[[#This Row],[D_wyj]]+1</f>
        <v>5</v>
      </c>
      <c r="BI453" s="1" cm="1">
        <f t="array" ref="BI453">SUM(IF(podroze78[Nazwisko]=podroze78[[#This Row],[Nazwisko]],podroze78[dnie],0))</f>
        <v>28</v>
      </c>
      <c r="BJ453" s="1">
        <f>30+(podroze78[[#This Row],[dnie]]-1)*24</f>
        <v>126</v>
      </c>
      <c r="BK453" s="1">
        <f>podroze78[[#This Row],[dieta]]+podroze78[[#This Row],[Koszt_wyj]]</f>
        <v>1650</v>
      </c>
      <c r="BL453" s="1">
        <f>MONTH(podroze78[[#This Row],[D_wyj]])</f>
        <v>7</v>
      </c>
      <c r="BT453" s="1" t="s">
        <v>107</v>
      </c>
      <c r="BU453" s="1" t="s">
        <v>108</v>
      </c>
      <c r="BV453" s="1" t="s">
        <v>8</v>
      </c>
      <c r="BW453" s="2">
        <v>41851</v>
      </c>
      <c r="BX453" s="2">
        <v>41855</v>
      </c>
      <c r="BY453">
        <v>1524</v>
      </c>
      <c r="BZ453" t="str">
        <f>podroze789[[#This Row],[Imie]]&amp;podroze789[[#This Row],[Nazwisko]]</f>
        <v>KazimieraParczewska</v>
      </c>
      <c r="CA453">
        <f>COUNTIF(podroze789[id],podroze789[[#This Row],[id]])</f>
        <v>11</v>
      </c>
      <c r="CB453">
        <f>podroze789[[#This Row],[D_powr]]-podroze789[[#This Row],[D_wyj]]+1</f>
        <v>5</v>
      </c>
      <c r="CC453" s="1" cm="1">
        <f t="array" ref="CC453">SUM(IF(podroze789[Nazwisko]=podroze789[[#This Row],[Nazwisko]],podroze789[dnie],0))</f>
        <v>28</v>
      </c>
      <c r="CD453" s="1">
        <f>30+(podroze789[[#This Row],[dnie]]-1)*24</f>
        <v>126</v>
      </c>
      <c r="CE453" s="1">
        <f>podroze789[[#This Row],[dieta]]+podroze789[[#This Row],[Koszt_wyj]]</f>
        <v>1650</v>
      </c>
      <c r="CF453" s="1">
        <f>MONTH(podroze789[[#This Row],[D_wyj]])</f>
        <v>7</v>
      </c>
      <c r="CG453" s="1">
        <f>podroze789[[#This Row],[dnie]]-1</f>
        <v>4</v>
      </c>
      <c r="CT453" s="23">
        <v>4</v>
      </c>
      <c r="CV453" s="23">
        <v>3</v>
      </c>
    </row>
    <row r="454" spans="1:100" x14ac:dyDescent="0.25">
      <c r="A454" s="1" t="s">
        <v>166</v>
      </c>
      <c r="B454" s="1" t="s">
        <v>167</v>
      </c>
      <c r="C454" s="1" t="s">
        <v>47</v>
      </c>
      <c r="D454" s="2">
        <v>41911</v>
      </c>
      <c r="E454" s="2">
        <v>41915</v>
      </c>
      <c r="F454">
        <v>1015.8</v>
      </c>
      <c r="G454" t="str">
        <f>podroze[[#This Row],[Imie]]&amp;podroze[[#This Row],[Nazwisko]]</f>
        <v>DariaParyska</v>
      </c>
      <c r="H454">
        <f>COUNTIF(podroze[id],podroze[[#This Row],[id]])</f>
        <v>10</v>
      </c>
      <c r="I454">
        <f>podroze[[#This Row],[D_powr]]-podroze[[#This Row],[D_wyj]]+1</f>
        <v>5</v>
      </c>
      <c r="J454" s="1" cm="1">
        <f t="array" ref="J454">SUM(IF(podroze[Nazwisko]=podroze[[#This Row],[Nazwisko]],podroze[dnie],0))</f>
        <v>28</v>
      </c>
      <c r="K454" s="1">
        <f>30+(podroze[[#This Row],[dnie]]-1)*24</f>
        <v>126</v>
      </c>
      <c r="AB454" s="1" t="s">
        <v>166</v>
      </c>
      <c r="AC454" s="1" t="s">
        <v>167</v>
      </c>
      <c r="AD454" s="1" t="s">
        <v>47</v>
      </c>
      <c r="AE454" s="2">
        <v>41911</v>
      </c>
      <c r="AF454" s="2">
        <v>41915</v>
      </c>
      <c r="AG454">
        <v>1015.8</v>
      </c>
      <c r="AH454" t="str">
        <f>podroze7[[#This Row],[Imie]]&amp;podroze7[[#This Row],[Nazwisko]]</f>
        <v>DariaParyska</v>
      </c>
      <c r="AI454">
        <f>COUNTIF(podroze7[id],podroze7[[#This Row],[id]])</f>
        <v>10</v>
      </c>
      <c r="AJ454">
        <f>podroze7[[#This Row],[D_powr]]-podroze7[[#This Row],[D_wyj]]+1</f>
        <v>5</v>
      </c>
      <c r="AK454" s="1" cm="1">
        <f t="array" ref="AK454">SUM(IF(podroze7[Nazwisko]=podroze7[[#This Row],[Nazwisko]],podroze7[dnie],0))</f>
        <v>28</v>
      </c>
      <c r="AL454" s="1">
        <f>30+(podroze7[[#This Row],[dnie]]-1)*24</f>
        <v>126</v>
      </c>
      <c r="AM454" s="1">
        <f>podroze7[[#This Row],[dieta]]+podroze7[[#This Row],[Koszt_wyj]]</f>
        <v>1141.8</v>
      </c>
      <c r="AZ454" s="1" t="s">
        <v>166</v>
      </c>
      <c r="BA454" s="1" t="s">
        <v>167</v>
      </c>
      <c r="BB454" s="1" t="s">
        <v>47</v>
      </c>
      <c r="BC454" s="2">
        <v>41911</v>
      </c>
      <c r="BD454" s="2">
        <v>41915</v>
      </c>
      <c r="BE454">
        <v>1015.8</v>
      </c>
      <c r="BF454" t="str">
        <f>podroze78[[#This Row],[Imie]]&amp;podroze78[[#This Row],[Nazwisko]]</f>
        <v>DariaParyska</v>
      </c>
      <c r="BG454">
        <f>COUNTIF(podroze78[id],podroze78[[#This Row],[id]])</f>
        <v>10</v>
      </c>
      <c r="BH454">
        <f>podroze78[[#This Row],[D_powr]]-podroze78[[#This Row],[D_wyj]]+1</f>
        <v>5</v>
      </c>
      <c r="BI454" s="1" cm="1">
        <f t="array" ref="BI454">SUM(IF(podroze78[Nazwisko]=podroze78[[#This Row],[Nazwisko]],podroze78[dnie],0))</f>
        <v>28</v>
      </c>
      <c r="BJ454" s="1">
        <f>30+(podroze78[[#This Row],[dnie]]-1)*24</f>
        <v>126</v>
      </c>
      <c r="BK454" s="1">
        <f>podroze78[[#This Row],[dieta]]+podroze78[[#This Row],[Koszt_wyj]]</f>
        <v>1141.8</v>
      </c>
      <c r="BL454" s="1">
        <f>MONTH(podroze78[[#This Row],[D_wyj]])</f>
        <v>9</v>
      </c>
      <c r="BT454" s="1" t="s">
        <v>166</v>
      </c>
      <c r="BU454" s="1" t="s">
        <v>167</v>
      </c>
      <c r="BV454" s="1" t="s">
        <v>47</v>
      </c>
      <c r="BW454" s="2">
        <v>41911</v>
      </c>
      <c r="BX454" s="2">
        <v>41915</v>
      </c>
      <c r="BY454">
        <v>1015.8</v>
      </c>
      <c r="BZ454" t="str">
        <f>podroze789[[#This Row],[Imie]]&amp;podroze789[[#This Row],[Nazwisko]]</f>
        <v>DariaParyska</v>
      </c>
      <c r="CA454">
        <f>COUNTIF(podroze789[id],podroze789[[#This Row],[id]])</f>
        <v>10</v>
      </c>
      <c r="CB454">
        <f>podroze789[[#This Row],[D_powr]]-podroze789[[#This Row],[D_wyj]]+1</f>
        <v>5</v>
      </c>
      <c r="CC454" s="1" cm="1">
        <f t="array" ref="CC454">SUM(IF(podroze789[Nazwisko]=podroze789[[#This Row],[Nazwisko]],podroze789[dnie],0))</f>
        <v>28</v>
      </c>
      <c r="CD454" s="1">
        <f>30+(podroze789[[#This Row],[dnie]]-1)*24</f>
        <v>126</v>
      </c>
      <c r="CE454" s="1">
        <f>podroze789[[#This Row],[dieta]]+podroze789[[#This Row],[Koszt_wyj]]</f>
        <v>1141.8</v>
      </c>
      <c r="CF454" s="1">
        <f>MONTH(podroze789[[#This Row],[D_wyj]])</f>
        <v>9</v>
      </c>
      <c r="CG454" s="1">
        <f>podroze789[[#This Row],[dnie]]-1</f>
        <v>4</v>
      </c>
      <c r="CT454" s="24">
        <v>4</v>
      </c>
      <c r="CV454" s="24">
        <v>2</v>
      </c>
    </row>
    <row r="455" spans="1:100" x14ac:dyDescent="0.25">
      <c r="A455" s="1" t="s">
        <v>82</v>
      </c>
      <c r="B455" s="1" t="s">
        <v>83</v>
      </c>
      <c r="C455" s="1" t="s">
        <v>72</v>
      </c>
      <c r="D455" s="2">
        <v>41653</v>
      </c>
      <c r="E455" s="2">
        <v>41657</v>
      </c>
      <c r="F455">
        <v>1290.7</v>
      </c>
      <c r="G455" t="str">
        <f>podroze[[#This Row],[Imie]]&amp;podroze[[#This Row],[Nazwisko]]</f>
        <v>KornelCzerski</v>
      </c>
      <c r="H455">
        <f>COUNTIF(podroze[id],podroze[[#This Row],[id]])</f>
        <v>9</v>
      </c>
      <c r="I455">
        <f>podroze[[#This Row],[D_powr]]-podroze[[#This Row],[D_wyj]]+1</f>
        <v>5</v>
      </c>
      <c r="J455" s="1" cm="1">
        <f t="array" ref="J455">SUM(IF(podroze[Nazwisko]=podroze[[#This Row],[Nazwisko]],podroze[dnie],0))</f>
        <v>28</v>
      </c>
      <c r="K455" s="1">
        <f>30+(podroze[[#This Row],[dnie]]-1)*24</f>
        <v>126</v>
      </c>
      <c r="AB455" s="1" t="s">
        <v>82</v>
      </c>
      <c r="AC455" s="1" t="s">
        <v>83</v>
      </c>
      <c r="AD455" s="1" t="s">
        <v>72</v>
      </c>
      <c r="AE455" s="2">
        <v>41653</v>
      </c>
      <c r="AF455" s="2">
        <v>41657</v>
      </c>
      <c r="AG455">
        <v>1290.7</v>
      </c>
      <c r="AH455" t="str">
        <f>podroze7[[#This Row],[Imie]]&amp;podroze7[[#This Row],[Nazwisko]]</f>
        <v>KornelCzerski</v>
      </c>
      <c r="AI455">
        <f>COUNTIF(podroze7[id],podroze7[[#This Row],[id]])</f>
        <v>9</v>
      </c>
      <c r="AJ455">
        <f>podroze7[[#This Row],[D_powr]]-podroze7[[#This Row],[D_wyj]]+1</f>
        <v>5</v>
      </c>
      <c r="AK455" s="1" cm="1">
        <f t="array" ref="AK455">SUM(IF(podroze7[Nazwisko]=podroze7[[#This Row],[Nazwisko]],podroze7[dnie],0))</f>
        <v>28</v>
      </c>
      <c r="AL455" s="1">
        <f>30+(podroze7[[#This Row],[dnie]]-1)*24</f>
        <v>126</v>
      </c>
      <c r="AM455" s="1">
        <f>podroze7[[#This Row],[dieta]]+podroze7[[#This Row],[Koszt_wyj]]</f>
        <v>1416.7</v>
      </c>
      <c r="AZ455" s="1" t="s">
        <v>82</v>
      </c>
      <c r="BA455" s="1" t="s">
        <v>83</v>
      </c>
      <c r="BB455" s="1" t="s">
        <v>72</v>
      </c>
      <c r="BC455" s="2">
        <v>41653</v>
      </c>
      <c r="BD455" s="2">
        <v>41657</v>
      </c>
      <c r="BE455">
        <v>1290.7</v>
      </c>
      <c r="BF455" t="str">
        <f>podroze78[[#This Row],[Imie]]&amp;podroze78[[#This Row],[Nazwisko]]</f>
        <v>KornelCzerski</v>
      </c>
      <c r="BG455">
        <f>COUNTIF(podroze78[id],podroze78[[#This Row],[id]])</f>
        <v>9</v>
      </c>
      <c r="BH455">
        <f>podroze78[[#This Row],[D_powr]]-podroze78[[#This Row],[D_wyj]]+1</f>
        <v>5</v>
      </c>
      <c r="BI455" s="1" cm="1">
        <f t="array" ref="BI455">SUM(IF(podroze78[Nazwisko]=podroze78[[#This Row],[Nazwisko]],podroze78[dnie],0))</f>
        <v>28</v>
      </c>
      <c r="BJ455" s="1">
        <f>30+(podroze78[[#This Row],[dnie]]-1)*24</f>
        <v>126</v>
      </c>
      <c r="BK455" s="1">
        <f>podroze78[[#This Row],[dieta]]+podroze78[[#This Row],[Koszt_wyj]]</f>
        <v>1416.7</v>
      </c>
      <c r="BL455" s="1">
        <f>MONTH(podroze78[[#This Row],[D_wyj]])</f>
        <v>1</v>
      </c>
      <c r="BT455" s="1" t="s">
        <v>82</v>
      </c>
      <c r="BU455" s="1" t="s">
        <v>83</v>
      </c>
      <c r="BV455" s="1" t="s">
        <v>72</v>
      </c>
      <c r="BW455" s="2">
        <v>41653</v>
      </c>
      <c r="BX455" s="2">
        <v>41657</v>
      </c>
      <c r="BY455">
        <v>1290.7</v>
      </c>
      <c r="BZ455" t="str">
        <f>podroze789[[#This Row],[Imie]]&amp;podroze789[[#This Row],[Nazwisko]]</f>
        <v>KornelCzerski</v>
      </c>
      <c r="CA455">
        <f>COUNTIF(podroze789[id],podroze789[[#This Row],[id]])</f>
        <v>9</v>
      </c>
      <c r="CB455">
        <f>podroze789[[#This Row],[D_powr]]-podroze789[[#This Row],[D_wyj]]+1</f>
        <v>5</v>
      </c>
      <c r="CC455" s="1" cm="1">
        <f t="array" ref="CC455">SUM(IF(podroze789[Nazwisko]=podroze789[[#This Row],[Nazwisko]],podroze789[dnie],0))</f>
        <v>28</v>
      </c>
      <c r="CD455" s="1">
        <f>30+(podroze789[[#This Row],[dnie]]-1)*24</f>
        <v>126</v>
      </c>
      <c r="CE455" s="1">
        <f>podroze789[[#This Row],[dieta]]+podroze789[[#This Row],[Koszt_wyj]]</f>
        <v>1416.7</v>
      </c>
      <c r="CF455" s="1">
        <f>MONTH(podroze789[[#This Row],[D_wyj]])</f>
        <v>1</v>
      </c>
      <c r="CG455" s="1">
        <f>podroze789[[#This Row],[dnie]]-1</f>
        <v>4</v>
      </c>
      <c r="CT455" s="23">
        <v>4</v>
      </c>
      <c r="CV455" s="23">
        <v>2</v>
      </c>
    </row>
    <row r="456" spans="1:100" x14ac:dyDescent="0.25">
      <c r="A456" s="1" t="s">
        <v>82</v>
      </c>
      <c r="B456" s="1" t="s">
        <v>83</v>
      </c>
      <c r="C456" s="1" t="s">
        <v>30</v>
      </c>
      <c r="D456" s="2">
        <v>41845</v>
      </c>
      <c r="E456" s="2">
        <v>41849</v>
      </c>
      <c r="F456">
        <v>688.5</v>
      </c>
      <c r="G456" t="str">
        <f>podroze[[#This Row],[Imie]]&amp;podroze[[#This Row],[Nazwisko]]</f>
        <v>KornelCzerski</v>
      </c>
      <c r="H456">
        <f>COUNTIF(podroze[id],podroze[[#This Row],[id]])</f>
        <v>9</v>
      </c>
      <c r="I456">
        <f>podroze[[#This Row],[D_powr]]-podroze[[#This Row],[D_wyj]]+1</f>
        <v>5</v>
      </c>
      <c r="J456" s="1" cm="1">
        <f t="array" ref="J456">SUM(IF(podroze[Nazwisko]=podroze[[#This Row],[Nazwisko]],podroze[dnie],0))</f>
        <v>28</v>
      </c>
      <c r="K456" s="1">
        <f>30+(podroze[[#This Row],[dnie]]-1)*24</f>
        <v>126</v>
      </c>
      <c r="AB456" s="1" t="s">
        <v>82</v>
      </c>
      <c r="AC456" s="1" t="s">
        <v>83</v>
      </c>
      <c r="AD456" s="1" t="s">
        <v>30</v>
      </c>
      <c r="AE456" s="2">
        <v>41845</v>
      </c>
      <c r="AF456" s="2">
        <v>41849</v>
      </c>
      <c r="AG456">
        <v>688.5</v>
      </c>
      <c r="AH456" t="str">
        <f>podroze7[[#This Row],[Imie]]&amp;podroze7[[#This Row],[Nazwisko]]</f>
        <v>KornelCzerski</v>
      </c>
      <c r="AI456">
        <f>COUNTIF(podroze7[id],podroze7[[#This Row],[id]])</f>
        <v>9</v>
      </c>
      <c r="AJ456">
        <f>podroze7[[#This Row],[D_powr]]-podroze7[[#This Row],[D_wyj]]+1</f>
        <v>5</v>
      </c>
      <c r="AK456" s="1" cm="1">
        <f t="array" ref="AK456">SUM(IF(podroze7[Nazwisko]=podroze7[[#This Row],[Nazwisko]],podroze7[dnie],0))</f>
        <v>28</v>
      </c>
      <c r="AL456" s="1">
        <f>30+(podroze7[[#This Row],[dnie]]-1)*24</f>
        <v>126</v>
      </c>
      <c r="AM456" s="1">
        <f>podroze7[[#This Row],[dieta]]+podroze7[[#This Row],[Koszt_wyj]]</f>
        <v>814.5</v>
      </c>
      <c r="AZ456" s="1" t="s">
        <v>82</v>
      </c>
      <c r="BA456" s="1" t="s">
        <v>83</v>
      </c>
      <c r="BB456" s="1" t="s">
        <v>30</v>
      </c>
      <c r="BC456" s="2">
        <v>41845</v>
      </c>
      <c r="BD456" s="2">
        <v>41849</v>
      </c>
      <c r="BE456">
        <v>688.5</v>
      </c>
      <c r="BF456" t="str">
        <f>podroze78[[#This Row],[Imie]]&amp;podroze78[[#This Row],[Nazwisko]]</f>
        <v>KornelCzerski</v>
      </c>
      <c r="BG456">
        <f>COUNTIF(podroze78[id],podroze78[[#This Row],[id]])</f>
        <v>9</v>
      </c>
      <c r="BH456">
        <f>podroze78[[#This Row],[D_powr]]-podroze78[[#This Row],[D_wyj]]+1</f>
        <v>5</v>
      </c>
      <c r="BI456" s="1" cm="1">
        <f t="array" ref="BI456">SUM(IF(podroze78[Nazwisko]=podroze78[[#This Row],[Nazwisko]],podroze78[dnie],0))</f>
        <v>28</v>
      </c>
      <c r="BJ456" s="1">
        <f>30+(podroze78[[#This Row],[dnie]]-1)*24</f>
        <v>126</v>
      </c>
      <c r="BK456" s="1">
        <f>podroze78[[#This Row],[dieta]]+podroze78[[#This Row],[Koszt_wyj]]</f>
        <v>814.5</v>
      </c>
      <c r="BL456" s="1">
        <f>MONTH(podroze78[[#This Row],[D_wyj]])</f>
        <v>7</v>
      </c>
      <c r="BT456" s="1" t="s">
        <v>82</v>
      </c>
      <c r="BU456" s="1" t="s">
        <v>83</v>
      </c>
      <c r="BV456" s="1" t="s">
        <v>30</v>
      </c>
      <c r="BW456" s="2">
        <v>41845</v>
      </c>
      <c r="BX456" s="2">
        <v>41849</v>
      </c>
      <c r="BY456">
        <v>688.5</v>
      </c>
      <c r="BZ456" t="str">
        <f>podroze789[[#This Row],[Imie]]&amp;podroze789[[#This Row],[Nazwisko]]</f>
        <v>KornelCzerski</v>
      </c>
      <c r="CA456">
        <f>COUNTIF(podroze789[id],podroze789[[#This Row],[id]])</f>
        <v>9</v>
      </c>
      <c r="CB456">
        <f>podroze789[[#This Row],[D_powr]]-podroze789[[#This Row],[D_wyj]]+1</f>
        <v>5</v>
      </c>
      <c r="CC456" s="1" cm="1">
        <f t="array" ref="CC456">SUM(IF(podroze789[Nazwisko]=podroze789[[#This Row],[Nazwisko]],podroze789[dnie],0))</f>
        <v>28</v>
      </c>
      <c r="CD456" s="1">
        <f>30+(podroze789[[#This Row],[dnie]]-1)*24</f>
        <v>126</v>
      </c>
      <c r="CE456" s="1">
        <f>podroze789[[#This Row],[dieta]]+podroze789[[#This Row],[Koszt_wyj]]</f>
        <v>814.5</v>
      </c>
      <c r="CF456" s="1">
        <f>MONTH(podroze789[[#This Row],[D_wyj]])</f>
        <v>7</v>
      </c>
      <c r="CG456" s="1">
        <f>podroze789[[#This Row],[dnie]]-1</f>
        <v>4</v>
      </c>
      <c r="CT456" s="24">
        <v>2</v>
      </c>
      <c r="CV456" s="24">
        <v>2</v>
      </c>
    </row>
    <row r="457" spans="1:100" x14ac:dyDescent="0.25">
      <c r="A457" s="1" t="s">
        <v>25</v>
      </c>
      <c r="B457" s="1" t="s">
        <v>35</v>
      </c>
      <c r="C457" s="1" t="s">
        <v>38</v>
      </c>
      <c r="D457" s="2">
        <v>41898</v>
      </c>
      <c r="E457" s="2">
        <v>41901</v>
      </c>
      <c r="F457">
        <v>665.8</v>
      </c>
      <c r="G457" t="str">
        <f>podroze[[#This Row],[Imie]]&amp;podroze[[#This Row],[Nazwisko]]</f>
        <v>JerzyMisiek</v>
      </c>
      <c r="H457">
        <f>COUNTIF(podroze[id],podroze[[#This Row],[id]])</f>
        <v>11</v>
      </c>
      <c r="I457">
        <f>podroze[[#This Row],[D_powr]]-podroze[[#This Row],[D_wyj]]+1</f>
        <v>4</v>
      </c>
      <c r="J457" s="1" cm="1">
        <f t="array" ref="J457">SUM(IF(podroze[Nazwisko]=podroze[[#This Row],[Nazwisko]],podroze[dnie],0))</f>
        <v>28</v>
      </c>
      <c r="K457" s="1">
        <f>30+(podroze[[#This Row],[dnie]]-1)*24</f>
        <v>102</v>
      </c>
      <c r="AB457" s="1" t="s">
        <v>25</v>
      </c>
      <c r="AC457" s="1" t="s">
        <v>35</v>
      </c>
      <c r="AD457" s="1" t="s">
        <v>38</v>
      </c>
      <c r="AE457" s="2">
        <v>41898</v>
      </c>
      <c r="AF457" s="2">
        <v>41901</v>
      </c>
      <c r="AG457">
        <v>665.8</v>
      </c>
      <c r="AH457" t="str">
        <f>podroze7[[#This Row],[Imie]]&amp;podroze7[[#This Row],[Nazwisko]]</f>
        <v>JerzyMisiek</v>
      </c>
      <c r="AI457">
        <f>COUNTIF(podroze7[id],podroze7[[#This Row],[id]])</f>
        <v>11</v>
      </c>
      <c r="AJ457">
        <f>podroze7[[#This Row],[D_powr]]-podroze7[[#This Row],[D_wyj]]+1</f>
        <v>4</v>
      </c>
      <c r="AK457" s="1" cm="1">
        <f t="array" ref="AK457">SUM(IF(podroze7[Nazwisko]=podroze7[[#This Row],[Nazwisko]],podroze7[dnie],0))</f>
        <v>28</v>
      </c>
      <c r="AL457" s="1">
        <f>30+(podroze7[[#This Row],[dnie]]-1)*24</f>
        <v>102</v>
      </c>
      <c r="AM457" s="1">
        <f>podroze7[[#This Row],[dieta]]+podroze7[[#This Row],[Koszt_wyj]]</f>
        <v>767.8</v>
      </c>
      <c r="AZ457" s="1" t="s">
        <v>25</v>
      </c>
      <c r="BA457" s="1" t="s">
        <v>35</v>
      </c>
      <c r="BB457" s="1" t="s">
        <v>38</v>
      </c>
      <c r="BC457" s="2">
        <v>41898</v>
      </c>
      <c r="BD457" s="2">
        <v>41901</v>
      </c>
      <c r="BE457">
        <v>665.8</v>
      </c>
      <c r="BF457" t="str">
        <f>podroze78[[#This Row],[Imie]]&amp;podroze78[[#This Row],[Nazwisko]]</f>
        <v>JerzyMisiek</v>
      </c>
      <c r="BG457">
        <f>COUNTIF(podroze78[id],podroze78[[#This Row],[id]])</f>
        <v>11</v>
      </c>
      <c r="BH457">
        <f>podroze78[[#This Row],[D_powr]]-podroze78[[#This Row],[D_wyj]]+1</f>
        <v>4</v>
      </c>
      <c r="BI457" s="1" cm="1">
        <f t="array" ref="BI457">SUM(IF(podroze78[Nazwisko]=podroze78[[#This Row],[Nazwisko]],podroze78[dnie],0))</f>
        <v>28</v>
      </c>
      <c r="BJ457" s="1">
        <f>30+(podroze78[[#This Row],[dnie]]-1)*24</f>
        <v>102</v>
      </c>
      <c r="BK457" s="1">
        <f>podroze78[[#This Row],[dieta]]+podroze78[[#This Row],[Koszt_wyj]]</f>
        <v>767.8</v>
      </c>
      <c r="BL457" s="1">
        <f>MONTH(podroze78[[#This Row],[D_wyj]])</f>
        <v>9</v>
      </c>
      <c r="BT457" s="1" t="s">
        <v>25</v>
      </c>
      <c r="BU457" s="1" t="s">
        <v>35</v>
      </c>
      <c r="BV457" s="1" t="s">
        <v>38</v>
      </c>
      <c r="BW457" s="2">
        <v>41898</v>
      </c>
      <c r="BX457" s="2">
        <v>41901</v>
      </c>
      <c r="BY457">
        <v>665.8</v>
      </c>
      <c r="BZ457" t="str">
        <f>podroze789[[#This Row],[Imie]]&amp;podroze789[[#This Row],[Nazwisko]]</f>
        <v>JerzyMisiek</v>
      </c>
      <c r="CA457">
        <f>COUNTIF(podroze789[id],podroze789[[#This Row],[id]])</f>
        <v>11</v>
      </c>
      <c r="CB457">
        <f>podroze789[[#This Row],[D_powr]]-podroze789[[#This Row],[D_wyj]]+1</f>
        <v>4</v>
      </c>
      <c r="CC457" s="1" cm="1">
        <f t="array" ref="CC457">SUM(IF(podroze789[Nazwisko]=podroze789[[#This Row],[Nazwisko]],podroze789[dnie],0))</f>
        <v>28</v>
      </c>
      <c r="CD457" s="1">
        <f>30+(podroze789[[#This Row],[dnie]]-1)*24</f>
        <v>102</v>
      </c>
      <c r="CE457" s="1">
        <f>podroze789[[#This Row],[dieta]]+podroze789[[#This Row],[Koszt_wyj]]</f>
        <v>767.8</v>
      </c>
      <c r="CF457" s="1">
        <f>MONTH(podroze789[[#This Row],[D_wyj]])</f>
        <v>9</v>
      </c>
      <c r="CG457" s="1">
        <f>podroze789[[#This Row],[dnie]]-1</f>
        <v>3</v>
      </c>
      <c r="CT457" s="23">
        <v>2</v>
      </c>
      <c r="CV457" s="23">
        <v>2</v>
      </c>
    </row>
    <row r="458" spans="1:100" x14ac:dyDescent="0.25">
      <c r="A458" s="1" t="s">
        <v>25</v>
      </c>
      <c r="B458" s="1" t="s">
        <v>35</v>
      </c>
      <c r="C458" s="1" t="s">
        <v>72</v>
      </c>
      <c r="D458" s="2">
        <v>41983</v>
      </c>
      <c r="E458" s="2">
        <v>41986</v>
      </c>
      <c r="F458">
        <v>1091.7</v>
      </c>
      <c r="G458" t="str">
        <f>podroze[[#This Row],[Imie]]&amp;podroze[[#This Row],[Nazwisko]]</f>
        <v>JerzyMisiek</v>
      </c>
      <c r="H458">
        <f>COUNTIF(podroze[id],podroze[[#This Row],[id]])</f>
        <v>11</v>
      </c>
      <c r="I458">
        <f>podroze[[#This Row],[D_powr]]-podroze[[#This Row],[D_wyj]]+1</f>
        <v>4</v>
      </c>
      <c r="J458" s="1" cm="1">
        <f t="array" ref="J458">SUM(IF(podroze[Nazwisko]=podroze[[#This Row],[Nazwisko]],podroze[dnie],0))</f>
        <v>28</v>
      </c>
      <c r="K458" s="1">
        <f>30+(podroze[[#This Row],[dnie]]-1)*24</f>
        <v>102</v>
      </c>
      <c r="AB458" s="1" t="s">
        <v>25</v>
      </c>
      <c r="AC458" s="1" t="s">
        <v>35</v>
      </c>
      <c r="AD458" s="1" t="s">
        <v>72</v>
      </c>
      <c r="AE458" s="2">
        <v>41983</v>
      </c>
      <c r="AF458" s="2">
        <v>41986</v>
      </c>
      <c r="AG458">
        <v>1091.7</v>
      </c>
      <c r="AH458" t="str">
        <f>podroze7[[#This Row],[Imie]]&amp;podroze7[[#This Row],[Nazwisko]]</f>
        <v>JerzyMisiek</v>
      </c>
      <c r="AI458">
        <f>COUNTIF(podroze7[id],podroze7[[#This Row],[id]])</f>
        <v>11</v>
      </c>
      <c r="AJ458">
        <f>podroze7[[#This Row],[D_powr]]-podroze7[[#This Row],[D_wyj]]+1</f>
        <v>4</v>
      </c>
      <c r="AK458" s="1" cm="1">
        <f t="array" ref="AK458">SUM(IF(podroze7[Nazwisko]=podroze7[[#This Row],[Nazwisko]],podroze7[dnie],0))</f>
        <v>28</v>
      </c>
      <c r="AL458" s="1">
        <f>30+(podroze7[[#This Row],[dnie]]-1)*24</f>
        <v>102</v>
      </c>
      <c r="AM458" s="1">
        <f>podroze7[[#This Row],[dieta]]+podroze7[[#This Row],[Koszt_wyj]]</f>
        <v>1193.7</v>
      </c>
      <c r="AZ458" s="1" t="s">
        <v>25</v>
      </c>
      <c r="BA458" s="1" t="s">
        <v>35</v>
      </c>
      <c r="BB458" s="1" t="s">
        <v>72</v>
      </c>
      <c r="BC458" s="2">
        <v>41983</v>
      </c>
      <c r="BD458" s="2">
        <v>41986</v>
      </c>
      <c r="BE458">
        <v>1091.7</v>
      </c>
      <c r="BF458" t="str">
        <f>podroze78[[#This Row],[Imie]]&amp;podroze78[[#This Row],[Nazwisko]]</f>
        <v>JerzyMisiek</v>
      </c>
      <c r="BG458">
        <f>COUNTIF(podroze78[id],podroze78[[#This Row],[id]])</f>
        <v>11</v>
      </c>
      <c r="BH458">
        <f>podroze78[[#This Row],[D_powr]]-podroze78[[#This Row],[D_wyj]]+1</f>
        <v>4</v>
      </c>
      <c r="BI458" s="1" cm="1">
        <f t="array" ref="BI458">SUM(IF(podroze78[Nazwisko]=podroze78[[#This Row],[Nazwisko]],podroze78[dnie],0))</f>
        <v>28</v>
      </c>
      <c r="BJ458" s="1">
        <f>30+(podroze78[[#This Row],[dnie]]-1)*24</f>
        <v>102</v>
      </c>
      <c r="BK458" s="1">
        <f>podroze78[[#This Row],[dieta]]+podroze78[[#This Row],[Koszt_wyj]]</f>
        <v>1193.7</v>
      </c>
      <c r="BL458" s="1">
        <f>MONTH(podroze78[[#This Row],[D_wyj]])</f>
        <v>12</v>
      </c>
      <c r="BT458" s="1" t="s">
        <v>25</v>
      </c>
      <c r="BU458" s="1" t="s">
        <v>35</v>
      </c>
      <c r="BV458" s="1" t="s">
        <v>72</v>
      </c>
      <c r="BW458" s="2">
        <v>41983</v>
      </c>
      <c r="BX458" s="2">
        <v>41986</v>
      </c>
      <c r="BY458">
        <v>1091.7</v>
      </c>
      <c r="BZ458" t="str">
        <f>podroze789[[#This Row],[Imie]]&amp;podroze789[[#This Row],[Nazwisko]]</f>
        <v>JerzyMisiek</v>
      </c>
      <c r="CA458">
        <f>COUNTIF(podroze789[id],podroze789[[#This Row],[id]])</f>
        <v>11</v>
      </c>
      <c r="CB458">
        <f>podroze789[[#This Row],[D_powr]]-podroze789[[#This Row],[D_wyj]]+1</f>
        <v>4</v>
      </c>
      <c r="CC458" s="1" cm="1">
        <f t="array" ref="CC458">SUM(IF(podroze789[Nazwisko]=podroze789[[#This Row],[Nazwisko]],podroze789[dnie],0))</f>
        <v>28</v>
      </c>
      <c r="CD458" s="1">
        <f>30+(podroze789[[#This Row],[dnie]]-1)*24</f>
        <v>102</v>
      </c>
      <c r="CE458" s="1">
        <f>podroze789[[#This Row],[dieta]]+podroze789[[#This Row],[Koszt_wyj]]</f>
        <v>1193.7</v>
      </c>
      <c r="CF458" s="1">
        <f>MONTH(podroze789[[#This Row],[D_wyj]])</f>
        <v>12</v>
      </c>
      <c r="CG458" s="1">
        <f>podroze789[[#This Row],[dnie]]-1</f>
        <v>3</v>
      </c>
      <c r="CT458" s="24">
        <v>2</v>
      </c>
      <c r="CV458" s="24">
        <v>2</v>
      </c>
    </row>
    <row r="459" spans="1:100" x14ac:dyDescent="0.25">
      <c r="A459" s="1" t="s">
        <v>119</v>
      </c>
      <c r="B459" s="1" t="s">
        <v>120</v>
      </c>
      <c r="C459" s="1" t="s">
        <v>24</v>
      </c>
      <c r="D459" s="2">
        <v>41665</v>
      </c>
      <c r="E459" s="2">
        <v>41668</v>
      </c>
      <c r="F459">
        <v>737.7</v>
      </c>
      <c r="G459" t="str">
        <f>podroze[[#This Row],[Imie]]&amp;podroze[[#This Row],[Nazwisko]]</f>
        <v>MalwinaPapkin</v>
      </c>
      <c r="H459">
        <f>COUNTIF(podroze[id],podroze[[#This Row],[id]])</f>
        <v>11</v>
      </c>
      <c r="I459">
        <f>podroze[[#This Row],[D_powr]]-podroze[[#This Row],[D_wyj]]+1</f>
        <v>4</v>
      </c>
      <c r="J459" s="1" cm="1">
        <f t="array" ref="J459">SUM(IF(podroze[Nazwisko]=podroze[[#This Row],[Nazwisko]],podroze[dnie],0))</f>
        <v>28</v>
      </c>
      <c r="K459" s="1">
        <f>30+(podroze[[#This Row],[dnie]]-1)*24</f>
        <v>102</v>
      </c>
      <c r="AB459" s="1" t="s">
        <v>119</v>
      </c>
      <c r="AC459" s="1" t="s">
        <v>120</v>
      </c>
      <c r="AD459" s="1" t="s">
        <v>24</v>
      </c>
      <c r="AE459" s="2">
        <v>41665</v>
      </c>
      <c r="AF459" s="2">
        <v>41668</v>
      </c>
      <c r="AG459">
        <v>737.7</v>
      </c>
      <c r="AH459" t="str">
        <f>podroze7[[#This Row],[Imie]]&amp;podroze7[[#This Row],[Nazwisko]]</f>
        <v>MalwinaPapkin</v>
      </c>
      <c r="AI459">
        <f>COUNTIF(podroze7[id],podroze7[[#This Row],[id]])</f>
        <v>11</v>
      </c>
      <c r="AJ459">
        <f>podroze7[[#This Row],[D_powr]]-podroze7[[#This Row],[D_wyj]]+1</f>
        <v>4</v>
      </c>
      <c r="AK459" s="1" cm="1">
        <f t="array" ref="AK459">SUM(IF(podroze7[Nazwisko]=podroze7[[#This Row],[Nazwisko]],podroze7[dnie],0))</f>
        <v>28</v>
      </c>
      <c r="AL459" s="1">
        <f>30+(podroze7[[#This Row],[dnie]]-1)*24</f>
        <v>102</v>
      </c>
      <c r="AM459" s="1">
        <f>podroze7[[#This Row],[dieta]]+podroze7[[#This Row],[Koszt_wyj]]</f>
        <v>839.7</v>
      </c>
      <c r="AZ459" s="1" t="s">
        <v>119</v>
      </c>
      <c r="BA459" s="1" t="s">
        <v>120</v>
      </c>
      <c r="BB459" s="1" t="s">
        <v>24</v>
      </c>
      <c r="BC459" s="2">
        <v>41665</v>
      </c>
      <c r="BD459" s="2">
        <v>41668</v>
      </c>
      <c r="BE459">
        <v>737.7</v>
      </c>
      <c r="BF459" t="str">
        <f>podroze78[[#This Row],[Imie]]&amp;podroze78[[#This Row],[Nazwisko]]</f>
        <v>MalwinaPapkin</v>
      </c>
      <c r="BG459">
        <f>COUNTIF(podroze78[id],podroze78[[#This Row],[id]])</f>
        <v>11</v>
      </c>
      <c r="BH459">
        <f>podroze78[[#This Row],[D_powr]]-podroze78[[#This Row],[D_wyj]]+1</f>
        <v>4</v>
      </c>
      <c r="BI459" s="1" cm="1">
        <f t="array" ref="BI459">SUM(IF(podroze78[Nazwisko]=podroze78[[#This Row],[Nazwisko]],podroze78[dnie],0))</f>
        <v>28</v>
      </c>
      <c r="BJ459" s="1">
        <f>30+(podroze78[[#This Row],[dnie]]-1)*24</f>
        <v>102</v>
      </c>
      <c r="BK459" s="1">
        <f>podroze78[[#This Row],[dieta]]+podroze78[[#This Row],[Koszt_wyj]]</f>
        <v>839.7</v>
      </c>
      <c r="BL459" s="1">
        <f>MONTH(podroze78[[#This Row],[D_wyj]])</f>
        <v>1</v>
      </c>
      <c r="BT459" s="1" t="s">
        <v>119</v>
      </c>
      <c r="BU459" s="1" t="s">
        <v>120</v>
      </c>
      <c r="BV459" s="1" t="s">
        <v>24</v>
      </c>
      <c r="BW459" s="2">
        <v>41665</v>
      </c>
      <c r="BX459" s="2">
        <v>41668</v>
      </c>
      <c r="BY459">
        <v>737.7</v>
      </c>
      <c r="BZ459" t="str">
        <f>podroze789[[#This Row],[Imie]]&amp;podroze789[[#This Row],[Nazwisko]]</f>
        <v>MalwinaPapkin</v>
      </c>
      <c r="CA459">
        <f>COUNTIF(podroze789[id],podroze789[[#This Row],[id]])</f>
        <v>11</v>
      </c>
      <c r="CB459">
        <f>podroze789[[#This Row],[D_powr]]-podroze789[[#This Row],[D_wyj]]+1</f>
        <v>4</v>
      </c>
      <c r="CC459" s="1" cm="1">
        <f t="array" ref="CC459">SUM(IF(podroze789[Nazwisko]=podroze789[[#This Row],[Nazwisko]],podroze789[dnie],0))</f>
        <v>28</v>
      </c>
      <c r="CD459" s="1">
        <f>30+(podroze789[[#This Row],[dnie]]-1)*24</f>
        <v>102</v>
      </c>
      <c r="CE459" s="1">
        <f>podroze789[[#This Row],[dieta]]+podroze789[[#This Row],[Koszt_wyj]]</f>
        <v>839.7</v>
      </c>
      <c r="CF459" s="1">
        <f>MONTH(podroze789[[#This Row],[D_wyj]])</f>
        <v>1</v>
      </c>
      <c r="CG459" s="1">
        <f>podroze789[[#This Row],[dnie]]-1</f>
        <v>3</v>
      </c>
      <c r="CT459" s="23">
        <v>2</v>
      </c>
      <c r="CV459" s="23">
        <v>2</v>
      </c>
    </row>
    <row r="460" spans="1:100" x14ac:dyDescent="0.25">
      <c r="A460" s="1" t="s">
        <v>119</v>
      </c>
      <c r="B460" s="1" t="s">
        <v>120</v>
      </c>
      <c r="C460" s="1" t="s">
        <v>11</v>
      </c>
      <c r="D460" s="2">
        <v>41886</v>
      </c>
      <c r="E460" s="2">
        <v>41889</v>
      </c>
      <c r="F460">
        <v>573.4</v>
      </c>
      <c r="G460" t="str">
        <f>podroze[[#This Row],[Imie]]&amp;podroze[[#This Row],[Nazwisko]]</f>
        <v>MalwinaPapkin</v>
      </c>
      <c r="H460">
        <f>COUNTIF(podroze[id],podroze[[#This Row],[id]])</f>
        <v>11</v>
      </c>
      <c r="I460">
        <f>podroze[[#This Row],[D_powr]]-podroze[[#This Row],[D_wyj]]+1</f>
        <v>4</v>
      </c>
      <c r="J460" s="1" cm="1">
        <f t="array" ref="J460">SUM(IF(podroze[Nazwisko]=podroze[[#This Row],[Nazwisko]],podroze[dnie],0))</f>
        <v>28</v>
      </c>
      <c r="K460" s="1">
        <f>30+(podroze[[#This Row],[dnie]]-1)*24</f>
        <v>102</v>
      </c>
      <c r="AB460" s="1" t="s">
        <v>119</v>
      </c>
      <c r="AC460" s="1" t="s">
        <v>120</v>
      </c>
      <c r="AD460" s="1" t="s">
        <v>11</v>
      </c>
      <c r="AE460" s="2">
        <v>41886</v>
      </c>
      <c r="AF460" s="2">
        <v>41889</v>
      </c>
      <c r="AG460">
        <v>573.4</v>
      </c>
      <c r="AH460" t="str">
        <f>podroze7[[#This Row],[Imie]]&amp;podroze7[[#This Row],[Nazwisko]]</f>
        <v>MalwinaPapkin</v>
      </c>
      <c r="AI460">
        <f>COUNTIF(podroze7[id],podroze7[[#This Row],[id]])</f>
        <v>11</v>
      </c>
      <c r="AJ460">
        <f>podroze7[[#This Row],[D_powr]]-podroze7[[#This Row],[D_wyj]]+1</f>
        <v>4</v>
      </c>
      <c r="AK460" s="1" cm="1">
        <f t="array" ref="AK460">SUM(IF(podroze7[Nazwisko]=podroze7[[#This Row],[Nazwisko]],podroze7[dnie],0))</f>
        <v>28</v>
      </c>
      <c r="AL460" s="1">
        <f>30+(podroze7[[#This Row],[dnie]]-1)*24</f>
        <v>102</v>
      </c>
      <c r="AM460" s="1">
        <f>podroze7[[#This Row],[dieta]]+podroze7[[#This Row],[Koszt_wyj]]</f>
        <v>675.4</v>
      </c>
      <c r="AZ460" s="1" t="s">
        <v>119</v>
      </c>
      <c r="BA460" s="1" t="s">
        <v>120</v>
      </c>
      <c r="BB460" s="1" t="s">
        <v>11</v>
      </c>
      <c r="BC460" s="2">
        <v>41886</v>
      </c>
      <c r="BD460" s="2">
        <v>41889</v>
      </c>
      <c r="BE460">
        <v>573.4</v>
      </c>
      <c r="BF460" t="str">
        <f>podroze78[[#This Row],[Imie]]&amp;podroze78[[#This Row],[Nazwisko]]</f>
        <v>MalwinaPapkin</v>
      </c>
      <c r="BG460">
        <f>COUNTIF(podroze78[id],podroze78[[#This Row],[id]])</f>
        <v>11</v>
      </c>
      <c r="BH460">
        <f>podroze78[[#This Row],[D_powr]]-podroze78[[#This Row],[D_wyj]]+1</f>
        <v>4</v>
      </c>
      <c r="BI460" s="1" cm="1">
        <f t="array" ref="BI460">SUM(IF(podroze78[Nazwisko]=podroze78[[#This Row],[Nazwisko]],podroze78[dnie],0))</f>
        <v>28</v>
      </c>
      <c r="BJ460" s="1">
        <f>30+(podroze78[[#This Row],[dnie]]-1)*24</f>
        <v>102</v>
      </c>
      <c r="BK460" s="1">
        <f>podroze78[[#This Row],[dieta]]+podroze78[[#This Row],[Koszt_wyj]]</f>
        <v>675.4</v>
      </c>
      <c r="BL460" s="1">
        <f>MONTH(podroze78[[#This Row],[D_wyj]])</f>
        <v>9</v>
      </c>
      <c r="BT460" s="1" t="s">
        <v>119</v>
      </c>
      <c r="BU460" s="1" t="s">
        <v>120</v>
      </c>
      <c r="BV460" s="1" t="s">
        <v>11</v>
      </c>
      <c r="BW460" s="2">
        <v>41886</v>
      </c>
      <c r="BX460" s="2">
        <v>41889</v>
      </c>
      <c r="BY460">
        <v>573.4</v>
      </c>
      <c r="BZ460" t="str">
        <f>podroze789[[#This Row],[Imie]]&amp;podroze789[[#This Row],[Nazwisko]]</f>
        <v>MalwinaPapkin</v>
      </c>
      <c r="CA460">
        <f>COUNTIF(podroze789[id],podroze789[[#This Row],[id]])</f>
        <v>11</v>
      </c>
      <c r="CB460">
        <f>podroze789[[#This Row],[D_powr]]-podroze789[[#This Row],[D_wyj]]+1</f>
        <v>4</v>
      </c>
      <c r="CC460" s="1" cm="1">
        <f t="array" ref="CC460">SUM(IF(podroze789[Nazwisko]=podroze789[[#This Row],[Nazwisko]],podroze789[dnie],0))</f>
        <v>28</v>
      </c>
      <c r="CD460" s="1">
        <f>30+(podroze789[[#This Row],[dnie]]-1)*24</f>
        <v>102</v>
      </c>
      <c r="CE460" s="1">
        <f>podroze789[[#This Row],[dieta]]+podroze789[[#This Row],[Koszt_wyj]]</f>
        <v>675.4</v>
      </c>
      <c r="CF460" s="1">
        <f>MONTH(podroze789[[#This Row],[D_wyj]])</f>
        <v>9</v>
      </c>
      <c r="CG460" s="1">
        <f>podroze789[[#This Row],[dnie]]-1</f>
        <v>3</v>
      </c>
      <c r="CT460" s="24">
        <v>3</v>
      </c>
      <c r="CV460" s="24">
        <v>2</v>
      </c>
    </row>
    <row r="461" spans="1:100" x14ac:dyDescent="0.25">
      <c r="A461" s="1" t="s">
        <v>119</v>
      </c>
      <c r="B461" s="1" t="s">
        <v>120</v>
      </c>
      <c r="C461" s="1" t="s">
        <v>11</v>
      </c>
      <c r="D461" s="2">
        <v>41985</v>
      </c>
      <c r="E461" s="2">
        <v>41988</v>
      </c>
      <c r="F461">
        <v>573.4</v>
      </c>
      <c r="G461" t="str">
        <f>podroze[[#This Row],[Imie]]&amp;podroze[[#This Row],[Nazwisko]]</f>
        <v>MalwinaPapkin</v>
      </c>
      <c r="H461">
        <f>COUNTIF(podroze[id],podroze[[#This Row],[id]])</f>
        <v>11</v>
      </c>
      <c r="I461">
        <f>podroze[[#This Row],[D_powr]]-podroze[[#This Row],[D_wyj]]+1</f>
        <v>4</v>
      </c>
      <c r="J461" s="1" cm="1">
        <f t="array" ref="J461">SUM(IF(podroze[Nazwisko]=podroze[[#This Row],[Nazwisko]],podroze[dnie],0))</f>
        <v>28</v>
      </c>
      <c r="K461" s="1">
        <f>30+(podroze[[#This Row],[dnie]]-1)*24</f>
        <v>102</v>
      </c>
      <c r="AB461" s="1" t="s">
        <v>119</v>
      </c>
      <c r="AC461" s="1" t="s">
        <v>120</v>
      </c>
      <c r="AD461" s="1" t="s">
        <v>11</v>
      </c>
      <c r="AE461" s="2">
        <v>41985</v>
      </c>
      <c r="AF461" s="2">
        <v>41988</v>
      </c>
      <c r="AG461">
        <v>573.4</v>
      </c>
      <c r="AH461" t="str">
        <f>podroze7[[#This Row],[Imie]]&amp;podroze7[[#This Row],[Nazwisko]]</f>
        <v>MalwinaPapkin</v>
      </c>
      <c r="AI461">
        <f>COUNTIF(podroze7[id],podroze7[[#This Row],[id]])</f>
        <v>11</v>
      </c>
      <c r="AJ461">
        <f>podroze7[[#This Row],[D_powr]]-podroze7[[#This Row],[D_wyj]]+1</f>
        <v>4</v>
      </c>
      <c r="AK461" s="1" cm="1">
        <f t="array" ref="AK461">SUM(IF(podroze7[Nazwisko]=podroze7[[#This Row],[Nazwisko]],podroze7[dnie],0))</f>
        <v>28</v>
      </c>
      <c r="AL461" s="1">
        <f>30+(podroze7[[#This Row],[dnie]]-1)*24</f>
        <v>102</v>
      </c>
      <c r="AM461" s="1">
        <f>podroze7[[#This Row],[dieta]]+podroze7[[#This Row],[Koszt_wyj]]</f>
        <v>675.4</v>
      </c>
      <c r="AZ461" s="1" t="s">
        <v>119</v>
      </c>
      <c r="BA461" s="1" t="s">
        <v>120</v>
      </c>
      <c r="BB461" s="1" t="s">
        <v>11</v>
      </c>
      <c r="BC461" s="2">
        <v>41985</v>
      </c>
      <c r="BD461" s="2">
        <v>41988</v>
      </c>
      <c r="BE461">
        <v>573.4</v>
      </c>
      <c r="BF461" t="str">
        <f>podroze78[[#This Row],[Imie]]&amp;podroze78[[#This Row],[Nazwisko]]</f>
        <v>MalwinaPapkin</v>
      </c>
      <c r="BG461">
        <f>COUNTIF(podroze78[id],podroze78[[#This Row],[id]])</f>
        <v>11</v>
      </c>
      <c r="BH461">
        <f>podroze78[[#This Row],[D_powr]]-podroze78[[#This Row],[D_wyj]]+1</f>
        <v>4</v>
      </c>
      <c r="BI461" s="1" cm="1">
        <f t="array" ref="BI461">SUM(IF(podroze78[Nazwisko]=podroze78[[#This Row],[Nazwisko]],podroze78[dnie],0))</f>
        <v>28</v>
      </c>
      <c r="BJ461" s="1">
        <f>30+(podroze78[[#This Row],[dnie]]-1)*24</f>
        <v>102</v>
      </c>
      <c r="BK461" s="1">
        <f>podroze78[[#This Row],[dieta]]+podroze78[[#This Row],[Koszt_wyj]]</f>
        <v>675.4</v>
      </c>
      <c r="BL461" s="1">
        <f>MONTH(podroze78[[#This Row],[D_wyj]])</f>
        <v>12</v>
      </c>
      <c r="BT461" s="1" t="s">
        <v>119</v>
      </c>
      <c r="BU461" s="1" t="s">
        <v>120</v>
      </c>
      <c r="BV461" s="1" t="s">
        <v>11</v>
      </c>
      <c r="BW461" s="2">
        <v>41985</v>
      </c>
      <c r="BX461" s="2">
        <v>41988</v>
      </c>
      <c r="BY461">
        <v>573.4</v>
      </c>
      <c r="BZ461" t="str">
        <f>podroze789[[#This Row],[Imie]]&amp;podroze789[[#This Row],[Nazwisko]]</f>
        <v>MalwinaPapkin</v>
      </c>
      <c r="CA461">
        <f>COUNTIF(podroze789[id],podroze789[[#This Row],[id]])</f>
        <v>11</v>
      </c>
      <c r="CB461">
        <f>podroze789[[#This Row],[D_powr]]-podroze789[[#This Row],[D_wyj]]+1</f>
        <v>4</v>
      </c>
      <c r="CC461" s="1" cm="1">
        <f t="array" ref="CC461">SUM(IF(podroze789[Nazwisko]=podroze789[[#This Row],[Nazwisko]],podroze789[dnie],0))</f>
        <v>28</v>
      </c>
      <c r="CD461" s="1">
        <f>30+(podroze789[[#This Row],[dnie]]-1)*24</f>
        <v>102</v>
      </c>
      <c r="CE461" s="1">
        <f>podroze789[[#This Row],[dieta]]+podroze789[[#This Row],[Koszt_wyj]]</f>
        <v>675.4</v>
      </c>
      <c r="CF461" s="1">
        <f>MONTH(podroze789[[#This Row],[D_wyj]])</f>
        <v>12</v>
      </c>
      <c r="CG461" s="1">
        <f>podroze789[[#This Row],[dnie]]-1</f>
        <v>3</v>
      </c>
      <c r="CT461" s="23">
        <v>2</v>
      </c>
      <c r="CV461" s="23">
        <v>1</v>
      </c>
    </row>
    <row r="462" spans="1:100" x14ac:dyDescent="0.25">
      <c r="A462" s="1" t="s">
        <v>107</v>
      </c>
      <c r="B462" s="1" t="s">
        <v>108</v>
      </c>
      <c r="C462" s="1" t="s">
        <v>66</v>
      </c>
      <c r="D462" s="2">
        <v>41935</v>
      </c>
      <c r="E462" s="2">
        <v>41938</v>
      </c>
      <c r="F462">
        <v>841.7</v>
      </c>
      <c r="G462" t="str">
        <f>podroze[[#This Row],[Imie]]&amp;podroze[[#This Row],[Nazwisko]]</f>
        <v>KazimieraParczewska</v>
      </c>
      <c r="H462">
        <f>COUNTIF(podroze[id],podroze[[#This Row],[id]])</f>
        <v>11</v>
      </c>
      <c r="I462">
        <f>podroze[[#This Row],[D_powr]]-podroze[[#This Row],[D_wyj]]+1</f>
        <v>4</v>
      </c>
      <c r="J462" s="1" cm="1">
        <f t="array" ref="J462">SUM(IF(podroze[Nazwisko]=podroze[[#This Row],[Nazwisko]],podroze[dnie],0))</f>
        <v>28</v>
      </c>
      <c r="K462" s="1">
        <f>30+(podroze[[#This Row],[dnie]]-1)*24</f>
        <v>102</v>
      </c>
      <c r="AB462" s="1" t="s">
        <v>107</v>
      </c>
      <c r="AC462" s="1" t="s">
        <v>108</v>
      </c>
      <c r="AD462" s="1" t="s">
        <v>66</v>
      </c>
      <c r="AE462" s="2">
        <v>41935</v>
      </c>
      <c r="AF462" s="2">
        <v>41938</v>
      </c>
      <c r="AG462">
        <v>841.7</v>
      </c>
      <c r="AH462" t="str">
        <f>podroze7[[#This Row],[Imie]]&amp;podroze7[[#This Row],[Nazwisko]]</f>
        <v>KazimieraParczewska</v>
      </c>
      <c r="AI462">
        <f>COUNTIF(podroze7[id],podroze7[[#This Row],[id]])</f>
        <v>11</v>
      </c>
      <c r="AJ462">
        <f>podroze7[[#This Row],[D_powr]]-podroze7[[#This Row],[D_wyj]]+1</f>
        <v>4</v>
      </c>
      <c r="AK462" s="1" cm="1">
        <f t="array" ref="AK462">SUM(IF(podroze7[Nazwisko]=podroze7[[#This Row],[Nazwisko]],podroze7[dnie],0))</f>
        <v>28</v>
      </c>
      <c r="AL462" s="1">
        <f>30+(podroze7[[#This Row],[dnie]]-1)*24</f>
        <v>102</v>
      </c>
      <c r="AM462" s="1">
        <f>podroze7[[#This Row],[dieta]]+podroze7[[#This Row],[Koszt_wyj]]</f>
        <v>943.7</v>
      </c>
      <c r="AZ462" s="1" t="s">
        <v>107</v>
      </c>
      <c r="BA462" s="1" t="s">
        <v>108</v>
      </c>
      <c r="BB462" s="1" t="s">
        <v>66</v>
      </c>
      <c r="BC462" s="2">
        <v>41935</v>
      </c>
      <c r="BD462" s="2">
        <v>41938</v>
      </c>
      <c r="BE462">
        <v>841.7</v>
      </c>
      <c r="BF462" t="str">
        <f>podroze78[[#This Row],[Imie]]&amp;podroze78[[#This Row],[Nazwisko]]</f>
        <v>KazimieraParczewska</v>
      </c>
      <c r="BG462">
        <f>COUNTIF(podroze78[id],podroze78[[#This Row],[id]])</f>
        <v>11</v>
      </c>
      <c r="BH462">
        <f>podroze78[[#This Row],[D_powr]]-podroze78[[#This Row],[D_wyj]]+1</f>
        <v>4</v>
      </c>
      <c r="BI462" s="1" cm="1">
        <f t="array" ref="BI462">SUM(IF(podroze78[Nazwisko]=podroze78[[#This Row],[Nazwisko]],podroze78[dnie],0))</f>
        <v>28</v>
      </c>
      <c r="BJ462" s="1">
        <f>30+(podroze78[[#This Row],[dnie]]-1)*24</f>
        <v>102</v>
      </c>
      <c r="BK462" s="1">
        <f>podroze78[[#This Row],[dieta]]+podroze78[[#This Row],[Koszt_wyj]]</f>
        <v>943.7</v>
      </c>
      <c r="BL462" s="1">
        <f>MONTH(podroze78[[#This Row],[D_wyj]])</f>
        <v>10</v>
      </c>
      <c r="BT462" s="1" t="s">
        <v>107</v>
      </c>
      <c r="BU462" s="1" t="s">
        <v>108</v>
      </c>
      <c r="BV462" s="1" t="s">
        <v>66</v>
      </c>
      <c r="BW462" s="2">
        <v>41935</v>
      </c>
      <c r="BX462" s="2">
        <v>41938</v>
      </c>
      <c r="BY462">
        <v>841.7</v>
      </c>
      <c r="BZ462" t="str">
        <f>podroze789[[#This Row],[Imie]]&amp;podroze789[[#This Row],[Nazwisko]]</f>
        <v>KazimieraParczewska</v>
      </c>
      <c r="CA462">
        <f>COUNTIF(podroze789[id],podroze789[[#This Row],[id]])</f>
        <v>11</v>
      </c>
      <c r="CB462">
        <f>podroze789[[#This Row],[D_powr]]-podroze789[[#This Row],[D_wyj]]+1</f>
        <v>4</v>
      </c>
      <c r="CC462" s="1" cm="1">
        <f t="array" ref="CC462">SUM(IF(podroze789[Nazwisko]=podroze789[[#This Row],[Nazwisko]],podroze789[dnie],0))</f>
        <v>28</v>
      </c>
      <c r="CD462" s="1">
        <f>30+(podroze789[[#This Row],[dnie]]-1)*24</f>
        <v>102</v>
      </c>
      <c r="CE462" s="1">
        <f>podroze789[[#This Row],[dieta]]+podroze789[[#This Row],[Koszt_wyj]]</f>
        <v>943.7</v>
      </c>
      <c r="CF462" s="1">
        <f>MONTH(podroze789[[#This Row],[D_wyj]])</f>
        <v>10</v>
      </c>
      <c r="CG462" s="1">
        <f>podroze789[[#This Row],[dnie]]-1</f>
        <v>3</v>
      </c>
      <c r="CT462" s="24">
        <v>3</v>
      </c>
      <c r="CV462" s="24">
        <v>1</v>
      </c>
    </row>
    <row r="463" spans="1:100" x14ac:dyDescent="0.25">
      <c r="A463" s="1" t="s">
        <v>73</v>
      </c>
      <c r="B463" s="1" t="s">
        <v>104</v>
      </c>
      <c r="C463" s="1" t="s">
        <v>11</v>
      </c>
      <c r="D463" s="2">
        <v>41701</v>
      </c>
      <c r="E463" s="2">
        <v>41705</v>
      </c>
      <c r="F463">
        <v>712.4</v>
      </c>
      <c r="G463" t="str">
        <f>podroze[[#This Row],[Imie]]&amp;podroze[[#This Row],[Nazwisko]]</f>
        <v>WojciechMagierowcz</v>
      </c>
      <c r="H463">
        <f>COUNTIF(podroze[id],podroze[[#This Row],[id]])</f>
        <v>8</v>
      </c>
      <c r="I463">
        <f>podroze[[#This Row],[D_powr]]-podroze[[#This Row],[D_wyj]]+1</f>
        <v>5</v>
      </c>
      <c r="J463" s="1" cm="1">
        <f t="array" ref="J463">SUM(IF(podroze[Nazwisko]=podroze[[#This Row],[Nazwisko]],podroze[dnie],0))</f>
        <v>28</v>
      </c>
      <c r="K463" s="1">
        <f>30+(podroze[[#This Row],[dnie]]-1)*24</f>
        <v>126</v>
      </c>
      <c r="AB463" s="1" t="s">
        <v>73</v>
      </c>
      <c r="AC463" s="1" t="s">
        <v>104</v>
      </c>
      <c r="AD463" s="1" t="s">
        <v>11</v>
      </c>
      <c r="AE463" s="2">
        <v>41701</v>
      </c>
      <c r="AF463" s="2">
        <v>41705</v>
      </c>
      <c r="AG463">
        <v>712.4</v>
      </c>
      <c r="AH463" t="str">
        <f>podroze7[[#This Row],[Imie]]&amp;podroze7[[#This Row],[Nazwisko]]</f>
        <v>WojciechMagierowcz</v>
      </c>
      <c r="AI463">
        <f>COUNTIF(podroze7[id],podroze7[[#This Row],[id]])</f>
        <v>8</v>
      </c>
      <c r="AJ463">
        <f>podroze7[[#This Row],[D_powr]]-podroze7[[#This Row],[D_wyj]]+1</f>
        <v>5</v>
      </c>
      <c r="AK463" s="1" cm="1">
        <f t="array" ref="AK463">SUM(IF(podroze7[Nazwisko]=podroze7[[#This Row],[Nazwisko]],podroze7[dnie],0))</f>
        <v>28</v>
      </c>
      <c r="AL463" s="1">
        <f>30+(podroze7[[#This Row],[dnie]]-1)*24</f>
        <v>126</v>
      </c>
      <c r="AM463" s="1">
        <f>podroze7[[#This Row],[dieta]]+podroze7[[#This Row],[Koszt_wyj]]</f>
        <v>838.4</v>
      </c>
      <c r="AZ463" s="1" t="s">
        <v>73</v>
      </c>
      <c r="BA463" s="1" t="s">
        <v>104</v>
      </c>
      <c r="BB463" s="1" t="s">
        <v>11</v>
      </c>
      <c r="BC463" s="2">
        <v>41701</v>
      </c>
      <c r="BD463" s="2">
        <v>41705</v>
      </c>
      <c r="BE463">
        <v>712.4</v>
      </c>
      <c r="BF463" t="str">
        <f>podroze78[[#This Row],[Imie]]&amp;podroze78[[#This Row],[Nazwisko]]</f>
        <v>WojciechMagierowcz</v>
      </c>
      <c r="BG463">
        <f>COUNTIF(podroze78[id],podroze78[[#This Row],[id]])</f>
        <v>8</v>
      </c>
      <c r="BH463">
        <f>podroze78[[#This Row],[D_powr]]-podroze78[[#This Row],[D_wyj]]+1</f>
        <v>5</v>
      </c>
      <c r="BI463" s="1" cm="1">
        <f t="array" ref="BI463">SUM(IF(podroze78[Nazwisko]=podroze78[[#This Row],[Nazwisko]],podroze78[dnie],0))</f>
        <v>28</v>
      </c>
      <c r="BJ463" s="1">
        <f>30+(podroze78[[#This Row],[dnie]]-1)*24</f>
        <v>126</v>
      </c>
      <c r="BK463" s="1">
        <f>podroze78[[#This Row],[dieta]]+podroze78[[#This Row],[Koszt_wyj]]</f>
        <v>838.4</v>
      </c>
      <c r="BL463" s="1">
        <f>MONTH(podroze78[[#This Row],[D_wyj]])</f>
        <v>3</v>
      </c>
      <c r="BT463" s="1" t="s">
        <v>73</v>
      </c>
      <c r="BU463" s="1" t="s">
        <v>104</v>
      </c>
      <c r="BV463" s="1" t="s">
        <v>11</v>
      </c>
      <c r="BW463" s="2">
        <v>41701</v>
      </c>
      <c r="BX463" s="2">
        <v>41705</v>
      </c>
      <c r="BY463">
        <v>712.4</v>
      </c>
      <c r="BZ463" t="str">
        <f>podroze789[[#This Row],[Imie]]&amp;podroze789[[#This Row],[Nazwisko]]</f>
        <v>WojciechMagierowcz</v>
      </c>
      <c r="CA463">
        <f>COUNTIF(podroze789[id],podroze789[[#This Row],[id]])</f>
        <v>8</v>
      </c>
      <c r="CB463">
        <f>podroze789[[#This Row],[D_powr]]-podroze789[[#This Row],[D_wyj]]+1</f>
        <v>5</v>
      </c>
      <c r="CC463" s="1" cm="1">
        <f t="array" ref="CC463">SUM(IF(podroze789[Nazwisko]=podroze789[[#This Row],[Nazwisko]],podroze789[dnie],0))</f>
        <v>28</v>
      </c>
      <c r="CD463" s="1">
        <f>30+(podroze789[[#This Row],[dnie]]-1)*24</f>
        <v>126</v>
      </c>
      <c r="CE463" s="1">
        <f>podroze789[[#This Row],[dieta]]+podroze789[[#This Row],[Koszt_wyj]]</f>
        <v>838.4</v>
      </c>
      <c r="CF463" s="1">
        <f>MONTH(podroze789[[#This Row],[D_wyj]])</f>
        <v>3</v>
      </c>
      <c r="CG463" s="1">
        <f>podroze789[[#This Row],[dnie]]-1</f>
        <v>4</v>
      </c>
      <c r="CT463" s="23">
        <v>2</v>
      </c>
      <c r="CV463" s="23">
        <v>1</v>
      </c>
    </row>
    <row r="464" spans="1:100" x14ac:dyDescent="0.25">
      <c r="A464" s="1" t="s">
        <v>73</v>
      </c>
      <c r="B464" s="1" t="s">
        <v>104</v>
      </c>
      <c r="C464" s="1" t="s">
        <v>17</v>
      </c>
      <c r="D464" s="2">
        <v>41863</v>
      </c>
      <c r="E464" s="2">
        <v>41867</v>
      </c>
      <c r="F464">
        <v>1321.5</v>
      </c>
      <c r="G464" t="str">
        <f>podroze[[#This Row],[Imie]]&amp;podroze[[#This Row],[Nazwisko]]</f>
        <v>WojciechMagierowcz</v>
      </c>
      <c r="H464">
        <f>COUNTIF(podroze[id],podroze[[#This Row],[id]])</f>
        <v>8</v>
      </c>
      <c r="I464">
        <f>podroze[[#This Row],[D_powr]]-podroze[[#This Row],[D_wyj]]+1</f>
        <v>5</v>
      </c>
      <c r="J464" s="1" cm="1">
        <f t="array" ref="J464">SUM(IF(podroze[Nazwisko]=podroze[[#This Row],[Nazwisko]],podroze[dnie],0))</f>
        <v>28</v>
      </c>
      <c r="K464" s="1">
        <f>30+(podroze[[#This Row],[dnie]]-1)*24</f>
        <v>126</v>
      </c>
      <c r="AB464" s="1" t="s">
        <v>73</v>
      </c>
      <c r="AC464" s="1" t="s">
        <v>104</v>
      </c>
      <c r="AD464" s="1" t="s">
        <v>17</v>
      </c>
      <c r="AE464" s="2">
        <v>41863</v>
      </c>
      <c r="AF464" s="2">
        <v>41867</v>
      </c>
      <c r="AG464">
        <v>1321.5</v>
      </c>
      <c r="AH464" t="str">
        <f>podroze7[[#This Row],[Imie]]&amp;podroze7[[#This Row],[Nazwisko]]</f>
        <v>WojciechMagierowcz</v>
      </c>
      <c r="AI464">
        <f>COUNTIF(podroze7[id],podroze7[[#This Row],[id]])</f>
        <v>8</v>
      </c>
      <c r="AJ464">
        <f>podroze7[[#This Row],[D_powr]]-podroze7[[#This Row],[D_wyj]]+1</f>
        <v>5</v>
      </c>
      <c r="AK464" s="1" cm="1">
        <f t="array" ref="AK464">SUM(IF(podroze7[Nazwisko]=podroze7[[#This Row],[Nazwisko]],podroze7[dnie],0))</f>
        <v>28</v>
      </c>
      <c r="AL464" s="1">
        <f>30+(podroze7[[#This Row],[dnie]]-1)*24</f>
        <v>126</v>
      </c>
      <c r="AM464" s="1">
        <f>podroze7[[#This Row],[dieta]]+podroze7[[#This Row],[Koszt_wyj]]</f>
        <v>1447.5</v>
      </c>
      <c r="AZ464" s="1" t="s">
        <v>73</v>
      </c>
      <c r="BA464" s="1" t="s">
        <v>104</v>
      </c>
      <c r="BB464" s="1" t="s">
        <v>17</v>
      </c>
      <c r="BC464" s="2">
        <v>41863</v>
      </c>
      <c r="BD464" s="2">
        <v>41867</v>
      </c>
      <c r="BE464">
        <v>1321.5</v>
      </c>
      <c r="BF464" t="str">
        <f>podroze78[[#This Row],[Imie]]&amp;podroze78[[#This Row],[Nazwisko]]</f>
        <v>WojciechMagierowcz</v>
      </c>
      <c r="BG464">
        <f>COUNTIF(podroze78[id],podroze78[[#This Row],[id]])</f>
        <v>8</v>
      </c>
      <c r="BH464">
        <f>podroze78[[#This Row],[D_powr]]-podroze78[[#This Row],[D_wyj]]+1</f>
        <v>5</v>
      </c>
      <c r="BI464" s="1" cm="1">
        <f t="array" ref="BI464">SUM(IF(podroze78[Nazwisko]=podroze78[[#This Row],[Nazwisko]],podroze78[dnie],0))</f>
        <v>28</v>
      </c>
      <c r="BJ464" s="1">
        <f>30+(podroze78[[#This Row],[dnie]]-1)*24</f>
        <v>126</v>
      </c>
      <c r="BK464" s="1">
        <f>podroze78[[#This Row],[dieta]]+podroze78[[#This Row],[Koszt_wyj]]</f>
        <v>1447.5</v>
      </c>
      <c r="BL464" s="1">
        <f>MONTH(podroze78[[#This Row],[D_wyj]])</f>
        <v>8</v>
      </c>
      <c r="BT464" s="1" t="s">
        <v>73</v>
      </c>
      <c r="BU464" s="1" t="s">
        <v>104</v>
      </c>
      <c r="BV464" s="1" t="s">
        <v>17</v>
      </c>
      <c r="BW464" s="2">
        <v>41863</v>
      </c>
      <c r="BX464" s="2">
        <v>41867</v>
      </c>
      <c r="BY464">
        <v>1321.5</v>
      </c>
      <c r="BZ464" t="str">
        <f>podroze789[[#This Row],[Imie]]&amp;podroze789[[#This Row],[Nazwisko]]</f>
        <v>WojciechMagierowcz</v>
      </c>
      <c r="CA464">
        <f>COUNTIF(podroze789[id],podroze789[[#This Row],[id]])</f>
        <v>8</v>
      </c>
      <c r="CB464">
        <f>podroze789[[#This Row],[D_powr]]-podroze789[[#This Row],[D_wyj]]+1</f>
        <v>5</v>
      </c>
      <c r="CC464" s="1" cm="1">
        <f t="array" ref="CC464">SUM(IF(podroze789[Nazwisko]=podroze789[[#This Row],[Nazwisko]],podroze789[dnie],0))</f>
        <v>28</v>
      </c>
      <c r="CD464" s="1">
        <f>30+(podroze789[[#This Row],[dnie]]-1)*24</f>
        <v>126</v>
      </c>
      <c r="CE464" s="1">
        <f>podroze789[[#This Row],[dieta]]+podroze789[[#This Row],[Koszt_wyj]]</f>
        <v>1447.5</v>
      </c>
      <c r="CF464" s="1">
        <f>MONTH(podroze789[[#This Row],[D_wyj]])</f>
        <v>8</v>
      </c>
      <c r="CG464" s="1">
        <f>podroze789[[#This Row],[dnie]]-1</f>
        <v>4</v>
      </c>
      <c r="CT464" s="24">
        <v>2</v>
      </c>
      <c r="CV464" s="24">
        <v>1</v>
      </c>
    </row>
    <row r="465" spans="1:100" x14ac:dyDescent="0.25">
      <c r="A465" s="1" t="s">
        <v>73</v>
      </c>
      <c r="B465" s="1" t="s">
        <v>104</v>
      </c>
      <c r="C465" s="1" t="s">
        <v>72</v>
      </c>
      <c r="D465" s="2">
        <v>41922</v>
      </c>
      <c r="E465" s="2">
        <v>41926</v>
      </c>
      <c r="F465">
        <v>1290.7</v>
      </c>
      <c r="G465" t="str">
        <f>podroze[[#This Row],[Imie]]&amp;podroze[[#This Row],[Nazwisko]]</f>
        <v>WojciechMagierowcz</v>
      </c>
      <c r="H465">
        <f>COUNTIF(podroze[id],podroze[[#This Row],[id]])</f>
        <v>8</v>
      </c>
      <c r="I465">
        <f>podroze[[#This Row],[D_powr]]-podroze[[#This Row],[D_wyj]]+1</f>
        <v>5</v>
      </c>
      <c r="J465" s="1" cm="1">
        <f t="array" ref="J465">SUM(IF(podroze[Nazwisko]=podroze[[#This Row],[Nazwisko]],podroze[dnie],0))</f>
        <v>28</v>
      </c>
      <c r="K465" s="1">
        <f>30+(podroze[[#This Row],[dnie]]-1)*24</f>
        <v>126</v>
      </c>
      <c r="AB465" s="1" t="s">
        <v>73</v>
      </c>
      <c r="AC465" s="1" t="s">
        <v>104</v>
      </c>
      <c r="AD465" s="1" t="s">
        <v>72</v>
      </c>
      <c r="AE465" s="2">
        <v>41922</v>
      </c>
      <c r="AF465" s="2">
        <v>41926</v>
      </c>
      <c r="AG465">
        <v>1290.7</v>
      </c>
      <c r="AH465" t="str">
        <f>podroze7[[#This Row],[Imie]]&amp;podroze7[[#This Row],[Nazwisko]]</f>
        <v>WojciechMagierowcz</v>
      </c>
      <c r="AI465">
        <f>COUNTIF(podroze7[id],podroze7[[#This Row],[id]])</f>
        <v>8</v>
      </c>
      <c r="AJ465">
        <f>podroze7[[#This Row],[D_powr]]-podroze7[[#This Row],[D_wyj]]+1</f>
        <v>5</v>
      </c>
      <c r="AK465" s="1" cm="1">
        <f t="array" ref="AK465">SUM(IF(podroze7[Nazwisko]=podroze7[[#This Row],[Nazwisko]],podroze7[dnie],0))</f>
        <v>28</v>
      </c>
      <c r="AL465" s="1">
        <f>30+(podroze7[[#This Row],[dnie]]-1)*24</f>
        <v>126</v>
      </c>
      <c r="AM465" s="1">
        <f>podroze7[[#This Row],[dieta]]+podroze7[[#This Row],[Koszt_wyj]]</f>
        <v>1416.7</v>
      </c>
      <c r="AZ465" s="1" t="s">
        <v>73</v>
      </c>
      <c r="BA465" s="1" t="s">
        <v>104</v>
      </c>
      <c r="BB465" s="1" t="s">
        <v>72</v>
      </c>
      <c r="BC465" s="2">
        <v>41922</v>
      </c>
      <c r="BD465" s="2">
        <v>41926</v>
      </c>
      <c r="BE465">
        <v>1290.7</v>
      </c>
      <c r="BF465" t="str">
        <f>podroze78[[#This Row],[Imie]]&amp;podroze78[[#This Row],[Nazwisko]]</f>
        <v>WojciechMagierowcz</v>
      </c>
      <c r="BG465">
        <f>COUNTIF(podroze78[id],podroze78[[#This Row],[id]])</f>
        <v>8</v>
      </c>
      <c r="BH465">
        <f>podroze78[[#This Row],[D_powr]]-podroze78[[#This Row],[D_wyj]]+1</f>
        <v>5</v>
      </c>
      <c r="BI465" s="1" cm="1">
        <f t="array" ref="BI465">SUM(IF(podroze78[Nazwisko]=podroze78[[#This Row],[Nazwisko]],podroze78[dnie],0))</f>
        <v>28</v>
      </c>
      <c r="BJ465" s="1">
        <f>30+(podroze78[[#This Row],[dnie]]-1)*24</f>
        <v>126</v>
      </c>
      <c r="BK465" s="1">
        <f>podroze78[[#This Row],[dieta]]+podroze78[[#This Row],[Koszt_wyj]]</f>
        <v>1416.7</v>
      </c>
      <c r="BL465" s="1">
        <f>MONTH(podroze78[[#This Row],[D_wyj]])</f>
        <v>10</v>
      </c>
      <c r="BT465" s="1" t="s">
        <v>73</v>
      </c>
      <c r="BU465" s="1" t="s">
        <v>104</v>
      </c>
      <c r="BV465" s="1" t="s">
        <v>72</v>
      </c>
      <c r="BW465" s="2">
        <v>41922</v>
      </c>
      <c r="BX465" s="2">
        <v>41926</v>
      </c>
      <c r="BY465">
        <v>1290.7</v>
      </c>
      <c r="BZ465" t="str">
        <f>podroze789[[#This Row],[Imie]]&amp;podroze789[[#This Row],[Nazwisko]]</f>
        <v>WojciechMagierowcz</v>
      </c>
      <c r="CA465">
        <f>COUNTIF(podroze789[id],podroze789[[#This Row],[id]])</f>
        <v>8</v>
      </c>
      <c r="CB465">
        <f>podroze789[[#This Row],[D_powr]]-podroze789[[#This Row],[D_wyj]]+1</f>
        <v>5</v>
      </c>
      <c r="CC465" s="1" cm="1">
        <f t="array" ref="CC465">SUM(IF(podroze789[Nazwisko]=podroze789[[#This Row],[Nazwisko]],podroze789[dnie],0))</f>
        <v>28</v>
      </c>
      <c r="CD465" s="1">
        <f>30+(podroze789[[#This Row],[dnie]]-1)*24</f>
        <v>126</v>
      </c>
      <c r="CE465" s="1">
        <f>podroze789[[#This Row],[dieta]]+podroze789[[#This Row],[Koszt_wyj]]</f>
        <v>1416.7</v>
      </c>
      <c r="CF465" s="1">
        <f>MONTH(podroze789[[#This Row],[D_wyj]])</f>
        <v>10</v>
      </c>
      <c r="CG465" s="1">
        <f>podroze789[[#This Row],[dnie]]-1</f>
        <v>4</v>
      </c>
      <c r="CT465" s="23">
        <v>2</v>
      </c>
      <c r="CV465" s="23">
        <v>1</v>
      </c>
    </row>
    <row r="466" spans="1:100" x14ac:dyDescent="0.25">
      <c r="A466" s="1" t="s">
        <v>73</v>
      </c>
      <c r="B466" s="1" t="s">
        <v>104</v>
      </c>
      <c r="C466" s="1" t="s">
        <v>30</v>
      </c>
      <c r="D466" s="2">
        <v>41958</v>
      </c>
      <c r="E466" s="2">
        <v>41962</v>
      </c>
      <c r="F466">
        <v>688.5</v>
      </c>
      <c r="G466" t="str">
        <f>podroze[[#This Row],[Imie]]&amp;podroze[[#This Row],[Nazwisko]]</f>
        <v>WojciechMagierowcz</v>
      </c>
      <c r="H466">
        <f>COUNTIF(podroze[id],podroze[[#This Row],[id]])</f>
        <v>8</v>
      </c>
      <c r="I466">
        <f>podroze[[#This Row],[D_powr]]-podroze[[#This Row],[D_wyj]]+1</f>
        <v>5</v>
      </c>
      <c r="J466" s="1" cm="1">
        <f t="array" ref="J466">SUM(IF(podroze[Nazwisko]=podroze[[#This Row],[Nazwisko]],podroze[dnie],0))</f>
        <v>28</v>
      </c>
      <c r="K466" s="1">
        <f>30+(podroze[[#This Row],[dnie]]-1)*24</f>
        <v>126</v>
      </c>
      <c r="AB466" s="1" t="s">
        <v>73</v>
      </c>
      <c r="AC466" s="1" t="s">
        <v>104</v>
      </c>
      <c r="AD466" s="1" t="s">
        <v>30</v>
      </c>
      <c r="AE466" s="2">
        <v>41958</v>
      </c>
      <c r="AF466" s="2">
        <v>41962</v>
      </c>
      <c r="AG466">
        <v>688.5</v>
      </c>
      <c r="AH466" t="str">
        <f>podroze7[[#This Row],[Imie]]&amp;podroze7[[#This Row],[Nazwisko]]</f>
        <v>WojciechMagierowcz</v>
      </c>
      <c r="AI466">
        <f>COUNTIF(podroze7[id],podroze7[[#This Row],[id]])</f>
        <v>8</v>
      </c>
      <c r="AJ466">
        <f>podroze7[[#This Row],[D_powr]]-podroze7[[#This Row],[D_wyj]]+1</f>
        <v>5</v>
      </c>
      <c r="AK466" s="1" cm="1">
        <f t="array" ref="AK466">SUM(IF(podroze7[Nazwisko]=podroze7[[#This Row],[Nazwisko]],podroze7[dnie],0))</f>
        <v>28</v>
      </c>
      <c r="AL466" s="1">
        <f>30+(podroze7[[#This Row],[dnie]]-1)*24</f>
        <v>126</v>
      </c>
      <c r="AM466" s="1">
        <f>podroze7[[#This Row],[dieta]]+podroze7[[#This Row],[Koszt_wyj]]</f>
        <v>814.5</v>
      </c>
      <c r="AZ466" s="1" t="s">
        <v>73</v>
      </c>
      <c r="BA466" s="1" t="s">
        <v>104</v>
      </c>
      <c r="BB466" s="1" t="s">
        <v>30</v>
      </c>
      <c r="BC466" s="2">
        <v>41958</v>
      </c>
      <c r="BD466" s="2">
        <v>41962</v>
      </c>
      <c r="BE466">
        <v>688.5</v>
      </c>
      <c r="BF466" t="str">
        <f>podroze78[[#This Row],[Imie]]&amp;podroze78[[#This Row],[Nazwisko]]</f>
        <v>WojciechMagierowcz</v>
      </c>
      <c r="BG466">
        <f>COUNTIF(podroze78[id],podroze78[[#This Row],[id]])</f>
        <v>8</v>
      </c>
      <c r="BH466">
        <f>podroze78[[#This Row],[D_powr]]-podroze78[[#This Row],[D_wyj]]+1</f>
        <v>5</v>
      </c>
      <c r="BI466" s="1" cm="1">
        <f t="array" ref="BI466">SUM(IF(podroze78[Nazwisko]=podroze78[[#This Row],[Nazwisko]],podroze78[dnie],0))</f>
        <v>28</v>
      </c>
      <c r="BJ466" s="1">
        <f>30+(podroze78[[#This Row],[dnie]]-1)*24</f>
        <v>126</v>
      </c>
      <c r="BK466" s="1">
        <f>podroze78[[#This Row],[dieta]]+podroze78[[#This Row],[Koszt_wyj]]</f>
        <v>814.5</v>
      </c>
      <c r="BL466" s="1">
        <f>MONTH(podroze78[[#This Row],[D_wyj]])</f>
        <v>11</v>
      </c>
      <c r="BT466" s="1" t="s">
        <v>73</v>
      </c>
      <c r="BU466" s="1" t="s">
        <v>104</v>
      </c>
      <c r="BV466" s="1" t="s">
        <v>30</v>
      </c>
      <c r="BW466" s="2">
        <v>41958</v>
      </c>
      <c r="BX466" s="2">
        <v>41962</v>
      </c>
      <c r="BY466">
        <v>688.5</v>
      </c>
      <c r="BZ466" t="str">
        <f>podroze789[[#This Row],[Imie]]&amp;podroze789[[#This Row],[Nazwisko]]</f>
        <v>WojciechMagierowcz</v>
      </c>
      <c r="CA466">
        <f>COUNTIF(podroze789[id],podroze789[[#This Row],[id]])</f>
        <v>8</v>
      </c>
      <c r="CB466">
        <f>podroze789[[#This Row],[D_powr]]-podroze789[[#This Row],[D_wyj]]+1</f>
        <v>5</v>
      </c>
      <c r="CC466" s="1" cm="1">
        <f t="array" ref="CC466">SUM(IF(podroze789[Nazwisko]=podroze789[[#This Row],[Nazwisko]],podroze789[dnie],0))</f>
        <v>28</v>
      </c>
      <c r="CD466" s="1">
        <f>30+(podroze789[[#This Row],[dnie]]-1)*24</f>
        <v>126</v>
      </c>
      <c r="CE466" s="1">
        <f>podroze789[[#This Row],[dieta]]+podroze789[[#This Row],[Koszt_wyj]]</f>
        <v>814.5</v>
      </c>
      <c r="CF466" s="1">
        <f>MONTH(podroze789[[#This Row],[D_wyj]])</f>
        <v>11</v>
      </c>
      <c r="CG466" s="1">
        <f>podroze789[[#This Row],[dnie]]-1</f>
        <v>4</v>
      </c>
      <c r="CT466" s="24">
        <v>2</v>
      </c>
      <c r="CV466" s="24">
        <v>1</v>
      </c>
    </row>
    <row r="467" spans="1:100" x14ac:dyDescent="0.25">
      <c r="A467" s="1" t="s">
        <v>166</v>
      </c>
      <c r="B467" s="1" t="s">
        <v>167</v>
      </c>
      <c r="C467" s="1" t="s">
        <v>27</v>
      </c>
      <c r="D467" s="2">
        <v>41779</v>
      </c>
      <c r="E467" s="2">
        <v>41782</v>
      </c>
      <c r="F467">
        <v>826</v>
      </c>
      <c r="G467" t="str">
        <f>podroze[[#This Row],[Imie]]&amp;podroze[[#This Row],[Nazwisko]]</f>
        <v>DariaParyska</v>
      </c>
      <c r="H467">
        <f>COUNTIF(podroze[id],podroze[[#This Row],[id]])</f>
        <v>10</v>
      </c>
      <c r="I467">
        <f>podroze[[#This Row],[D_powr]]-podroze[[#This Row],[D_wyj]]+1</f>
        <v>4</v>
      </c>
      <c r="J467" s="1" cm="1">
        <f t="array" ref="J467">SUM(IF(podroze[Nazwisko]=podroze[[#This Row],[Nazwisko]],podroze[dnie],0))</f>
        <v>28</v>
      </c>
      <c r="K467" s="1">
        <f>30+(podroze[[#This Row],[dnie]]-1)*24</f>
        <v>102</v>
      </c>
      <c r="AB467" s="1" t="s">
        <v>166</v>
      </c>
      <c r="AC467" s="1" t="s">
        <v>167</v>
      </c>
      <c r="AD467" s="1" t="s">
        <v>27</v>
      </c>
      <c r="AE467" s="2">
        <v>41779</v>
      </c>
      <c r="AF467" s="2">
        <v>41782</v>
      </c>
      <c r="AG467">
        <v>826</v>
      </c>
      <c r="AH467" t="str">
        <f>podroze7[[#This Row],[Imie]]&amp;podroze7[[#This Row],[Nazwisko]]</f>
        <v>DariaParyska</v>
      </c>
      <c r="AI467">
        <f>COUNTIF(podroze7[id],podroze7[[#This Row],[id]])</f>
        <v>10</v>
      </c>
      <c r="AJ467">
        <f>podroze7[[#This Row],[D_powr]]-podroze7[[#This Row],[D_wyj]]+1</f>
        <v>4</v>
      </c>
      <c r="AK467" s="1" cm="1">
        <f t="array" ref="AK467">SUM(IF(podroze7[Nazwisko]=podroze7[[#This Row],[Nazwisko]],podroze7[dnie],0))</f>
        <v>28</v>
      </c>
      <c r="AL467" s="1">
        <f>30+(podroze7[[#This Row],[dnie]]-1)*24</f>
        <v>102</v>
      </c>
      <c r="AM467" s="1">
        <f>podroze7[[#This Row],[dieta]]+podroze7[[#This Row],[Koszt_wyj]]</f>
        <v>928</v>
      </c>
      <c r="AZ467" s="1" t="s">
        <v>166</v>
      </c>
      <c r="BA467" s="1" t="s">
        <v>167</v>
      </c>
      <c r="BB467" s="1" t="s">
        <v>27</v>
      </c>
      <c r="BC467" s="2">
        <v>41779</v>
      </c>
      <c r="BD467" s="2">
        <v>41782</v>
      </c>
      <c r="BE467">
        <v>826</v>
      </c>
      <c r="BF467" t="str">
        <f>podroze78[[#This Row],[Imie]]&amp;podroze78[[#This Row],[Nazwisko]]</f>
        <v>DariaParyska</v>
      </c>
      <c r="BG467">
        <f>COUNTIF(podroze78[id],podroze78[[#This Row],[id]])</f>
        <v>10</v>
      </c>
      <c r="BH467">
        <f>podroze78[[#This Row],[D_powr]]-podroze78[[#This Row],[D_wyj]]+1</f>
        <v>4</v>
      </c>
      <c r="BI467" s="1" cm="1">
        <f t="array" ref="BI467">SUM(IF(podroze78[Nazwisko]=podroze78[[#This Row],[Nazwisko]],podroze78[dnie],0))</f>
        <v>28</v>
      </c>
      <c r="BJ467" s="1">
        <f>30+(podroze78[[#This Row],[dnie]]-1)*24</f>
        <v>102</v>
      </c>
      <c r="BK467" s="1">
        <f>podroze78[[#This Row],[dieta]]+podroze78[[#This Row],[Koszt_wyj]]</f>
        <v>928</v>
      </c>
      <c r="BL467" s="1">
        <f>MONTH(podroze78[[#This Row],[D_wyj]])</f>
        <v>5</v>
      </c>
      <c r="BT467" s="1" t="s">
        <v>166</v>
      </c>
      <c r="BU467" s="1" t="s">
        <v>167</v>
      </c>
      <c r="BV467" s="1" t="s">
        <v>27</v>
      </c>
      <c r="BW467" s="2">
        <v>41779</v>
      </c>
      <c r="BX467" s="2">
        <v>41782</v>
      </c>
      <c r="BY467">
        <v>826</v>
      </c>
      <c r="BZ467" t="str">
        <f>podroze789[[#This Row],[Imie]]&amp;podroze789[[#This Row],[Nazwisko]]</f>
        <v>DariaParyska</v>
      </c>
      <c r="CA467">
        <f>COUNTIF(podroze789[id],podroze789[[#This Row],[id]])</f>
        <v>10</v>
      </c>
      <c r="CB467">
        <f>podroze789[[#This Row],[D_powr]]-podroze789[[#This Row],[D_wyj]]+1</f>
        <v>4</v>
      </c>
      <c r="CC467" s="1" cm="1">
        <f t="array" ref="CC467">SUM(IF(podroze789[Nazwisko]=podroze789[[#This Row],[Nazwisko]],podroze789[dnie],0))</f>
        <v>28</v>
      </c>
      <c r="CD467" s="1">
        <f>30+(podroze789[[#This Row],[dnie]]-1)*24</f>
        <v>102</v>
      </c>
      <c r="CE467" s="1">
        <f>podroze789[[#This Row],[dieta]]+podroze789[[#This Row],[Koszt_wyj]]</f>
        <v>928</v>
      </c>
      <c r="CF467" s="1">
        <f>MONTH(podroze789[[#This Row],[D_wyj]])</f>
        <v>5</v>
      </c>
      <c r="CG467" s="1">
        <f>podroze789[[#This Row],[dnie]]-1</f>
        <v>3</v>
      </c>
      <c r="CT467" s="23">
        <v>2</v>
      </c>
      <c r="CV467" s="23">
        <v>1</v>
      </c>
    </row>
    <row r="468" spans="1:100" x14ac:dyDescent="0.25">
      <c r="A468" s="1" t="s">
        <v>166</v>
      </c>
      <c r="B468" s="1" t="s">
        <v>167</v>
      </c>
      <c r="C468" s="1" t="s">
        <v>17</v>
      </c>
      <c r="D468" s="2">
        <v>41851</v>
      </c>
      <c r="E468" s="2">
        <v>41854</v>
      </c>
      <c r="F468">
        <v>1116.5</v>
      </c>
      <c r="G468" t="str">
        <f>podroze[[#This Row],[Imie]]&amp;podroze[[#This Row],[Nazwisko]]</f>
        <v>DariaParyska</v>
      </c>
      <c r="H468">
        <f>COUNTIF(podroze[id],podroze[[#This Row],[id]])</f>
        <v>10</v>
      </c>
      <c r="I468">
        <f>podroze[[#This Row],[D_powr]]-podroze[[#This Row],[D_wyj]]+1</f>
        <v>4</v>
      </c>
      <c r="J468" s="1" cm="1">
        <f t="array" ref="J468">SUM(IF(podroze[Nazwisko]=podroze[[#This Row],[Nazwisko]],podroze[dnie],0))</f>
        <v>28</v>
      </c>
      <c r="K468" s="1">
        <f>30+(podroze[[#This Row],[dnie]]-1)*24</f>
        <v>102</v>
      </c>
      <c r="AB468" s="1" t="s">
        <v>166</v>
      </c>
      <c r="AC468" s="1" t="s">
        <v>167</v>
      </c>
      <c r="AD468" s="1" t="s">
        <v>17</v>
      </c>
      <c r="AE468" s="2">
        <v>41851</v>
      </c>
      <c r="AF468" s="2">
        <v>41854</v>
      </c>
      <c r="AG468">
        <v>1116.5</v>
      </c>
      <c r="AH468" t="str">
        <f>podroze7[[#This Row],[Imie]]&amp;podroze7[[#This Row],[Nazwisko]]</f>
        <v>DariaParyska</v>
      </c>
      <c r="AI468">
        <f>COUNTIF(podroze7[id],podroze7[[#This Row],[id]])</f>
        <v>10</v>
      </c>
      <c r="AJ468">
        <f>podroze7[[#This Row],[D_powr]]-podroze7[[#This Row],[D_wyj]]+1</f>
        <v>4</v>
      </c>
      <c r="AK468" s="1" cm="1">
        <f t="array" ref="AK468">SUM(IF(podroze7[Nazwisko]=podroze7[[#This Row],[Nazwisko]],podroze7[dnie],0))</f>
        <v>28</v>
      </c>
      <c r="AL468" s="1">
        <f>30+(podroze7[[#This Row],[dnie]]-1)*24</f>
        <v>102</v>
      </c>
      <c r="AM468" s="1">
        <f>podroze7[[#This Row],[dieta]]+podroze7[[#This Row],[Koszt_wyj]]</f>
        <v>1218.5</v>
      </c>
      <c r="AZ468" s="1" t="s">
        <v>166</v>
      </c>
      <c r="BA468" s="1" t="s">
        <v>167</v>
      </c>
      <c r="BB468" s="1" t="s">
        <v>17</v>
      </c>
      <c r="BC468" s="2">
        <v>41851</v>
      </c>
      <c r="BD468" s="2">
        <v>41854</v>
      </c>
      <c r="BE468">
        <v>1116.5</v>
      </c>
      <c r="BF468" t="str">
        <f>podroze78[[#This Row],[Imie]]&amp;podroze78[[#This Row],[Nazwisko]]</f>
        <v>DariaParyska</v>
      </c>
      <c r="BG468">
        <f>COUNTIF(podroze78[id],podroze78[[#This Row],[id]])</f>
        <v>10</v>
      </c>
      <c r="BH468">
        <f>podroze78[[#This Row],[D_powr]]-podroze78[[#This Row],[D_wyj]]+1</f>
        <v>4</v>
      </c>
      <c r="BI468" s="1" cm="1">
        <f t="array" ref="BI468">SUM(IF(podroze78[Nazwisko]=podroze78[[#This Row],[Nazwisko]],podroze78[dnie],0))</f>
        <v>28</v>
      </c>
      <c r="BJ468" s="1">
        <f>30+(podroze78[[#This Row],[dnie]]-1)*24</f>
        <v>102</v>
      </c>
      <c r="BK468" s="1">
        <f>podroze78[[#This Row],[dieta]]+podroze78[[#This Row],[Koszt_wyj]]</f>
        <v>1218.5</v>
      </c>
      <c r="BL468" s="1">
        <f>MONTH(podroze78[[#This Row],[D_wyj]])</f>
        <v>7</v>
      </c>
      <c r="BT468" s="1" t="s">
        <v>166</v>
      </c>
      <c r="BU468" s="1" t="s">
        <v>167</v>
      </c>
      <c r="BV468" s="1" t="s">
        <v>17</v>
      </c>
      <c r="BW468" s="2">
        <v>41851</v>
      </c>
      <c r="BX468" s="2">
        <v>41854</v>
      </c>
      <c r="BY468">
        <v>1116.5</v>
      </c>
      <c r="BZ468" t="str">
        <f>podroze789[[#This Row],[Imie]]&amp;podroze789[[#This Row],[Nazwisko]]</f>
        <v>DariaParyska</v>
      </c>
      <c r="CA468">
        <f>COUNTIF(podroze789[id],podroze789[[#This Row],[id]])</f>
        <v>10</v>
      </c>
      <c r="CB468">
        <f>podroze789[[#This Row],[D_powr]]-podroze789[[#This Row],[D_wyj]]+1</f>
        <v>4</v>
      </c>
      <c r="CC468" s="1" cm="1">
        <f t="array" ref="CC468">SUM(IF(podroze789[Nazwisko]=podroze789[[#This Row],[Nazwisko]],podroze789[dnie],0))</f>
        <v>28</v>
      </c>
      <c r="CD468" s="1">
        <f>30+(podroze789[[#This Row],[dnie]]-1)*24</f>
        <v>102</v>
      </c>
      <c r="CE468" s="1">
        <f>podroze789[[#This Row],[dieta]]+podroze789[[#This Row],[Koszt_wyj]]</f>
        <v>1218.5</v>
      </c>
      <c r="CF468" s="1">
        <f>MONTH(podroze789[[#This Row],[D_wyj]])</f>
        <v>7</v>
      </c>
      <c r="CG468" s="1">
        <f>podroze789[[#This Row],[dnie]]-1</f>
        <v>3</v>
      </c>
      <c r="CT468" s="24">
        <v>2</v>
      </c>
      <c r="CV468" s="24">
        <v>1</v>
      </c>
    </row>
    <row r="469" spans="1:100" x14ac:dyDescent="0.25">
      <c r="A469" s="1" t="s">
        <v>64</v>
      </c>
      <c r="B469" s="1" t="s">
        <v>65</v>
      </c>
      <c r="C469" s="1" t="s">
        <v>38</v>
      </c>
      <c r="D469" s="2">
        <v>41653</v>
      </c>
      <c r="E469" s="2">
        <v>41657</v>
      </c>
      <c r="F469">
        <v>794.8</v>
      </c>
      <c r="G469" t="str">
        <f>podroze[[#This Row],[Imie]]&amp;podroze[[#This Row],[Nazwisko]]</f>
        <v>KarolWitkiewicz</v>
      </c>
      <c r="H469">
        <f>COUNTIF(podroze[id],podroze[[#This Row],[id]])</f>
        <v>8</v>
      </c>
      <c r="I469">
        <f>podroze[[#This Row],[D_powr]]-podroze[[#This Row],[D_wyj]]+1</f>
        <v>5</v>
      </c>
      <c r="J469" s="1" cm="1">
        <f t="array" ref="J469">SUM(IF(podroze[Nazwisko]=podroze[[#This Row],[Nazwisko]],podroze[dnie],0))</f>
        <v>28</v>
      </c>
      <c r="K469" s="1">
        <f>30+(podroze[[#This Row],[dnie]]-1)*24</f>
        <v>126</v>
      </c>
      <c r="AB469" s="1" t="s">
        <v>64</v>
      </c>
      <c r="AC469" s="1" t="s">
        <v>65</v>
      </c>
      <c r="AD469" s="1" t="s">
        <v>38</v>
      </c>
      <c r="AE469" s="2">
        <v>41653</v>
      </c>
      <c r="AF469" s="2">
        <v>41657</v>
      </c>
      <c r="AG469">
        <v>794.8</v>
      </c>
      <c r="AH469" t="str">
        <f>podroze7[[#This Row],[Imie]]&amp;podroze7[[#This Row],[Nazwisko]]</f>
        <v>KarolWitkiewicz</v>
      </c>
      <c r="AI469">
        <f>COUNTIF(podroze7[id],podroze7[[#This Row],[id]])</f>
        <v>8</v>
      </c>
      <c r="AJ469">
        <f>podroze7[[#This Row],[D_powr]]-podroze7[[#This Row],[D_wyj]]+1</f>
        <v>5</v>
      </c>
      <c r="AK469" s="1" cm="1">
        <f t="array" ref="AK469">SUM(IF(podroze7[Nazwisko]=podroze7[[#This Row],[Nazwisko]],podroze7[dnie],0))</f>
        <v>28</v>
      </c>
      <c r="AL469" s="1">
        <f>30+(podroze7[[#This Row],[dnie]]-1)*24</f>
        <v>126</v>
      </c>
      <c r="AM469" s="1">
        <f>podroze7[[#This Row],[dieta]]+podroze7[[#This Row],[Koszt_wyj]]</f>
        <v>920.8</v>
      </c>
      <c r="AZ469" s="1" t="s">
        <v>64</v>
      </c>
      <c r="BA469" s="1" t="s">
        <v>65</v>
      </c>
      <c r="BB469" s="1" t="s">
        <v>38</v>
      </c>
      <c r="BC469" s="2">
        <v>41653</v>
      </c>
      <c r="BD469" s="2">
        <v>41657</v>
      </c>
      <c r="BE469">
        <v>794.8</v>
      </c>
      <c r="BF469" t="str">
        <f>podroze78[[#This Row],[Imie]]&amp;podroze78[[#This Row],[Nazwisko]]</f>
        <v>KarolWitkiewicz</v>
      </c>
      <c r="BG469">
        <f>COUNTIF(podroze78[id],podroze78[[#This Row],[id]])</f>
        <v>8</v>
      </c>
      <c r="BH469">
        <f>podroze78[[#This Row],[D_powr]]-podroze78[[#This Row],[D_wyj]]+1</f>
        <v>5</v>
      </c>
      <c r="BI469" s="1" cm="1">
        <f t="array" ref="BI469">SUM(IF(podroze78[Nazwisko]=podroze78[[#This Row],[Nazwisko]],podroze78[dnie],0))</f>
        <v>28</v>
      </c>
      <c r="BJ469" s="1">
        <f>30+(podroze78[[#This Row],[dnie]]-1)*24</f>
        <v>126</v>
      </c>
      <c r="BK469" s="1">
        <f>podroze78[[#This Row],[dieta]]+podroze78[[#This Row],[Koszt_wyj]]</f>
        <v>920.8</v>
      </c>
      <c r="BL469" s="1">
        <f>MONTH(podroze78[[#This Row],[D_wyj]])</f>
        <v>1</v>
      </c>
      <c r="BT469" s="1" t="s">
        <v>64</v>
      </c>
      <c r="BU469" s="1" t="s">
        <v>65</v>
      </c>
      <c r="BV469" s="1" t="s">
        <v>38</v>
      </c>
      <c r="BW469" s="2">
        <v>41653</v>
      </c>
      <c r="BX469" s="2">
        <v>41657</v>
      </c>
      <c r="BY469">
        <v>794.8</v>
      </c>
      <c r="BZ469" t="str">
        <f>podroze789[[#This Row],[Imie]]&amp;podroze789[[#This Row],[Nazwisko]]</f>
        <v>KarolWitkiewicz</v>
      </c>
      <c r="CA469">
        <f>COUNTIF(podroze789[id],podroze789[[#This Row],[id]])</f>
        <v>8</v>
      </c>
      <c r="CB469">
        <f>podroze789[[#This Row],[D_powr]]-podroze789[[#This Row],[D_wyj]]+1</f>
        <v>5</v>
      </c>
      <c r="CC469" s="1" cm="1">
        <f t="array" ref="CC469">SUM(IF(podroze789[Nazwisko]=podroze789[[#This Row],[Nazwisko]],podroze789[dnie],0))</f>
        <v>28</v>
      </c>
      <c r="CD469" s="1">
        <f>30+(podroze789[[#This Row],[dnie]]-1)*24</f>
        <v>126</v>
      </c>
      <c r="CE469" s="1">
        <f>podroze789[[#This Row],[dieta]]+podroze789[[#This Row],[Koszt_wyj]]</f>
        <v>920.8</v>
      </c>
      <c r="CF469" s="1">
        <f>MONTH(podroze789[[#This Row],[D_wyj]])</f>
        <v>1</v>
      </c>
      <c r="CG469" s="1">
        <f>podroze789[[#This Row],[dnie]]-1</f>
        <v>4</v>
      </c>
      <c r="CV469" s="23">
        <v>1</v>
      </c>
    </row>
    <row r="470" spans="1:100" x14ac:dyDescent="0.25">
      <c r="A470" s="1" t="s">
        <v>64</v>
      </c>
      <c r="B470" s="1" t="s">
        <v>65</v>
      </c>
      <c r="C470" s="1" t="s">
        <v>47</v>
      </c>
      <c r="D470" s="2">
        <v>41701</v>
      </c>
      <c r="E470" s="2">
        <v>41705</v>
      </c>
      <c r="F470">
        <v>1015.8</v>
      </c>
      <c r="G470" t="str">
        <f>podroze[[#This Row],[Imie]]&amp;podroze[[#This Row],[Nazwisko]]</f>
        <v>KarolWitkiewicz</v>
      </c>
      <c r="H470">
        <f>COUNTIF(podroze[id],podroze[[#This Row],[id]])</f>
        <v>8</v>
      </c>
      <c r="I470">
        <f>podroze[[#This Row],[D_powr]]-podroze[[#This Row],[D_wyj]]+1</f>
        <v>5</v>
      </c>
      <c r="J470" s="1" cm="1">
        <f t="array" ref="J470">SUM(IF(podroze[Nazwisko]=podroze[[#This Row],[Nazwisko]],podroze[dnie],0))</f>
        <v>28</v>
      </c>
      <c r="K470" s="1">
        <f>30+(podroze[[#This Row],[dnie]]-1)*24</f>
        <v>126</v>
      </c>
      <c r="AB470" s="1" t="s">
        <v>64</v>
      </c>
      <c r="AC470" s="1" t="s">
        <v>65</v>
      </c>
      <c r="AD470" s="1" t="s">
        <v>47</v>
      </c>
      <c r="AE470" s="2">
        <v>41701</v>
      </c>
      <c r="AF470" s="2">
        <v>41705</v>
      </c>
      <c r="AG470">
        <v>1015.8</v>
      </c>
      <c r="AH470" t="str">
        <f>podroze7[[#This Row],[Imie]]&amp;podroze7[[#This Row],[Nazwisko]]</f>
        <v>KarolWitkiewicz</v>
      </c>
      <c r="AI470">
        <f>COUNTIF(podroze7[id],podroze7[[#This Row],[id]])</f>
        <v>8</v>
      </c>
      <c r="AJ470">
        <f>podroze7[[#This Row],[D_powr]]-podroze7[[#This Row],[D_wyj]]+1</f>
        <v>5</v>
      </c>
      <c r="AK470" s="1" cm="1">
        <f t="array" ref="AK470">SUM(IF(podroze7[Nazwisko]=podroze7[[#This Row],[Nazwisko]],podroze7[dnie],0))</f>
        <v>28</v>
      </c>
      <c r="AL470" s="1">
        <f>30+(podroze7[[#This Row],[dnie]]-1)*24</f>
        <v>126</v>
      </c>
      <c r="AM470" s="1">
        <f>podroze7[[#This Row],[dieta]]+podroze7[[#This Row],[Koszt_wyj]]</f>
        <v>1141.8</v>
      </c>
      <c r="AZ470" s="1" t="s">
        <v>64</v>
      </c>
      <c r="BA470" s="1" t="s">
        <v>65</v>
      </c>
      <c r="BB470" s="1" t="s">
        <v>47</v>
      </c>
      <c r="BC470" s="2">
        <v>41701</v>
      </c>
      <c r="BD470" s="2">
        <v>41705</v>
      </c>
      <c r="BE470">
        <v>1015.8</v>
      </c>
      <c r="BF470" t="str">
        <f>podroze78[[#This Row],[Imie]]&amp;podroze78[[#This Row],[Nazwisko]]</f>
        <v>KarolWitkiewicz</v>
      </c>
      <c r="BG470">
        <f>COUNTIF(podroze78[id],podroze78[[#This Row],[id]])</f>
        <v>8</v>
      </c>
      <c r="BH470">
        <f>podroze78[[#This Row],[D_powr]]-podroze78[[#This Row],[D_wyj]]+1</f>
        <v>5</v>
      </c>
      <c r="BI470" s="1" cm="1">
        <f t="array" ref="BI470">SUM(IF(podroze78[Nazwisko]=podroze78[[#This Row],[Nazwisko]],podroze78[dnie],0))</f>
        <v>28</v>
      </c>
      <c r="BJ470" s="1">
        <f>30+(podroze78[[#This Row],[dnie]]-1)*24</f>
        <v>126</v>
      </c>
      <c r="BK470" s="1">
        <f>podroze78[[#This Row],[dieta]]+podroze78[[#This Row],[Koszt_wyj]]</f>
        <v>1141.8</v>
      </c>
      <c r="BL470" s="1">
        <f>MONTH(podroze78[[#This Row],[D_wyj]])</f>
        <v>3</v>
      </c>
      <c r="BT470" s="1" t="s">
        <v>64</v>
      </c>
      <c r="BU470" s="1" t="s">
        <v>65</v>
      </c>
      <c r="BV470" s="1" t="s">
        <v>47</v>
      </c>
      <c r="BW470" s="2">
        <v>41701</v>
      </c>
      <c r="BX470" s="2">
        <v>41705</v>
      </c>
      <c r="BY470">
        <v>1015.8</v>
      </c>
      <c r="BZ470" t="str">
        <f>podroze789[[#This Row],[Imie]]&amp;podroze789[[#This Row],[Nazwisko]]</f>
        <v>KarolWitkiewicz</v>
      </c>
      <c r="CA470">
        <f>COUNTIF(podroze789[id],podroze789[[#This Row],[id]])</f>
        <v>8</v>
      </c>
      <c r="CB470">
        <f>podroze789[[#This Row],[D_powr]]-podroze789[[#This Row],[D_wyj]]+1</f>
        <v>5</v>
      </c>
      <c r="CC470" s="1" cm="1">
        <f t="array" ref="CC470">SUM(IF(podroze789[Nazwisko]=podroze789[[#This Row],[Nazwisko]],podroze789[dnie],0))</f>
        <v>28</v>
      </c>
      <c r="CD470" s="1">
        <f>30+(podroze789[[#This Row],[dnie]]-1)*24</f>
        <v>126</v>
      </c>
      <c r="CE470" s="1">
        <f>podroze789[[#This Row],[dieta]]+podroze789[[#This Row],[Koszt_wyj]]</f>
        <v>1141.8</v>
      </c>
      <c r="CF470" s="1">
        <f>MONTH(podroze789[[#This Row],[D_wyj]])</f>
        <v>3</v>
      </c>
      <c r="CG470" s="1">
        <f>podroze789[[#This Row],[dnie]]-1</f>
        <v>4</v>
      </c>
      <c r="CV470" s="24">
        <v>1</v>
      </c>
    </row>
    <row r="471" spans="1:100" x14ac:dyDescent="0.25">
      <c r="A471" s="1" t="s">
        <v>64</v>
      </c>
      <c r="B471" s="1" t="s">
        <v>65</v>
      </c>
      <c r="C471" s="1" t="s">
        <v>17</v>
      </c>
      <c r="D471" s="2">
        <v>41881</v>
      </c>
      <c r="E471" s="2">
        <v>41885</v>
      </c>
      <c r="F471">
        <v>1321.5</v>
      </c>
      <c r="G471" t="str">
        <f>podroze[[#This Row],[Imie]]&amp;podroze[[#This Row],[Nazwisko]]</f>
        <v>KarolWitkiewicz</v>
      </c>
      <c r="H471">
        <f>COUNTIF(podroze[id],podroze[[#This Row],[id]])</f>
        <v>8</v>
      </c>
      <c r="I471">
        <f>podroze[[#This Row],[D_powr]]-podroze[[#This Row],[D_wyj]]+1</f>
        <v>5</v>
      </c>
      <c r="J471" s="1" cm="1">
        <f t="array" ref="J471">SUM(IF(podroze[Nazwisko]=podroze[[#This Row],[Nazwisko]],podroze[dnie],0))</f>
        <v>28</v>
      </c>
      <c r="K471" s="1">
        <f>30+(podroze[[#This Row],[dnie]]-1)*24</f>
        <v>126</v>
      </c>
      <c r="AB471" s="1" t="s">
        <v>64</v>
      </c>
      <c r="AC471" s="1" t="s">
        <v>65</v>
      </c>
      <c r="AD471" s="1" t="s">
        <v>17</v>
      </c>
      <c r="AE471" s="2">
        <v>41881</v>
      </c>
      <c r="AF471" s="2">
        <v>41885</v>
      </c>
      <c r="AG471">
        <v>1321.5</v>
      </c>
      <c r="AH471" t="str">
        <f>podroze7[[#This Row],[Imie]]&amp;podroze7[[#This Row],[Nazwisko]]</f>
        <v>KarolWitkiewicz</v>
      </c>
      <c r="AI471">
        <f>COUNTIF(podroze7[id],podroze7[[#This Row],[id]])</f>
        <v>8</v>
      </c>
      <c r="AJ471">
        <f>podroze7[[#This Row],[D_powr]]-podroze7[[#This Row],[D_wyj]]+1</f>
        <v>5</v>
      </c>
      <c r="AK471" s="1" cm="1">
        <f t="array" ref="AK471">SUM(IF(podroze7[Nazwisko]=podroze7[[#This Row],[Nazwisko]],podroze7[dnie],0))</f>
        <v>28</v>
      </c>
      <c r="AL471" s="1">
        <f>30+(podroze7[[#This Row],[dnie]]-1)*24</f>
        <v>126</v>
      </c>
      <c r="AM471" s="1">
        <f>podroze7[[#This Row],[dieta]]+podroze7[[#This Row],[Koszt_wyj]]</f>
        <v>1447.5</v>
      </c>
      <c r="AZ471" s="1" t="s">
        <v>64</v>
      </c>
      <c r="BA471" s="1" t="s">
        <v>65</v>
      </c>
      <c r="BB471" s="1" t="s">
        <v>17</v>
      </c>
      <c r="BC471" s="2">
        <v>41881</v>
      </c>
      <c r="BD471" s="2">
        <v>41885</v>
      </c>
      <c r="BE471">
        <v>1321.5</v>
      </c>
      <c r="BF471" t="str">
        <f>podroze78[[#This Row],[Imie]]&amp;podroze78[[#This Row],[Nazwisko]]</f>
        <v>KarolWitkiewicz</v>
      </c>
      <c r="BG471">
        <f>COUNTIF(podroze78[id],podroze78[[#This Row],[id]])</f>
        <v>8</v>
      </c>
      <c r="BH471">
        <f>podroze78[[#This Row],[D_powr]]-podroze78[[#This Row],[D_wyj]]+1</f>
        <v>5</v>
      </c>
      <c r="BI471" s="1" cm="1">
        <f t="array" ref="BI471">SUM(IF(podroze78[Nazwisko]=podroze78[[#This Row],[Nazwisko]],podroze78[dnie],0))</f>
        <v>28</v>
      </c>
      <c r="BJ471" s="1">
        <f>30+(podroze78[[#This Row],[dnie]]-1)*24</f>
        <v>126</v>
      </c>
      <c r="BK471" s="1">
        <f>podroze78[[#This Row],[dieta]]+podroze78[[#This Row],[Koszt_wyj]]</f>
        <v>1447.5</v>
      </c>
      <c r="BL471" s="1">
        <f>MONTH(podroze78[[#This Row],[D_wyj]])</f>
        <v>8</v>
      </c>
      <c r="BT471" s="1" t="s">
        <v>64</v>
      </c>
      <c r="BU471" s="1" t="s">
        <v>65</v>
      </c>
      <c r="BV471" s="1" t="s">
        <v>17</v>
      </c>
      <c r="BW471" s="2">
        <v>41881</v>
      </c>
      <c r="BX471" s="2">
        <v>41885</v>
      </c>
      <c r="BY471">
        <v>1321.5</v>
      </c>
      <c r="BZ471" t="str">
        <f>podroze789[[#This Row],[Imie]]&amp;podroze789[[#This Row],[Nazwisko]]</f>
        <v>KarolWitkiewicz</v>
      </c>
      <c r="CA471">
        <f>COUNTIF(podroze789[id],podroze789[[#This Row],[id]])</f>
        <v>8</v>
      </c>
      <c r="CB471">
        <f>podroze789[[#This Row],[D_powr]]-podroze789[[#This Row],[D_wyj]]+1</f>
        <v>5</v>
      </c>
      <c r="CC471" s="1" cm="1">
        <f t="array" ref="CC471">SUM(IF(podroze789[Nazwisko]=podroze789[[#This Row],[Nazwisko]],podroze789[dnie],0))</f>
        <v>28</v>
      </c>
      <c r="CD471" s="1">
        <f>30+(podroze789[[#This Row],[dnie]]-1)*24</f>
        <v>126</v>
      </c>
      <c r="CE471" s="1">
        <f>podroze789[[#This Row],[dieta]]+podroze789[[#This Row],[Koszt_wyj]]</f>
        <v>1447.5</v>
      </c>
      <c r="CF471" s="1">
        <f>MONTH(podroze789[[#This Row],[D_wyj]])</f>
        <v>8</v>
      </c>
      <c r="CG471" s="1">
        <f>podroze789[[#This Row],[dnie]]-1</f>
        <v>4</v>
      </c>
      <c r="CV471" s="23">
        <v>1</v>
      </c>
    </row>
    <row r="472" spans="1:100" x14ac:dyDescent="0.25">
      <c r="A472" s="1" t="s">
        <v>64</v>
      </c>
      <c r="B472" s="1" t="s">
        <v>65</v>
      </c>
      <c r="C472" s="1" t="s">
        <v>11</v>
      </c>
      <c r="D472" s="2">
        <v>41946</v>
      </c>
      <c r="E472" s="2">
        <v>41950</v>
      </c>
      <c r="F472">
        <v>712.4</v>
      </c>
      <c r="G472" t="str">
        <f>podroze[[#This Row],[Imie]]&amp;podroze[[#This Row],[Nazwisko]]</f>
        <v>KarolWitkiewicz</v>
      </c>
      <c r="H472">
        <f>COUNTIF(podroze[id],podroze[[#This Row],[id]])</f>
        <v>8</v>
      </c>
      <c r="I472">
        <f>podroze[[#This Row],[D_powr]]-podroze[[#This Row],[D_wyj]]+1</f>
        <v>5</v>
      </c>
      <c r="J472" s="1" cm="1">
        <f t="array" ref="J472">SUM(IF(podroze[Nazwisko]=podroze[[#This Row],[Nazwisko]],podroze[dnie],0))</f>
        <v>28</v>
      </c>
      <c r="K472" s="1">
        <f>30+(podroze[[#This Row],[dnie]]-1)*24</f>
        <v>126</v>
      </c>
      <c r="AB472" s="1" t="s">
        <v>64</v>
      </c>
      <c r="AC472" s="1" t="s">
        <v>65</v>
      </c>
      <c r="AD472" s="1" t="s">
        <v>11</v>
      </c>
      <c r="AE472" s="2">
        <v>41946</v>
      </c>
      <c r="AF472" s="2">
        <v>41950</v>
      </c>
      <c r="AG472">
        <v>712.4</v>
      </c>
      <c r="AH472" t="str">
        <f>podroze7[[#This Row],[Imie]]&amp;podroze7[[#This Row],[Nazwisko]]</f>
        <v>KarolWitkiewicz</v>
      </c>
      <c r="AI472">
        <f>COUNTIF(podroze7[id],podroze7[[#This Row],[id]])</f>
        <v>8</v>
      </c>
      <c r="AJ472">
        <f>podroze7[[#This Row],[D_powr]]-podroze7[[#This Row],[D_wyj]]+1</f>
        <v>5</v>
      </c>
      <c r="AK472" s="1" cm="1">
        <f t="array" ref="AK472">SUM(IF(podroze7[Nazwisko]=podroze7[[#This Row],[Nazwisko]],podroze7[dnie],0))</f>
        <v>28</v>
      </c>
      <c r="AL472" s="1">
        <f>30+(podroze7[[#This Row],[dnie]]-1)*24</f>
        <v>126</v>
      </c>
      <c r="AM472" s="1">
        <f>podroze7[[#This Row],[dieta]]+podroze7[[#This Row],[Koszt_wyj]]</f>
        <v>838.4</v>
      </c>
      <c r="AZ472" s="1" t="s">
        <v>64</v>
      </c>
      <c r="BA472" s="1" t="s">
        <v>65</v>
      </c>
      <c r="BB472" s="1" t="s">
        <v>11</v>
      </c>
      <c r="BC472" s="2">
        <v>41946</v>
      </c>
      <c r="BD472" s="2">
        <v>41950</v>
      </c>
      <c r="BE472">
        <v>712.4</v>
      </c>
      <c r="BF472" t="str">
        <f>podroze78[[#This Row],[Imie]]&amp;podroze78[[#This Row],[Nazwisko]]</f>
        <v>KarolWitkiewicz</v>
      </c>
      <c r="BG472">
        <f>COUNTIF(podroze78[id],podroze78[[#This Row],[id]])</f>
        <v>8</v>
      </c>
      <c r="BH472">
        <f>podroze78[[#This Row],[D_powr]]-podroze78[[#This Row],[D_wyj]]+1</f>
        <v>5</v>
      </c>
      <c r="BI472" s="1" cm="1">
        <f t="array" ref="BI472">SUM(IF(podroze78[Nazwisko]=podroze78[[#This Row],[Nazwisko]],podroze78[dnie],0))</f>
        <v>28</v>
      </c>
      <c r="BJ472" s="1">
        <f>30+(podroze78[[#This Row],[dnie]]-1)*24</f>
        <v>126</v>
      </c>
      <c r="BK472" s="1">
        <f>podroze78[[#This Row],[dieta]]+podroze78[[#This Row],[Koszt_wyj]]</f>
        <v>838.4</v>
      </c>
      <c r="BL472" s="1">
        <f>MONTH(podroze78[[#This Row],[D_wyj]])</f>
        <v>11</v>
      </c>
      <c r="BT472" s="1" t="s">
        <v>64</v>
      </c>
      <c r="BU472" s="1" t="s">
        <v>65</v>
      </c>
      <c r="BV472" s="1" t="s">
        <v>11</v>
      </c>
      <c r="BW472" s="2">
        <v>41946</v>
      </c>
      <c r="BX472" s="2">
        <v>41950</v>
      </c>
      <c r="BY472">
        <v>712.4</v>
      </c>
      <c r="BZ472" t="str">
        <f>podroze789[[#This Row],[Imie]]&amp;podroze789[[#This Row],[Nazwisko]]</f>
        <v>KarolWitkiewicz</v>
      </c>
      <c r="CA472">
        <f>COUNTIF(podroze789[id],podroze789[[#This Row],[id]])</f>
        <v>8</v>
      </c>
      <c r="CB472">
        <f>podroze789[[#This Row],[D_powr]]-podroze789[[#This Row],[D_wyj]]+1</f>
        <v>5</v>
      </c>
      <c r="CC472" s="1" cm="1">
        <f t="array" ref="CC472">SUM(IF(podroze789[Nazwisko]=podroze789[[#This Row],[Nazwisko]],podroze789[dnie],0))</f>
        <v>28</v>
      </c>
      <c r="CD472" s="1">
        <f>30+(podroze789[[#This Row],[dnie]]-1)*24</f>
        <v>126</v>
      </c>
      <c r="CE472" s="1">
        <f>podroze789[[#This Row],[dieta]]+podroze789[[#This Row],[Koszt_wyj]]</f>
        <v>838.4</v>
      </c>
      <c r="CF472" s="1">
        <f>MONTH(podroze789[[#This Row],[D_wyj]])</f>
        <v>11</v>
      </c>
      <c r="CG472" s="1">
        <f>podroze789[[#This Row],[dnie]]-1</f>
        <v>4</v>
      </c>
      <c r="CV472" s="24">
        <v>1</v>
      </c>
    </row>
    <row r="473" spans="1:100" x14ac:dyDescent="0.25">
      <c r="A473" s="1" t="s">
        <v>82</v>
      </c>
      <c r="B473" s="1" t="s">
        <v>83</v>
      </c>
      <c r="C473" s="1" t="s">
        <v>17</v>
      </c>
      <c r="D473" s="2">
        <v>41767</v>
      </c>
      <c r="E473" s="2">
        <v>41770</v>
      </c>
      <c r="F473">
        <v>1116.5</v>
      </c>
      <c r="G473" t="str">
        <f>podroze[[#This Row],[Imie]]&amp;podroze[[#This Row],[Nazwisko]]</f>
        <v>KornelCzerski</v>
      </c>
      <c r="H473">
        <f>COUNTIF(podroze[id],podroze[[#This Row],[id]])</f>
        <v>9</v>
      </c>
      <c r="I473">
        <f>podroze[[#This Row],[D_powr]]-podroze[[#This Row],[D_wyj]]+1</f>
        <v>4</v>
      </c>
      <c r="J473" s="1" cm="1">
        <f t="array" ref="J473">SUM(IF(podroze[Nazwisko]=podroze[[#This Row],[Nazwisko]],podroze[dnie],0))</f>
        <v>28</v>
      </c>
      <c r="K473" s="1">
        <f>30+(podroze[[#This Row],[dnie]]-1)*24</f>
        <v>102</v>
      </c>
      <c r="AB473" s="1" t="s">
        <v>82</v>
      </c>
      <c r="AC473" s="1" t="s">
        <v>83</v>
      </c>
      <c r="AD473" s="1" t="s">
        <v>17</v>
      </c>
      <c r="AE473" s="2">
        <v>41767</v>
      </c>
      <c r="AF473" s="2">
        <v>41770</v>
      </c>
      <c r="AG473">
        <v>1116.5</v>
      </c>
      <c r="AH473" t="str">
        <f>podroze7[[#This Row],[Imie]]&amp;podroze7[[#This Row],[Nazwisko]]</f>
        <v>KornelCzerski</v>
      </c>
      <c r="AI473">
        <f>COUNTIF(podroze7[id],podroze7[[#This Row],[id]])</f>
        <v>9</v>
      </c>
      <c r="AJ473">
        <f>podroze7[[#This Row],[D_powr]]-podroze7[[#This Row],[D_wyj]]+1</f>
        <v>4</v>
      </c>
      <c r="AK473" s="1" cm="1">
        <f t="array" ref="AK473">SUM(IF(podroze7[Nazwisko]=podroze7[[#This Row],[Nazwisko]],podroze7[dnie],0))</f>
        <v>28</v>
      </c>
      <c r="AL473" s="1">
        <f>30+(podroze7[[#This Row],[dnie]]-1)*24</f>
        <v>102</v>
      </c>
      <c r="AM473" s="1">
        <f>podroze7[[#This Row],[dieta]]+podroze7[[#This Row],[Koszt_wyj]]</f>
        <v>1218.5</v>
      </c>
      <c r="AZ473" s="1" t="s">
        <v>82</v>
      </c>
      <c r="BA473" s="1" t="s">
        <v>83</v>
      </c>
      <c r="BB473" s="1" t="s">
        <v>17</v>
      </c>
      <c r="BC473" s="2">
        <v>41767</v>
      </c>
      <c r="BD473" s="2">
        <v>41770</v>
      </c>
      <c r="BE473">
        <v>1116.5</v>
      </c>
      <c r="BF473" t="str">
        <f>podroze78[[#This Row],[Imie]]&amp;podroze78[[#This Row],[Nazwisko]]</f>
        <v>KornelCzerski</v>
      </c>
      <c r="BG473">
        <f>COUNTIF(podroze78[id],podroze78[[#This Row],[id]])</f>
        <v>9</v>
      </c>
      <c r="BH473">
        <f>podroze78[[#This Row],[D_powr]]-podroze78[[#This Row],[D_wyj]]+1</f>
        <v>4</v>
      </c>
      <c r="BI473" s="1" cm="1">
        <f t="array" ref="BI473">SUM(IF(podroze78[Nazwisko]=podroze78[[#This Row],[Nazwisko]],podroze78[dnie],0))</f>
        <v>28</v>
      </c>
      <c r="BJ473" s="1">
        <f>30+(podroze78[[#This Row],[dnie]]-1)*24</f>
        <v>102</v>
      </c>
      <c r="BK473" s="1">
        <f>podroze78[[#This Row],[dieta]]+podroze78[[#This Row],[Koszt_wyj]]</f>
        <v>1218.5</v>
      </c>
      <c r="BL473" s="1">
        <f>MONTH(podroze78[[#This Row],[D_wyj]])</f>
        <v>5</v>
      </c>
      <c r="BT473" s="1" t="s">
        <v>82</v>
      </c>
      <c r="BU473" s="1" t="s">
        <v>83</v>
      </c>
      <c r="BV473" s="1" t="s">
        <v>17</v>
      </c>
      <c r="BW473" s="2">
        <v>41767</v>
      </c>
      <c r="BX473" s="2">
        <v>41770</v>
      </c>
      <c r="BY473">
        <v>1116.5</v>
      </c>
      <c r="BZ473" t="str">
        <f>podroze789[[#This Row],[Imie]]&amp;podroze789[[#This Row],[Nazwisko]]</f>
        <v>KornelCzerski</v>
      </c>
      <c r="CA473">
        <f>COUNTIF(podroze789[id],podroze789[[#This Row],[id]])</f>
        <v>9</v>
      </c>
      <c r="CB473">
        <f>podroze789[[#This Row],[D_powr]]-podroze789[[#This Row],[D_wyj]]+1</f>
        <v>4</v>
      </c>
      <c r="CC473" s="1" cm="1">
        <f t="array" ref="CC473">SUM(IF(podroze789[Nazwisko]=podroze789[[#This Row],[Nazwisko]],podroze789[dnie],0))</f>
        <v>28</v>
      </c>
      <c r="CD473" s="1">
        <f>30+(podroze789[[#This Row],[dnie]]-1)*24</f>
        <v>102</v>
      </c>
      <c r="CE473" s="1">
        <f>podroze789[[#This Row],[dieta]]+podroze789[[#This Row],[Koszt_wyj]]</f>
        <v>1218.5</v>
      </c>
      <c r="CF473" s="1">
        <f>MONTH(podroze789[[#This Row],[D_wyj]])</f>
        <v>5</v>
      </c>
      <c r="CG473" s="1">
        <f>podroze789[[#This Row],[dnie]]-1</f>
        <v>3</v>
      </c>
      <c r="CV473" s="23">
        <v>4</v>
      </c>
    </row>
    <row r="474" spans="1:100" x14ac:dyDescent="0.25">
      <c r="A474" s="1" t="s">
        <v>82</v>
      </c>
      <c r="B474" s="1" t="s">
        <v>83</v>
      </c>
      <c r="C474" s="1" t="s">
        <v>17</v>
      </c>
      <c r="D474" s="2">
        <v>41983</v>
      </c>
      <c r="E474" s="2">
        <v>41986</v>
      </c>
      <c r="F474">
        <v>1116.5</v>
      </c>
      <c r="G474" t="str">
        <f>podroze[[#This Row],[Imie]]&amp;podroze[[#This Row],[Nazwisko]]</f>
        <v>KornelCzerski</v>
      </c>
      <c r="H474">
        <f>COUNTIF(podroze[id],podroze[[#This Row],[id]])</f>
        <v>9</v>
      </c>
      <c r="I474">
        <f>podroze[[#This Row],[D_powr]]-podroze[[#This Row],[D_wyj]]+1</f>
        <v>4</v>
      </c>
      <c r="J474" s="1" cm="1">
        <f t="array" ref="J474">SUM(IF(podroze[Nazwisko]=podroze[[#This Row],[Nazwisko]],podroze[dnie],0))</f>
        <v>28</v>
      </c>
      <c r="K474" s="1">
        <f>30+(podroze[[#This Row],[dnie]]-1)*24</f>
        <v>102</v>
      </c>
      <c r="AB474" s="1" t="s">
        <v>82</v>
      </c>
      <c r="AC474" s="1" t="s">
        <v>83</v>
      </c>
      <c r="AD474" s="1" t="s">
        <v>17</v>
      </c>
      <c r="AE474" s="2">
        <v>41983</v>
      </c>
      <c r="AF474" s="2">
        <v>41986</v>
      </c>
      <c r="AG474">
        <v>1116.5</v>
      </c>
      <c r="AH474" t="str">
        <f>podroze7[[#This Row],[Imie]]&amp;podroze7[[#This Row],[Nazwisko]]</f>
        <v>KornelCzerski</v>
      </c>
      <c r="AI474">
        <f>COUNTIF(podroze7[id],podroze7[[#This Row],[id]])</f>
        <v>9</v>
      </c>
      <c r="AJ474">
        <f>podroze7[[#This Row],[D_powr]]-podroze7[[#This Row],[D_wyj]]+1</f>
        <v>4</v>
      </c>
      <c r="AK474" s="1" cm="1">
        <f t="array" ref="AK474">SUM(IF(podroze7[Nazwisko]=podroze7[[#This Row],[Nazwisko]],podroze7[dnie],0))</f>
        <v>28</v>
      </c>
      <c r="AL474" s="1">
        <f>30+(podroze7[[#This Row],[dnie]]-1)*24</f>
        <v>102</v>
      </c>
      <c r="AM474" s="1">
        <f>podroze7[[#This Row],[dieta]]+podroze7[[#This Row],[Koszt_wyj]]</f>
        <v>1218.5</v>
      </c>
      <c r="AZ474" s="1" t="s">
        <v>82</v>
      </c>
      <c r="BA474" s="1" t="s">
        <v>83</v>
      </c>
      <c r="BB474" s="1" t="s">
        <v>17</v>
      </c>
      <c r="BC474" s="2">
        <v>41983</v>
      </c>
      <c r="BD474" s="2">
        <v>41986</v>
      </c>
      <c r="BE474">
        <v>1116.5</v>
      </c>
      <c r="BF474" t="str">
        <f>podroze78[[#This Row],[Imie]]&amp;podroze78[[#This Row],[Nazwisko]]</f>
        <v>KornelCzerski</v>
      </c>
      <c r="BG474">
        <f>COUNTIF(podroze78[id],podroze78[[#This Row],[id]])</f>
        <v>9</v>
      </c>
      <c r="BH474">
        <f>podroze78[[#This Row],[D_powr]]-podroze78[[#This Row],[D_wyj]]+1</f>
        <v>4</v>
      </c>
      <c r="BI474" s="1" cm="1">
        <f t="array" ref="BI474">SUM(IF(podroze78[Nazwisko]=podroze78[[#This Row],[Nazwisko]],podroze78[dnie],0))</f>
        <v>28</v>
      </c>
      <c r="BJ474" s="1">
        <f>30+(podroze78[[#This Row],[dnie]]-1)*24</f>
        <v>102</v>
      </c>
      <c r="BK474" s="1">
        <f>podroze78[[#This Row],[dieta]]+podroze78[[#This Row],[Koszt_wyj]]</f>
        <v>1218.5</v>
      </c>
      <c r="BL474" s="1">
        <f>MONTH(podroze78[[#This Row],[D_wyj]])</f>
        <v>12</v>
      </c>
      <c r="BT474" s="1" t="s">
        <v>82</v>
      </c>
      <c r="BU474" s="1" t="s">
        <v>83</v>
      </c>
      <c r="BV474" s="1" t="s">
        <v>17</v>
      </c>
      <c r="BW474" s="2">
        <v>41983</v>
      </c>
      <c r="BX474" s="2">
        <v>41986</v>
      </c>
      <c r="BY474">
        <v>1116.5</v>
      </c>
      <c r="BZ474" t="str">
        <f>podroze789[[#This Row],[Imie]]&amp;podroze789[[#This Row],[Nazwisko]]</f>
        <v>KornelCzerski</v>
      </c>
      <c r="CA474">
        <f>COUNTIF(podroze789[id],podroze789[[#This Row],[id]])</f>
        <v>9</v>
      </c>
      <c r="CB474">
        <f>podroze789[[#This Row],[D_powr]]-podroze789[[#This Row],[D_wyj]]+1</f>
        <v>4</v>
      </c>
      <c r="CC474" s="1" cm="1">
        <f t="array" ref="CC474">SUM(IF(podroze789[Nazwisko]=podroze789[[#This Row],[Nazwisko]],podroze789[dnie],0))</f>
        <v>28</v>
      </c>
      <c r="CD474" s="1">
        <f>30+(podroze789[[#This Row],[dnie]]-1)*24</f>
        <v>102</v>
      </c>
      <c r="CE474" s="1">
        <f>podroze789[[#This Row],[dieta]]+podroze789[[#This Row],[Koszt_wyj]]</f>
        <v>1218.5</v>
      </c>
      <c r="CF474" s="1">
        <f>MONTH(podroze789[[#This Row],[D_wyj]])</f>
        <v>12</v>
      </c>
      <c r="CG474" s="1">
        <f>podroze789[[#This Row],[dnie]]-1</f>
        <v>3</v>
      </c>
      <c r="CV474" s="24">
        <v>4</v>
      </c>
    </row>
    <row r="475" spans="1:100" x14ac:dyDescent="0.25">
      <c r="A475" s="1" t="s">
        <v>20</v>
      </c>
      <c r="B475" s="1" t="s">
        <v>162</v>
      </c>
      <c r="C475" s="1" t="s">
        <v>47</v>
      </c>
      <c r="D475" s="2">
        <v>41701</v>
      </c>
      <c r="E475" s="2">
        <v>41705</v>
      </c>
      <c r="F475">
        <v>1015.8</v>
      </c>
      <c r="G475" t="str">
        <f>podroze[[#This Row],[Imie]]&amp;podroze[[#This Row],[Nazwisko]]</f>
        <v>KamilPomorski</v>
      </c>
      <c r="H475">
        <f>COUNTIF(podroze[id],podroze[[#This Row],[id]])</f>
        <v>7</v>
      </c>
      <c r="I475">
        <f>podroze[[#This Row],[D_powr]]-podroze[[#This Row],[D_wyj]]+1</f>
        <v>5</v>
      </c>
      <c r="J475" s="1" cm="1">
        <f t="array" ref="J475">SUM(IF(podroze[Nazwisko]=podroze[[#This Row],[Nazwisko]],podroze[dnie],0))</f>
        <v>28</v>
      </c>
      <c r="K475" s="1">
        <f>30+(podroze[[#This Row],[dnie]]-1)*24</f>
        <v>126</v>
      </c>
      <c r="AB475" s="1" t="s">
        <v>20</v>
      </c>
      <c r="AC475" s="1" t="s">
        <v>162</v>
      </c>
      <c r="AD475" s="1" t="s">
        <v>47</v>
      </c>
      <c r="AE475" s="2">
        <v>41701</v>
      </c>
      <c r="AF475" s="2">
        <v>41705</v>
      </c>
      <c r="AG475">
        <v>1015.8</v>
      </c>
      <c r="AH475" t="str">
        <f>podroze7[[#This Row],[Imie]]&amp;podroze7[[#This Row],[Nazwisko]]</f>
        <v>KamilPomorski</v>
      </c>
      <c r="AI475">
        <f>COUNTIF(podroze7[id],podroze7[[#This Row],[id]])</f>
        <v>7</v>
      </c>
      <c r="AJ475">
        <f>podroze7[[#This Row],[D_powr]]-podroze7[[#This Row],[D_wyj]]+1</f>
        <v>5</v>
      </c>
      <c r="AK475" s="1" cm="1">
        <f t="array" ref="AK475">SUM(IF(podroze7[Nazwisko]=podroze7[[#This Row],[Nazwisko]],podroze7[dnie],0))</f>
        <v>28</v>
      </c>
      <c r="AL475" s="1">
        <f>30+(podroze7[[#This Row],[dnie]]-1)*24</f>
        <v>126</v>
      </c>
      <c r="AM475" s="1">
        <f>podroze7[[#This Row],[dieta]]+podroze7[[#This Row],[Koszt_wyj]]</f>
        <v>1141.8</v>
      </c>
      <c r="AZ475" s="1" t="s">
        <v>20</v>
      </c>
      <c r="BA475" s="1" t="s">
        <v>162</v>
      </c>
      <c r="BB475" s="1" t="s">
        <v>47</v>
      </c>
      <c r="BC475" s="2">
        <v>41701</v>
      </c>
      <c r="BD475" s="2">
        <v>41705</v>
      </c>
      <c r="BE475">
        <v>1015.8</v>
      </c>
      <c r="BF475" t="str">
        <f>podroze78[[#This Row],[Imie]]&amp;podroze78[[#This Row],[Nazwisko]]</f>
        <v>KamilPomorski</v>
      </c>
      <c r="BG475">
        <f>COUNTIF(podroze78[id],podroze78[[#This Row],[id]])</f>
        <v>7</v>
      </c>
      <c r="BH475">
        <f>podroze78[[#This Row],[D_powr]]-podroze78[[#This Row],[D_wyj]]+1</f>
        <v>5</v>
      </c>
      <c r="BI475" s="1" cm="1">
        <f t="array" ref="BI475">SUM(IF(podroze78[Nazwisko]=podroze78[[#This Row],[Nazwisko]],podroze78[dnie],0))</f>
        <v>28</v>
      </c>
      <c r="BJ475" s="1">
        <f>30+(podroze78[[#This Row],[dnie]]-1)*24</f>
        <v>126</v>
      </c>
      <c r="BK475" s="1">
        <f>podroze78[[#This Row],[dieta]]+podroze78[[#This Row],[Koszt_wyj]]</f>
        <v>1141.8</v>
      </c>
      <c r="BL475" s="1">
        <f>MONTH(podroze78[[#This Row],[D_wyj]])</f>
        <v>3</v>
      </c>
      <c r="BT475" s="1" t="s">
        <v>20</v>
      </c>
      <c r="BU475" s="1" t="s">
        <v>162</v>
      </c>
      <c r="BV475" s="1" t="s">
        <v>47</v>
      </c>
      <c r="BW475" s="2">
        <v>41701</v>
      </c>
      <c r="BX475" s="2">
        <v>41705</v>
      </c>
      <c r="BY475">
        <v>1015.8</v>
      </c>
      <c r="BZ475" t="str">
        <f>podroze789[[#This Row],[Imie]]&amp;podroze789[[#This Row],[Nazwisko]]</f>
        <v>KamilPomorski</v>
      </c>
      <c r="CA475">
        <f>COUNTIF(podroze789[id],podroze789[[#This Row],[id]])</f>
        <v>7</v>
      </c>
      <c r="CB475">
        <f>podroze789[[#This Row],[D_powr]]-podroze789[[#This Row],[D_wyj]]+1</f>
        <v>5</v>
      </c>
      <c r="CC475" s="1" cm="1">
        <f t="array" ref="CC475">SUM(IF(podroze789[Nazwisko]=podroze789[[#This Row],[Nazwisko]],podroze789[dnie],0))</f>
        <v>28</v>
      </c>
      <c r="CD475" s="1">
        <f>30+(podroze789[[#This Row],[dnie]]-1)*24</f>
        <v>126</v>
      </c>
      <c r="CE475" s="1">
        <f>podroze789[[#This Row],[dieta]]+podroze789[[#This Row],[Koszt_wyj]]</f>
        <v>1141.8</v>
      </c>
      <c r="CF475" s="1">
        <f>MONTH(podroze789[[#This Row],[D_wyj]])</f>
        <v>3</v>
      </c>
      <c r="CG475" s="1">
        <f>podroze789[[#This Row],[dnie]]-1</f>
        <v>4</v>
      </c>
      <c r="CV475" s="23">
        <v>3</v>
      </c>
    </row>
    <row r="476" spans="1:100" x14ac:dyDescent="0.25">
      <c r="A476" s="1" t="s">
        <v>20</v>
      </c>
      <c r="B476" s="1" t="s">
        <v>162</v>
      </c>
      <c r="C476" s="1" t="s">
        <v>72</v>
      </c>
      <c r="D476" s="2">
        <v>41809</v>
      </c>
      <c r="E476" s="2">
        <v>41813</v>
      </c>
      <c r="F476">
        <v>1290.7</v>
      </c>
      <c r="G476" t="str">
        <f>podroze[[#This Row],[Imie]]&amp;podroze[[#This Row],[Nazwisko]]</f>
        <v>KamilPomorski</v>
      </c>
      <c r="H476">
        <f>COUNTIF(podroze[id],podroze[[#This Row],[id]])</f>
        <v>7</v>
      </c>
      <c r="I476">
        <f>podroze[[#This Row],[D_powr]]-podroze[[#This Row],[D_wyj]]+1</f>
        <v>5</v>
      </c>
      <c r="J476" s="1" cm="1">
        <f t="array" ref="J476">SUM(IF(podroze[Nazwisko]=podroze[[#This Row],[Nazwisko]],podroze[dnie],0))</f>
        <v>28</v>
      </c>
      <c r="K476" s="1">
        <f>30+(podroze[[#This Row],[dnie]]-1)*24</f>
        <v>126</v>
      </c>
      <c r="AB476" s="1" t="s">
        <v>20</v>
      </c>
      <c r="AC476" s="1" t="s">
        <v>162</v>
      </c>
      <c r="AD476" s="1" t="s">
        <v>72</v>
      </c>
      <c r="AE476" s="2">
        <v>41809</v>
      </c>
      <c r="AF476" s="2">
        <v>41813</v>
      </c>
      <c r="AG476">
        <v>1290.7</v>
      </c>
      <c r="AH476" t="str">
        <f>podroze7[[#This Row],[Imie]]&amp;podroze7[[#This Row],[Nazwisko]]</f>
        <v>KamilPomorski</v>
      </c>
      <c r="AI476">
        <f>COUNTIF(podroze7[id],podroze7[[#This Row],[id]])</f>
        <v>7</v>
      </c>
      <c r="AJ476">
        <f>podroze7[[#This Row],[D_powr]]-podroze7[[#This Row],[D_wyj]]+1</f>
        <v>5</v>
      </c>
      <c r="AK476" s="1" cm="1">
        <f t="array" ref="AK476">SUM(IF(podroze7[Nazwisko]=podroze7[[#This Row],[Nazwisko]],podroze7[dnie],0))</f>
        <v>28</v>
      </c>
      <c r="AL476" s="1">
        <f>30+(podroze7[[#This Row],[dnie]]-1)*24</f>
        <v>126</v>
      </c>
      <c r="AM476" s="1">
        <f>podroze7[[#This Row],[dieta]]+podroze7[[#This Row],[Koszt_wyj]]</f>
        <v>1416.7</v>
      </c>
      <c r="AZ476" s="1" t="s">
        <v>20</v>
      </c>
      <c r="BA476" s="1" t="s">
        <v>162</v>
      </c>
      <c r="BB476" s="1" t="s">
        <v>72</v>
      </c>
      <c r="BC476" s="2">
        <v>41809</v>
      </c>
      <c r="BD476" s="2">
        <v>41813</v>
      </c>
      <c r="BE476">
        <v>1290.7</v>
      </c>
      <c r="BF476" t="str">
        <f>podroze78[[#This Row],[Imie]]&amp;podroze78[[#This Row],[Nazwisko]]</f>
        <v>KamilPomorski</v>
      </c>
      <c r="BG476">
        <f>COUNTIF(podroze78[id],podroze78[[#This Row],[id]])</f>
        <v>7</v>
      </c>
      <c r="BH476">
        <f>podroze78[[#This Row],[D_powr]]-podroze78[[#This Row],[D_wyj]]+1</f>
        <v>5</v>
      </c>
      <c r="BI476" s="1" cm="1">
        <f t="array" ref="BI476">SUM(IF(podroze78[Nazwisko]=podroze78[[#This Row],[Nazwisko]],podroze78[dnie],0))</f>
        <v>28</v>
      </c>
      <c r="BJ476" s="1">
        <f>30+(podroze78[[#This Row],[dnie]]-1)*24</f>
        <v>126</v>
      </c>
      <c r="BK476" s="1">
        <f>podroze78[[#This Row],[dieta]]+podroze78[[#This Row],[Koszt_wyj]]</f>
        <v>1416.7</v>
      </c>
      <c r="BL476" s="1">
        <f>MONTH(podroze78[[#This Row],[D_wyj]])</f>
        <v>6</v>
      </c>
      <c r="BT476" s="1" t="s">
        <v>20</v>
      </c>
      <c r="BU476" s="1" t="s">
        <v>162</v>
      </c>
      <c r="BV476" s="1" t="s">
        <v>72</v>
      </c>
      <c r="BW476" s="2">
        <v>41809</v>
      </c>
      <c r="BX476" s="2">
        <v>41813</v>
      </c>
      <c r="BY476">
        <v>1290.7</v>
      </c>
      <c r="BZ476" t="str">
        <f>podroze789[[#This Row],[Imie]]&amp;podroze789[[#This Row],[Nazwisko]]</f>
        <v>KamilPomorski</v>
      </c>
      <c r="CA476">
        <f>COUNTIF(podroze789[id],podroze789[[#This Row],[id]])</f>
        <v>7</v>
      </c>
      <c r="CB476">
        <f>podroze789[[#This Row],[D_powr]]-podroze789[[#This Row],[D_wyj]]+1</f>
        <v>5</v>
      </c>
      <c r="CC476" s="1" cm="1">
        <f t="array" ref="CC476">SUM(IF(podroze789[Nazwisko]=podroze789[[#This Row],[Nazwisko]],podroze789[dnie],0))</f>
        <v>28</v>
      </c>
      <c r="CD476" s="1">
        <f>30+(podroze789[[#This Row],[dnie]]-1)*24</f>
        <v>126</v>
      </c>
      <c r="CE476" s="1">
        <f>podroze789[[#This Row],[dieta]]+podroze789[[#This Row],[Koszt_wyj]]</f>
        <v>1416.7</v>
      </c>
      <c r="CF476" s="1">
        <f>MONTH(podroze789[[#This Row],[D_wyj]])</f>
        <v>6</v>
      </c>
      <c r="CG476" s="1">
        <f>podroze789[[#This Row],[dnie]]-1</f>
        <v>4</v>
      </c>
      <c r="CV476" s="24">
        <v>4</v>
      </c>
    </row>
    <row r="477" spans="1:100" x14ac:dyDescent="0.25">
      <c r="A477" s="1" t="s">
        <v>20</v>
      </c>
      <c r="B477" s="1" t="s">
        <v>162</v>
      </c>
      <c r="C477" s="1" t="s">
        <v>72</v>
      </c>
      <c r="D477" s="2">
        <v>41977</v>
      </c>
      <c r="E477" s="2">
        <v>41981</v>
      </c>
      <c r="F477">
        <v>1290.7</v>
      </c>
      <c r="G477" t="str">
        <f>podroze[[#This Row],[Imie]]&amp;podroze[[#This Row],[Nazwisko]]</f>
        <v>KamilPomorski</v>
      </c>
      <c r="H477">
        <f>COUNTIF(podroze[id],podroze[[#This Row],[id]])</f>
        <v>7</v>
      </c>
      <c r="I477">
        <f>podroze[[#This Row],[D_powr]]-podroze[[#This Row],[D_wyj]]+1</f>
        <v>5</v>
      </c>
      <c r="J477" s="1" cm="1">
        <f t="array" ref="J477">SUM(IF(podroze[Nazwisko]=podroze[[#This Row],[Nazwisko]],podroze[dnie],0))</f>
        <v>28</v>
      </c>
      <c r="K477" s="1">
        <f>30+(podroze[[#This Row],[dnie]]-1)*24</f>
        <v>126</v>
      </c>
      <c r="AB477" s="1" t="s">
        <v>20</v>
      </c>
      <c r="AC477" s="1" t="s">
        <v>162</v>
      </c>
      <c r="AD477" s="1" t="s">
        <v>72</v>
      </c>
      <c r="AE477" s="2">
        <v>41977</v>
      </c>
      <c r="AF477" s="2">
        <v>41981</v>
      </c>
      <c r="AG477">
        <v>1290.7</v>
      </c>
      <c r="AH477" t="str">
        <f>podroze7[[#This Row],[Imie]]&amp;podroze7[[#This Row],[Nazwisko]]</f>
        <v>KamilPomorski</v>
      </c>
      <c r="AI477">
        <f>COUNTIF(podroze7[id],podroze7[[#This Row],[id]])</f>
        <v>7</v>
      </c>
      <c r="AJ477">
        <f>podroze7[[#This Row],[D_powr]]-podroze7[[#This Row],[D_wyj]]+1</f>
        <v>5</v>
      </c>
      <c r="AK477" s="1" cm="1">
        <f t="array" ref="AK477">SUM(IF(podroze7[Nazwisko]=podroze7[[#This Row],[Nazwisko]],podroze7[dnie],0))</f>
        <v>28</v>
      </c>
      <c r="AL477" s="1">
        <f>30+(podroze7[[#This Row],[dnie]]-1)*24</f>
        <v>126</v>
      </c>
      <c r="AM477" s="1">
        <f>podroze7[[#This Row],[dieta]]+podroze7[[#This Row],[Koszt_wyj]]</f>
        <v>1416.7</v>
      </c>
      <c r="AZ477" s="1" t="s">
        <v>20</v>
      </c>
      <c r="BA477" s="1" t="s">
        <v>162</v>
      </c>
      <c r="BB477" s="1" t="s">
        <v>72</v>
      </c>
      <c r="BC477" s="2">
        <v>41977</v>
      </c>
      <c r="BD477" s="2">
        <v>41981</v>
      </c>
      <c r="BE477">
        <v>1290.7</v>
      </c>
      <c r="BF477" t="str">
        <f>podroze78[[#This Row],[Imie]]&amp;podroze78[[#This Row],[Nazwisko]]</f>
        <v>KamilPomorski</v>
      </c>
      <c r="BG477">
        <f>COUNTIF(podroze78[id],podroze78[[#This Row],[id]])</f>
        <v>7</v>
      </c>
      <c r="BH477">
        <f>podroze78[[#This Row],[D_powr]]-podroze78[[#This Row],[D_wyj]]+1</f>
        <v>5</v>
      </c>
      <c r="BI477" s="1" cm="1">
        <f t="array" ref="BI477">SUM(IF(podroze78[Nazwisko]=podroze78[[#This Row],[Nazwisko]],podroze78[dnie],0))</f>
        <v>28</v>
      </c>
      <c r="BJ477" s="1">
        <f>30+(podroze78[[#This Row],[dnie]]-1)*24</f>
        <v>126</v>
      </c>
      <c r="BK477" s="1">
        <f>podroze78[[#This Row],[dieta]]+podroze78[[#This Row],[Koszt_wyj]]</f>
        <v>1416.7</v>
      </c>
      <c r="BL477" s="1">
        <f>MONTH(podroze78[[#This Row],[D_wyj]])</f>
        <v>12</v>
      </c>
      <c r="BT477" s="1" t="s">
        <v>20</v>
      </c>
      <c r="BU477" s="1" t="s">
        <v>162</v>
      </c>
      <c r="BV477" s="1" t="s">
        <v>72</v>
      </c>
      <c r="BW477" s="2">
        <v>41977</v>
      </c>
      <c r="BX477" s="2">
        <v>41981</v>
      </c>
      <c r="BY477">
        <v>1290.7</v>
      </c>
      <c r="BZ477" t="str">
        <f>podroze789[[#This Row],[Imie]]&amp;podroze789[[#This Row],[Nazwisko]]</f>
        <v>KamilPomorski</v>
      </c>
      <c r="CA477">
        <f>COUNTIF(podroze789[id],podroze789[[#This Row],[id]])</f>
        <v>7</v>
      </c>
      <c r="CB477">
        <f>podroze789[[#This Row],[D_powr]]-podroze789[[#This Row],[D_wyj]]+1</f>
        <v>5</v>
      </c>
      <c r="CC477" s="1" cm="1">
        <f t="array" ref="CC477">SUM(IF(podroze789[Nazwisko]=podroze789[[#This Row],[Nazwisko]],podroze789[dnie],0))</f>
        <v>28</v>
      </c>
      <c r="CD477" s="1">
        <f>30+(podroze789[[#This Row],[dnie]]-1)*24</f>
        <v>126</v>
      </c>
      <c r="CE477" s="1">
        <f>podroze789[[#This Row],[dieta]]+podroze789[[#This Row],[Koszt_wyj]]</f>
        <v>1416.7</v>
      </c>
      <c r="CF477" s="1">
        <f>MONTH(podroze789[[#This Row],[D_wyj]])</f>
        <v>12</v>
      </c>
      <c r="CG477" s="1">
        <f>podroze789[[#This Row],[dnie]]-1</f>
        <v>4</v>
      </c>
      <c r="CV477" s="23">
        <v>3</v>
      </c>
    </row>
    <row r="478" spans="1:100" x14ac:dyDescent="0.25">
      <c r="A478" s="1" t="s">
        <v>25</v>
      </c>
      <c r="B478" s="1" t="s">
        <v>35</v>
      </c>
      <c r="C478" s="1" t="s">
        <v>72</v>
      </c>
      <c r="D478" s="2">
        <v>41970</v>
      </c>
      <c r="E478" s="2">
        <v>41972</v>
      </c>
      <c r="F478">
        <v>892.7</v>
      </c>
      <c r="G478" t="str">
        <f>podroze[[#This Row],[Imie]]&amp;podroze[[#This Row],[Nazwisko]]</f>
        <v>JerzyMisiek</v>
      </c>
      <c r="H478">
        <f>COUNTIF(podroze[id],podroze[[#This Row],[id]])</f>
        <v>11</v>
      </c>
      <c r="I478">
        <f>podroze[[#This Row],[D_powr]]-podroze[[#This Row],[D_wyj]]+1</f>
        <v>3</v>
      </c>
      <c r="J478" s="1" cm="1">
        <f t="array" ref="J478">SUM(IF(podroze[Nazwisko]=podroze[[#This Row],[Nazwisko]],podroze[dnie],0))</f>
        <v>28</v>
      </c>
      <c r="K478" s="1">
        <f>30+(podroze[[#This Row],[dnie]]-1)*24</f>
        <v>78</v>
      </c>
      <c r="AB478" s="1" t="s">
        <v>25</v>
      </c>
      <c r="AC478" s="1" t="s">
        <v>35</v>
      </c>
      <c r="AD478" s="1" t="s">
        <v>72</v>
      </c>
      <c r="AE478" s="2">
        <v>41970</v>
      </c>
      <c r="AF478" s="2">
        <v>41972</v>
      </c>
      <c r="AG478">
        <v>892.7</v>
      </c>
      <c r="AH478" t="str">
        <f>podroze7[[#This Row],[Imie]]&amp;podroze7[[#This Row],[Nazwisko]]</f>
        <v>JerzyMisiek</v>
      </c>
      <c r="AI478">
        <f>COUNTIF(podroze7[id],podroze7[[#This Row],[id]])</f>
        <v>11</v>
      </c>
      <c r="AJ478">
        <f>podroze7[[#This Row],[D_powr]]-podroze7[[#This Row],[D_wyj]]+1</f>
        <v>3</v>
      </c>
      <c r="AK478" s="1" cm="1">
        <f t="array" ref="AK478">SUM(IF(podroze7[Nazwisko]=podroze7[[#This Row],[Nazwisko]],podroze7[dnie],0))</f>
        <v>28</v>
      </c>
      <c r="AL478" s="1">
        <f>30+(podroze7[[#This Row],[dnie]]-1)*24</f>
        <v>78</v>
      </c>
      <c r="AM478" s="1">
        <f>podroze7[[#This Row],[dieta]]+podroze7[[#This Row],[Koszt_wyj]]</f>
        <v>970.7</v>
      </c>
      <c r="AZ478" s="1" t="s">
        <v>25</v>
      </c>
      <c r="BA478" s="1" t="s">
        <v>35</v>
      </c>
      <c r="BB478" s="1" t="s">
        <v>72</v>
      </c>
      <c r="BC478" s="2">
        <v>41970</v>
      </c>
      <c r="BD478" s="2">
        <v>41972</v>
      </c>
      <c r="BE478">
        <v>892.7</v>
      </c>
      <c r="BF478" t="str">
        <f>podroze78[[#This Row],[Imie]]&amp;podroze78[[#This Row],[Nazwisko]]</f>
        <v>JerzyMisiek</v>
      </c>
      <c r="BG478">
        <f>COUNTIF(podroze78[id],podroze78[[#This Row],[id]])</f>
        <v>11</v>
      </c>
      <c r="BH478">
        <f>podroze78[[#This Row],[D_powr]]-podroze78[[#This Row],[D_wyj]]+1</f>
        <v>3</v>
      </c>
      <c r="BI478" s="1" cm="1">
        <f t="array" ref="BI478">SUM(IF(podroze78[Nazwisko]=podroze78[[#This Row],[Nazwisko]],podroze78[dnie],0))</f>
        <v>28</v>
      </c>
      <c r="BJ478" s="1">
        <f>30+(podroze78[[#This Row],[dnie]]-1)*24</f>
        <v>78</v>
      </c>
      <c r="BK478" s="1">
        <f>podroze78[[#This Row],[dieta]]+podroze78[[#This Row],[Koszt_wyj]]</f>
        <v>970.7</v>
      </c>
      <c r="BL478" s="1">
        <f>MONTH(podroze78[[#This Row],[D_wyj]])</f>
        <v>11</v>
      </c>
      <c r="BT478" s="1" t="s">
        <v>25</v>
      </c>
      <c r="BU478" s="1" t="s">
        <v>35</v>
      </c>
      <c r="BV478" s="1" t="s">
        <v>72</v>
      </c>
      <c r="BW478" s="2">
        <v>41970</v>
      </c>
      <c r="BX478" s="2">
        <v>41972</v>
      </c>
      <c r="BY478">
        <v>892.7</v>
      </c>
      <c r="BZ478" t="str">
        <f>podroze789[[#This Row],[Imie]]&amp;podroze789[[#This Row],[Nazwisko]]</f>
        <v>JerzyMisiek</v>
      </c>
      <c r="CA478">
        <f>COUNTIF(podroze789[id],podroze789[[#This Row],[id]])</f>
        <v>11</v>
      </c>
      <c r="CB478">
        <f>podroze789[[#This Row],[D_powr]]-podroze789[[#This Row],[D_wyj]]+1</f>
        <v>3</v>
      </c>
      <c r="CC478" s="1" cm="1">
        <f t="array" ref="CC478">SUM(IF(podroze789[Nazwisko]=podroze789[[#This Row],[Nazwisko]],podroze789[dnie],0))</f>
        <v>28</v>
      </c>
      <c r="CD478" s="1">
        <f>30+(podroze789[[#This Row],[dnie]]-1)*24</f>
        <v>78</v>
      </c>
      <c r="CE478" s="1">
        <f>podroze789[[#This Row],[dieta]]+podroze789[[#This Row],[Koszt_wyj]]</f>
        <v>970.7</v>
      </c>
      <c r="CF478" s="1">
        <f>MONTH(podroze789[[#This Row],[D_wyj]])</f>
        <v>11</v>
      </c>
      <c r="CG478" s="1">
        <f>podroze789[[#This Row],[dnie]]-1</f>
        <v>2</v>
      </c>
      <c r="CV478" s="24">
        <v>3</v>
      </c>
    </row>
    <row r="479" spans="1:100" x14ac:dyDescent="0.25">
      <c r="A479" s="1" t="s">
        <v>119</v>
      </c>
      <c r="B479" s="1" t="s">
        <v>120</v>
      </c>
      <c r="C479" s="1" t="s">
        <v>47</v>
      </c>
      <c r="D479" s="2">
        <v>41863</v>
      </c>
      <c r="E479" s="2">
        <v>41865</v>
      </c>
      <c r="F479">
        <v>689.8</v>
      </c>
      <c r="G479" t="str">
        <f>podroze[[#This Row],[Imie]]&amp;podroze[[#This Row],[Nazwisko]]</f>
        <v>MalwinaPapkin</v>
      </c>
      <c r="H479">
        <f>COUNTIF(podroze[id],podroze[[#This Row],[id]])</f>
        <v>11</v>
      </c>
      <c r="I479">
        <f>podroze[[#This Row],[D_powr]]-podroze[[#This Row],[D_wyj]]+1</f>
        <v>3</v>
      </c>
      <c r="J479" s="1" cm="1">
        <f t="array" ref="J479">SUM(IF(podroze[Nazwisko]=podroze[[#This Row],[Nazwisko]],podroze[dnie],0))</f>
        <v>28</v>
      </c>
      <c r="K479" s="1">
        <f>30+(podroze[[#This Row],[dnie]]-1)*24</f>
        <v>78</v>
      </c>
      <c r="AB479" s="1" t="s">
        <v>119</v>
      </c>
      <c r="AC479" s="1" t="s">
        <v>120</v>
      </c>
      <c r="AD479" s="1" t="s">
        <v>47</v>
      </c>
      <c r="AE479" s="2">
        <v>41863</v>
      </c>
      <c r="AF479" s="2">
        <v>41865</v>
      </c>
      <c r="AG479">
        <v>689.8</v>
      </c>
      <c r="AH479" t="str">
        <f>podroze7[[#This Row],[Imie]]&amp;podroze7[[#This Row],[Nazwisko]]</f>
        <v>MalwinaPapkin</v>
      </c>
      <c r="AI479">
        <f>COUNTIF(podroze7[id],podroze7[[#This Row],[id]])</f>
        <v>11</v>
      </c>
      <c r="AJ479">
        <f>podroze7[[#This Row],[D_powr]]-podroze7[[#This Row],[D_wyj]]+1</f>
        <v>3</v>
      </c>
      <c r="AK479" s="1" cm="1">
        <f t="array" ref="AK479">SUM(IF(podroze7[Nazwisko]=podroze7[[#This Row],[Nazwisko]],podroze7[dnie],0))</f>
        <v>28</v>
      </c>
      <c r="AL479" s="1">
        <f>30+(podroze7[[#This Row],[dnie]]-1)*24</f>
        <v>78</v>
      </c>
      <c r="AM479" s="1">
        <f>podroze7[[#This Row],[dieta]]+podroze7[[#This Row],[Koszt_wyj]]</f>
        <v>767.8</v>
      </c>
      <c r="AZ479" s="1" t="s">
        <v>119</v>
      </c>
      <c r="BA479" s="1" t="s">
        <v>120</v>
      </c>
      <c r="BB479" s="1" t="s">
        <v>47</v>
      </c>
      <c r="BC479" s="2">
        <v>41863</v>
      </c>
      <c r="BD479" s="2">
        <v>41865</v>
      </c>
      <c r="BE479">
        <v>689.8</v>
      </c>
      <c r="BF479" t="str">
        <f>podroze78[[#This Row],[Imie]]&amp;podroze78[[#This Row],[Nazwisko]]</f>
        <v>MalwinaPapkin</v>
      </c>
      <c r="BG479">
        <f>COUNTIF(podroze78[id],podroze78[[#This Row],[id]])</f>
        <v>11</v>
      </c>
      <c r="BH479">
        <f>podroze78[[#This Row],[D_powr]]-podroze78[[#This Row],[D_wyj]]+1</f>
        <v>3</v>
      </c>
      <c r="BI479" s="1" cm="1">
        <f t="array" ref="BI479">SUM(IF(podroze78[Nazwisko]=podroze78[[#This Row],[Nazwisko]],podroze78[dnie],0))</f>
        <v>28</v>
      </c>
      <c r="BJ479" s="1">
        <f>30+(podroze78[[#This Row],[dnie]]-1)*24</f>
        <v>78</v>
      </c>
      <c r="BK479" s="1">
        <f>podroze78[[#This Row],[dieta]]+podroze78[[#This Row],[Koszt_wyj]]</f>
        <v>767.8</v>
      </c>
      <c r="BL479" s="1">
        <f>MONTH(podroze78[[#This Row],[D_wyj]])</f>
        <v>8</v>
      </c>
      <c r="BT479" s="1" t="s">
        <v>119</v>
      </c>
      <c r="BU479" s="1" t="s">
        <v>120</v>
      </c>
      <c r="BV479" s="1" t="s">
        <v>47</v>
      </c>
      <c r="BW479" s="2">
        <v>41863</v>
      </c>
      <c r="BX479" s="2">
        <v>41865</v>
      </c>
      <c r="BY479">
        <v>689.8</v>
      </c>
      <c r="BZ479" t="str">
        <f>podroze789[[#This Row],[Imie]]&amp;podroze789[[#This Row],[Nazwisko]]</f>
        <v>MalwinaPapkin</v>
      </c>
      <c r="CA479">
        <f>COUNTIF(podroze789[id],podroze789[[#This Row],[id]])</f>
        <v>11</v>
      </c>
      <c r="CB479">
        <f>podroze789[[#This Row],[D_powr]]-podroze789[[#This Row],[D_wyj]]+1</f>
        <v>3</v>
      </c>
      <c r="CC479" s="1" cm="1">
        <f t="array" ref="CC479">SUM(IF(podroze789[Nazwisko]=podroze789[[#This Row],[Nazwisko]],podroze789[dnie],0))</f>
        <v>28</v>
      </c>
      <c r="CD479" s="1">
        <f>30+(podroze789[[#This Row],[dnie]]-1)*24</f>
        <v>78</v>
      </c>
      <c r="CE479" s="1">
        <f>podroze789[[#This Row],[dieta]]+podroze789[[#This Row],[Koszt_wyj]]</f>
        <v>767.8</v>
      </c>
      <c r="CF479" s="1">
        <f>MONTH(podroze789[[#This Row],[D_wyj]])</f>
        <v>8</v>
      </c>
      <c r="CG479" s="1">
        <f>podroze789[[#This Row],[dnie]]-1</f>
        <v>2</v>
      </c>
      <c r="CV479" s="23">
        <v>4</v>
      </c>
    </row>
    <row r="480" spans="1:100" x14ac:dyDescent="0.25">
      <c r="A480" s="1" t="s">
        <v>119</v>
      </c>
      <c r="B480" s="1" t="s">
        <v>120</v>
      </c>
      <c r="C480" s="1" t="s">
        <v>17</v>
      </c>
      <c r="D480" s="2">
        <v>41935</v>
      </c>
      <c r="E480" s="2">
        <v>41937</v>
      </c>
      <c r="F480">
        <v>911.5</v>
      </c>
      <c r="G480" t="str">
        <f>podroze[[#This Row],[Imie]]&amp;podroze[[#This Row],[Nazwisko]]</f>
        <v>MalwinaPapkin</v>
      </c>
      <c r="H480">
        <f>COUNTIF(podroze[id],podroze[[#This Row],[id]])</f>
        <v>11</v>
      </c>
      <c r="I480">
        <f>podroze[[#This Row],[D_powr]]-podroze[[#This Row],[D_wyj]]+1</f>
        <v>3</v>
      </c>
      <c r="J480" s="1" cm="1">
        <f t="array" ref="J480">SUM(IF(podroze[Nazwisko]=podroze[[#This Row],[Nazwisko]],podroze[dnie],0))</f>
        <v>28</v>
      </c>
      <c r="K480" s="1">
        <f>30+(podroze[[#This Row],[dnie]]-1)*24</f>
        <v>78</v>
      </c>
      <c r="AB480" s="1" t="s">
        <v>119</v>
      </c>
      <c r="AC480" s="1" t="s">
        <v>120</v>
      </c>
      <c r="AD480" s="1" t="s">
        <v>17</v>
      </c>
      <c r="AE480" s="2">
        <v>41935</v>
      </c>
      <c r="AF480" s="2">
        <v>41937</v>
      </c>
      <c r="AG480">
        <v>911.5</v>
      </c>
      <c r="AH480" t="str">
        <f>podroze7[[#This Row],[Imie]]&amp;podroze7[[#This Row],[Nazwisko]]</f>
        <v>MalwinaPapkin</v>
      </c>
      <c r="AI480">
        <f>COUNTIF(podroze7[id],podroze7[[#This Row],[id]])</f>
        <v>11</v>
      </c>
      <c r="AJ480">
        <f>podroze7[[#This Row],[D_powr]]-podroze7[[#This Row],[D_wyj]]+1</f>
        <v>3</v>
      </c>
      <c r="AK480" s="1" cm="1">
        <f t="array" ref="AK480">SUM(IF(podroze7[Nazwisko]=podroze7[[#This Row],[Nazwisko]],podroze7[dnie],0))</f>
        <v>28</v>
      </c>
      <c r="AL480" s="1">
        <f>30+(podroze7[[#This Row],[dnie]]-1)*24</f>
        <v>78</v>
      </c>
      <c r="AM480" s="1">
        <f>podroze7[[#This Row],[dieta]]+podroze7[[#This Row],[Koszt_wyj]]</f>
        <v>989.5</v>
      </c>
      <c r="AZ480" s="1" t="s">
        <v>119</v>
      </c>
      <c r="BA480" s="1" t="s">
        <v>120</v>
      </c>
      <c r="BB480" s="1" t="s">
        <v>17</v>
      </c>
      <c r="BC480" s="2">
        <v>41935</v>
      </c>
      <c r="BD480" s="2">
        <v>41937</v>
      </c>
      <c r="BE480">
        <v>911.5</v>
      </c>
      <c r="BF480" t="str">
        <f>podroze78[[#This Row],[Imie]]&amp;podroze78[[#This Row],[Nazwisko]]</f>
        <v>MalwinaPapkin</v>
      </c>
      <c r="BG480">
        <f>COUNTIF(podroze78[id],podroze78[[#This Row],[id]])</f>
        <v>11</v>
      </c>
      <c r="BH480">
        <f>podroze78[[#This Row],[D_powr]]-podroze78[[#This Row],[D_wyj]]+1</f>
        <v>3</v>
      </c>
      <c r="BI480" s="1" cm="1">
        <f t="array" ref="BI480">SUM(IF(podroze78[Nazwisko]=podroze78[[#This Row],[Nazwisko]],podroze78[dnie],0))</f>
        <v>28</v>
      </c>
      <c r="BJ480" s="1">
        <f>30+(podroze78[[#This Row],[dnie]]-1)*24</f>
        <v>78</v>
      </c>
      <c r="BK480" s="1">
        <f>podroze78[[#This Row],[dieta]]+podroze78[[#This Row],[Koszt_wyj]]</f>
        <v>989.5</v>
      </c>
      <c r="BL480" s="1">
        <f>MONTH(podroze78[[#This Row],[D_wyj]])</f>
        <v>10</v>
      </c>
      <c r="BT480" s="1" t="s">
        <v>119</v>
      </c>
      <c r="BU480" s="1" t="s">
        <v>120</v>
      </c>
      <c r="BV480" s="1" t="s">
        <v>17</v>
      </c>
      <c r="BW480" s="2">
        <v>41935</v>
      </c>
      <c r="BX480" s="2">
        <v>41937</v>
      </c>
      <c r="BY480">
        <v>911.5</v>
      </c>
      <c r="BZ480" t="str">
        <f>podroze789[[#This Row],[Imie]]&amp;podroze789[[#This Row],[Nazwisko]]</f>
        <v>MalwinaPapkin</v>
      </c>
      <c r="CA480">
        <f>COUNTIF(podroze789[id],podroze789[[#This Row],[id]])</f>
        <v>11</v>
      </c>
      <c r="CB480">
        <f>podroze789[[#This Row],[D_powr]]-podroze789[[#This Row],[D_wyj]]+1</f>
        <v>3</v>
      </c>
      <c r="CC480" s="1" cm="1">
        <f t="array" ref="CC480">SUM(IF(podroze789[Nazwisko]=podroze789[[#This Row],[Nazwisko]],podroze789[dnie],0))</f>
        <v>28</v>
      </c>
      <c r="CD480" s="1">
        <f>30+(podroze789[[#This Row],[dnie]]-1)*24</f>
        <v>78</v>
      </c>
      <c r="CE480" s="1">
        <f>podroze789[[#This Row],[dieta]]+podroze789[[#This Row],[Koszt_wyj]]</f>
        <v>989.5</v>
      </c>
      <c r="CF480" s="1">
        <f>MONTH(podroze789[[#This Row],[D_wyj]])</f>
        <v>10</v>
      </c>
      <c r="CG480" s="1">
        <f>podroze789[[#This Row],[dnie]]-1</f>
        <v>2</v>
      </c>
      <c r="CV480" s="24">
        <v>4</v>
      </c>
    </row>
    <row r="481" spans="1:100" x14ac:dyDescent="0.25">
      <c r="A481" s="1" t="s">
        <v>107</v>
      </c>
      <c r="B481" s="1" t="s">
        <v>108</v>
      </c>
      <c r="C481" s="1" t="s">
        <v>19</v>
      </c>
      <c r="D481" s="2">
        <v>41673</v>
      </c>
      <c r="E481" s="2">
        <v>41675</v>
      </c>
      <c r="F481">
        <v>795.4</v>
      </c>
      <c r="G481" t="str">
        <f>podroze[[#This Row],[Imie]]&amp;podroze[[#This Row],[Nazwisko]]</f>
        <v>KazimieraParczewska</v>
      </c>
      <c r="H481">
        <f>COUNTIF(podroze[id],podroze[[#This Row],[id]])</f>
        <v>11</v>
      </c>
      <c r="I481">
        <f>podroze[[#This Row],[D_powr]]-podroze[[#This Row],[D_wyj]]+1</f>
        <v>3</v>
      </c>
      <c r="J481" s="1" cm="1">
        <f t="array" ref="J481">SUM(IF(podroze[Nazwisko]=podroze[[#This Row],[Nazwisko]],podroze[dnie],0))</f>
        <v>28</v>
      </c>
      <c r="K481" s="1">
        <f>30+(podroze[[#This Row],[dnie]]-1)*24</f>
        <v>78</v>
      </c>
      <c r="AB481" s="1" t="s">
        <v>107</v>
      </c>
      <c r="AC481" s="1" t="s">
        <v>108</v>
      </c>
      <c r="AD481" s="1" t="s">
        <v>19</v>
      </c>
      <c r="AE481" s="2">
        <v>41673</v>
      </c>
      <c r="AF481" s="2">
        <v>41675</v>
      </c>
      <c r="AG481">
        <v>795.4</v>
      </c>
      <c r="AH481" t="str">
        <f>podroze7[[#This Row],[Imie]]&amp;podroze7[[#This Row],[Nazwisko]]</f>
        <v>KazimieraParczewska</v>
      </c>
      <c r="AI481">
        <f>COUNTIF(podroze7[id],podroze7[[#This Row],[id]])</f>
        <v>11</v>
      </c>
      <c r="AJ481">
        <f>podroze7[[#This Row],[D_powr]]-podroze7[[#This Row],[D_wyj]]+1</f>
        <v>3</v>
      </c>
      <c r="AK481" s="1" cm="1">
        <f t="array" ref="AK481">SUM(IF(podroze7[Nazwisko]=podroze7[[#This Row],[Nazwisko]],podroze7[dnie],0))</f>
        <v>28</v>
      </c>
      <c r="AL481" s="1">
        <f>30+(podroze7[[#This Row],[dnie]]-1)*24</f>
        <v>78</v>
      </c>
      <c r="AM481" s="1">
        <f>podroze7[[#This Row],[dieta]]+podroze7[[#This Row],[Koszt_wyj]]</f>
        <v>873.4</v>
      </c>
      <c r="AZ481" s="1" t="s">
        <v>107</v>
      </c>
      <c r="BA481" s="1" t="s">
        <v>108</v>
      </c>
      <c r="BB481" s="1" t="s">
        <v>19</v>
      </c>
      <c r="BC481" s="2">
        <v>41673</v>
      </c>
      <c r="BD481" s="2">
        <v>41675</v>
      </c>
      <c r="BE481">
        <v>795.4</v>
      </c>
      <c r="BF481" t="str">
        <f>podroze78[[#This Row],[Imie]]&amp;podroze78[[#This Row],[Nazwisko]]</f>
        <v>KazimieraParczewska</v>
      </c>
      <c r="BG481">
        <f>COUNTIF(podroze78[id],podroze78[[#This Row],[id]])</f>
        <v>11</v>
      </c>
      <c r="BH481">
        <f>podroze78[[#This Row],[D_powr]]-podroze78[[#This Row],[D_wyj]]+1</f>
        <v>3</v>
      </c>
      <c r="BI481" s="1" cm="1">
        <f t="array" ref="BI481">SUM(IF(podroze78[Nazwisko]=podroze78[[#This Row],[Nazwisko]],podroze78[dnie],0))</f>
        <v>28</v>
      </c>
      <c r="BJ481" s="1">
        <f>30+(podroze78[[#This Row],[dnie]]-1)*24</f>
        <v>78</v>
      </c>
      <c r="BK481" s="1">
        <f>podroze78[[#This Row],[dieta]]+podroze78[[#This Row],[Koszt_wyj]]</f>
        <v>873.4</v>
      </c>
      <c r="BL481" s="1">
        <f>MONTH(podroze78[[#This Row],[D_wyj]])</f>
        <v>2</v>
      </c>
      <c r="BT481" s="1" t="s">
        <v>107</v>
      </c>
      <c r="BU481" s="1" t="s">
        <v>108</v>
      </c>
      <c r="BV481" s="1" t="s">
        <v>19</v>
      </c>
      <c r="BW481" s="2">
        <v>41673</v>
      </c>
      <c r="BX481" s="2">
        <v>41675</v>
      </c>
      <c r="BY481">
        <v>795.4</v>
      </c>
      <c r="BZ481" t="str">
        <f>podroze789[[#This Row],[Imie]]&amp;podroze789[[#This Row],[Nazwisko]]</f>
        <v>KazimieraParczewska</v>
      </c>
      <c r="CA481">
        <f>COUNTIF(podroze789[id],podroze789[[#This Row],[id]])</f>
        <v>11</v>
      </c>
      <c r="CB481">
        <f>podroze789[[#This Row],[D_powr]]-podroze789[[#This Row],[D_wyj]]+1</f>
        <v>3</v>
      </c>
      <c r="CC481" s="1" cm="1">
        <f t="array" ref="CC481">SUM(IF(podroze789[Nazwisko]=podroze789[[#This Row],[Nazwisko]],podroze789[dnie],0))</f>
        <v>28</v>
      </c>
      <c r="CD481" s="1">
        <f>30+(podroze789[[#This Row],[dnie]]-1)*24</f>
        <v>78</v>
      </c>
      <c r="CE481" s="1">
        <f>podroze789[[#This Row],[dieta]]+podroze789[[#This Row],[Koszt_wyj]]</f>
        <v>873.4</v>
      </c>
      <c r="CF481" s="1">
        <f>MONTH(podroze789[[#This Row],[D_wyj]])</f>
        <v>2</v>
      </c>
      <c r="CG481" s="1">
        <f>podroze789[[#This Row],[dnie]]-1</f>
        <v>2</v>
      </c>
      <c r="CV481" s="23">
        <v>4</v>
      </c>
    </row>
    <row r="482" spans="1:100" x14ac:dyDescent="0.25">
      <c r="A482" s="1" t="s">
        <v>107</v>
      </c>
      <c r="B482" s="1" t="s">
        <v>108</v>
      </c>
      <c r="C482" s="1" t="s">
        <v>17</v>
      </c>
      <c r="D482" s="2">
        <v>41905</v>
      </c>
      <c r="E482" s="2">
        <v>41907</v>
      </c>
      <c r="F482">
        <v>911.5</v>
      </c>
      <c r="G482" t="str">
        <f>podroze[[#This Row],[Imie]]&amp;podroze[[#This Row],[Nazwisko]]</f>
        <v>KazimieraParczewska</v>
      </c>
      <c r="H482">
        <f>COUNTIF(podroze[id],podroze[[#This Row],[id]])</f>
        <v>11</v>
      </c>
      <c r="I482">
        <f>podroze[[#This Row],[D_powr]]-podroze[[#This Row],[D_wyj]]+1</f>
        <v>3</v>
      </c>
      <c r="J482" s="1" cm="1">
        <f t="array" ref="J482">SUM(IF(podroze[Nazwisko]=podroze[[#This Row],[Nazwisko]],podroze[dnie],0))</f>
        <v>28</v>
      </c>
      <c r="K482" s="1">
        <f>30+(podroze[[#This Row],[dnie]]-1)*24</f>
        <v>78</v>
      </c>
      <c r="AB482" s="1" t="s">
        <v>107</v>
      </c>
      <c r="AC482" s="1" t="s">
        <v>108</v>
      </c>
      <c r="AD482" s="1" t="s">
        <v>17</v>
      </c>
      <c r="AE482" s="2">
        <v>41905</v>
      </c>
      <c r="AF482" s="2">
        <v>41907</v>
      </c>
      <c r="AG482">
        <v>911.5</v>
      </c>
      <c r="AH482" t="str">
        <f>podroze7[[#This Row],[Imie]]&amp;podroze7[[#This Row],[Nazwisko]]</f>
        <v>KazimieraParczewska</v>
      </c>
      <c r="AI482">
        <f>COUNTIF(podroze7[id],podroze7[[#This Row],[id]])</f>
        <v>11</v>
      </c>
      <c r="AJ482">
        <f>podroze7[[#This Row],[D_powr]]-podroze7[[#This Row],[D_wyj]]+1</f>
        <v>3</v>
      </c>
      <c r="AK482" s="1" cm="1">
        <f t="array" ref="AK482">SUM(IF(podroze7[Nazwisko]=podroze7[[#This Row],[Nazwisko]],podroze7[dnie],0))</f>
        <v>28</v>
      </c>
      <c r="AL482" s="1">
        <f>30+(podroze7[[#This Row],[dnie]]-1)*24</f>
        <v>78</v>
      </c>
      <c r="AM482" s="1">
        <f>podroze7[[#This Row],[dieta]]+podroze7[[#This Row],[Koszt_wyj]]</f>
        <v>989.5</v>
      </c>
      <c r="AZ482" s="1" t="s">
        <v>107</v>
      </c>
      <c r="BA482" s="1" t="s">
        <v>108</v>
      </c>
      <c r="BB482" s="1" t="s">
        <v>17</v>
      </c>
      <c r="BC482" s="2">
        <v>41905</v>
      </c>
      <c r="BD482" s="2">
        <v>41907</v>
      </c>
      <c r="BE482">
        <v>911.5</v>
      </c>
      <c r="BF482" t="str">
        <f>podroze78[[#This Row],[Imie]]&amp;podroze78[[#This Row],[Nazwisko]]</f>
        <v>KazimieraParczewska</v>
      </c>
      <c r="BG482">
        <f>COUNTIF(podroze78[id],podroze78[[#This Row],[id]])</f>
        <v>11</v>
      </c>
      <c r="BH482">
        <f>podroze78[[#This Row],[D_powr]]-podroze78[[#This Row],[D_wyj]]+1</f>
        <v>3</v>
      </c>
      <c r="BI482" s="1" cm="1">
        <f t="array" ref="BI482">SUM(IF(podroze78[Nazwisko]=podroze78[[#This Row],[Nazwisko]],podroze78[dnie],0))</f>
        <v>28</v>
      </c>
      <c r="BJ482" s="1">
        <f>30+(podroze78[[#This Row],[dnie]]-1)*24</f>
        <v>78</v>
      </c>
      <c r="BK482" s="1">
        <f>podroze78[[#This Row],[dieta]]+podroze78[[#This Row],[Koszt_wyj]]</f>
        <v>989.5</v>
      </c>
      <c r="BL482" s="1">
        <f>MONTH(podroze78[[#This Row],[D_wyj]])</f>
        <v>9</v>
      </c>
      <c r="BT482" s="1" t="s">
        <v>107</v>
      </c>
      <c r="BU482" s="1" t="s">
        <v>108</v>
      </c>
      <c r="BV482" s="1" t="s">
        <v>17</v>
      </c>
      <c r="BW482" s="2">
        <v>41905</v>
      </c>
      <c r="BX482" s="2">
        <v>41907</v>
      </c>
      <c r="BY482">
        <v>911.5</v>
      </c>
      <c r="BZ482" t="str">
        <f>podroze789[[#This Row],[Imie]]&amp;podroze789[[#This Row],[Nazwisko]]</f>
        <v>KazimieraParczewska</v>
      </c>
      <c r="CA482">
        <f>COUNTIF(podroze789[id],podroze789[[#This Row],[id]])</f>
        <v>11</v>
      </c>
      <c r="CB482">
        <f>podroze789[[#This Row],[D_powr]]-podroze789[[#This Row],[D_wyj]]+1</f>
        <v>3</v>
      </c>
      <c r="CC482" s="1" cm="1">
        <f t="array" ref="CC482">SUM(IF(podroze789[Nazwisko]=podroze789[[#This Row],[Nazwisko]],podroze789[dnie],0))</f>
        <v>28</v>
      </c>
      <c r="CD482" s="1">
        <f>30+(podroze789[[#This Row],[dnie]]-1)*24</f>
        <v>78</v>
      </c>
      <c r="CE482" s="1">
        <f>podroze789[[#This Row],[dieta]]+podroze789[[#This Row],[Koszt_wyj]]</f>
        <v>989.5</v>
      </c>
      <c r="CF482" s="1">
        <f>MONTH(podroze789[[#This Row],[D_wyj]])</f>
        <v>9</v>
      </c>
      <c r="CG482" s="1">
        <f>podroze789[[#This Row],[dnie]]-1</f>
        <v>2</v>
      </c>
      <c r="CV482" s="24">
        <v>3</v>
      </c>
    </row>
    <row r="483" spans="1:100" x14ac:dyDescent="0.25">
      <c r="A483" s="1" t="s">
        <v>107</v>
      </c>
      <c r="B483" s="1" t="s">
        <v>108</v>
      </c>
      <c r="C483" s="1" t="s">
        <v>38</v>
      </c>
      <c r="D483" s="2">
        <v>41918</v>
      </c>
      <c r="E483" s="2">
        <v>41920</v>
      </c>
      <c r="F483">
        <v>536.79999999999995</v>
      </c>
      <c r="G483" t="str">
        <f>podroze[[#This Row],[Imie]]&amp;podroze[[#This Row],[Nazwisko]]</f>
        <v>KazimieraParczewska</v>
      </c>
      <c r="H483">
        <f>COUNTIF(podroze[id],podroze[[#This Row],[id]])</f>
        <v>11</v>
      </c>
      <c r="I483">
        <f>podroze[[#This Row],[D_powr]]-podroze[[#This Row],[D_wyj]]+1</f>
        <v>3</v>
      </c>
      <c r="J483" s="1" cm="1">
        <f t="array" ref="J483">SUM(IF(podroze[Nazwisko]=podroze[[#This Row],[Nazwisko]],podroze[dnie],0))</f>
        <v>28</v>
      </c>
      <c r="K483" s="1">
        <f>30+(podroze[[#This Row],[dnie]]-1)*24</f>
        <v>78</v>
      </c>
      <c r="AB483" s="1" t="s">
        <v>107</v>
      </c>
      <c r="AC483" s="1" t="s">
        <v>108</v>
      </c>
      <c r="AD483" s="1" t="s">
        <v>38</v>
      </c>
      <c r="AE483" s="2">
        <v>41918</v>
      </c>
      <c r="AF483" s="2">
        <v>41920</v>
      </c>
      <c r="AG483">
        <v>536.79999999999995</v>
      </c>
      <c r="AH483" t="str">
        <f>podroze7[[#This Row],[Imie]]&amp;podroze7[[#This Row],[Nazwisko]]</f>
        <v>KazimieraParczewska</v>
      </c>
      <c r="AI483">
        <f>COUNTIF(podroze7[id],podroze7[[#This Row],[id]])</f>
        <v>11</v>
      </c>
      <c r="AJ483">
        <f>podroze7[[#This Row],[D_powr]]-podroze7[[#This Row],[D_wyj]]+1</f>
        <v>3</v>
      </c>
      <c r="AK483" s="1" cm="1">
        <f t="array" ref="AK483">SUM(IF(podroze7[Nazwisko]=podroze7[[#This Row],[Nazwisko]],podroze7[dnie],0))</f>
        <v>28</v>
      </c>
      <c r="AL483" s="1">
        <f>30+(podroze7[[#This Row],[dnie]]-1)*24</f>
        <v>78</v>
      </c>
      <c r="AM483" s="1">
        <f>podroze7[[#This Row],[dieta]]+podroze7[[#This Row],[Koszt_wyj]]</f>
        <v>614.79999999999995</v>
      </c>
      <c r="AZ483" s="1" t="s">
        <v>107</v>
      </c>
      <c r="BA483" s="1" t="s">
        <v>108</v>
      </c>
      <c r="BB483" s="1" t="s">
        <v>38</v>
      </c>
      <c r="BC483" s="2">
        <v>41918</v>
      </c>
      <c r="BD483" s="2">
        <v>41920</v>
      </c>
      <c r="BE483">
        <v>536.79999999999995</v>
      </c>
      <c r="BF483" t="str">
        <f>podroze78[[#This Row],[Imie]]&amp;podroze78[[#This Row],[Nazwisko]]</f>
        <v>KazimieraParczewska</v>
      </c>
      <c r="BG483">
        <f>COUNTIF(podroze78[id],podroze78[[#This Row],[id]])</f>
        <v>11</v>
      </c>
      <c r="BH483">
        <f>podroze78[[#This Row],[D_powr]]-podroze78[[#This Row],[D_wyj]]+1</f>
        <v>3</v>
      </c>
      <c r="BI483" s="1" cm="1">
        <f t="array" ref="BI483">SUM(IF(podroze78[Nazwisko]=podroze78[[#This Row],[Nazwisko]],podroze78[dnie],0))</f>
        <v>28</v>
      </c>
      <c r="BJ483" s="1">
        <f>30+(podroze78[[#This Row],[dnie]]-1)*24</f>
        <v>78</v>
      </c>
      <c r="BK483" s="1">
        <f>podroze78[[#This Row],[dieta]]+podroze78[[#This Row],[Koszt_wyj]]</f>
        <v>614.79999999999995</v>
      </c>
      <c r="BL483" s="1">
        <f>MONTH(podroze78[[#This Row],[D_wyj]])</f>
        <v>10</v>
      </c>
      <c r="BT483" s="1" t="s">
        <v>107</v>
      </c>
      <c r="BU483" s="1" t="s">
        <v>108</v>
      </c>
      <c r="BV483" s="1" t="s">
        <v>38</v>
      </c>
      <c r="BW483" s="2">
        <v>41918</v>
      </c>
      <c r="BX483" s="2">
        <v>41920</v>
      </c>
      <c r="BY483">
        <v>536.79999999999995</v>
      </c>
      <c r="BZ483" t="str">
        <f>podroze789[[#This Row],[Imie]]&amp;podroze789[[#This Row],[Nazwisko]]</f>
        <v>KazimieraParczewska</v>
      </c>
      <c r="CA483">
        <f>COUNTIF(podroze789[id],podroze789[[#This Row],[id]])</f>
        <v>11</v>
      </c>
      <c r="CB483">
        <f>podroze789[[#This Row],[D_powr]]-podroze789[[#This Row],[D_wyj]]+1</f>
        <v>3</v>
      </c>
      <c r="CC483" s="1" cm="1">
        <f t="array" ref="CC483">SUM(IF(podroze789[Nazwisko]=podroze789[[#This Row],[Nazwisko]],podroze789[dnie],0))</f>
        <v>28</v>
      </c>
      <c r="CD483" s="1">
        <f>30+(podroze789[[#This Row],[dnie]]-1)*24</f>
        <v>78</v>
      </c>
      <c r="CE483" s="1">
        <f>podroze789[[#This Row],[dieta]]+podroze789[[#This Row],[Koszt_wyj]]</f>
        <v>614.79999999999995</v>
      </c>
      <c r="CF483" s="1">
        <f>MONTH(podroze789[[#This Row],[D_wyj]])</f>
        <v>10</v>
      </c>
      <c r="CG483" s="1">
        <f>podroze789[[#This Row],[dnie]]-1</f>
        <v>2</v>
      </c>
      <c r="CV483" s="23">
        <v>3</v>
      </c>
    </row>
    <row r="484" spans="1:100" x14ac:dyDescent="0.25">
      <c r="A484" s="1" t="s">
        <v>166</v>
      </c>
      <c r="B484" s="1" t="s">
        <v>167</v>
      </c>
      <c r="C484" s="1" t="s">
        <v>8</v>
      </c>
      <c r="D484" s="2">
        <v>41713</v>
      </c>
      <c r="E484" s="2">
        <v>41715</v>
      </c>
      <c r="F484">
        <v>1102</v>
      </c>
      <c r="G484" t="str">
        <f>podroze[[#This Row],[Imie]]&amp;podroze[[#This Row],[Nazwisko]]</f>
        <v>DariaParyska</v>
      </c>
      <c r="H484">
        <f>COUNTIF(podroze[id],podroze[[#This Row],[id]])</f>
        <v>10</v>
      </c>
      <c r="I484">
        <f>podroze[[#This Row],[D_powr]]-podroze[[#This Row],[D_wyj]]+1</f>
        <v>3</v>
      </c>
      <c r="J484" s="1" cm="1">
        <f t="array" ref="J484">SUM(IF(podroze[Nazwisko]=podroze[[#This Row],[Nazwisko]],podroze[dnie],0))</f>
        <v>28</v>
      </c>
      <c r="K484" s="1">
        <f>30+(podroze[[#This Row],[dnie]]-1)*24</f>
        <v>78</v>
      </c>
      <c r="AB484" s="1" t="s">
        <v>166</v>
      </c>
      <c r="AC484" s="1" t="s">
        <v>167</v>
      </c>
      <c r="AD484" s="1" t="s">
        <v>8</v>
      </c>
      <c r="AE484" s="2">
        <v>41713</v>
      </c>
      <c r="AF484" s="2">
        <v>41715</v>
      </c>
      <c r="AG484">
        <v>1102</v>
      </c>
      <c r="AH484" t="str">
        <f>podroze7[[#This Row],[Imie]]&amp;podroze7[[#This Row],[Nazwisko]]</f>
        <v>DariaParyska</v>
      </c>
      <c r="AI484">
        <f>COUNTIF(podroze7[id],podroze7[[#This Row],[id]])</f>
        <v>10</v>
      </c>
      <c r="AJ484">
        <f>podroze7[[#This Row],[D_powr]]-podroze7[[#This Row],[D_wyj]]+1</f>
        <v>3</v>
      </c>
      <c r="AK484" s="1" cm="1">
        <f t="array" ref="AK484">SUM(IF(podroze7[Nazwisko]=podroze7[[#This Row],[Nazwisko]],podroze7[dnie],0))</f>
        <v>28</v>
      </c>
      <c r="AL484" s="1">
        <f>30+(podroze7[[#This Row],[dnie]]-1)*24</f>
        <v>78</v>
      </c>
      <c r="AM484" s="1">
        <f>podroze7[[#This Row],[dieta]]+podroze7[[#This Row],[Koszt_wyj]]</f>
        <v>1180</v>
      </c>
      <c r="AZ484" s="1" t="s">
        <v>166</v>
      </c>
      <c r="BA484" s="1" t="s">
        <v>167</v>
      </c>
      <c r="BB484" s="1" t="s">
        <v>8</v>
      </c>
      <c r="BC484" s="2">
        <v>41713</v>
      </c>
      <c r="BD484" s="2">
        <v>41715</v>
      </c>
      <c r="BE484">
        <v>1102</v>
      </c>
      <c r="BF484" t="str">
        <f>podroze78[[#This Row],[Imie]]&amp;podroze78[[#This Row],[Nazwisko]]</f>
        <v>DariaParyska</v>
      </c>
      <c r="BG484">
        <f>COUNTIF(podroze78[id],podroze78[[#This Row],[id]])</f>
        <v>10</v>
      </c>
      <c r="BH484">
        <f>podroze78[[#This Row],[D_powr]]-podroze78[[#This Row],[D_wyj]]+1</f>
        <v>3</v>
      </c>
      <c r="BI484" s="1" cm="1">
        <f t="array" ref="BI484">SUM(IF(podroze78[Nazwisko]=podroze78[[#This Row],[Nazwisko]],podroze78[dnie],0))</f>
        <v>28</v>
      </c>
      <c r="BJ484" s="1">
        <f>30+(podroze78[[#This Row],[dnie]]-1)*24</f>
        <v>78</v>
      </c>
      <c r="BK484" s="1">
        <f>podroze78[[#This Row],[dieta]]+podroze78[[#This Row],[Koszt_wyj]]</f>
        <v>1180</v>
      </c>
      <c r="BL484" s="1">
        <f>MONTH(podroze78[[#This Row],[D_wyj]])</f>
        <v>3</v>
      </c>
      <c r="BT484" s="1" t="s">
        <v>166</v>
      </c>
      <c r="BU484" s="1" t="s">
        <v>167</v>
      </c>
      <c r="BV484" s="1" t="s">
        <v>8</v>
      </c>
      <c r="BW484" s="2">
        <v>41713</v>
      </c>
      <c r="BX484" s="2">
        <v>41715</v>
      </c>
      <c r="BY484">
        <v>1102</v>
      </c>
      <c r="BZ484" t="str">
        <f>podroze789[[#This Row],[Imie]]&amp;podroze789[[#This Row],[Nazwisko]]</f>
        <v>DariaParyska</v>
      </c>
      <c r="CA484">
        <f>COUNTIF(podroze789[id],podroze789[[#This Row],[id]])</f>
        <v>10</v>
      </c>
      <c r="CB484">
        <f>podroze789[[#This Row],[D_powr]]-podroze789[[#This Row],[D_wyj]]+1</f>
        <v>3</v>
      </c>
      <c r="CC484" s="1" cm="1">
        <f t="array" ref="CC484">SUM(IF(podroze789[Nazwisko]=podroze789[[#This Row],[Nazwisko]],podroze789[dnie],0))</f>
        <v>28</v>
      </c>
      <c r="CD484" s="1">
        <f>30+(podroze789[[#This Row],[dnie]]-1)*24</f>
        <v>78</v>
      </c>
      <c r="CE484" s="1">
        <f>podroze789[[#This Row],[dieta]]+podroze789[[#This Row],[Koszt_wyj]]</f>
        <v>1180</v>
      </c>
      <c r="CF484" s="1">
        <f>MONTH(podroze789[[#This Row],[D_wyj]])</f>
        <v>3</v>
      </c>
      <c r="CG484" s="1">
        <f>podroze789[[#This Row],[dnie]]-1</f>
        <v>2</v>
      </c>
      <c r="CV484" s="24">
        <v>4</v>
      </c>
    </row>
    <row r="485" spans="1:100" x14ac:dyDescent="0.25">
      <c r="A485" s="1" t="s">
        <v>166</v>
      </c>
      <c r="B485" s="1" t="s">
        <v>167</v>
      </c>
      <c r="C485" s="1" t="s">
        <v>72</v>
      </c>
      <c r="D485" s="2">
        <v>41731</v>
      </c>
      <c r="E485" s="2">
        <v>41733</v>
      </c>
      <c r="F485">
        <v>892.7</v>
      </c>
      <c r="G485" t="str">
        <f>podroze[[#This Row],[Imie]]&amp;podroze[[#This Row],[Nazwisko]]</f>
        <v>DariaParyska</v>
      </c>
      <c r="H485">
        <f>COUNTIF(podroze[id],podroze[[#This Row],[id]])</f>
        <v>10</v>
      </c>
      <c r="I485">
        <f>podroze[[#This Row],[D_powr]]-podroze[[#This Row],[D_wyj]]+1</f>
        <v>3</v>
      </c>
      <c r="J485" s="1" cm="1">
        <f t="array" ref="J485">SUM(IF(podroze[Nazwisko]=podroze[[#This Row],[Nazwisko]],podroze[dnie],0))</f>
        <v>28</v>
      </c>
      <c r="K485" s="1">
        <f>30+(podroze[[#This Row],[dnie]]-1)*24</f>
        <v>78</v>
      </c>
      <c r="AB485" s="1" t="s">
        <v>166</v>
      </c>
      <c r="AC485" s="1" t="s">
        <v>167</v>
      </c>
      <c r="AD485" s="1" t="s">
        <v>72</v>
      </c>
      <c r="AE485" s="2">
        <v>41731</v>
      </c>
      <c r="AF485" s="2">
        <v>41733</v>
      </c>
      <c r="AG485">
        <v>892.7</v>
      </c>
      <c r="AH485" t="str">
        <f>podroze7[[#This Row],[Imie]]&amp;podroze7[[#This Row],[Nazwisko]]</f>
        <v>DariaParyska</v>
      </c>
      <c r="AI485">
        <f>COUNTIF(podroze7[id],podroze7[[#This Row],[id]])</f>
        <v>10</v>
      </c>
      <c r="AJ485">
        <f>podroze7[[#This Row],[D_powr]]-podroze7[[#This Row],[D_wyj]]+1</f>
        <v>3</v>
      </c>
      <c r="AK485" s="1" cm="1">
        <f t="array" ref="AK485">SUM(IF(podroze7[Nazwisko]=podroze7[[#This Row],[Nazwisko]],podroze7[dnie],0))</f>
        <v>28</v>
      </c>
      <c r="AL485" s="1">
        <f>30+(podroze7[[#This Row],[dnie]]-1)*24</f>
        <v>78</v>
      </c>
      <c r="AM485" s="1">
        <f>podroze7[[#This Row],[dieta]]+podroze7[[#This Row],[Koszt_wyj]]</f>
        <v>970.7</v>
      </c>
      <c r="AZ485" s="1" t="s">
        <v>166</v>
      </c>
      <c r="BA485" s="1" t="s">
        <v>167</v>
      </c>
      <c r="BB485" s="1" t="s">
        <v>72</v>
      </c>
      <c r="BC485" s="2">
        <v>41731</v>
      </c>
      <c r="BD485" s="2">
        <v>41733</v>
      </c>
      <c r="BE485">
        <v>892.7</v>
      </c>
      <c r="BF485" t="str">
        <f>podroze78[[#This Row],[Imie]]&amp;podroze78[[#This Row],[Nazwisko]]</f>
        <v>DariaParyska</v>
      </c>
      <c r="BG485">
        <f>COUNTIF(podroze78[id],podroze78[[#This Row],[id]])</f>
        <v>10</v>
      </c>
      <c r="BH485">
        <f>podroze78[[#This Row],[D_powr]]-podroze78[[#This Row],[D_wyj]]+1</f>
        <v>3</v>
      </c>
      <c r="BI485" s="1" cm="1">
        <f t="array" ref="BI485">SUM(IF(podroze78[Nazwisko]=podroze78[[#This Row],[Nazwisko]],podroze78[dnie],0))</f>
        <v>28</v>
      </c>
      <c r="BJ485" s="1">
        <f>30+(podroze78[[#This Row],[dnie]]-1)*24</f>
        <v>78</v>
      </c>
      <c r="BK485" s="1">
        <f>podroze78[[#This Row],[dieta]]+podroze78[[#This Row],[Koszt_wyj]]</f>
        <v>970.7</v>
      </c>
      <c r="BL485" s="1">
        <f>MONTH(podroze78[[#This Row],[D_wyj]])</f>
        <v>4</v>
      </c>
      <c r="BT485" s="1" t="s">
        <v>166</v>
      </c>
      <c r="BU485" s="1" t="s">
        <v>167</v>
      </c>
      <c r="BV485" s="1" t="s">
        <v>72</v>
      </c>
      <c r="BW485" s="2">
        <v>41731</v>
      </c>
      <c r="BX485" s="2">
        <v>41733</v>
      </c>
      <c r="BY485">
        <v>892.7</v>
      </c>
      <c r="BZ485" t="str">
        <f>podroze789[[#This Row],[Imie]]&amp;podroze789[[#This Row],[Nazwisko]]</f>
        <v>DariaParyska</v>
      </c>
      <c r="CA485">
        <f>COUNTIF(podroze789[id],podroze789[[#This Row],[id]])</f>
        <v>10</v>
      </c>
      <c r="CB485">
        <f>podroze789[[#This Row],[D_powr]]-podroze789[[#This Row],[D_wyj]]+1</f>
        <v>3</v>
      </c>
      <c r="CC485" s="1" cm="1">
        <f t="array" ref="CC485">SUM(IF(podroze789[Nazwisko]=podroze789[[#This Row],[Nazwisko]],podroze789[dnie],0))</f>
        <v>28</v>
      </c>
      <c r="CD485" s="1">
        <f>30+(podroze789[[#This Row],[dnie]]-1)*24</f>
        <v>78</v>
      </c>
      <c r="CE485" s="1">
        <f>podroze789[[#This Row],[dieta]]+podroze789[[#This Row],[Koszt_wyj]]</f>
        <v>970.7</v>
      </c>
      <c r="CF485" s="1">
        <f>MONTH(podroze789[[#This Row],[D_wyj]])</f>
        <v>4</v>
      </c>
      <c r="CG485" s="1">
        <f>podroze789[[#This Row],[dnie]]-1</f>
        <v>2</v>
      </c>
      <c r="CV485" s="23">
        <v>4</v>
      </c>
    </row>
    <row r="486" spans="1:100" x14ac:dyDescent="0.25">
      <c r="A486" s="1" t="s">
        <v>20</v>
      </c>
      <c r="B486" s="1" t="s">
        <v>162</v>
      </c>
      <c r="C486" s="1" t="s">
        <v>30</v>
      </c>
      <c r="D486" s="2">
        <v>41911</v>
      </c>
      <c r="E486" s="2">
        <v>41914</v>
      </c>
      <c r="F486">
        <v>569.5</v>
      </c>
      <c r="G486" t="str">
        <f>podroze[[#This Row],[Imie]]&amp;podroze[[#This Row],[Nazwisko]]</f>
        <v>KamilPomorski</v>
      </c>
      <c r="H486">
        <f>COUNTIF(podroze[id],podroze[[#This Row],[id]])</f>
        <v>7</v>
      </c>
      <c r="I486">
        <f>podroze[[#This Row],[D_powr]]-podroze[[#This Row],[D_wyj]]+1</f>
        <v>4</v>
      </c>
      <c r="J486" s="1" cm="1">
        <f t="array" ref="J486">SUM(IF(podroze[Nazwisko]=podroze[[#This Row],[Nazwisko]],podroze[dnie],0))</f>
        <v>28</v>
      </c>
      <c r="K486" s="1">
        <f>30+(podroze[[#This Row],[dnie]]-1)*24</f>
        <v>102</v>
      </c>
      <c r="AB486" s="1" t="s">
        <v>20</v>
      </c>
      <c r="AC486" s="1" t="s">
        <v>162</v>
      </c>
      <c r="AD486" s="1" t="s">
        <v>30</v>
      </c>
      <c r="AE486" s="2">
        <v>41911</v>
      </c>
      <c r="AF486" s="2">
        <v>41914</v>
      </c>
      <c r="AG486">
        <v>569.5</v>
      </c>
      <c r="AH486" t="str">
        <f>podroze7[[#This Row],[Imie]]&amp;podroze7[[#This Row],[Nazwisko]]</f>
        <v>KamilPomorski</v>
      </c>
      <c r="AI486">
        <f>COUNTIF(podroze7[id],podroze7[[#This Row],[id]])</f>
        <v>7</v>
      </c>
      <c r="AJ486">
        <f>podroze7[[#This Row],[D_powr]]-podroze7[[#This Row],[D_wyj]]+1</f>
        <v>4</v>
      </c>
      <c r="AK486" s="1" cm="1">
        <f t="array" ref="AK486">SUM(IF(podroze7[Nazwisko]=podroze7[[#This Row],[Nazwisko]],podroze7[dnie],0))</f>
        <v>28</v>
      </c>
      <c r="AL486" s="1">
        <f>30+(podroze7[[#This Row],[dnie]]-1)*24</f>
        <v>102</v>
      </c>
      <c r="AM486" s="1">
        <f>podroze7[[#This Row],[dieta]]+podroze7[[#This Row],[Koszt_wyj]]</f>
        <v>671.5</v>
      </c>
      <c r="AZ486" s="1" t="s">
        <v>20</v>
      </c>
      <c r="BA486" s="1" t="s">
        <v>162</v>
      </c>
      <c r="BB486" s="1" t="s">
        <v>30</v>
      </c>
      <c r="BC486" s="2">
        <v>41911</v>
      </c>
      <c r="BD486" s="2">
        <v>41914</v>
      </c>
      <c r="BE486">
        <v>569.5</v>
      </c>
      <c r="BF486" t="str">
        <f>podroze78[[#This Row],[Imie]]&amp;podroze78[[#This Row],[Nazwisko]]</f>
        <v>KamilPomorski</v>
      </c>
      <c r="BG486">
        <f>COUNTIF(podroze78[id],podroze78[[#This Row],[id]])</f>
        <v>7</v>
      </c>
      <c r="BH486">
        <f>podroze78[[#This Row],[D_powr]]-podroze78[[#This Row],[D_wyj]]+1</f>
        <v>4</v>
      </c>
      <c r="BI486" s="1" cm="1">
        <f t="array" ref="BI486">SUM(IF(podroze78[Nazwisko]=podroze78[[#This Row],[Nazwisko]],podroze78[dnie],0))</f>
        <v>28</v>
      </c>
      <c r="BJ486" s="1">
        <f>30+(podroze78[[#This Row],[dnie]]-1)*24</f>
        <v>102</v>
      </c>
      <c r="BK486" s="1">
        <f>podroze78[[#This Row],[dieta]]+podroze78[[#This Row],[Koszt_wyj]]</f>
        <v>671.5</v>
      </c>
      <c r="BL486" s="1">
        <f>MONTH(podroze78[[#This Row],[D_wyj]])</f>
        <v>9</v>
      </c>
      <c r="BT486" s="1" t="s">
        <v>20</v>
      </c>
      <c r="BU486" s="1" t="s">
        <v>162</v>
      </c>
      <c r="BV486" s="1" t="s">
        <v>30</v>
      </c>
      <c r="BW486" s="2">
        <v>41911</v>
      </c>
      <c r="BX486" s="2">
        <v>41914</v>
      </c>
      <c r="BY486">
        <v>569.5</v>
      </c>
      <c r="BZ486" t="str">
        <f>podroze789[[#This Row],[Imie]]&amp;podroze789[[#This Row],[Nazwisko]]</f>
        <v>KamilPomorski</v>
      </c>
      <c r="CA486">
        <f>COUNTIF(podroze789[id],podroze789[[#This Row],[id]])</f>
        <v>7</v>
      </c>
      <c r="CB486">
        <f>podroze789[[#This Row],[D_powr]]-podroze789[[#This Row],[D_wyj]]+1</f>
        <v>4</v>
      </c>
      <c r="CC486" s="1" cm="1">
        <f t="array" ref="CC486">SUM(IF(podroze789[Nazwisko]=podroze789[[#This Row],[Nazwisko]],podroze789[dnie],0))</f>
        <v>28</v>
      </c>
      <c r="CD486" s="1">
        <f>30+(podroze789[[#This Row],[dnie]]-1)*24</f>
        <v>102</v>
      </c>
      <c r="CE486" s="1">
        <f>podroze789[[#This Row],[dieta]]+podroze789[[#This Row],[Koszt_wyj]]</f>
        <v>671.5</v>
      </c>
      <c r="CF486" s="1">
        <f>MONTH(podroze789[[#This Row],[D_wyj]])</f>
        <v>9</v>
      </c>
      <c r="CG486" s="1">
        <f>podroze789[[#This Row],[dnie]]-1</f>
        <v>3</v>
      </c>
      <c r="CV486" s="24">
        <v>2</v>
      </c>
    </row>
    <row r="487" spans="1:100" x14ac:dyDescent="0.25">
      <c r="A487" s="1" t="s">
        <v>20</v>
      </c>
      <c r="B487" s="1" t="s">
        <v>162</v>
      </c>
      <c r="C487" s="1" t="s">
        <v>14</v>
      </c>
      <c r="D487" s="2">
        <v>41983</v>
      </c>
      <c r="E487" s="2">
        <v>41986</v>
      </c>
      <c r="F487">
        <v>550.5</v>
      </c>
      <c r="G487" t="str">
        <f>podroze[[#This Row],[Imie]]&amp;podroze[[#This Row],[Nazwisko]]</f>
        <v>KamilPomorski</v>
      </c>
      <c r="H487">
        <f>COUNTIF(podroze[id],podroze[[#This Row],[id]])</f>
        <v>7</v>
      </c>
      <c r="I487">
        <f>podroze[[#This Row],[D_powr]]-podroze[[#This Row],[D_wyj]]+1</f>
        <v>4</v>
      </c>
      <c r="J487" s="1" cm="1">
        <f t="array" ref="J487">SUM(IF(podroze[Nazwisko]=podroze[[#This Row],[Nazwisko]],podroze[dnie],0))</f>
        <v>28</v>
      </c>
      <c r="K487" s="1">
        <f>30+(podroze[[#This Row],[dnie]]-1)*24</f>
        <v>102</v>
      </c>
      <c r="AB487" s="1" t="s">
        <v>20</v>
      </c>
      <c r="AC487" s="1" t="s">
        <v>162</v>
      </c>
      <c r="AD487" s="1" t="s">
        <v>14</v>
      </c>
      <c r="AE487" s="2">
        <v>41983</v>
      </c>
      <c r="AF487" s="2">
        <v>41986</v>
      </c>
      <c r="AG487">
        <v>550.5</v>
      </c>
      <c r="AH487" t="str">
        <f>podroze7[[#This Row],[Imie]]&amp;podroze7[[#This Row],[Nazwisko]]</f>
        <v>KamilPomorski</v>
      </c>
      <c r="AI487">
        <f>COUNTIF(podroze7[id],podroze7[[#This Row],[id]])</f>
        <v>7</v>
      </c>
      <c r="AJ487">
        <f>podroze7[[#This Row],[D_powr]]-podroze7[[#This Row],[D_wyj]]+1</f>
        <v>4</v>
      </c>
      <c r="AK487" s="1" cm="1">
        <f t="array" ref="AK487">SUM(IF(podroze7[Nazwisko]=podroze7[[#This Row],[Nazwisko]],podroze7[dnie],0))</f>
        <v>28</v>
      </c>
      <c r="AL487" s="1">
        <f>30+(podroze7[[#This Row],[dnie]]-1)*24</f>
        <v>102</v>
      </c>
      <c r="AM487" s="1">
        <f>podroze7[[#This Row],[dieta]]+podroze7[[#This Row],[Koszt_wyj]]</f>
        <v>652.5</v>
      </c>
      <c r="AZ487" s="1" t="s">
        <v>20</v>
      </c>
      <c r="BA487" s="1" t="s">
        <v>162</v>
      </c>
      <c r="BB487" s="1" t="s">
        <v>14</v>
      </c>
      <c r="BC487" s="2">
        <v>41983</v>
      </c>
      <c r="BD487" s="2">
        <v>41986</v>
      </c>
      <c r="BE487">
        <v>550.5</v>
      </c>
      <c r="BF487" t="str">
        <f>podroze78[[#This Row],[Imie]]&amp;podroze78[[#This Row],[Nazwisko]]</f>
        <v>KamilPomorski</v>
      </c>
      <c r="BG487">
        <f>COUNTIF(podroze78[id],podroze78[[#This Row],[id]])</f>
        <v>7</v>
      </c>
      <c r="BH487">
        <f>podroze78[[#This Row],[D_powr]]-podroze78[[#This Row],[D_wyj]]+1</f>
        <v>4</v>
      </c>
      <c r="BI487" s="1" cm="1">
        <f t="array" ref="BI487">SUM(IF(podroze78[Nazwisko]=podroze78[[#This Row],[Nazwisko]],podroze78[dnie],0))</f>
        <v>28</v>
      </c>
      <c r="BJ487" s="1">
        <f>30+(podroze78[[#This Row],[dnie]]-1)*24</f>
        <v>102</v>
      </c>
      <c r="BK487" s="1">
        <f>podroze78[[#This Row],[dieta]]+podroze78[[#This Row],[Koszt_wyj]]</f>
        <v>652.5</v>
      </c>
      <c r="BL487" s="1">
        <f>MONTH(podroze78[[#This Row],[D_wyj]])</f>
        <v>12</v>
      </c>
      <c r="BT487" s="1" t="s">
        <v>20</v>
      </c>
      <c r="BU487" s="1" t="s">
        <v>162</v>
      </c>
      <c r="BV487" s="1" t="s">
        <v>14</v>
      </c>
      <c r="BW487" s="2">
        <v>41983</v>
      </c>
      <c r="BX487" s="2">
        <v>41986</v>
      </c>
      <c r="BY487">
        <v>550.5</v>
      </c>
      <c r="BZ487" t="str">
        <f>podroze789[[#This Row],[Imie]]&amp;podroze789[[#This Row],[Nazwisko]]</f>
        <v>KamilPomorski</v>
      </c>
      <c r="CA487">
        <f>COUNTIF(podroze789[id],podroze789[[#This Row],[id]])</f>
        <v>7</v>
      </c>
      <c r="CB487">
        <f>podroze789[[#This Row],[D_powr]]-podroze789[[#This Row],[D_wyj]]+1</f>
        <v>4</v>
      </c>
      <c r="CC487" s="1" cm="1">
        <f t="array" ref="CC487">SUM(IF(podroze789[Nazwisko]=podroze789[[#This Row],[Nazwisko]],podroze789[dnie],0))</f>
        <v>28</v>
      </c>
      <c r="CD487" s="1">
        <f>30+(podroze789[[#This Row],[dnie]]-1)*24</f>
        <v>102</v>
      </c>
      <c r="CE487" s="1">
        <f>podroze789[[#This Row],[dieta]]+podroze789[[#This Row],[Koszt_wyj]]</f>
        <v>652.5</v>
      </c>
      <c r="CF487" s="1">
        <f>MONTH(podroze789[[#This Row],[D_wyj]])</f>
        <v>12</v>
      </c>
      <c r="CG487" s="1">
        <f>podroze789[[#This Row],[dnie]]-1</f>
        <v>3</v>
      </c>
      <c r="CV487" s="23">
        <v>2</v>
      </c>
    </row>
    <row r="488" spans="1:100" x14ac:dyDescent="0.25">
      <c r="A488" s="1" t="s">
        <v>82</v>
      </c>
      <c r="B488" s="1" t="s">
        <v>83</v>
      </c>
      <c r="C488" s="1" t="s">
        <v>72</v>
      </c>
      <c r="D488" s="2">
        <v>41922</v>
      </c>
      <c r="E488" s="2">
        <v>41924</v>
      </c>
      <c r="F488">
        <v>892.7</v>
      </c>
      <c r="G488" t="str">
        <f>podroze[[#This Row],[Imie]]&amp;podroze[[#This Row],[Nazwisko]]</f>
        <v>KornelCzerski</v>
      </c>
      <c r="H488">
        <f>COUNTIF(podroze[id],podroze[[#This Row],[id]])</f>
        <v>9</v>
      </c>
      <c r="I488">
        <f>podroze[[#This Row],[D_powr]]-podroze[[#This Row],[D_wyj]]+1</f>
        <v>3</v>
      </c>
      <c r="J488" s="1" cm="1">
        <f t="array" ref="J488">SUM(IF(podroze[Nazwisko]=podroze[[#This Row],[Nazwisko]],podroze[dnie],0))</f>
        <v>28</v>
      </c>
      <c r="K488" s="1">
        <f>30+(podroze[[#This Row],[dnie]]-1)*24</f>
        <v>78</v>
      </c>
      <c r="AB488" s="1" t="s">
        <v>82</v>
      </c>
      <c r="AC488" s="1" t="s">
        <v>83</v>
      </c>
      <c r="AD488" s="1" t="s">
        <v>72</v>
      </c>
      <c r="AE488" s="2">
        <v>41922</v>
      </c>
      <c r="AF488" s="2">
        <v>41924</v>
      </c>
      <c r="AG488">
        <v>892.7</v>
      </c>
      <c r="AH488" t="str">
        <f>podroze7[[#This Row],[Imie]]&amp;podroze7[[#This Row],[Nazwisko]]</f>
        <v>KornelCzerski</v>
      </c>
      <c r="AI488">
        <f>COUNTIF(podroze7[id],podroze7[[#This Row],[id]])</f>
        <v>9</v>
      </c>
      <c r="AJ488">
        <f>podroze7[[#This Row],[D_powr]]-podroze7[[#This Row],[D_wyj]]+1</f>
        <v>3</v>
      </c>
      <c r="AK488" s="1" cm="1">
        <f t="array" ref="AK488">SUM(IF(podroze7[Nazwisko]=podroze7[[#This Row],[Nazwisko]],podroze7[dnie],0))</f>
        <v>28</v>
      </c>
      <c r="AL488" s="1">
        <f>30+(podroze7[[#This Row],[dnie]]-1)*24</f>
        <v>78</v>
      </c>
      <c r="AM488" s="1">
        <f>podroze7[[#This Row],[dieta]]+podroze7[[#This Row],[Koszt_wyj]]</f>
        <v>970.7</v>
      </c>
      <c r="AZ488" s="1" t="s">
        <v>82</v>
      </c>
      <c r="BA488" s="1" t="s">
        <v>83</v>
      </c>
      <c r="BB488" s="1" t="s">
        <v>72</v>
      </c>
      <c r="BC488" s="2">
        <v>41922</v>
      </c>
      <c r="BD488" s="2">
        <v>41924</v>
      </c>
      <c r="BE488">
        <v>892.7</v>
      </c>
      <c r="BF488" t="str">
        <f>podroze78[[#This Row],[Imie]]&amp;podroze78[[#This Row],[Nazwisko]]</f>
        <v>KornelCzerski</v>
      </c>
      <c r="BG488">
        <f>COUNTIF(podroze78[id],podroze78[[#This Row],[id]])</f>
        <v>9</v>
      </c>
      <c r="BH488">
        <f>podroze78[[#This Row],[D_powr]]-podroze78[[#This Row],[D_wyj]]+1</f>
        <v>3</v>
      </c>
      <c r="BI488" s="1" cm="1">
        <f t="array" ref="BI488">SUM(IF(podroze78[Nazwisko]=podroze78[[#This Row],[Nazwisko]],podroze78[dnie],0))</f>
        <v>28</v>
      </c>
      <c r="BJ488" s="1">
        <f>30+(podroze78[[#This Row],[dnie]]-1)*24</f>
        <v>78</v>
      </c>
      <c r="BK488" s="1">
        <f>podroze78[[#This Row],[dieta]]+podroze78[[#This Row],[Koszt_wyj]]</f>
        <v>970.7</v>
      </c>
      <c r="BL488" s="1">
        <f>MONTH(podroze78[[#This Row],[D_wyj]])</f>
        <v>10</v>
      </c>
      <c r="BT488" s="1" t="s">
        <v>82</v>
      </c>
      <c r="BU488" s="1" t="s">
        <v>83</v>
      </c>
      <c r="BV488" s="1" t="s">
        <v>72</v>
      </c>
      <c r="BW488" s="2">
        <v>41922</v>
      </c>
      <c r="BX488" s="2">
        <v>41924</v>
      </c>
      <c r="BY488">
        <v>892.7</v>
      </c>
      <c r="BZ488" t="str">
        <f>podroze789[[#This Row],[Imie]]&amp;podroze789[[#This Row],[Nazwisko]]</f>
        <v>KornelCzerski</v>
      </c>
      <c r="CA488">
        <f>COUNTIF(podroze789[id],podroze789[[#This Row],[id]])</f>
        <v>9</v>
      </c>
      <c r="CB488">
        <f>podroze789[[#This Row],[D_powr]]-podroze789[[#This Row],[D_wyj]]+1</f>
        <v>3</v>
      </c>
      <c r="CC488" s="1" cm="1">
        <f t="array" ref="CC488">SUM(IF(podroze789[Nazwisko]=podroze789[[#This Row],[Nazwisko]],podroze789[dnie],0))</f>
        <v>28</v>
      </c>
      <c r="CD488" s="1">
        <f>30+(podroze789[[#This Row],[dnie]]-1)*24</f>
        <v>78</v>
      </c>
      <c r="CE488" s="1">
        <f>podroze789[[#This Row],[dieta]]+podroze789[[#This Row],[Koszt_wyj]]</f>
        <v>970.7</v>
      </c>
      <c r="CF488" s="1">
        <f>MONTH(podroze789[[#This Row],[D_wyj]])</f>
        <v>10</v>
      </c>
      <c r="CG488" s="1">
        <f>podroze789[[#This Row],[dnie]]-1</f>
        <v>2</v>
      </c>
      <c r="CV488" s="24">
        <v>2</v>
      </c>
    </row>
    <row r="489" spans="1:100" x14ac:dyDescent="0.25">
      <c r="A489" s="1" t="s">
        <v>73</v>
      </c>
      <c r="B489" s="1" t="s">
        <v>104</v>
      </c>
      <c r="C489" s="1" t="s">
        <v>47</v>
      </c>
      <c r="D489" s="2">
        <v>41677</v>
      </c>
      <c r="E489" s="2">
        <v>41679</v>
      </c>
      <c r="F489">
        <v>689.8</v>
      </c>
      <c r="G489" t="str">
        <f>podroze[[#This Row],[Imie]]&amp;podroze[[#This Row],[Nazwisko]]</f>
        <v>WojciechMagierowcz</v>
      </c>
      <c r="H489">
        <f>COUNTIF(podroze[id],podroze[[#This Row],[id]])</f>
        <v>8</v>
      </c>
      <c r="I489">
        <f>podroze[[#This Row],[D_powr]]-podroze[[#This Row],[D_wyj]]+1</f>
        <v>3</v>
      </c>
      <c r="J489" s="1" cm="1">
        <f t="array" ref="J489">SUM(IF(podroze[Nazwisko]=podroze[[#This Row],[Nazwisko]],podroze[dnie],0))</f>
        <v>28</v>
      </c>
      <c r="K489" s="1">
        <f>30+(podroze[[#This Row],[dnie]]-1)*24</f>
        <v>78</v>
      </c>
      <c r="AB489" s="1" t="s">
        <v>73</v>
      </c>
      <c r="AC489" s="1" t="s">
        <v>104</v>
      </c>
      <c r="AD489" s="1" t="s">
        <v>47</v>
      </c>
      <c r="AE489" s="2">
        <v>41677</v>
      </c>
      <c r="AF489" s="2">
        <v>41679</v>
      </c>
      <c r="AG489">
        <v>689.8</v>
      </c>
      <c r="AH489" t="str">
        <f>podroze7[[#This Row],[Imie]]&amp;podroze7[[#This Row],[Nazwisko]]</f>
        <v>WojciechMagierowcz</v>
      </c>
      <c r="AI489">
        <f>COUNTIF(podroze7[id],podroze7[[#This Row],[id]])</f>
        <v>8</v>
      </c>
      <c r="AJ489">
        <f>podroze7[[#This Row],[D_powr]]-podroze7[[#This Row],[D_wyj]]+1</f>
        <v>3</v>
      </c>
      <c r="AK489" s="1" cm="1">
        <f t="array" ref="AK489">SUM(IF(podroze7[Nazwisko]=podroze7[[#This Row],[Nazwisko]],podroze7[dnie],0))</f>
        <v>28</v>
      </c>
      <c r="AL489" s="1">
        <f>30+(podroze7[[#This Row],[dnie]]-1)*24</f>
        <v>78</v>
      </c>
      <c r="AM489" s="1">
        <f>podroze7[[#This Row],[dieta]]+podroze7[[#This Row],[Koszt_wyj]]</f>
        <v>767.8</v>
      </c>
      <c r="AZ489" s="1" t="s">
        <v>73</v>
      </c>
      <c r="BA489" s="1" t="s">
        <v>104</v>
      </c>
      <c r="BB489" s="1" t="s">
        <v>47</v>
      </c>
      <c r="BC489" s="2">
        <v>41677</v>
      </c>
      <c r="BD489" s="2">
        <v>41679</v>
      </c>
      <c r="BE489">
        <v>689.8</v>
      </c>
      <c r="BF489" t="str">
        <f>podroze78[[#This Row],[Imie]]&amp;podroze78[[#This Row],[Nazwisko]]</f>
        <v>WojciechMagierowcz</v>
      </c>
      <c r="BG489">
        <f>COUNTIF(podroze78[id],podroze78[[#This Row],[id]])</f>
        <v>8</v>
      </c>
      <c r="BH489">
        <f>podroze78[[#This Row],[D_powr]]-podroze78[[#This Row],[D_wyj]]+1</f>
        <v>3</v>
      </c>
      <c r="BI489" s="1" cm="1">
        <f t="array" ref="BI489">SUM(IF(podroze78[Nazwisko]=podroze78[[#This Row],[Nazwisko]],podroze78[dnie],0))</f>
        <v>28</v>
      </c>
      <c r="BJ489" s="1">
        <f>30+(podroze78[[#This Row],[dnie]]-1)*24</f>
        <v>78</v>
      </c>
      <c r="BK489" s="1">
        <f>podroze78[[#This Row],[dieta]]+podroze78[[#This Row],[Koszt_wyj]]</f>
        <v>767.8</v>
      </c>
      <c r="BL489" s="1">
        <f>MONTH(podroze78[[#This Row],[D_wyj]])</f>
        <v>2</v>
      </c>
      <c r="BT489" s="1" t="s">
        <v>73</v>
      </c>
      <c r="BU489" s="1" t="s">
        <v>104</v>
      </c>
      <c r="BV489" s="1" t="s">
        <v>47</v>
      </c>
      <c r="BW489" s="2">
        <v>41677</v>
      </c>
      <c r="BX489" s="2">
        <v>41679</v>
      </c>
      <c r="BY489">
        <v>689.8</v>
      </c>
      <c r="BZ489" t="str">
        <f>podroze789[[#This Row],[Imie]]&amp;podroze789[[#This Row],[Nazwisko]]</f>
        <v>WojciechMagierowcz</v>
      </c>
      <c r="CA489">
        <f>COUNTIF(podroze789[id],podroze789[[#This Row],[id]])</f>
        <v>8</v>
      </c>
      <c r="CB489">
        <f>podroze789[[#This Row],[D_powr]]-podroze789[[#This Row],[D_wyj]]+1</f>
        <v>3</v>
      </c>
      <c r="CC489" s="1" cm="1">
        <f t="array" ref="CC489">SUM(IF(podroze789[Nazwisko]=podroze789[[#This Row],[Nazwisko]],podroze789[dnie],0))</f>
        <v>28</v>
      </c>
      <c r="CD489" s="1">
        <f>30+(podroze789[[#This Row],[dnie]]-1)*24</f>
        <v>78</v>
      </c>
      <c r="CE489" s="1">
        <f>podroze789[[#This Row],[dieta]]+podroze789[[#This Row],[Koszt_wyj]]</f>
        <v>767.8</v>
      </c>
      <c r="CF489" s="1">
        <f>MONTH(podroze789[[#This Row],[D_wyj]])</f>
        <v>2</v>
      </c>
      <c r="CG489" s="1">
        <f>podroze789[[#This Row],[dnie]]-1</f>
        <v>2</v>
      </c>
      <c r="CV489" s="23">
        <v>3</v>
      </c>
    </row>
    <row r="490" spans="1:100" x14ac:dyDescent="0.25">
      <c r="A490" s="1" t="s">
        <v>64</v>
      </c>
      <c r="B490" s="1" t="s">
        <v>65</v>
      </c>
      <c r="C490" s="1" t="s">
        <v>38</v>
      </c>
      <c r="D490" s="2">
        <v>41887</v>
      </c>
      <c r="E490" s="2">
        <v>41889</v>
      </c>
      <c r="F490">
        <v>536.79999999999995</v>
      </c>
      <c r="G490" t="str">
        <f>podroze[[#This Row],[Imie]]&amp;podroze[[#This Row],[Nazwisko]]</f>
        <v>KarolWitkiewicz</v>
      </c>
      <c r="H490">
        <f>COUNTIF(podroze[id],podroze[[#This Row],[id]])</f>
        <v>8</v>
      </c>
      <c r="I490">
        <f>podroze[[#This Row],[D_powr]]-podroze[[#This Row],[D_wyj]]+1</f>
        <v>3</v>
      </c>
      <c r="J490" s="1" cm="1">
        <f t="array" ref="J490">SUM(IF(podroze[Nazwisko]=podroze[[#This Row],[Nazwisko]],podroze[dnie],0))</f>
        <v>28</v>
      </c>
      <c r="K490" s="1">
        <f>30+(podroze[[#This Row],[dnie]]-1)*24</f>
        <v>78</v>
      </c>
      <c r="AB490" s="1" t="s">
        <v>64</v>
      </c>
      <c r="AC490" s="1" t="s">
        <v>65</v>
      </c>
      <c r="AD490" s="1" t="s">
        <v>38</v>
      </c>
      <c r="AE490" s="2">
        <v>41887</v>
      </c>
      <c r="AF490" s="2">
        <v>41889</v>
      </c>
      <c r="AG490">
        <v>536.79999999999995</v>
      </c>
      <c r="AH490" t="str">
        <f>podroze7[[#This Row],[Imie]]&amp;podroze7[[#This Row],[Nazwisko]]</f>
        <v>KarolWitkiewicz</v>
      </c>
      <c r="AI490">
        <f>COUNTIF(podroze7[id],podroze7[[#This Row],[id]])</f>
        <v>8</v>
      </c>
      <c r="AJ490">
        <f>podroze7[[#This Row],[D_powr]]-podroze7[[#This Row],[D_wyj]]+1</f>
        <v>3</v>
      </c>
      <c r="AK490" s="1" cm="1">
        <f t="array" ref="AK490">SUM(IF(podroze7[Nazwisko]=podroze7[[#This Row],[Nazwisko]],podroze7[dnie],0))</f>
        <v>28</v>
      </c>
      <c r="AL490" s="1">
        <f>30+(podroze7[[#This Row],[dnie]]-1)*24</f>
        <v>78</v>
      </c>
      <c r="AM490" s="1">
        <f>podroze7[[#This Row],[dieta]]+podroze7[[#This Row],[Koszt_wyj]]</f>
        <v>614.79999999999995</v>
      </c>
      <c r="AZ490" s="1" t="s">
        <v>64</v>
      </c>
      <c r="BA490" s="1" t="s">
        <v>65</v>
      </c>
      <c r="BB490" s="1" t="s">
        <v>38</v>
      </c>
      <c r="BC490" s="2">
        <v>41887</v>
      </c>
      <c r="BD490" s="2">
        <v>41889</v>
      </c>
      <c r="BE490">
        <v>536.79999999999995</v>
      </c>
      <c r="BF490" t="str">
        <f>podroze78[[#This Row],[Imie]]&amp;podroze78[[#This Row],[Nazwisko]]</f>
        <v>KarolWitkiewicz</v>
      </c>
      <c r="BG490">
        <f>COUNTIF(podroze78[id],podroze78[[#This Row],[id]])</f>
        <v>8</v>
      </c>
      <c r="BH490">
        <f>podroze78[[#This Row],[D_powr]]-podroze78[[#This Row],[D_wyj]]+1</f>
        <v>3</v>
      </c>
      <c r="BI490" s="1" cm="1">
        <f t="array" ref="BI490">SUM(IF(podroze78[Nazwisko]=podroze78[[#This Row],[Nazwisko]],podroze78[dnie],0))</f>
        <v>28</v>
      </c>
      <c r="BJ490" s="1">
        <f>30+(podroze78[[#This Row],[dnie]]-1)*24</f>
        <v>78</v>
      </c>
      <c r="BK490" s="1">
        <f>podroze78[[#This Row],[dieta]]+podroze78[[#This Row],[Koszt_wyj]]</f>
        <v>614.79999999999995</v>
      </c>
      <c r="BL490" s="1">
        <f>MONTH(podroze78[[#This Row],[D_wyj]])</f>
        <v>9</v>
      </c>
      <c r="BT490" s="1" t="s">
        <v>64</v>
      </c>
      <c r="BU490" s="1" t="s">
        <v>65</v>
      </c>
      <c r="BV490" s="1" t="s">
        <v>38</v>
      </c>
      <c r="BW490" s="2">
        <v>41887</v>
      </c>
      <c r="BX490" s="2">
        <v>41889</v>
      </c>
      <c r="BY490">
        <v>536.79999999999995</v>
      </c>
      <c r="BZ490" t="str">
        <f>podroze789[[#This Row],[Imie]]&amp;podroze789[[#This Row],[Nazwisko]]</f>
        <v>KarolWitkiewicz</v>
      </c>
      <c r="CA490">
        <f>COUNTIF(podroze789[id],podroze789[[#This Row],[id]])</f>
        <v>8</v>
      </c>
      <c r="CB490">
        <f>podroze789[[#This Row],[D_powr]]-podroze789[[#This Row],[D_wyj]]+1</f>
        <v>3</v>
      </c>
      <c r="CC490" s="1" cm="1">
        <f t="array" ref="CC490">SUM(IF(podroze789[Nazwisko]=podroze789[[#This Row],[Nazwisko]],podroze789[dnie],0))</f>
        <v>28</v>
      </c>
      <c r="CD490" s="1">
        <f>30+(podroze789[[#This Row],[dnie]]-1)*24</f>
        <v>78</v>
      </c>
      <c r="CE490" s="1">
        <f>podroze789[[#This Row],[dieta]]+podroze789[[#This Row],[Koszt_wyj]]</f>
        <v>614.79999999999995</v>
      </c>
      <c r="CF490" s="1">
        <f>MONTH(podroze789[[#This Row],[D_wyj]])</f>
        <v>9</v>
      </c>
      <c r="CG490" s="1">
        <f>podroze789[[#This Row],[dnie]]-1</f>
        <v>2</v>
      </c>
      <c r="CV490" s="24">
        <v>3</v>
      </c>
    </row>
    <row r="491" spans="1:100" x14ac:dyDescent="0.25">
      <c r="A491" s="1" t="s">
        <v>25</v>
      </c>
      <c r="B491" s="1" t="s">
        <v>35</v>
      </c>
      <c r="C491" s="1" t="s">
        <v>47</v>
      </c>
      <c r="D491" s="2">
        <v>41755</v>
      </c>
      <c r="E491" s="2">
        <v>41756</v>
      </c>
      <c r="F491">
        <v>526.79999999999995</v>
      </c>
      <c r="G491" t="str">
        <f>podroze[[#This Row],[Imie]]&amp;podroze[[#This Row],[Nazwisko]]</f>
        <v>JerzyMisiek</v>
      </c>
      <c r="H491">
        <f>COUNTIF(podroze[id],podroze[[#This Row],[id]])</f>
        <v>11</v>
      </c>
      <c r="I491">
        <f>podroze[[#This Row],[D_powr]]-podroze[[#This Row],[D_wyj]]+1</f>
        <v>2</v>
      </c>
      <c r="J491" s="1" cm="1">
        <f t="array" ref="J491">SUM(IF(podroze[Nazwisko]=podroze[[#This Row],[Nazwisko]],podroze[dnie],0))</f>
        <v>28</v>
      </c>
      <c r="K491" s="1">
        <f>30+(podroze[[#This Row],[dnie]]-1)*24</f>
        <v>54</v>
      </c>
      <c r="AB491" s="1" t="s">
        <v>25</v>
      </c>
      <c r="AC491" s="1" t="s">
        <v>35</v>
      </c>
      <c r="AD491" s="1" t="s">
        <v>47</v>
      </c>
      <c r="AE491" s="2">
        <v>41755</v>
      </c>
      <c r="AF491" s="2">
        <v>41756</v>
      </c>
      <c r="AG491">
        <v>526.79999999999995</v>
      </c>
      <c r="AH491" t="str">
        <f>podroze7[[#This Row],[Imie]]&amp;podroze7[[#This Row],[Nazwisko]]</f>
        <v>JerzyMisiek</v>
      </c>
      <c r="AI491">
        <f>COUNTIF(podroze7[id],podroze7[[#This Row],[id]])</f>
        <v>11</v>
      </c>
      <c r="AJ491">
        <f>podroze7[[#This Row],[D_powr]]-podroze7[[#This Row],[D_wyj]]+1</f>
        <v>2</v>
      </c>
      <c r="AK491" s="1" cm="1">
        <f t="array" ref="AK491">SUM(IF(podroze7[Nazwisko]=podroze7[[#This Row],[Nazwisko]],podroze7[dnie],0))</f>
        <v>28</v>
      </c>
      <c r="AL491" s="1">
        <f>30+(podroze7[[#This Row],[dnie]]-1)*24</f>
        <v>54</v>
      </c>
      <c r="AM491" s="1">
        <f>podroze7[[#This Row],[dieta]]+podroze7[[#This Row],[Koszt_wyj]]</f>
        <v>580.79999999999995</v>
      </c>
      <c r="AZ491" s="1" t="s">
        <v>25</v>
      </c>
      <c r="BA491" s="1" t="s">
        <v>35</v>
      </c>
      <c r="BB491" s="1" t="s">
        <v>47</v>
      </c>
      <c r="BC491" s="2">
        <v>41755</v>
      </c>
      <c r="BD491" s="2">
        <v>41756</v>
      </c>
      <c r="BE491">
        <v>526.79999999999995</v>
      </c>
      <c r="BF491" t="str">
        <f>podroze78[[#This Row],[Imie]]&amp;podroze78[[#This Row],[Nazwisko]]</f>
        <v>JerzyMisiek</v>
      </c>
      <c r="BG491">
        <f>COUNTIF(podroze78[id],podroze78[[#This Row],[id]])</f>
        <v>11</v>
      </c>
      <c r="BH491">
        <f>podroze78[[#This Row],[D_powr]]-podroze78[[#This Row],[D_wyj]]+1</f>
        <v>2</v>
      </c>
      <c r="BI491" s="1" cm="1">
        <f t="array" ref="BI491">SUM(IF(podroze78[Nazwisko]=podroze78[[#This Row],[Nazwisko]],podroze78[dnie],0))</f>
        <v>28</v>
      </c>
      <c r="BJ491" s="1">
        <f>30+(podroze78[[#This Row],[dnie]]-1)*24</f>
        <v>54</v>
      </c>
      <c r="BK491" s="1">
        <f>podroze78[[#This Row],[dieta]]+podroze78[[#This Row],[Koszt_wyj]]</f>
        <v>580.79999999999995</v>
      </c>
      <c r="BL491" s="1">
        <f>MONTH(podroze78[[#This Row],[D_wyj]])</f>
        <v>4</v>
      </c>
      <c r="BT491" s="1" t="s">
        <v>25</v>
      </c>
      <c r="BU491" s="1" t="s">
        <v>35</v>
      </c>
      <c r="BV491" s="1" t="s">
        <v>47</v>
      </c>
      <c r="BW491" s="2">
        <v>41755</v>
      </c>
      <c r="BX491" s="2">
        <v>41756</v>
      </c>
      <c r="BY491">
        <v>526.79999999999995</v>
      </c>
      <c r="BZ491" t="str">
        <f>podroze789[[#This Row],[Imie]]&amp;podroze789[[#This Row],[Nazwisko]]</f>
        <v>JerzyMisiek</v>
      </c>
      <c r="CA491">
        <f>COUNTIF(podroze789[id],podroze789[[#This Row],[id]])</f>
        <v>11</v>
      </c>
      <c r="CB491">
        <f>podroze789[[#This Row],[D_powr]]-podroze789[[#This Row],[D_wyj]]+1</f>
        <v>2</v>
      </c>
      <c r="CC491" s="1" cm="1">
        <f t="array" ref="CC491">SUM(IF(podroze789[Nazwisko]=podroze789[[#This Row],[Nazwisko]],podroze789[dnie],0))</f>
        <v>28</v>
      </c>
      <c r="CD491" s="1">
        <f>30+(podroze789[[#This Row],[dnie]]-1)*24</f>
        <v>54</v>
      </c>
      <c r="CE491" s="1">
        <f>podroze789[[#This Row],[dieta]]+podroze789[[#This Row],[Koszt_wyj]]</f>
        <v>580.79999999999995</v>
      </c>
      <c r="CF491" s="1">
        <f>MONTH(podroze789[[#This Row],[D_wyj]])</f>
        <v>4</v>
      </c>
      <c r="CG491" s="1">
        <f>podroze789[[#This Row],[dnie]]-1</f>
        <v>1</v>
      </c>
      <c r="CV491" s="23">
        <v>3</v>
      </c>
    </row>
    <row r="492" spans="1:100" x14ac:dyDescent="0.25">
      <c r="A492" s="1" t="s">
        <v>119</v>
      </c>
      <c r="B492" s="1" t="s">
        <v>120</v>
      </c>
      <c r="C492" s="1" t="s">
        <v>8</v>
      </c>
      <c r="D492" s="2">
        <v>41677</v>
      </c>
      <c r="E492" s="2">
        <v>41678</v>
      </c>
      <c r="F492">
        <v>891</v>
      </c>
      <c r="G492" t="str">
        <f>podroze[[#This Row],[Imie]]&amp;podroze[[#This Row],[Nazwisko]]</f>
        <v>MalwinaPapkin</v>
      </c>
      <c r="H492">
        <f>COUNTIF(podroze[id],podroze[[#This Row],[id]])</f>
        <v>11</v>
      </c>
      <c r="I492">
        <f>podroze[[#This Row],[D_powr]]-podroze[[#This Row],[D_wyj]]+1</f>
        <v>2</v>
      </c>
      <c r="J492" s="1" cm="1">
        <f t="array" ref="J492">SUM(IF(podroze[Nazwisko]=podroze[[#This Row],[Nazwisko]],podroze[dnie],0))</f>
        <v>28</v>
      </c>
      <c r="K492" s="1">
        <f>30+(podroze[[#This Row],[dnie]]-1)*24</f>
        <v>54</v>
      </c>
      <c r="AB492" s="1" t="s">
        <v>119</v>
      </c>
      <c r="AC492" s="1" t="s">
        <v>120</v>
      </c>
      <c r="AD492" s="1" t="s">
        <v>8</v>
      </c>
      <c r="AE492" s="2">
        <v>41677</v>
      </c>
      <c r="AF492" s="2">
        <v>41678</v>
      </c>
      <c r="AG492">
        <v>891</v>
      </c>
      <c r="AH492" t="str">
        <f>podroze7[[#This Row],[Imie]]&amp;podroze7[[#This Row],[Nazwisko]]</f>
        <v>MalwinaPapkin</v>
      </c>
      <c r="AI492">
        <f>COUNTIF(podroze7[id],podroze7[[#This Row],[id]])</f>
        <v>11</v>
      </c>
      <c r="AJ492">
        <f>podroze7[[#This Row],[D_powr]]-podroze7[[#This Row],[D_wyj]]+1</f>
        <v>2</v>
      </c>
      <c r="AK492" s="1" cm="1">
        <f t="array" ref="AK492">SUM(IF(podroze7[Nazwisko]=podroze7[[#This Row],[Nazwisko]],podroze7[dnie],0))</f>
        <v>28</v>
      </c>
      <c r="AL492" s="1">
        <f>30+(podroze7[[#This Row],[dnie]]-1)*24</f>
        <v>54</v>
      </c>
      <c r="AM492" s="1">
        <f>podroze7[[#This Row],[dieta]]+podroze7[[#This Row],[Koszt_wyj]]</f>
        <v>945</v>
      </c>
      <c r="AZ492" s="1" t="s">
        <v>119</v>
      </c>
      <c r="BA492" s="1" t="s">
        <v>120</v>
      </c>
      <c r="BB492" s="1" t="s">
        <v>8</v>
      </c>
      <c r="BC492" s="2">
        <v>41677</v>
      </c>
      <c r="BD492" s="2">
        <v>41678</v>
      </c>
      <c r="BE492">
        <v>891</v>
      </c>
      <c r="BF492" t="str">
        <f>podroze78[[#This Row],[Imie]]&amp;podroze78[[#This Row],[Nazwisko]]</f>
        <v>MalwinaPapkin</v>
      </c>
      <c r="BG492">
        <f>COUNTIF(podroze78[id],podroze78[[#This Row],[id]])</f>
        <v>11</v>
      </c>
      <c r="BH492">
        <f>podroze78[[#This Row],[D_powr]]-podroze78[[#This Row],[D_wyj]]+1</f>
        <v>2</v>
      </c>
      <c r="BI492" s="1" cm="1">
        <f t="array" ref="BI492">SUM(IF(podroze78[Nazwisko]=podroze78[[#This Row],[Nazwisko]],podroze78[dnie],0))</f>
        <v>28</v>
      </c>
      <c r="BJ492" s="1">
        <f>30+(podroze78[[#This Row],[dnie]]-1)*24</f>
        <v>54</v>
      </c>
      <c r="BK492" s="1">
        <f>podroze78[[#This Row],[dieta]]+podroze78[[#This Row],[Koszt_wyj]]</f>
        <v>945</v>
      </c>
      <c r="BL492" s="1">
        <f>MONTH(podroze78[[#This Row],[D_wyj]])</f>
        <v>2</v>
      </c>
      <c r="BT492" s="1" t="s">
        <v>119</v>
      </c>
      <c r="BU492" s="1" t="s">
        <v>120</v>
      </c>
      <c r="BV492" s="1" t="s">
        <v>8</v>
      </c>
      <c r="BW492" s="2">
        <v>41677</v>
      </c>
      <c r="BX492" s="2">
        <v>41678</v>
      </c>
      <c r="BY492">
        <v>891</v>
      </c>
      <c r="BZ492" t="str">
        <f>podroze789[[#This Row],[Imie]]&amp;podroze789[[#This Row],[Nazwisko]]</f>
        <v>MalwinaPapkin</v>
      </c>
      <c r="CA492">
        <f>COUNTIF(podroze789[id],podroze789[[#This Row],[id]])</f>
        <v>11</v>
      </c>
      <c r="CB492">
        <f>podroze789[[#This Row],[D_powr]]-podroze789[[#This Row],[D_wyj]]+1</f>
        <v>2</v>
      </c>
      <c r="CC492" s="1" cm="1">
        <f t="array" ref="CC492">SUM(IF(podroze789[Nazwisko]=podroze789[[#This Row],[Nazwisko]],podroze789[dnie],0))</f>
        <v>28</v>
      </c>
      <c r="CD492" s="1">
        <f>30+(podroze789[[#This Row],[dnie]]-1)*24</f>
        <v>54</v>
      </c>
      <c r="CE492" s="1">
        <f>podroze789[[#This Row],[dieta]]+podroze789[[#This Row],[Koszt_wyj]]</f>
        <v>945</v>
      </c>
      <c r="CF492" s="1">
        <f>MONTH(podroze789[[#This Row],[D_wyj]])</f>
        <v>2</v>
      </c>
      <c r="CG492" s="1">
        <f>podroze789[[#This Row],[dnie]]-1</f>
        <v>1</v>
      </c>
      <c r="CV492" s="24">
        <v>3</v>
      </c>
    </row>
    <row r="493" spans="1:100" x14ac:dyDescent="0.25">
      <c r="A493" s="1" t="s">
        <v>119</v>
      </c>
      <c r="B493" s="1" t="s">
        <v>120</v>
      </c>
      <c r="C493" s="1" t="s">
        <v>30</v>
      </c>
      <c r="D493" s="2">
        <v>41898</v>
      </c>
      <c r="E493" s="2">
        <v>41899</v>
      </c>
      <c r="F493">
        <v>331.5</v>
      </c>
      <c r="G493" t="str">
        <f>podroze[[#This Row],[Imie]]&amp;podroze[[#This Row],[Nazwisko]]</f>
        <v>MalwinaPapkin</v>
      </c>
      <c r="H493">
        <f>COUNTIF(podroze[id],podroze[[#This Row],[id]])</f>
        <v>11</v>
      </c>
      <c r="I493">
        <f>podroze[[#This Row],[D_powr]]-podroze[[#This Row],[D_wyj]]+1</f>
        <v>2</v>
      </c>
      <c r="J493" s="1" cm="1">
        <f t="array" ref="J493">SUM(IF(podroze[Nazwisko]=podroze[[#This Row],[Nazwisko]],podroze[dnie],0))</f>
        <v>28</v>
      </c>
      <c r="K493" s="1">
        <f>30+(podroze[[#This Row],[dnie]]-1)*24</f>
        <v>54</v>
      </c>
      <c r="AB493" s="1" t="s">
        <v>119</v>
      </c>
      <c r="AC493" s="1" t="s">
        <v>120</v>
      </c>
      <c r="AD493" s="1" t="s">
        <v>30</v>
      </c>
      <c r="AE493" s="2">
        <v>41898</v>
      </c>
      <c r="AF493" s="2">
        <v>41899</v>
      </c>
      <c r="AG493">
        <v>331.5</v>
      </c>
      <c r="AH493" t="str">
        <f>podroze7[[#This Row],[Imie]]&amp;podroze7[[#This Row],[Nazwisko]]</f>
        <v>MalwinaPapkin</v>
      </c>
      <c r="AI493">
        <f>COUNTIF(podroze7[id],podroze7[[#This Row],[id]])</f>
        <v>11</v>
      </c>
      <c r="AJ493">
        <f>podroze7[[#This Row],[D_powr]]-podroze7[[#This Row],[D_wyj]]+1</f>
        <v>2</v>
      </c>
      <c r="AK493" s="1" cm="1">
        <f t="array" ref="AK493">SUM(IF(podroze7[Nazwisko]=podroze7[[#This Row],[Nazwisko]],podroze7[dnie],0))</f>
        <v>28</v>
      </c>
      <c r="AL493" s="1">
        <f>30+(podroze7[[#This Row],[dnie]]-1)*24</f>
        <v>54</v>
      </c>
      <c r="AM493" s="1">
        <f>podroze7[[#This Row],[dieta]]+podroze7[[#This Row],[Koszt_wyj]]</f>
        <v>385.5</v>
      </c>
      <c r="AZ493" s="1" t="s">
        <v>119</v>
      </c>
      <c r="BA493" s="1" t="s">
        <v>120</v>
      </c>
      <c r="BB493" s="1" t="s">
        <v>30</v>
      </c>
      <c r="BC493" s="2">
        <v>41898</v>
      </c>
      <c r="BD493" s="2">
        <v>41899</v>
      </c>
      <c r="BE493">
        <v>331.5</v>
      </c>
      <c r="BF493" t="str">
        <f>podroze78[[#This Row],[Imie]]&amp;podroze78[[#This Row],[Nazwisko]]</f>
        <v>MalwinaPapkin</v>
      </c>
      <c r="BG493">
        <f>COUNTIF(podroze78[id],podroze78[[#This Row],[id]])</f>
        <v>11</v>
      </c>
      <c r="BH493">
        <f>podroze78[[#This Row],[D_powr]]-podroze78[[#This Row],[D_wyj]]+1</f>
        <v>2</v>
      </c>
      <c r="BI493" s="1" cm="1">
        <f t="array" ref="BI493">SUM(IF(podroze78[Nazwisko]=podroze78[[#This Row],[Nazwisko]],podroze78[dnie],0))</f>
        <v>28</v>
      </c>
      <c r="BJ493" s="1">
        <f>30+(podroze78[[#This Row],[dnie]]-1)*24</f>
        <v>54</v>
      </c>
      <c r="BK493" s="1">
        <f>podroze78[[#This Row],[dieta]]+podroze78[[#This Row],[Koszt_wyj]]</f>
        <v>385.5</v>
      </c>
      <c r="BL493" s="1">
        <f>MONTH(podroze78[[#This Row],[D_wyj]])</f>
        <v>9</v>
      </c>
      <c r="BT493" s="1" t="s">
        <v>119</v>
      </c>
      <c r="BU493" s="1" t="s">
        <v>120</v>
      </c>
      <c r="BV493" s="1" t="s">
        <v>30</v>
      </c>
      <c r="BW493" s="2">
        <v>41898</v>
      </c>
      <c r="BX493" s="2">
        <v>41899</v>
      </c>
      <c r="BY493">
        <v>331.5</v>
      </c>
      <c r="BZ493" t="str">
        <f>podroze789[[#This Row],[Imie]]&amp;podroze789[[#This Row],[Nazwisko]]</f>
        <v>MalwinaPapkin</v>
      </c>
      <c r="CA493">
        <f>COUNTIF(podroze789[id],podroze789[[#This Row],[id]])</f>
        <v>11</v>
      </c>
      <c r="CB493">
        <f>podroze789[[#This Row],[D_powr]]-podroze789[[#This Row],[D_wyj]]+1</f>
        <v>2</v>
      </c>
      <c r="CC493" s="1" cm="1">
        <f t="array" ref="CC493">SUM(IF(podroze789[Nazwisko]=podroze789[[#This Row],[Nazwisko]],podroze789[dnie],0))</f>
        <v>28</v>
      </c>
      <c r="CD493" s="1">
        <f>30+(podroze789[[#This Row],[dnie]]-1)*24</f>
        <v>54</v>
      </c>
      <c r="CE493" s="1">
        <f>podroze789[[#This Row],[dieta]]+podroze789[[#This Row],[Koszt_wyj]]</f>
        <v>385.5</v>
      </c>
      <c r="CF493" s="1">
        <f>MONTH(podroze789[[#This Row],[D_wyj]])</f>
        <v>9</v>
      </c>
      <c r="CG493" s="1">
        <f>podroze789[[#This Row],[dnie]]-1</f>
        <v>1</v>
      </c>
      <c r="CV493" s="23">
        <v>3</v>
      </c>
    </row>
    <row r="494" spans="1:100" x14ac:dyDescent="0.25">
      <c r="A494" s="1" t="s">
        <v>119</v>
      </c>
      <c r="B494" s="1" t="s">
        <v>120</v>
      </c>
      <c r="C494" s="1" t="s">
        <v>47</v>
      </c>
      <c r="D494" s="2">
        <v>41899</v>
      </c>
      <c r="E494" s="2">
        <v>41900</v>
      </c>
      <c r="F494">
        <v>526.79999999999995</v>
      </c>
      <c r="G494" t="str">
        <f>podroze[[#This Row],[Imie]]&amp;podroze[[#This Row],[Nazwisko]]</f>
        <v>MalwinaPapkin</v>
      </c>
      <c r="H494">
        <f>COUNTIF(podroze[id],podroze[[#This Row],[id]])</f>
        <v>11</v>
      </c>
      <c r="I494">
        <f>podroze[[#This Row],[D_powr]]-podroze[[#This Row],[D_wyj]]+1</f>
        <v>2</v>
      </c>
      <c r="J494" s="1" cm="1">
        <f t="array" ref="J494">SUM(IF(podroze[Nazwisko]=podroze[[#This Row],[Nazwisko]],podroze[dnie],0))</f>
        <v>28</v>
      </c>
      <c r="K494" s="1">
        <f>30+(podroze[[#This Row],[dnie]]-1)*24</f>
        <v>54</v>
      </c>
      <c r="AB494" s="1" t="s">
        <v>119</v>
      </c>
      <c r="AC494" s="1" t="s">
        <v>120</v>
      </c>
      <c r="AD494" s="1" t="s">
        <v>47</v>
      </c>
      <c r="AE494" s="2">
        <v>41899</v>
      </c>
      <c r="AF494" s="2">
        <v>41900</v>
      </c>
      <c r="AG494">
        <v>526.79999999999995</v>
      </c>
      <c r="AH494" t="str">
        <f>podroze7[[#This Row],[Imie]]&amp;podroze7[[#This Row],[Nazwisko]]</f>
        <v>MalwinaPapkin</v>
      </c>
      <c r="AI494">
        <f>COUNTIF(podroze7[id],podroze7[[#This Row],[id]])</f>
        <v>11</v>
      </c>
      <c r="AJ494">
        <f>podroze7[[#This Row],[D_powr]]-podroze7[[#This Row],[D_wyj]]+1</f>
        <v>2</v>
      </c>
      <c r="AK494" s="1" cm="1">
        <f t="array" ref="AK494">SUM(IF(podroze7[Nazwisko]=podroze7[[#This Row],[Nazwisko]],podroze7[dnie],0))</f>
        <v>28</v>
      </c>
      <c r="AL494" s="1">
        <f>30+(podroze7[[#This Row],[dnie]]-1)*24</f>
        <v>54</v>
      </c>
      <c r="AM494" s="1">
        <f>podroze7[[#This Row],[dieta]]+podroze7[[#This Row],[Koszt_wyj]]</f>
        <v>580.79999999999995</v>
      </c>
      <c r="AZ494" s="1" t="s">
        <v>119</v>
      </c>
      <c r="BA494" s="1" t="s">
        <v>120</v>
      </c>
      <c r="BB494" s="1" t="s">
        <v>47</v>
      </c>
      <c r="BC494" s="2">
        <v>41899</v>
      </c>
      <c r="BD494" s="2">
        <v>41900</v>
      </c>
      <c r="BE494">
        <v>526.79999999999995</v>
      </c>
      <c r="BF494" t="str">
        <f>podroze78[[#This Row],[Imie]]&amp;podroze78[[#This Row],[Nazwisko]]</f>
        <v>MalwinaPapkin</v>
      </c>
      <c r="BG494">
        <f>COUNTIF(podroze78[id],podroze78[[#This Row],[id]])</f>
        <v>11</v>
      </c>
      <c r="BH494">
        <f>podroze78[[#This Row],[D_powr]]-podroze78[[#This Row],[D_wyj]]+1</f>
        <v>2</v>
      </c>
      <c r="BI494" s="1" cm="1">
        <f t="array" ref="BI494">SUM(IF(podroze78[Nazwisko]=podroze78[[#This Row],[Nazwisko]],podroze78[dnie],0))</f>
        <v>28</v>
      </c>
      <c r="BJ494" s="1">
        <f>30+(podroze78[[#This Row],[dnie]]-1)*24</f>
        <v>54</v>
      </c>
      <c r="BK494" s="1">
        <f>podroze78[[#This Row],[dieta]]+podroze78[[#This Row],[Koszt_wyj]]</f>
        <v>580.79999999999995</v>
      </c>
      <c r="BL494" s="1">
        <f>MONTH(podroze78[[#This Row],[D_wyj]])</f>
        <v>9</v>
      </c>
      <c r="BT494" s="1" t="s">
        <v>119</v>
      </c>
      <c r="BU494" s="1" t="s">
        <v>120</v>
      </c>
      <c r="BV494" s="1" t="s">
        <v>47</v>
      </c>
      <c r="BW494" s="2">
        <v>41899</v>
      </c>
      <c r="BX494" s="2">
        <v>41900</v>
      </c>
      <c r="BY494">
        <v>526.79999999999995</v>
      </c>
      <c r="BZ494" t="str">
        <f>podroze789[[#This Row],[Imie]]&amp;podroze789[[#This Row],[Nazwisko]]</f>
        <v>MalwinaPapkin</v>
      </c>
      <c r="CA494">
        <f>COUNTIF(podroze789[id],podroze789[[#This Row],[id]])</f>
        <v>11</v>
      </c>
      <c r="CB494">
        <f>podroze789[[#This Row],[D_powr]]-podroze789[[#This Row],[D_wyj]]+1</f>
        <v>2</v>
      </c>
      <c r="CC494" s="1" cm="1">
        <f t="array" ref="CC494">SUM(IF(podroze789[Nazwisko]=podroze789[[#This Row],[Nazwisko]],podroze789[dnie],0))</f>
        <v>28</v>
      </c>
      <c r="CD494" s="1">
        <f>30+(podroze789[[#This Row],[dnie]]-1)*24</f>
        <v>54</v>
      </c>
      <c r="CE494" s="1">
        <f>podroze789[[#This Row],[dieta]]+podroze789[[#This Row],[Koszt_wyj]]</f>
        <v>580.79999999999995</v>
      </c>
      <c r="CF494" s="1">
        <f>MONTH(podroze789[[#This Row],[D_wyj]])</f>
        <v>9</v>
      </c>
      <c r="CG494" s="1">
        <f>podroze789[[#This Row],[dnie]]-1</f>
        <v>1</v>
      </c>
      <c r="CV494" s="24">
        <v>3</v>
      </c>
    </row>
    <row r="495" spans="1:100" x14ac:dyDescent="0.25">
      <c r="A495" s="1" t="s">
        <v>119</v>
      </c>
      <c r="B495" s="1" t="s">
        <v>120</v>
      </c>
      <c r="C495" s="1" t="s">
        <v>30</v>
      </c>
      <c r="D495" s="2">
        <v>41917</v>
      </c>
      <c r="E495" s="2">
        <v>41918</v>
      </c>
      <c r="F495">
        <v>331.5</v>
      </c>
      <c r="G495" t="str">
        <f>podroze[[#This Row],[Imie]]&amp;podroze[[#This Row],[Nazwisko]]</f>
        <v>MalwinaPapkin</v>
      </c>
      <c r="H495">
        <f>COUNTIF(podroze[id],podroze[[#This Row],[id]])</f>
        <v>11</v>
      </c>
      <c r="I495">
        <f>podroze[[#This Row],[D_powr]]-podroze[[#This Row],[D_wyj]]+1</f>
        <v>2</v>
      </c>
      <c r="J495" s="1" cm="1">
        <f t="array" ref="J495">SUM(IF(podroze[Nazwisko]=podroze[[#This Row],[Nazwisko]],podroze[dnie],0))</f>
        <v>28</v>
      </c>
      <c r="K495" s="1">
        <f>30+(podroze[[#This Row],[dnie]]-1)*24</f>
        <v>54</v>
      </c>
      <c r="AB495" s="1" t="s">
        <v>119</v>
      </c>
      <c r="AC495" s="1" t="s">
        <v>120</v>
      </c>
      <c r="AD495" s="1" t="s">
        <v>30</v>
      </c>
      <c r="AE495" s="2">
        <v>41917</v>
      </c>
      <c r="AF495" s="2">
        <v>41918</v>
      </c>
      <c r="AG495">
        <v>331.5</v>
      </c>
      <c r="AH495" t="str">
        <f>podroze7[[#This Row],[Imie]]&amp;podroze7[[#This Row],[Nazwisko]]</f>
        <v>MalwinaPapkin</v>
      </c>
      <c r="AI495">
        <f>COUNTIF(podroze7[id],podroze7[[#This Row],[id]])</f>
        <v>11</v>
      </c>
      <c r="AJ495">
        <f>podroze7[[#This Row],[D_powr]]-podroze7[[#This Row],[D_wyj]]+1</f>
        <v>2</v>
      </c>
      <c r="AK495" s="1" cm="1">
        <f t="array" ref="AK495">SUM(IF(podroze7[Nazwisko]=podroze7[[#This Row],[Nazwisko]],podroze7[dnie],0))</f>
        <v>28</v>
      </c>
      <c r="AL495" s="1">
        <f>30+(podroze7[[#This Row],[dnie]]-1)*24</f>
        <v>54</v>
      </c>
      <c r="AM495" s="1">
        <f>podroze7[[#This Row],[dieta]]+podroze7[[#This Row],[Koszt_wyj]]</f>
        <v>385.5</v>
      </c>
      <c r="AZ495" s="1" t="s">
        <v>119</v>
      </c>
      <c r="BA495" s="1" t="s">
        <v>120</v>
      </c>
      <c r="BB495" s="1" t="s">
        <v>30</v>
      </c>
      <c r="BC495" s="2">
        <v>41917</v>
      </c>
      <c r="BD495" s="2">
        <v>41918</v>
      </c>
      <c r="BE495">
        <v>331.5</v>
      </c>
      <c r="BF495" t="str">
        <f>podroze78[[#This Row],[Imie]]&amp;podroze78[[#This Row],[Nazwisko]]</f>
        <v>MalwinaPapkin</v>
      </c>
      <c r="BG495">
        <f>COUNTIF(podroze78[id],podroze78[[#This Row],[id]])</f>
        <v>11</v>
      </c>
      <c r="BH495">
        <f>podroze78[[#This Row],[D_powr]]-podroze78[[#This Row],[D_wyj]]+1</f>
        <v>2</v>
      </c>
      <c r="BI495" s="1" cm="1">
        <f t="array" ref="BI495">SUM(IF(podroze78[Nazwisko]=podroze78[[#This Row],[Nazwisko]],podroze78[dnie],0))</f>
        <v>28</v>
      </c>
      <c r="BJ495" s="1">
        <f>30+(podroze78[[#This Row],[dnie]]-1)*24</f>
        <v>54</v>
      </c>
      <c r="BK495" s="1">
        <f>podroze78[[#This Row],[dieta]]+podroze78[[#This Row],[Koszt_wyj]]</f>
        <v>385.5</v>
      </c>
      <c r="BL495" s="1">
        <f>MONTH(podroze78[[#This Row],[D_wyj]])</f>
        <v>10</v>
      </c>
      <c r="BT495" s="1" t="s">
        <v>119</v>
      </c>
      <c r="BU495" s="1" t="s">
        <v>120</v>
      </c>
      <c r="BV495" s="1" t="s">
        <v>30</v>
      </c>
      <c r="BW495" s="2">
        <v>41917</v>
      </c>
      <c r="BX495" s="2">
        <v>41918</v>
      </c>
      <c r="BY495">
        <v>331.5</v>
      </c>
      <c r="BZ495" t="str">
        <f>podroze789[[#This Row],[Imie]]&amp;podroze789[[#This Row],[Nazwisko]]</f>
        <v>MalwinaPapkin</v>
      </c>
      <c r="CA495">
        <f>COUNTIF(podroze789[id],podroze789[[#This Row],[id]])</f>
        <v>11</v>
      </c>
      <c r="CB495">
        <f>podroze789[[#This Row],[D_powr]]-podroze789[[#This Row],[D_wyj]]+1</f>
        <v>2</v>
      </c>
      <c r="CC495" s="1" cm="1">
        <f t="array" ref="CC495">SUM(IF(podroze789[Nazwisko]=podroze789[[#This Row],[Nazwisko]],podroze789[dnie],0))</f>
        <v>28</v>
      </c>
      <c r="CD495" s="1">
        <f>30+(podroze789[[#This Row],[dnie]]-1)*24</f>
        <v>54</v>
      </c>
      <c r="CE495" s="1">
        <f>podroze789[[#This Row],[dieta]]+podroze789[[#This Row],[Koszt_wyj]]</f>
        <v>385.5</v>
      </c>
      <c r="CF495" s="1">
        <f>MONTH(podroze789[[#This Row],[D_wyj]])</f>
        <v>10</v>
      </c>
      <c r="CG495" s="1">
        <f>podroze789[[#This Row],[dnie]]-1</f>
        <v>1</v>
      </c>
      <c r="CV495" s="23">
        <v>3</v>
      </c>
    </row>
    <row r="496" spans="1:100" x14ac:dyDescent="0.25">
      <c r="A496" s="1" t="s">
        <v>107</v>
      </c>
      <c r="B496" s="1" t="s">
        <v>108</v>
      </c>
      <c r="C496" s="1" t="s">
        <v>66</v>
      </c>
      <c r="D496" s="2">
        <v>41654</v>
      </c>
      <c r="E496" s="2">
        <v>41655</v>
      </c>
      <c r="F496">
        <v>485.7</v>
      </c>
      <c r="G496" t="str">
        <f>podroze[[#This Row],[Imie]]&amp;podroze[[#This Row],[Nazwisko]]</f>
        <v>KazimieraParczewska</v>
      </c>
      <c r="H496">
        <f>COUNTIF(podroze[id],podroze[[#This Row],[id]])</f>
        <v>11</v>
      </c>
      <c r="I496">
        <f>podroze[[#This Row],[D_powr]]-podroze[[#This Row],[D_wyj]]+1</f>
        <v>2</v>
      </c>
      <c r="J496" s="1" cm="1">
        <f t="array" ref="J496">SUM(IF(podroze[Nazwisko]=podroze[[#This Row],[Nazwisko]],podroze[dnie],0))</f>
        <v>28</v>
      </c>
      <c r="K496" s="1">
        <f>30+(podroze[[#This Row],[dnie]]-1)*24</f>
        <v>54</v>
      </c>
      <c r="AB496" s="1" t="s">
        <v>107</v>
      </c>
      <c r="AC496" s="1" t="s">
        <v>108</v>
      </c>
      <c r="AD496" s="1" t="s">
        <v>66</v>
      </c>
      <c r="AE496" s="2">
        <v>41654</v>
      </c>
      <c r="AF496" s="2">
        <v>41655</v>
      </c>
      <c r="AG496">
        <v>485.7</v>
      </c>
      <c r="AH496" t="str">
        <f>podroze7[[#This Row],[Imie]]&amp;podroze7[[#This Row],[Nazwisko]]</f>
        <v>KazimieraParczewska</v>
      </c>
      <c r="AI496">
        <f>COUNTIF(podroze7[id],podroze7[[#This Row],[id]])</f>
        <v>11</v>
      </c>
      <c r="AJ496">
        <f>podroze7[[#This Row],[D_powr]]-podroze7[[#This Row],[D_wyj]]+1</f>
        <v>2</v>
      </c>
      <c r="AK496" s="1" cm="1">
        <f t="array" ref="AK496">SUM(IF(podroze7[Nazwisko]=podroze7[[#This Row],[Nazwisko]],podroze7[dnie],0))</f>
        <v>28</v>
      </c>
      <c r="AL496" s="1">
        <f>30+(podroze7[[#This Row],[dnie]]-1)*24</f>
        <v>54</v>
      </c>
      <c r="AM496" s="1">
        <f>podroze7[[#This Row],[dieta]]+podroze7[[#This Row],[Koszt_wyj]]</f>
        <v>539.70000000000005</v>
      </c>
      <c r="AZ496" s="1" t="s">
        <v>107</v>
      </c>
      <c r="BA496" s="1" t="s">
        <v>108</v>
      </c>
      <c r="BB496" s="1" t="s">
        <v>66</v>
      </c>
      <c r="BC496" s="2">
        <v>41654</v>
      </c>
      <c r="BD496" s="2">
        <v>41655</v>
      </c>
      <c r="BE496">
        <v>485.7</v>
      </c>
      <c r="BF496" t="str">
        <f>podroze78[[#This Row],[Imie]]&amp;podroze78[[#This Row],[Nazwisko]]</f>
        <v>KazimieraParczewska</v>
      </c>
      <c r="BG496">
        <f>COUNTIF(podroze78[id],podroze78[[#This Row],[id]])</f>
        <v>11</v>
      </c>
      <c r="BH496">
        <f>podroze78[[#This Row],[D_powr]]-podroze78[[#This Row],[D_wyj]]+1</f>
        <v>2</v>
      </c>
      <c r="BI496" s="1" cm="1">
        <f t="array" ref="BI496">SUM(IF(podroze78[Nazwisko]=podroze78[[#This Row],[Nazwisko]],podroze78[dnie],0))</f>
        <v>28</v>
      </c>
      <c r="BJ496" s="1">
        <f>30+(podroze78[[#This Row],[dnie]]-1)*24</f>
        <v>54</v>
      </c>
      <c r="BK496" s="1">
        <f>podroze78[[#This Row],[dieta]]+podroze78[[#This Row],[Koszt_wyj]]</f>
        <v>539.70000000000005</v>
      </c>
      <c r="BL496" s="1">
        <f>MONTH(podroze78[[#This Row],[D_wyj]])</f>
        <v>1</v>
      </c>
      <c r="BT496" s="1" t="s">
        <v>107</v>
      </c>
      <c r="BU496" s="1" t="s">
        <v>108</v>
      </c>
      <c r="BV496" s="1" t="s">
        <v>66</v>
      </c>
      <c r="BW496" s="2">
        <v>41654</v>
      </c>
      <c r="BX496" s="2">
        <v>41655</v>
      </c>
      <c r="BY496">
        <v>485.7</v>
      </c>
      <c r="BZ496" t="str">
        <f>podroze789[[#This Row],[Imie]]&amp;podroze789[[#This Row],[Nazwisko]]</f>
        <v>KazimieraParczewska</v>
      </c>
      <c r="CA496">
        <f>COUNTIF(podroze789[id],podroze789[[#This Row],[id]])</f>
        <v>11</v>
      </c>
      <c r="CB496">
        <f>podroze789[[#This Row],[D_powr]]-podroze789[[#This Row],[D_wyj]]+1</f>
        <v>2</v>
      </c>
      <c r="CC496" s="1" cm="1">
        <f t="array" ref="CC496">SUM(IF(podroze789[Nazwisko]=podroze789[[#This Row],[Nazwisko]],podroze789[dnie],0))</f>
        <v>28</v>
      </c>
      <c r="CD496" s="1">
        <f>30+(podroze789[[#This Row],[dnie]]-1)*24</f>
        <v>54</v>
      </c>
      <c r="CE496" s="1">
        <f>podroze789[[#This Row],[dieta]]+podroze789[[#This Row],[Koszt_wyj]]</f>
        <v>539.70000000000005</v>
      </c>
      <c r="CF496" s="1">
        <f>MONTH(podroze789[[#This Row],[D_wyj]])</f>
        <v>1</v>
      </c>
      <c r="CG496" s="1">
        <f>podroze789[[#This Row],[dnie]]-1</f>
        <v>1</v>
      </c>
      <c r="CV496" s="24">
        <v>2</v>
      </c>
    </row>
    <row r="497" spans="1:100" x14ac:dyDescent="0.25">
      <c r="A497" s="1" t="s">
        <v>107</v>
      </c>
      <c r="B497" s="1" t="s">
        <v>108</v>
      </c>
      <c r="C497" s="1" t="s">
        <v>30</v>
      </c>
      <c r="D497" s="2">
        <v>41680</v>
      </c>
      <c r="E497" s="2">
        <v>41681</v>
      </c>
      <c r="F497">
        <v>331.5</v>
      </c>
      <c r="G497" t="str">
        <f>podroze[[#This Row],[Imie]]&amp;podroze[[#This Row],[Nazwisko]]</f>
        <v>KazimieraParczewska</v>
      </c>
      <c r="H497">
        <f>COUNTIF(podroze[id],podroze[[#This Row],[id]])</f>
        <v>11</v>
      </c>
      <c r="I497">
        <f>podroze[[#This Row],[D_powr]]-podroze[[#This Row],[D_wyj]]+1</f>
        <v>2</v>
      </c>
      <c r="J497" s="1" cm="1">
        <f t="array" ref="J497">SUM(IF(podroze[Nazwisko]=podroze[[#This Row],[Nazwisko]],podroze[dnie],0))</f>
        <v>28</v>
      </c>
      <c r="K497" s="1">
        <f>30+(podroze[[#This Row],[dnie]]-1)*24</f>
        <v>54</v>
      </c>
      <c r="AB497" s="1" t="s">
        <v>107</v>
      </c>
      <c r="AC497" s="1" t="s">
        <v>108</v>
      </c>
      <c r="AD497" s="1" t="s">
        <v>30</v>
      </c>
      <c r="AE497" s="2">
        <v>41680</v>
      </c>
      <c r="AF497" s="2">
        <v>41681</v>
      </c>
      <c r="AG497">
        <v>331.5</v>
      </c>
      <c r="AH497" t="str">
        <f>podroze7[[#This Row],[Imie]]&amp;podroze7[[#This Row],[Nazwisko]]</f>
        <v>KazimieraParczewska</v>
      </c>
      <c r="AI497">
        <f>COUNTIF(podroze7[id],podroze7[[#This Row],[id]])</f>
        <v>11</v>
      </c>
      <c r="AJ497">
        <f>podroze7[[#This Row],[D_powr]]-podroze7[[#This Row],[D_wyj]]+1</f>
        <v>2</v>
      </c>
      <c r="AK497" s="1" cm="1">
        <f t="array" ref="AK497">SUM(IF(podroze7[Nazwisko]=podroze7[[#This Row],[Nazwisko]],podroze7[dnie],0))</f>
        <v>28</v>
      </c>
      <c r="AL497" s="1">
        <f>30+(podroze7[[#This Row],[dnie]]-1)*24</f>
        <v>54</v>
      </c>
      <c r="AM497" s="1">
        <f>podroze7[[#This Row],[dieta]]+podroze7[[#This Row],[Koszt_wyj]]</f>
        <v>385.5</v>
      </c>
      <c r="AZ497" s="1" t="s">
        <v>107</v>
      </c>
      <c r="BA497" s="1" t="s">
        <v>108</v>
      </c>
      <c r="BB497" s="1" t="s">
        <v>30</v>
      </c>
      <c r="BC497" s="2">
        <v>41680</v>
      </c>
      <c r="BD497" s="2">
        <v>41681</v>
      </c>
      <c r="BE497">
        <v>331.5</v>
      </c>
      <c r="BF497" t="str">
        <f>podroze78[[#This Row],[Imie]]&amp;podroze78[[#This Row],[Nazwisko]]</f>
        <v>KazimieraParczewska</v>
      </c>
      <c r="BG497">
        <f>COUNTIF(podroze78[id],podroze78[[#This Row],[id]])</f>
        <v>11</v>
      </c>
      <c r="BH497">
        <f>podroze78[[#This Row],[D_powr]]-podroze78[[#This Row],[D_wyj]]+1</f>
        <v>2</v>
      </c>
      <c r="BI497" s="1" cm="1">
        <f t="array" ref="BI497">SUM(IF(podroze78[Nazwisko]=podroze78[[#This Row],[Nazwisko]],podroze78[dnie],0))</f>
        <v>28</v>
      </c>
      <c r="BJ497" s="1">
        <f>30+(podroze78[[#This Row],[dnie]]-1)*24</f>
        <v>54</v>
      </c>
      <c r="BK497" s="1">
        <f>podroze78[[#This Row],[dieta]]+podroze78[[#This Row],[Koszt_wyj]]</f>
        <v>385.5</v>
      </c>
      <c r="BL497" s="1">
        <f>MONTH(podroze78[[#This Row],[D_wyj]])</f>
        <v>2</v>
      </c>
      <c r="BT497" s="1" t="s">
        <v>107</v>
      </c>
      <c r="BU497" s="1" t="s">
        <v>108</v>
      </c>
      <c r="BV497" s="1" t="s">
        <v>30</v>
      </c>
      <c r="BW497" s="2">
        <v>41680</v>
      </c>
      <c r="BX497" s="2">
        <v>41681</v>
      </c>
      <c r="BY497">
        <v>331.5</v>
      </c>
      <c r="BZ497" t="str">
        <f>podroze789[[#This Row],[Imie]]&amp;podroze789[[#This Row],[Nazwisko]]</f>
        <v>KazimieraParczewska</v>
      </c>
      <c r="CA497">
        <f>COUNTIF(podroze789[id],podroze789[[#This Row],[id]])</f>
        <v>11</v>
      </c>
      <c r="CB497">
        <f>podroze789[[#This Row],[D_powr]]-podroze789[[#This Row],[D_wyj]]+1</f>
        <v>2</v>
      </c>
      <c r="CC497" s="1" cm="1">
        <f t="array" ref="CC497">SUM(IF(podroze789[Nazwisko]=podroze789[[#This Row],[Nazwisko]],podroze789[dnie],0))</f>
        <v>28</v>
      </c>
      <c r="CD497" s="1">
        <f>30+(podroze789[[#This Row],[dnie]]-1)*24</f>
        <v>54</v>
      </c>
      <c r="CE497" s="1">
        <f>podroze789[[#This Row],[dieta]]+podroze789[[#This Row],[Koszt_wyj]]</f>
        <v>385.5</v>
      </c>
      <c r="CF497" s="1">
        <f>MONTH(podroze789[[#This Row],[D_wyj]])</f>
        <v>2</v>
      </c>
      <c r="CG497" s="1">
        <f>podroze789[[#This Row],[dnie]]-1</f>
        <v>1</v>
      </c>
      <c r="CV497" s="23">
        <v>2</v>
      </c>
    </row>
    <row r="498" spans="1:100" x14ac:dyDescent="0.25">
      <c r="A498" s="1" t="s">
        <v>107</v>
      </c>
      <c r="B498" s="1" t="s">
        <v>108</v>
      </c>
      <c r="C498" s="1" t="s">
        <v>19</v>
      </c>
      <c r="D498" s="2">
        <v>41876</v>
      </c>
      <c r="E498" s="2">
        <v>41877</v>
      </c>
      <c r="F498">
        <v>654.4</v>
      </c>
      <c r="G498" t="str">
        <f>podroze[[#This Row],[Imie]]&amp;podroze[[#This Row],[Nazwisko]]</f>
        <v>KazimieraParczewska</v>
      </c>
      <c r="H498">
        <f>COUNTIF(podroze[id],podroze[[#This Row],[id]])</f>
        <v>11</v>
      </c>
      <c r="I498">
        <f>podroze[[#This Row],[D_powr]]-podroze[[#This Row],[D_wyj]]+1</f>
        <v>2</v>
      </c>
      <c r="J498" s="1" cm="1">
        <f t="array" ref="J498">SUM(IF(podroze[Nazwisko]=podroze[[#This Row],[Nazwisko]],podroze[dnie],0))</f>
        <v>28</v>
      </c>
      <c r="K498" s="1">
        <f>30+(podroze[[#This Row],[dnie]]-1)*24</f>
        <v>54</v>
      </c>
      <c r="AB498" s="1" t="s">
        <v>107</v>
      </c>
      <c r="AC498" s="1" t="s">
        <v>108</v>
      </c>
      <c r="AD498" s="1" t="s">
        <v>19</v>
      </c>
      <c r="AE498" s="2">
        <v>41876</v>
      </c>
      <c r="AF498" s="2">
        <v>41877</v>
      </c>
      <c r="AG498">
        <v>654.4</v>
      </c>
      <c r="AH498" t="str">
        <f>podroze7[[#This Row],[Imie]]&amp;podroze7[[#This Row],[Nazwisko]]</f>
        <v>KazimieraParczewska</v>
      </c>
      <c r="AI498">
        <f>COUNTIF(podroze7[id],podroze7[[#This Row],[id]])</f>
        <v>11</v>
      </c>
      <c r="AJ498">
        <f>podroze7[[#This Row],[D_powr]]-podroze7[[#This Row],[D_wyj]]+1</f>
        <v>2</v>
      </c>
      <c r="AK498" s="1" cm="1">
        <f t="array" ref="AK498">SUM(IF(podroze7[Nazwisko]=podroze7[[#This Row],[Nazwisko]],podroze7[dnie],0))</f>
        <v>28</v>
      </c>
      <c r="AL498" s="1">
        <f>30+(podroze7[[#This Row],[dnie]]-1)*24</f>
        <v>54</v>
      </c>
      <c r="AM498" s="1">
        <f>podroze7[[#This Row],[dieta]]+podroze7[[#This Row],[Koszt_wyj]]</f>
        <v>708.4</v>
      </c>
      <c r="AZ498" s="1" t="s">
        <v>107</v>
      </c>
      <c r="BA498" s="1" t="s">
        <v>108</v>
      </c>
      <c r="BB498" s="1" t="s">
        <v>19</v>
      </c>
      <c r="BC498" s="2">
        <v>41876</v>
      </c>
      <c r="BD498" s="2">
        <v>41877</v>
      </c>
      <c r="BE498">
        <v>654.4</v>
      </c>
      <c r="BF498" t="str">
        <f>podroze78[[#This Row],[Imie]]&amp;podroze78[[#This Row],[Nazwisko]]</f>
        <v>KazimieraParczewska</v>
      </c>
      <c r="BG498">
        <f>COUNTIF(podroze78[id],podroze78[[#This Row],[id]])</f>
        <v>11</v>
      </c>
      <c r="BH498">
        <f>podroze78[[#This Row],[D_powr]]-podroze78[[#This Row],[D_wyj]]+1</f>
        <v>2</v>
      </c>
      <c r="BI498" s="1" cm="1">
        <f t="array" ref="BI498">SUM(IF(podroze78[Nazwisko]=podroze78[[#This Row],[Nazwisko]],podroze78[dnie],0))</f>
        <v>28</v>
      </c>
      <c r="BJ498" s="1">
        <f>30+(podroze78[[#This Row],[dnie]]-1)*24</f>
        <v>54</v>
      </c>
      <c r="BK498" s="1">
        <f>podroze78[[#This Row],[dieta]]+podroze78[[#This Row],[Koszt_wyj]]</f>
        <v>708.4</v>
      </c>
      <c r="BL498" s="1">
        <f>MONTH(podroze78[[#This Row],[D_wyj]])</f>
        <v>8</v>
      </c>
      <c r="BT498" s="1" t="s">
        <v>107</v>
      </c>
      <c r="BU498" s="1" t="s">
        <v>108</v>
      </c>
      <c r="BV498" s="1" t="s">
        <v>19</v>
      </c>
      <c r="BW498" s="2">
        <v>41876</v>
      </c>
      <c r="BX498" s="2">
        <v>41877</v>
      </c>
      <c r="BY498">
        <v>654.4</v>
      </c>
      <c r="BZ498" t="str">
        <f>podroze789[[#This Row],[Imie]]&amp;podroze789[[#This Row],[Nazwisko]]</f>
        <v>KazimieraParczewska</v>
      </c>
      <c r="CA498">
        <f>COUNTIF(podroze789[id],podroze789[[#This Row],[id]])</f>
        <v>11</v>
      </c>
      <c r="CB498">
        <f>podroze789[[#This Row],[D_powr]]-podroze789[[#This Row],[D_wyj]]+1</f>
        <v>2</v>
      </c>
      <c r="CC498" s="1" cm="1">
        <f t="array" ref="CC498">SUM(IF(podroze789[Nazwisko]=podroze789[[#This Row],[Nazwisko]],podroze789[dnie],0))</f>
        <v>28</v>
      </c>
      <c r="CD498" s="1">
        <f>30+(podroze789[[#This Row],[dnie]]-1)*24</f>
        <v>54</v>
      </c>
      <c r="CE498" s="1">
        <f>podroze789[[#This Row],[dieta]]+podroze789[[#This Row],[Koszt_wyj]]</f>
        <v>708.4</v>
      </c>
      <c r="CF498" s="1">
        <f>MONTH(podroze789[[#This Row],[D_wyj]])</f>
        <v>8</v>
      </c>
      <c r="CG498" s="1">
        <f>podroze789[[#This Row],[dnie]]-1</f>
        <v>1</v>
      </c>
      <c r="CV498" s="24">
        <v>2</v>
      </c>
    </row>
    <row r="499" spans="1:100" x14ac:dyDescent="0.25">
      <c r="A499" s="1" t="s">
        <v>107</v>
      </c>
      <c r="B499" s="1" t="s">
        <v>108</v>
      </c>
      <c r="C499" s="1" t="s">
        <v>19</v>
      </c>
      <c r="D499" s="2">
        <v>41982</v>
      </c>
      <c r="E499" s="2">
        <v>41983</v>
      </c>
      <c r="F499">
        <v>654.4</v>
      </c>
      <c r="G499" t="str">
        <f>podroze[[#This Row],[Imie]]&amp;podroze[[#This Row],[Nazwisko]]</f>
        <v>KazimieraParczewska</v>
      </c>
      <c r="H499">
        <f>COUNTIF(podroze[id],podroze[[#This Row],[id]])</f>
        <v>11</v>
      </c>
      <c r="I499">
        <f>podroze[[#This Row],[D_powr]]-podroze[[#This Row],[D_wyj]]+1</f>
        <v>2</v>
      </c>
      <c r="J499" s="1" cm="1">
        <f t="array" ref="J499">SUM(IF(podroze[Nazwisko]=podroze[[#This Row],[Nazwisko]],podroze[dnie],0))</f>
        <v>28</v>
      </c>
      <c r="K499" s="1">
        <f>30+(podroze[[#This Row],[dnie]]-1)*24</f>
        <v>54</v>
      </c>
      <c r="AB499" s="1" t="s">
        <v>107</v>
      </c>
      <c r="AC499" s="1" t="s">
        <v>108</v>
      </c>
      <c r="AD499" s="1" t="s">
        <v>19</v>
      </c>
      <c r="AE499" s="2">
        <v>41982</v>
      </c>
      <c r="AF499" s="2">
        <v>41983</v>
      </c>
      <c r="AG499">
        <v>654.4</v>
      </c>
      <c r="AH499" t="str">
        <f>podroze7[[#This Row],[Imie]]&amp;podroze7[[#This Row],[Nazwisko]]</f>
        <v>KazimieraParczewska</v>
      </c>
      <c r="AI499">
        <f>COUNTIF(podroze7[id],podroze7[[#This Row],[id]])</f>
        <v>11</v>
      </c>
      <c r="AJ499">
        <f>podroze7[[#This Row],[D_powr]]-podroze7[[#This Row],[D_wyj]]+1</f>
        <v>2</v>
      </c>
      <c r="AK499" s="1" cm="1">
        <f t="array" ref="AK499">SUM(IF(podroze7[Nazwisko]=podroze7[[#This Row],[Nazwisko]],podroze7[dnie],0))</f>
        <v>28</v>
      </c>
      <c r="AL499" s="1">
        <f>30+(podroze7[[#This Row],[dnie]]-1)*24</f>
        <v>54</v>
      </c>
      <c r="AM499" s="1">
        <f>podroze7[[#This Row],[dieta]]+podroze7[[#This Row],[Koszt_wyj]]</f>
        <v>708.4</v>
      </c>
      <c r="AZ499" s="1" t="s">
        <v>107</v>
      </c>
      <c r="BA499" s="1" t="s">
        <v>108</v>
      </c>
      <c r="BB499" s="1" t="s">
        <v>19</v>
      </c>
      <c r="BC499" s="2">
        <v>41982</v>
      </c>
      <c r="BD499" s="2">
        <v>41983</v>
      </c>
      <c r="BE499">
        <v>654.4</v>
      </c>
      <c r="BF499" t="str">
        <f>podroze78[[#This Row],[Imie]]&amp;podroze78[[#This Row],[Nazwisko]]</f>
        <v>KazimieraParczewska</v>
      </c>
      <c r="BG499">
        <f>COUNTIF(podroze78[id],podroze78[[#This Row],[id]])</f>
        <v>11</v>
      </c>
      <c r="BH499">
        <f>podroze78[[#This Row],[D_powr]]-podroze78[[#This Row],[D_wyj]]+1</f>
        <v>2</v>
      </c>
      <c r="BI499" s="1" cm="1">
        <f t="array" ref="BI499">SUM(IF(podroze78[Nazwisko]=podroze78[[#This Row],[Nazwisko]],podroze78[dnie],0))</f>
        <v>28</v>
      </c>
      <c r="BJ499" s="1">
        <f>30+(podroze78[[#This Row],[dnie]]-1)*24</f>
        <v>54</v>
      </c>
      <c r="BK499" s="1">
        <f>podroze78[[#This Row],[dieta]]+podroze78[[#This Row],[Koszt_wyj]]</f>
        <v>708.4</v>
      </c>
      <c r="BL499" s="1">
        <f>MONTH(podroze78[[#This Row],[D_wyj]])</f>
        <v>12</v>
      </c>
      <c r="BT499" s="1" t="s">
        <v>107</v>
      </c>
      <c r="BU499" s="1" t="s">
        <v>108</v>
      </c>
      <c r="BV499" s="1" t="s">
        <v>19</v>
      </c>
      <c r="BW499" s="2">
        <v>41982</v>
      </c>
      <c r="BX499" s="2">
        <v>41983</v>
      </c>
      <c r="BY499">
        <v>654.4</v>
      </c>
      <c r="BZ499" t="str">
        <f>podroze789[[#This Row],[Imie]]&amp;podroze789[[#This Row],[Nazwisko]]</f>
        <v>KazimieraParczewska</v>
      </c>
      <c r="CA499">
        <f>COUNTIF(podroze789[id],podroze789[[#This Row],[id]])</f>
        <v>11</v>
      </c>
      <c r="CB499">
        <f>podroze789[[#This Row],[D_powr]]-podroze789[[#This Row],[D_wyj]]+1</f>
        <v>2</v>
      </c>
      <c r="CC499" s="1" cm="1">
        <f t="array" ref="CC499">SUM(IF(podroze789[Nazwisko]=podroze789[[#This Row],[Nazwisko]],podroze789[dnie],0))</f>
        <v>28</v>
      </c>
      <c r="CD499" s="1">
        <f>30+(podroze789[[#This Row],[dnie]]-1)*24</f>
        <v>54</v>
      </c>
      <c r="CE499" s="1">
        <f>podroze789[[#This Row],[dieta]]+podroze789[[#This Row],[Koszt_wyj]]</f>
        <v>708.4</v>
      </c>
      <c r="CF499" s="1">
        <f>MONTH(podroze789[[#This Row],[D_wyj]])</f>
        <v>12</v>
      </c>
      <c r="CG499" s="1">
        <f>podroze789[[#This Row],[dnie]]-1</f>
        <v>1</v>
      </c>
      <c r="CV499" s="23">
        <v>2</v>
      </c>
    </row>
    <row r="500" spans="1:100" x14ac:dyDescent="0.25">
      <c r="A500" s="1" t="s">
        <v>20</v>
      </c>
      <c r="B500" s="1" t="s">
        <v>162</v>
      </c>
      <c r="C500" s="1" t="s">
        <v>59</v>
      </c>
      <c r="D500" s="2">
        <v>41876</v>
      </c>
      <c r="E500" s="2">
        <v>41878</v>
      </c>
      <c r="F500">
        <v>760</v>
      </c>
      <c r="G500" t="str">
        <f>podroze[[#This Row],[Imie]]&amp;podroze[[#This Row],[Nazwisko]]</f>
        <v>KamilPomorski</v>
      </c>
      <c r="H500">
        <f>COUNTIF(podroze[id],podroze[[#This Row],[id]])</f>
        <v>7</v>
      </c>
      <c r="I500">
        <f>podroze[[#This Row],[D_powr]]-podroze[[#This Row],[D_wyj]]+1</f>
        <v>3</v>
      </c>
      <c r="J500" s="1" cm="1">
        <f t="array" ref="J500">SUM(IF(podroze[Nazwisko]=podroze[[#This Row],[Nazwisko]],podroze[dnie],0))</f>
        <v>28</v>
      </c>
      <c r="K500" s="1">
        <f>30+(podroze[[#This Row],[dnie]]-1)*24</f>
        <v>78</v>
      </c>
      <c r="AB500" s="1" t="s">
        <v>20</v>
      </c>
      <c r="AC500" s="1" t="s">
        <v>162</v>
      </c>
      <c r="AD500" s="1" t="s">
        <v>59</v>
      </c>
      <c r="AE500" s="2">
        <v>41876</v>
      </c>
      <c r="AF500" s="2">
        <v>41878</v>
      </c>
      <c r="AG500">
        <v>760</v>
      </c>
      <c r="AH500" t="str">
        <f>podroze7[[#This Row],[Imie]]&amp;podroze7[[#This Row],[Nazwisko]]</f>
        <v>KamilPomorski</v>
      </c>
      <c r="AI500">
        <f>COUNTIF(podroze7[id],podroze7[[#This Row],[id]])</f>
        <v>7</v>
      </c>
      <c r="AJ500">
        <f>podroze7[[#This Row],[D_powr]]-podroze7[[#This Row],[D_wyj]]+1</f>
        <v>3</v>
      </c>
      <c r="AK500" s="1" cm="1">
        <f t="array" ref="AK500">SUM(IF(podroze7[Nazwisko]=podroze7[[#This Row],[Nazwisko]],podroze7[dnie],0))</f>
        <v>28</v>
      </c>
      <c r="AL500" s="1">
        <f>30+(podroze7[[#This Row],[dnie]]-1)*24</f>
        <v>78</v>
      </c>
      <c r="AM500" s="1">
        <f>podroze7[[#This Row],[dieta]]+podroze7[[#This Row],[Koszt_wyj]]</f>
        <v>838</v>
      </c>
      <c r="AZ500" s="1" t="s">
        <v>20</v>
      </c>
      <c r="BA500" s="1" t="s">
        <v>162</v>
      </c>
      <c r="BB500" s="1" t="s">
        <v>59</v>
      </c>
      <c r="BC500" s="2">
        <v>41876</v>
      </c>
      <c r="BD500" s="2">
        <v>41878</v>
      </c>
      <c r="BE500">
        <v>760</v>
      </c>
      <c r="BF500" t="str">
        <f>podroze78[[#This Row],[Imie]]&amp;podroze78[[#This Row],[Nazwisko]]</f>
        <v>KamilPomorski</v>
      </c>
      <c r="BG500">
        <f>COUNTIF(podroze78[id],podroze78[[#This Row],[id]])</f>
        <v>7</v>
      </c>
      <c r="BH500">
        <f>podroze78[[#This Row],[D_powr]]-podroze78[[#This Row],[D_wyj]]+1</f>
        <v>3</v>
      </c>
      <c r="BI500" s="1" cm="1">
        <f t="array" ref="BI500">SUM(IF(podroze78[Nazwisko]=podroze78[[#This Row],[Nazwisko]],podroze78[dnie],0))</f>
        <v>28</v>
      </c>
      <c r="BJ500" s="1">
        <f>30+(podroze78[[#This Row],[dnie]]-1)*24</f>
        <v>78</v>
      </c>
      <c r="BK500" s="1">
        <f>podroze78[[#This Row],[dieta]]+podroze78[[#This Row],[Koszt_wyj]]</f>
        <v>838</v>
      </c>
      <c r="BL500" s="1">
        <f>MONTH(podroze78[[#This Row],[D_wyj]])</f>
        <v>8</v>
      </c>
      <c r="BT500" s="1" t="s">
        <v>20</v>
      </c>
      <c r="BU500" s="1" t="s">
        <v>162</v>
      </c>
      <c r="BV500" s="1" t="s">
        <v>59</v>
      </c>
      <c r="BW500" s="2">
        <v>41876</v>
      </c>
      <c r="BX500" s="2">
        <v>41878</v>
      </c>
      <c r="BY500">
        <v>760</v>
      </c>
      <c r="BZ500" t="str">
        <f>podroze789[[#This Row],[Imie]]&amp;podroze789[[#This Row],[Nazwisko]]</f>
        <v>KamilPomorski</v>
      </c>
      <c r="CA500">
        <f>COUNTIF(podroze789[id],podroze789[[#This Row],[id]])</f>
        <v>7</v>
      </c>
      <c r="CB500">
        <f>podroze789[[#This Row],[D_powr]]-podroze789[[#This Row],[D_wyj]]+1</f>
        <v>3</v>
      </c>
      <c r="CC500" s="1" cm="1">
        <f t="array" ref="CC500">SUM(IF(podroze789[Nazwisko]=podroze789[[#This Row],[Nazwisko]],podroze789[dnie],0))</f>
        <v>28</v>
      </c>
      <c r="CD500" s="1">
        <f>30+(podroze789[[#This Row],[dnie]]-1)*24</f>
        <v>78</v>
      </c>
      <c r="CE500" s="1">
        <f>podroze789[[#This Row],[dieta]]+podroze789[[#This Row],[Koszt_wyj]]</f>
        <v>838</v>
      </c>
      <c r="CF500" s="1">
        <f>MONTH(podroze789[[#This Row],[D_wyj]])</f>
        <v>8</v>
      </c>
      <c r="CG500" s="1">
        <f>podroze789[[#This Row],[dnie]]-1</f>
        <v>2</v>
      </c>
      <c r="CV500" s="24">
        <v>2</v>
      </c>
    </row>
    <row r="501" spans="1:100" x14ac:dyDescent="0.25">
      <c r="A501" s="1" t="s">
        <v>166</v>
      </c>
      <c r="B501" s="1" t="s">
        <v>167</v>
      </c>
      <c r="C501" s="1" t="s">
        <v>27</v>
      </c>
      <c r="D501" s="2">
        <v>41765</v>
      </c>
      <c r="E501" s="2">
        <v>41766</v>
      </c>
      <c r="F501">
        <v>570</v>
      </c>
      <c r="G501" t="str">
        <f>podroze[[#This Row],[Imie]]&amp;podroze[[#This Row],[Nazwisko]]</f>
        <v>DariaParyska</v>
      </c>
      <c r="H501">
        <f>COUNTIF(podroze[id],podroze[[#This Row],[id]])</f>
        <v>10</v>
      </c>
      <c r="I501">
        <f>podroze[[#This Row],[D_powr]]-podroze[[#This Row],[D_wyj]]+1</f>
        <v>2</v>
      </c>
      <c r="J501" s="1" cm="1">
        <f t="array" ref="J501">SUM(IF(podroze[Nazwisko]=podroze[[#This Row],[Nazwisko]],podroze[dnie],0))</f>
        <v>28</v>
      </c>
      <c r="K501" s="1">
        <f>30+(podroze[[#This Row],[dnie]]-1)*24</f>
        <v>54</v>
      </c>
      <c r="AB501" s="1" t="s">
        <v>166</v>
      </c>
      <c r="AC501" s="1" t="s">
        <v>167</v>
      </c>
      <c r="AD501" s="1" t="s">
        <v>27</v>
      </c>
      <c r="AE501" s="2">
        <v>41765</v>
      </c>
      <c r="AF501" s="2">
        <v>41766</v>
      </c>
      <c r="AG501">
        <v>570</v>
      </c>
      <c r="AH501" t="str">
        <f>podroze7[[#This Row],[Imie]]&amp;podroze7[[#This Row],[Nazwisko]]</f>
        <v>DariaParyska</v>
      </c>
      <c r="AI501">
        <f>COUNTIF(podroze7[id],podroze7[[#This Row],[id]])</f>
        <v>10</v>
      </c>
      <c r="AJ501">
        <f>podroze7[[#This Row],[D_powr]]-podroze7[[#This Row],[D_wyj]]+1</f>
        <v>2</v>
      </c>
      <c r="AK501" s="1" cm="1">
        <f t="array" ref="AK501">SUM(IF(podroze7[Nazwisko]=podroze7[[#This Row],[Nazwisko]],podroze7[dnie],0))</f>
        <v>28</v>
      </c>
      <c r="AL501" s="1">
        <f>30+(podroze7[[#This Row],[dnie]]-1)*24</f>
        <v>54</v>
      </c>
      <c r="AM501" s="1">
        <f>podroze7[[#This Row],[dieta]]+podroze7[[#This Row],[Koszt_wyj]]</f>
        <v>624</v>
      </c>
      <c r="AZ501" s="1" t="s">
        <v>166</v>
      </c>
      <c r="BA501" s="1" t="s">
        <v>167</v>
      </c>
      <c r="BB501" s="1" t="s">
        <v>27</v>
      </c>
      <c r="BC501" s="2">
        <v>41765</v>
      </c>
      <c r="BD501" s="2">
        <v>41766</v>
      </c>
      <c r="BE501">
        <v>570</v>
      </c>
      <c r="BF501" t="str">
        <f>podroze78[[#This Row],[Imie]]&amp;podroze78[[#This Row],[Nazwisko]]</f>
        <v>DariaParyska</v>
      </c>
      <c r="BG501">
        <f>COUNTIF(podroze78[id],podroze78[[#This Row],[id]])</f>
        <v>10</v>
      </c>
      <c r="BH501">
        <f>podroze78[[#This Row],[D_powr]]-podroze78[[#This Row],[D_wyj]]+1</f>
        <v>2</v>
      </c>
      <c r="BI501" s="1" cm="1">
        <f t="array" ref="BI501">SUM(IF(podroze78[Nazwisko]=podroze78[[#This Row],[Nazwisko]],podroze78[dnie],0))</f>
        <v>28</v>
      </c>
      <c r="BJ501" s="1">
        <f>30+(podroze78[[#This Row],[dnie]]-1)*24</f>
        <v>54</v>
      </c>
      <c r="BK501" s="1">
        <f>podroze78[[#This Row],[dieta]]+podroze78[[#This Row],[Koszt_wyj]]</f>
        <v>624</v>
      </c>
      <c r="BL501" s="1">
        <f>MONTH(podroze78[[#This Row],[D_wyj]])</f>
        <v>5</v>
      </c>
      <c r="BT501" s="1" t="s">
        <v>166</v>
      </c>
      <c r="BU501" s="1" t="s">
        <v>167</v>
      </c>
      <c r="BV501" s="1" t="s">
        <v>27</v>
      </c>
      <c r="BW501" s="2">
        <v>41765</v>
      </c>
      <c r="BX501" s="2">
        <v>41766</v>
      </c>
      <c r="BY501">
        <v>570</v>
      </c>
      <c r="BZ501" t="str">
        <f>podroze789[[#This Row],[Imie]]&amp;podroze789[[#This Row],[Nazwisko]]</f>
        <v>DariaParyska</v>
      </c>
      <c r="CA501">
        <f>COUNTIF(podroze789[id],podroze789[[#This Row],[id]])</f>
        <v>10</v>
      </c>
      <c r="CB501">
        <f>podroze789[[#This Row],[D_powr]]-podroze789[[#This Row],[D_wyj]]+1</f>
        <v>2</v>
      </c>
      <c r="CC501" s="1" cm="1">
        <f t="array" ref="CC501">SUM(IF(podroze789[Nazwisko]=podroze789[[#This Row],[Nazwisko]],podroze789[dnie],0))</f>
        <v>28</v>
      </c>
      <c r="CD501" s="1">
        <f>30+(podroze789[[#This Row],[dnie]]-1)*24</f>
        <v>54</v>
      </c>
      <c r="CE501" s="1">
        <f>podroze789[[#This Row],[dieta]]+podroze789[[#This Row],[Koszt_wyj]]</f>
        <v>624</v>
      </c>
      <c r="CF501" s="1">
        <f>MONTH(podroze789[[#This Row],[D_wyj]])</f>
        <v>5</v>
      </c>
      <c r="CG501" s="1">
        <f>podroze789[[#This Row],[dnie]]-1</f>
        <v>1</v>
      </c>
      <c r="CV501" s="23">
        <v>2</v>
      </c>
    </row>
    <row r="502" spans="1:100" x14ac:dyDescent="0.25">
      <c r="A502" s="1" t="s">
        <v>166</v>
      </c>
      <c r="B502" s="1" t="s">
        <v>167</v>
      </c>
      <c r="C502" s="1" t="s">
        <v>24</v>
      </c>
      <c r="D502" s="2">
        <v>41946</v>
      </c>
      <c r="E502" s="2">
        <v>41947</v>
      </c>
      <c r="F502">
        <v>439.7</v>
      </c>
      <c r="G502" t="str">
        <f>podroze[[#This Row],[Imie]]&amp;podroze[[#This Row],[Nazwisko]]</f>
        <v>DariaParyska</v>
      </c>
      <c r="H502">
        <f>COUNTIF(podroze[id],podroze[[#This Row],[id]])</f>
        <v>10</v>
      </c>
      <c r="I502">
        <f>podroze[[#This Row],[D_powr]]-podroze[[#This Row],[D_wyj]]+1</f>
        <v>2</v>
      </c>
      <c r="J502" s="1" cm="1">
        <f t="array" ref="J502">SUM(IF(podroze[Nazwisko]=podroze[[#This Row],[Nazwisko]],podroze[dnie],0))</f>
        <v>28</v>
      </c>
      <c r="K502" s="1">
        <f>30+(podroze[[#This Row],[dnie]]-1)*24</f>
        <v>54</v>
      </c>
      <c r="AB502" s="1" t="s">
        <v>166</v>
      </c>
      <c r="AC502" s="1" t="s">
        <v>167</v>
      </c>
      <c r="AD502" s="1" t="s">
        <v>24</v>
      </c>
      <c r="AE502" s="2">
        <v>41946</v>
      </c>
      <c r="AF502" s="2">
        <v>41947</v>
      </c>
      <c r="AG502">
        <v>439.7</v>
      </c>
      <c r="AH502" t="str">
        <f>podroze7[[#This Row],[Imie]]&amp;podroze7[[#This Row],[Nazwisko]]</f>
        <v>DariaParyska</v>
      </c>
      <c r="AI502">
        <f>COUNTIF(podroze7[id],podroze7[[#This Row],[id]])</f>
        <v>10</v>
      </c>
      <c r="AJ502">
        <f>podroze7[[#This Row],[D_powr]]-podroze7[[#This Row],[D_wyj]]+1</f>
        <v>2</v>
      </c>
      <c r="AK502" s="1" cm="1">
        <f t="array" ref="AK502">SUM(IF(podroze7[Nazwisko]=podroze7[[#This Row],[Nazwisko]],podroze7[dnie],0))</f>
        <v>28</v>
      </c>
      <c r="AL502" s="1">
        <f>30+(podroze7[[#This Row],[dnie]]-1)*24</f>
        <v>54</v>
      </c>
      <c r="AM502" s="1">
        <f>podroze7[[#This Row],[dieta]]+podroze7[[#This Row],[Koszt_wyj]]</f>
        <v>493.7</v>
      </c>
      <c r="AZ502" s="1" t="s">
        <v>166</v>
      </c>
      <c r="BA502" s="1" t="s">
        <v>167</v>
      </c>
      <c r="BB502" s="1" t="s">
        <v>24</v>
      </c>
      <c r="BC502" s="2">
        <v>41946</v>
      </c>
      <c r="BD502" s="2">
        <v>41947</v>
      </c>
      <c r="BE502">
        <v>439.7</v>
      </c>
      <c r="BF502" t="str">
        <f>podroze78[[#This Row],[Imie]]&amp;podroze78[[#This Row],[Nazwisko]]</f>
        <v>DariaParyska</v>
      </c>
      <c r="BG502">
        <f>COUNTIF(podroze78[id],podroze78[[#This Row],[id]])</f>
        <v>10</v>
      </c>
      <c r="BH502">
        <f>podroze78[[#This Row],[D_powr]]-podroze78[[#This Row],[D_wyj]]+1</f>
        <v>2</v>
      </c>
      <c r="BI502" s="1" cm="1">
        <f t="array" ref="BI502">SUM(IF(podroze78[Nazwisko]=podroze78[[#This Row],[Nazwisko]],podroze78[dnie],0))</f>
        <v>28</v>
      </c>
      <c r="BJ502" s="1">
        <f>30+(podroze78[[#This Row],[dnie]]-1)*24</f>
        <v>54</v>
      </c>
      <c r="BK502" s="1">
        <f>podroze78[[#This Row],[dieta]]+podroze78[[#This Row],[Koszt_wyj]]</f>
        <v>493.7</v>
      </c>
      <c r="BL502" s="1">
        <f>MONTH(podroze78[[#This Row],[D_wyj]])</f>
        <v>11</v>
      </c>
      <c r="BT502" s="1" t="s">
        <v>166</v>
      </c>
      <c r="BU502" s="1" t="s">
        <v>167</v>
      </c>
      <c r="BV502" s="1" t="s">
        <v>24</v>
      </c>
      <c r="BW502" s="2">
        <v>41946</v>
      </c>
      <c r="BX502" s="2">
        <v>41947</v>
      </c>
      <c r="BY502">
        <v>439.7</v>
      </c>
      <c r="BZ502" t="str">
        <f>podroze789[[#This Row],[Imie]]&amp;podroze789[[#This Row],[Nazwisko]]</f>
        <v>DariaParyska</v>
      </c>
      <c r="CA502">
        <f>COUNTIF(podroze789[id],podroze789[[#This Row],[id]])</f>
        <v>10</v>
      </c>
      <c r="CB502">
        <f>podroze789[[#This Row],[D_powr]]-podroze789[[#This Row],[D_wyj]]+1</f>
        <v>2</v>
      </c>
      <c r="CC502" s="1" cm="1">
        <f t="array" ref="CC502">SUM(IF(podroze789[Nazwisko]=podroze789[[#This Row],[Nazwisko]],podroze789[dnie],0))</f>
        <v>28</v>
      </c>
      <c r="CD502" s="1">
        <f>30+(podroze789[[#This Row],[dnie]]-1)*24</f>
        <v>54</v>
      </c>
      <c r="CE502" s="1">
        <f>podroze789[[#This Row],[dieta]]+podroze789[[#This Row],[Koszt_wyj]]</f>
        <v>493.7</v>
      </c>
      <c r="CF502" s="1">
        <f>MONTH(podroze789[[#This Row],[D_wyj]])</f>
        <v>11</v>
      </c>
      <c r="CG502" s="1">
        <f>podroze789[[#This Row],[dnie]]-1</f>
        <v>1</v>
      </c>
      <c r="CV502" s="24">
        <v>2</v>
      </c>
    </row>
    <row r="503" spans="1:100" x14ac:dyDescent="0.25">
      <c r="A503" s="1" t="s">
        <v>166</v>
      </c>
      <c r="B503" s="1" t="s">
        <v>167</v>
      </c>
      <c r="C503" s="1" t="s">
        <v>47</v>
      </c>
      <c r="D503" s="2">
        <v>41958</v>
      </c>
      <c r="E503" s="2">
        <v>41959</v>
      </c>
      <c r="F503">
        <v>526.79999999999995</v>
      </c>
      <c r="G503" t="str">
        <f>podroze[[#This Row],[Imie]]&amp;podroze[[#This Row],[Nazwisko]]</f>
        <v>DariaParyska</v>
      </c>
      <c r="H503">
        <f>COUNTIF(podroze[id],podroze[[#This Row],[id]])</f>
        <v>10</v>
      </c>
      <c r="I503">
        <f>podroze[[#This Row],[D_powr]]-podroze[[#This Row],[D_wyj]]+1</f>
        <v>2</v>
      </c>
      <c r="J503" s="1" cm="1">
        <f t="array" ref="J503">SUM(IF(podroze[Nazwisko]=podroze[[#This Row],[Nazwisko]],podroze[dnie],0))</f>
        <v>28</v>
      </c>
      <c r="K503" s="1">
        <f>30+(podroze[[#This Row],[dnie]]-1)*24</f>
        <v>54</v>
      </c>
      <c r="AB503" s="1" t="s">
        <v>166</v>
      </c>
      <c r="AC503" s="1" t="s">
        <v>167</v>
      </c>
      <c r="AD503" s="1" t="s">
        <v>47</v>
      </c>
      <c r="AE503" s="2">
        <v>41958</v>
      </c>
      <c r="AF503" s="2">
        <v>41959</v>
      </c>
      <c r="AG503">
        <v>526.79999999999995</v>
      </c>
      <c r="AH503" t="str">
        <f>podroze7[[#This Row],[Imie]]&amp;podroze7[[#This Row],[Nazwisko]]</f>
        <v>DariaParyska</v>
      </c>
      <c r="AI503">
        <f>COUNTIF(podroze7[id],podroze7[[#This Row],[id]])</f>
        <v>10</v>
      </c>
      <c r="AJ503">
        <f>podroze7[[#This Row],[D_powr]]-podroze7[[#This Row],[D_wyj]]+1</f>
        <v>2</v>
      </c>
      <c r="AK503" s="1" cm="1">
        <f t="array" ref="AK503">SUM(IF(podroze7[Nazwisko]=podroze7[[#This Row],[Nazwisko]],podroze7[dnie],0))</f>
        <v>28</v>
      </c>
      <c r="AL503" s="1">
        <f>30+(podroze7[[#This Row],[dnie]]-1)*24</f>
        <v>54</v>
      </c>
      <c r="AM503" s="1">
        <f>podroze7[[#This Row],[dieta]]+podroze7[[#This Row],[Koszt_wyj]]</f>
        <v>580.79999999999995</v>
      </c>
      <c r="AZ503" s="1" t="s">
        <v>166</v>
      </c>
      <c r="BA503" s="1" t="s">
        <v>167</v>
      </c>
      <c r="BB503" s="1" t="s">
        <v>47</v>
      </c>
      <c r="BC503" s="2">
        <v>41958</v>
      </c>
      <c r="BD503" s="2">
        <v>41959</v>
      </c>
      <c r="BE503">
        <v>526.79999999999995</v>
      </c>
      <c r="BF503" t="str">
        <f>podroze78[[#This Row],[Imie]]&amp;podroze78[[#This Row],[Nazwisko]]</f>
        <v>DariaParyska</v>
      </c>
      <c r="BG503">
        <f>COUNTIF(podroze78[id],podroze78[[#This Row],[id]])</f>
        <v>10</v>
      </c>
      <c r="BH503">
        <f>podroze78[[#This Row],[D_powr]]-podroze78[[#This Row],[D_wyj]]+1</f>
        <v>2</v>
      </c>
      <c r="BI503" s="1" cm="1">
        <f t="array" ref="BI503">SUM(IF(podroze78[Nazwisko]=podroze78[[#This Row],[Nazwisko]],podroze78[dnie],0))</f>
        <v>28</v>
      </c>
      <c r="BJ503" s="1">
        <f>30+(podroze78[[#This Row],[dnie]]-1)*24</f>
        <v>54</v>
      </c>
      <c r="BK503" s="1">
        <f>podroze78[[#This Row],[dieta]]+podroze78[[#This Row],[Koszt_wyj]]</f>
        <v>580.79999999999995</v>
      </c>
      <c r="BL503" s="1">
        <f>MONTH(podroze78[[#This Row],[D_wyj]])</f>
        <v>11</v>
      </c>
      <c r="BT503" s="1" t="s">
        <v>166</v>
      </c>
      <c r="BU503" s="1" t="s">
        <v>167</v>
      </c>
      <c r="BV503" s="1" t="s">
        <v>47</v>
      </c>
      <c r="BW503" s="2">
        <v>41958</v>
      </c>
      <c r="BX503" s="2">
        <v>41959</v>
      </c>
      <c r="BY503">
        <v>526.79999999999995</v>
      </c>
      <c r="BZ503" t="str">
        <f>podroze789[[#This Row],[Imie]]&amp;podroze789[[#This Row],[Nazwisko]]</f>
        <v>DariaParyska</v>
      </c>
      <c r="CA503">
        <f>COUNTIF(podroze789[id],podroze789[[#This Row],[id]])</f>
        <v>10</v>
      </c>
      <c r="CB503">
        <f>podroze789[[#This Row],[D_powr]]-podroze789[[#This Row],[D_wyj]]+1</f>
        <v>2</v>
      </c>
      <c r="CC503" s="1" cm="1">
        <f t="array" ref="CC503">SUM(IF(podroze789[Nazwisko]=podroze789[[#This Row],[Nazwisko]],podroze789[dnie],0))</f>
        <v>28</v>
      </c>
      <c r="CD503" s="1">
        <f>30+(podroze789[[#This Row],[dnie]]-1)*24</f>
        <v>54</v>
      </c>
      <c r="CE503" s="1">
        <f>podroze789[[#This Row],[dieta]]+podroze789[[#This Row],[Koszt_wyj]]</f>
        <v>580.79999999999995</v>
      </c>
      <c r="CF503" s="1">
        <f>MONTH(podroze789[[#This Row],[D_wyj]])</f>
        <v>11</v>
      </c>
      <c r="CG503" s="1">
        <f>podroze789[[#This Row],[dnie]]-1</f>
        <v>1</v>
      </c>
      <c r="CV503" s="23">
        <v>1</v>
      </c>
    </row>
    <row r="504" spans="1:100" x14ac:dyDescent="0.25">
      <c r="A504" s="1" t="s">
        <v>166</v>
      </c>
      <c r="B504" s="1" t="s">
        <v>167</v>
      </c>
      <c r="C504" s="1" t="s">
        <v>38</v>
      </c>
      <c r="D504" s="2">
        <v>41983</v>
      </c>
      <c r="E504" s="2">
        <v>41984</v>
      </c>
      <c r="F504">
        <v>407.8</v>
      </c>
      <c r="G504" t="str">
        <f>podroze[[#This Row],[Imie]]&amp;podroze[[#This Row],[Nazwisko]]</f>
        <v>DariaParyska</v>
      </c>
      <c r="H504">
        <f>COUNTIF(podroze[id],podroze[[#This Row],[id]])</f>
        <v>10</v>
      </c>
      <c r="I504">
        <f>podroze[[#This Row],[D_powr]]-podroze[[#This Row],[D_wyj]]+1</f>
        <v>2</v>
      </c>
      <c r="J504" s="1" cm="1">
        <f t="array" ref="J504">SUM(IF(podroze[Nazwisko]=podroze[[#This Row],[Nazwisko]],podroze[dnie],0))</f>
        <v>28</v>
      </c>
      <c r="K504" s="1">
        <f>30+(podroze[[#This Row],[dnie]]-1)*24</f>
        <v>54</v>
      </c>
      <c r="AB504" s="1" t="s">
        <v>166</v>
      </c>
      <c r="AC504" s="1" t="s">
        <v>167</v>
      </c>
      <c r="AD504" s="1" t="s">
        <v>38</v>
      </c>
      <c r="AE504" s="2">
        <v>41983</v>
      </c>
      <c r="AF504" s="2">
        <v>41984</v>
      </c>
      <c r="AG504">
        <v>407.8</v>
      </c>
      <c r="AH504" t="str">
        <f>podroze7[[#This Row],[Imie]]&amp;podroze7[[#This Row],[Nazwisko]]</f>
        <v>DariaParyska</v>
      </c>
      <c r="AI504">
        <f>COUNTIF(podroze7[id],podroze7[[#This Row],[id]])</f>
        <v>10</v>
      </c>
      <c r="AJ504">
        <f>podroze7[[#This Row],[D_powr]]-podroze7[[#This Row],[D_wyj]]+1</f>
        <v>2</v>
      </c>
      <c r="AK504" s="1" cm="1">
        <f t="array" ref="AK504">SUM(IF(podroze7[Nazwisko]=podroze7[[#This Row],[Nazwisko]],podroze7[dnie],0))</f>
        <v>28</v>
      </c>
      <c r="AL504" s="1">
        <f>30+(podroze7[[#This Row],[dnie]]-1)*24</f>
        <v>54</v>
      </c>
      <c r="AM504" s="1">
        <f>podroze7[[#This Row],[dieta]]+podroze7[[#This Row],[Koszt_wyj]]</f>
        <v>461.8</v>
      </c>
      <c r="AZ504" s="1" t="s">
        <v>166</v>
      </c>
      <c r="BA504" s="1" t="s">
        <v>167</v>
      </c>
      <c r="BB504" s="1" t="s">
        <v>38</v>
      </c>
      <c r="BC504" s="2">
        <v>41983</v>
      </c>
      <c r="BD504" s="2">
        <v>41984</v>
      </c>
      <c r="BE504">
        <v>407.8</v>
      </c>
      <c r="BF504" t="str">
        <f>podroze78[[#This Row],[Imie]]&amp;podroze78[[#This Row],[Nazwisko]]</f>
        <v>DariaParyska</v>
      </c>
      <c r="BG504">
        <f>COUNTIF(podroze78[id],podroze78[[#This Row],[id]])</f>
        <v>10</v>
      </c>
      <c r="BH504">
        <f>podroze78[[#This Row],[D_powr]]-podroze78[[#This Row],[D_wyj]]+1</f>
        <v>2</v>
      </c>
      <c r="BI504" s="1" cm="1">
        <f t="array" ref="BI504">SUM(IF(podroze78[Nazwisko]=podroze78[[#This Row],[Nazwisko]],podroze78[dnie],0))</f>
        <v>28</v>
      </c>
      <c r="BJ504" s="1">
        <f>30+(podroze78[[#This Row],[dnie]]-1)*24</f>
        <v>54</v>
      </c>
      <c r="BK504" s="1">
        <f>podroze78[[#This Row],[dieta]]+podroze78[[#This Row],[Koszt_wyj]]</f>
        <v>461.8</v>
      </c>
      <c r="BL504" s="1">
        <f>MONTH(podroze78[[#This Row],[D_wyj]])</f>
        <v>12</v>
      </c>
      <c r="BT504" s="1" t="s">
        <v>166</v>
      </c>
      <c r="BU504" s="1" t="s">
        <v>167</v>
      </c>
      <c r="BV504" s="1" t="s">
        <v>38</v>
      </c>
      <c r="BW504" s="2">
        <v>41983</v>
      </c>
      <c r="BX504" s="2">
        <v>41984</v>
      </c>
      <c r="BY504">
        <v>407.8</v>
      </c>
      <c r="BZ504" t="str">
        <f>podroze789[[#This Row],[Imie]]&amp;podroze789[[#This Row],[Nazwisko]]</f>
        <v>DariaParyska</v>
      </c>
      <c r="CA504">
        <f>COUNTIF(podroze789[id],podroze789[[#This Row],[id]])</f>
        <v>10</v>
      </c>
      <c r="CB504">
        <f>podroze789[[#This Row],[D_powr]]-podroze789[[#This Row],[D_wyj]]+1</f>
        <v>2</v>
      </c>
      <c r="CC504" s="1" cm="1">
        <f t="array" ref="CC504">SUM(IF(podroze789[Nazwisko]=podroze789[[#This Row],[Nazwisko]],podroze789[dnie],0))</f>
        <v>28</v>
      </c>
      <c r="CD504" s="1">
        <f>30+(podroze789[[#This Row],[dnie]]-1)*24</f>
        <v>54</v>
      </c>
      <c r="CE504" s="1">
        <f>podroze789[[#This Row],[dieta]]+podroze789[[#This Row],[Koszt_wyj]]</f>
        <v>461.8</v>
      </c>
      <c r="CF504" s="1">
        <f>MONTH(podroze789[[#This Row],[D_wyj]])</f>
        <v>12</v>
      </c>
      <c r="CG504" s="1">
        <f>podroze789[[#This Row],[dnie]]-1</f>
        <v>1</v>
      </c>
      <c r="CV504" s="24">
        <v>1</v>
      </c>
    </row>
    <row r="505" spans="1:100" x14ac:dyDescent="0.25">
      <c r="A505" s="1" t="s">
        <v>82</v>
      </c>
      <c r="B505" s="1" t="s">
        <v>83</v>
      </c>
      <c r="C505" s="1" t="s">
        <v>27</v>
      </c>
      <c r="D505" s="2">
        <v>41851</v>
      </c>
      <c r="E505" s="2">
        <v>41852</v>
      </c>
      <c r="F505">
        <v>570</v>
      </c>
      <c r="G505" t="str">
        <f>podroze[[#This Row],[Imie]]&amp;podroze[[#This Row],[Nazwisko]]</f>
        <v>KornelCzerski</v>
      </c>
      <c r="H505">
        <f>COUNTIF(podroze[id],podroze[[#This Row],[id]])</f>
        <v>9</v>
      </c>
      <c r="I505">
        <f>podroze[[#This Row],[D_powr]]-podroze[[#This Row],[D_wyj]]+1</f>
        <v>2</v>
      </c>
      <c r="J505" s="1" cm="1">
        <f t="array" ref="J505">SUM(IF(podroze[Nazwisko]=podroze[[#This Row],[Nazwisko]],podroze[dnie],0))</f>
        <v>28</v>
      </c>
      <c r="K505" s="1">
        <f>30+(podroze[[#This Row],[dnie]]-1)*24</f>
        <v>54</v>
      </c>
      <c r="AB505" s="1" t="s">
        <v>82</v>
      </c>
      <c r="AC505" s="1" t="s">
        <v>83</v>
      </c>
      <c r="AD505" s="1" t="s">
        <v>27</v>
      </c>
      <c r="AE505" s="2">
        <v>41851</v>
      </c>
      <c r="AF505" s="2">
        <v>41852</v>
      </c>
      <c r="AG505">
        <v>570</v>
      </c>
      <c r="AH505" t="str">
        <f>podroze7[[#This Row],[Imie]]&amp;podroze7[[#This Row],[Nazwisko]]</f>
        <v>KornelCzerski</v>
      </c>
      <c r="AI505">
        <f>COUNTIF(podroze7[id],podroze7[[#This Row],[id]])</f>
        <v>9</v>
      </c>
      <c r="AJ505">
        <f>podroze7[[#This Row],[D_powr]]-podroze7[[#This Row],[D_wyj]]+1</f>
        <v>2</v>
      </c>
      <c r="AK505" s="1" cm="1">
        <f t="array" ref="AK505">SUM(IF(podroze7[Nazwisko]=podroze7[[#This Row],[Nazwisko]],podroze7[dnie],0))</f>
        <v>28</v>
      </c>
      <c r="AL505" s="1">
        <f>30+(podroze7[[#This Row],[dnie]]-1)*24</f>
        <v>54</v>
      </c>
      <c r="AM505" s="1">
        <f>podroze7[[#This Row],[dieta]]+podroze7[[#This Row],[Koszt_wyj]]</f>
        <v>624</v>
      </c>
      <c r="AZ505" s="1" t="s">
        <v>82</v>
      </c>
      <c r="BA505" s="1" t="s">
        <v>83</v>
      </c>
      <c r="BB505" s="1" t="s">
        <v>27</v>
      </c>
      <c r="BC505" s="2">
        <v>41851</v>
      </c>
      <c r="BD505" s="2">
        <v>41852</v>
      </c>
      <c r="BE505">
        <v>570</v>
      </c>
      <c r="BF505" t="str">
        <f>podroze78[[#This Row],[Imie]]&amp;podroze78[[#This Row],[Nazwisko]]</f>
        <v>KornelCzerski</v>
      </c>
      <c r="BG505">
        <f>COUNTIF(podroze78[id],podroze78[[#This Row],[id]])</f>
        <v>9</v>
      </c>
      <c r="BH505">
        <f>podroze78[[#This Row],[D_powr]]-podroze78[[#This Row],[D_wyj]]+1</f>
        <v>2</v>
      </c>
      <c r="BI505" s="1" cm="1">
        <f t="array" ref="BI505">SUM(IF(podroze78[Nazwisko]=podroze78[[#This Row],[Nazwisko]],podroze78[dnie],0))</f>
        <v>28</v>
      </c>
      <c r="BJ505" s="1">
        <f>30+(podroze78[[#This Row],[dnie]]-1)*24</f>
        <v>54</v>
      </c>
      <c r="BK505" s="1">
        <f>podroze78[[#This Row],[dieta]]+podroze78[[#This Row],[Koszt_wyj]]</f>
        <v>624</v>
      </c>
      <c r="BL505" s="1">
        <f>MONTH(podroze78[[#This Row],[D_wyj]])</f>
        <v>7</v>
      </c>
      <c r="BT505" s="1" t="s">
        <v>82</v>
      </c>
      <c r="BU505" s="1" t="s">
        <v>83</v>
      </c>
      <c r="BV505" s="1" t="s">
        <v>27</v>
      </c>
      <c r="BW505" s="2">
        <v>41851</v>
      </c>
      <c r="BX505" s="2">
        <v>41852</v>
      </c>
      <c r="BY505">
        <v>570</v>
      </c>
      <c r="BZ505" t="str">
        <f>podroze789[[#This Row],[Imie]]&amp;podroze789[[#This Row],[Nazwisko]]</f>
        <v>KornelCzerski</v>
      </c>
      <c r="CA505">
        <f>COUNTIF(podroze789[id],podroze789[[#This Row],[id]])</f>
        <v>9</v>
      </c>
      <c r="CB505">
        <f>podroze789[[#This Row],[D_powr]]-podroze789[[#This Row],[D_wyj]]+1</f>
        <v>2</v>
      </c>
      <c r="CC505" s="1" cm="1">
        <f t="array" ref="CC505">SUM(IF(podroze789[Nazwisko]=podroze789[[#This Row],[Nazwisko]],podroze789[dnie],0))</f>
        <v>28</v>
      </c>
      <c r="CD505" s="1">
        <f>30+(podroze789[[#This Row],[dnie]]-1)*24</f>
        <v>54</v>
      </c>
      <c r="CE505" s="1">
        <f>podroze789[[#This Row],[dieta]]+podroze789[[#This Row],[Koszt_wyj]]</f>
        <v>624</v>
      </c>
      <c r="CF505" s="1">
        <f>MONTH(podroze789[[#This Row],[D_wyj]])</f>
        <v>7</v>
      </c>
      <c r="CG505" s="1">
        <f>podroze789[[#This Row],[dnie]]-1</f>
        <v>1</v>
      </c>
      <c r="CV505" s="23">
        <v>1</v>
      </c>
    </row>
    <row r="506" spans="1:100" x14ac:dyDescent="0.25">
      <c r="A506" s="1" t="s">
        <v>82</v>
      </c>
      <c r="B506" s="1" t="s">
        <v>83</v>
      </c>
      <c r="C506" s="1" t="s">
        <v>8</v>
      </c>
      <c r="D506" s="2">
        <v>41910</v>
      </c>
      <c r="E506" s="2">
        <v>41911</v>
      </c>
      <c r="F506">
        <v>891</v>
      </c>
      <c r="G506" t="str">
        <f>podroze[[#This Row],[Imie]]&amp;podroze[[#This Row],[Nazwisko]]</f>
        <v>KornelCzerski</v>
      </c>
      <c r="H506">
        <f>COUNTIF(podroze[id],podroze[[#This Row],[id]])</f>
        <v>9</v>
      </c>
      <c r="I506">
        <f>podroze[[#This Row],[D_powr]]-podroze[[#This Row],[D_wyj]]+1</f>
        <v>2</v>
      </c>
      <c r="J506" s="1" cm="1">
        <f t="array" ref="J506">SUM(IF(podroze[Nazwisko]=podroze[[#This Row],[Nazwisko]],podroze[dnie],0))</f>
        <v>28</v>
      </c>
      <c r="K506" s="1">
        <f>30+(podroze[[#This Row],[dnie]]-1)*24</f>
        <v>54</v>
      </c>
      <c r="AB506" s="1" t="s">
        <v>82</v>
      </c>
      <c r="AC506" s="1" t="s">
        <v>83</v>
      </c>
      <c r="AD506" s="1" t="s">
        <v>8</v>
      </c>
      <c r="AE506" s="2">
        <v>41910</v>
      </c>
      <c r="AF506" s="2">
        <v>41911</v>
      </c>
      <c r="AG506">
        <v>891</v>
      </c>
      <c r="AH506" t="str">
        <f>podroze7[[#This Row],[Imie]]&amp;podroze7[[#This Row],[Nazwisko]]</f>
        <v>KornelCzerski</v>
      </c>
      <c r="AI506">
        <f>COUNTIF(podroze7[id],podroze7[[#This Row],[id]])</f>
        <v>9</v>
      </c>
      <c r="AJ506">
        <f>podroze7[[#This Row],[D_powr]]-podroze7[[#This Row],[D_wyj]]+1</f>
        <v>2</v>
      </c>
      <c r="AK506" s="1" cm="1">
        <f t="array" ref="AK506">SUM(IF(podroze7[Nazwisko]=podroze7[[#This Row],[Nazwisko]],podroze7[dnie],0))</f>
        <v>28</v>
      </c>
      <c r="AL506" s="1">
        <f>30+(podroze7[[#This Row],[dnie]]-1)*24</f>
        <v>54</v>
      </c>
      <c r="AM506" s="1">
        <f>podroze7[[#This Row],[dieta]]+podroze7[[#This Row],[Koszt_wyj]]</f>
        <v>945</v>
      </c>
      <c r="AZ506" s="1" t="s">
        <v>82</v>
      </c>
      <c r="BA506" s="1" t="s">
        <v>83</v>
      </c>
      <c r="BB506" s="1" t="s">
        <v>8</v>
      </c>
      <c r="BC506" s="2">
        <v>41910</v>
      </c>
      <c r="BD506" s="2">
        <v>41911</v>
      </c>
      <c r="BE506">
        <v>891</v>
      </c>
      <c r="BF506" t="str">
        <f>podroze78[[#This Row],[Imie]]&amp;podroze78[[#This Row],[Nazwisko]]</f>
        <v>KornelCzerski</v>
      </c>
      <c r="BG506">
        <f>COUNTIF(podroze78[id],podroze78[[#This Row],[id]])</f>
        <v>9</v>
      </c>
      <c r="BH506">
        <f>podroze78[[#This Row],[D_powr]]-podroze78[[#This Row],[D_wyj]]+1</f>
        <v>2</v>
      </c>
      <c r="BI506" s="1" cm="1">
        <f t="array" ref="BI506">SUM(IF(podroze78[Nazwisko]=podroze78[[#This Row],[Nazwisko]],podroze78[dnie],0))</f>
        <v>28</v>
      </c>
      <c r="BJ506" s="1">
        <f>30+(podroze78[[#This Row],[dnie]]-1)*24</f>
        <v>54</v>
      </c>
      <c r="BK506" s="1">
        <f>podroze78[[#This Row],[dieta]]+podroze78[[#This Row],[Koszt_wyj]]</f>
        <v>945</v>
      </c>
      <c r="BL506" s="1">
        <f>MONTH(podroze78[[#This Row],[D_wyj]])</f>
        <v>9</v>
      </c>
      <c r="BT506" s="1" t="s">
        <v>82</v>
      </c>
      <c r="BU506" s="1" t="s">
        <v>83</v>
      </c>
      <c r="BV506" s="1" t="s">
        <v>8</v>
      </c>
      <c r="BW506" s="2">
        <v>41910</v>
      </c>
      <c r="BX506" s="2">
        <v>41911</v>
      </c>
      <c r="BY506">
        <v>891</v>
      </c>
      <c r="BZ506" t="str">
        <f>podroze789[[#This Row],[Imie]]&amp;podroze789[[#This Row],[Nazwisko]]</f>
        <v>KornelCzerski</v>
      </c>
      <c r="CA506">
        <f>COUNTIF(podroze789[id],podroze789[[#This Row],[id]])</f>
        <v>9</v>
      </c>
      <c r="CB506">
        <f>podroze789[[#This Row],[D_powr]]-podroze789[[#This Row],[D_wyj]]+1</f>
        <v>2</v>
      </c>
      <c r="CC506" s="1" cm="1">
        <f t="array" ref="CC506">SUM(IF(podroze789[Nazwisko]=podroze789[[#This Row],[Nazwisko]],podroze789[dnie],0))</f>
        <v>28</v>
      </c>
      <c r="CD506" s="1">
        <f>30+(podroze789[[#This Row],[dnie]]-1)*24</f>
        <v>54</v>
      </c>
      <c r="CE506" s="1">
        <f>podroze789[[#This Row],[dieta]]+podroze789[[#This Row],[Koszt_wyj]]</f>
        <v>945</v>
      </c>
      <c r="CF506" s="1">
        <f>MONTH(podroze789[[#This Row],[D_wyj]])</f>
        <v>9</v>
      </c>
      <c r="CG506" s="1">
        <f>podroze789[[#This Row],[dnie]]-1</f>
        <v>1</v>
      </c>
      <c r="CV506" s="24">
        <v>2</v>
      </c>
    </row>
    <row r="507" spans="1:100" x14ac:dyDescent="0.25">
      <c r="A507" s="1" t="s">
        <v>82</v>
      </c>
      <c r="B507" s="1" t="s">
        <v>83</v>
      </c>
      <c r="C507" s="1" t="s">
        <v>38</v>
      </c>
      <c r="D507" s="2">
        <v>41941</v>
      </c>
      <c r="E507" s="2">
        <v>41942</v>
      </c>
      <c r="F507">
        <v>407.8</v>
      </c>
      <c r="G507" t="str">
        <f>podroze[[#This Row],[Imie]]&amp;podroze[[#This Row],[Nazwisko]]</f>
        <v>KornelCzerski</v>
      </c>
      <c r="H507">
        <f>COUNTIF(podroze[id],podroze[[#This Row],[id]])</f>
        <v>9</v>
      </c>
      <c r="I507">
        <f>podroze[[#This Row],[D_powr]]-podroze[[#This Row],[D_wyj]]+1</f>
        <v>2</v>
      </c>
      <c r="J507" s="1" cm="1">
        <f t="array" ref="J507">SUM(IF(podroze[Nazwisko]=podroze[[#This Row],[Nazwisko]],podroze[dnie],0))</f>
        <v>28</v>
      </c>
      <c r="K507" s="1">
        <f>30+(podroze[[#This Row],[dnie]]-1)*24</f>
        <v>54</v>
      </c>
      <c r="AB507" s="1" t="s">
        <v>82</v>
      </c>
      <c r="AC507" s="1" t="s">
        <v>83</v>
      </c>
      <c r="AD507" s="1" t="s">
        <v>38</v>
      </c>
      <c r="AE507" s="2">
        <v>41941</v>
      </c>
      <c r="AF507" s="2">
        <v>41942</v>
      </c>
      <c r="AG507">
        <v>407.8</v>
      </c>
      <c r="AH507" t="str">
        <f>podroze7[[#This Row],[Imie]]&amp;podroze7[[#This Row],[Nazwisko]]</f>
        <v>KornelCzerski</v>
      </c>
      <c r="AI507">
        <f>COUNTIF(podroze7[id],podroze7[[#This Row],[id]])</f>
        <v>9</v>
      </c>
      <c r="AJ507">
        <f>podroze7[[#This Row],[D_powr]]-podroze7[[#This Row],[D_wyj]]+1</f>
        <v>2</v>
      </c>
      <c r="AK507" s="1" cm="1">
        <f t="array" ref="AK507">SUM(IF(podroze7[Nazwisko]=podroze7[[#This Row],[Nazwisko]],podroze7[dnie],0))</f>
        <v>28</v>
      </c>
      <c r="AL507" s="1">
        <f>30+(podroze7[[#This Row],[dnie]]-1)*24</f>
        <v>54</v>
      </c>
      <c r="AM507" s="1">
        <f>podroze7[[#This Row],[dieta]]+podroze7[[#This Row],[Koszt_wyj]]</f>
        <v>461.8</v>
      </c>
      <c r="AZ507" s="1" t="s">
        <v>82</v>
      </c>
      <c r="BA507" s="1" t="s">
        <v>83</v>
      </c>
      <c r="BB507" s="1" t="s">
        <v>38</v>
      </c>
      <c r="BC507" s="2">
        <v>41941</v>
      </c>
      <c r="BD507" s="2">
        <v>41942</v>
      </c>
      <c r="BE507">
        <v>407.8</v>
      </c>
      <c r="BF507" t="str">
        <f>podroze78[[#This Row],[Imie]]&amp;podroze78[[#This Row],[Nazwisko]]</f>
        <v>KornelCzerski</v>
      </c>
      <c r="BG507">
        <f>COUNTIF(podroze78[id],podroze78[[#This Row],[id]])</f>
        <v>9</v>
      </c>
      <c r="BH507">
        <f>podroze78[[#This Row],[D_powr]]-podroze78[[#This Row],[D_wyj]]+1</f>
        <v>2</v>
      </c>
      <c r="BI507" s="1" cm="1">
        <f t="array" ref="BI507">SUM(IF(podroze78[Nazwisko]=podroze78[[#This Row],[Nazwisko]],podroze78[dnie],0))</f>
        <v>28</v>
      </c>
      <c r="BJ507" s="1">
        <f>30+(podroze78[[#This Row],[dnie]]-1)*24</f>
        <v>54</v>
      </c>
      <c r="BK507" s="1">
        <f>podroze78[[#This Row],[dieta]]+podroze78[[#This Row],[Koszt_wyj]]</f>
        <v>461.8</v>
      </c>
      <c r="BL507" s="1">
        <f>MONTH(podroze78[[#This Row],[D_wyj]])</f>
        <v>10</v>
      </c>
      <c r="BT507" s="1" t="s">
        <v>82</v>
      </c>
      <c r="BU507" s="1" t="s">
        <v>83</v>
      </c>
      <c r="BV507" s="1" t="s">
        <v>38</v>
      </c>
      <c r="BW507" s="2">
        <v>41941</v>
      </c>
      <c r="BX507" s="2">
        <v>41942</v>
      </c>
      <c r="BY507">
        <v>407.8</v>
      </c>
      <c r="BZ507" t="str">
        <f>podroze789[[#This Row],[Imie]]&amp;podroze789[[#This Row],[Nazwisko]]</f>
        <v>KornelCzerski</v>
      </c>
      <c r="CA507">
        <f>COUNTIF(podroze789[id],podroze789[[#This Row],[id]])</f>
        <v>9</v>
      </c>
      <c r="CB507">
        <f>podroze789[[#This Row],[D_powr]]-podroze789[[#This Row],[D_wyj]]+1</f>
        <v>2</v>
      </c>
      <c r="CC507" s="1" cm="1">
        <f t="array" ref="CC507">SUM(IF(podroze789[Nazwisko]=podroze789[[#This Row],[Nazwisko]],podroze789[dnie],0))</f>
        <v>28</v>
      </c>
      <c r="CD507" s="1">
        <f>30+(podroze789[[#This Row],[dnie]]-1)*24</f>
        <v>54</v>
      </c>
      <c r="CE507" s="1">
        <f>podroze789[[#This Row],[dieta]]+podroze789[[#This Row],[Koszt_wyj]]</f>
        <v>461.8</v>
      </c>
      <c r="CF507" s="1">
        <f>MONTH(podroze789[[#This Row],[D_wyj]])</f>
        <v>10</v>
      </c>
      <c r="CG507" s="1">
        <f>podroze789[[#This Row],[dnie]]-1</f>
        <v>1</v>
      </c>
      <c r="CV507" s="23">
        <v>2</v>
      </c>
    </row>
    <row r="508" spans="1:100" x14ac:dyDescent="0.25">
      <c r="A508" s="1" t="s">
        <v>73</v>
      </c>
      <c r="B508" s="1" t="s">
        <v>104</v>
      </c>
      <c r="C508" s="1" t="s">
        <v>47</v>
      </c>
      <c r="D508" s="2">
        <v>41654</v>
      </c>
      <c r="E508" s="2">
        <v>41655</v>
      </c>
      <c r="F508">
        <v>526.79999999999995</v>
      </c>
      <c r="G508" t="str">
        <f>podroze[[#This Row],[Imie]]&amp;podroze[[#This Row],[Nazwisko]]</f>
        <v>WojciechMagierowcz</v>
      </c>
      <c r="H508">
        <f>COUNTIF(podroze[id],podroze[[#This Row],[id]])</f>
        <v>8</v>
      </c>
      <c r="I508">
        <f>podroze[[#This Row],[D_powr]]-podroze[[#This Row],[D_wyj]]+1</f>
        <v>2</v>
      </c>
      <c r="J508" s="1" cm="1">
        <f t="array" ref="J508">SUM(IF(podroze[Nazwisko]=podroze[[#This Row],[Nazwisko]],podroze[dnie],0))</f>
        <v>28</v>
      </c>
      <c r="K508" s="1">
        <f>30+(podroze[[#This Row],[dnie]]-1)*24</f>
        <v>54</v>
      </c>
      <c r="AB508" s="1" t="s">
        <v>73</v>
      </c>
      <c r="AC508" s="1" t="s">
        <v>104</v>
      </c>
      <c r="AD508" s="1" t="s">
        <v>47</v>
      </c>
      <c r="AE508" s="2">
        <v>41654</v>
      </c>
      <c r="AF508" s="2">
        <v>41655</v>
      </c>
      <c r="AG508">
        <v>526.79999999999995</v>
      </c>
      <c r="AH508" t="str">
        <f>podroze7[[#This Row],[Imie]]&amp;podroze7[[#This Row],[Nazwisko]]</f>
        <v>WojciechMagierowcz</v>
      </c>
      <c r="AI508">
        <f>COUNTIF(podroze7[id],podroze7[[#This Row],[id]])</f>
        <v>8</v>
      </c>
      <c r="AJ508">
        <f>podroze7[[#This Row],[D_powr]]-podroze7[[#This Row],[D_wyj]]+1</f>
        <v>2</v>
      </c>
      <c r="AK508" s="1" cm="1">
        <f t="array" ref="AK508">SUM(IF(podroze7[Nazwisko]=podroze7[[#This Row],[Nazwisko]],podroze7[dnie],0))</f>
        <v>28</v>
      </c>
      <c r="AL508" s="1">
        <f>30+(podroze7[[#This Row],[dnie]]-1)*24</f>
        <v>54</v>
      </c>
      <c r="AM508" s="1">
        <f>podroze7[[#This Row],[dieta]]+podroze7[[#This Row],[Koszt_wyj]]</f>
        <v>580.79999999999995</v>
      </c>
      <c r="AZ508" s="1" t="s">
        <v>73</v>
      </c>
      <c r="BA508" s="1" t="s">
        <v>104</v>
      </c>
      <c r="BB508" s="1" t="s">
        <v>47</v>
      </c>
      <c r="BC508" s="2">
        <v>41654</v>
      </c>
      <c r="BD508" s="2">
        <v>41655</v>
      </c>
      <c r="BE508">
        <v>526.79999999999995</v>
      </c>
      <c r="BF508" t="str">
        <f>podroze78[[#This Row],[Imie]]&amp;podroze78[[#This Row],[Nazwisko]]</f>
        <v>WojciechMagierowcz</v>
      </c>
      <c r="BG508">
        <f>COUNTIF(podroze78[id],podroze78[[#This Row],[id]])</f>
        <v>8</v>
      </c>
      <c r="BH508">
        <f>podroze78[[#This Row],[D_powr]]-podroze78[[#This Row],[D_wyj]]+1</f>
        <v>2</v>
      </c>
      <c r="BI508" s="1" cm="1">
        <f t="array" ref="BI508">SUM(IF(podroze78[Nazwisko]=podroze78[[#This Row],[Nazwisko]],podroze78[dnie],0))</f>
        <v>28</v>
      </c>
      <c r="BJ508" s="1">
        <f>30+(podroze78[[#This Row],[dnie]]-1)*24</f>
        <v>54</v>
      </c>
      <c r="BK508" s="1">
        <f>podroze78[[#This Row],[dieta]]+podroze78[[#This Row],[Koszt_wyj]]</f>
        <v>580.79999999999995</v>
      </c>
      <c r="BL508" s="1">
        <f>MONTH(podroze78[[#This Row],[D_wyj]])</f>
        <v>1</v>
      </c>
      <c r="BT508" s="1" t="s">
        <v>73</v>
      </c>
      <c r="BU508" s="1" t="s">
        <v>104</v>
      </c>
      <c r="BV508" s="1" t="s">
        <v>47</v>
      </c>
      <c r="BW508" s="2">
        <v>41654</v>
      </c>
      <c r="BX508" s="2">
        <v>41655</v>
      </c>
      <c r="BY508">
        <v>526.79999999999995</v>
      </c>
      <c r="BZ508" t="str">
        <f>podroze789[[#This Row],[Imie]]&amp;podroze789[[#This Row],[Nazwisko]]</f>
        <v>WojciechMagierowcz</v>
      </c>
      <c r="CA508">
        <f>COUNTIF(podroze789[id],podroze789[[#This Row],[id]])</f>
        <v>8</v>
      </c>
      <c r="CB508">
        <f>podroze789[[#This Row],[D_powr]]-podroze789[[#This Row],[D_wyj]]+1</f>
        <v>2</v>
      </c>
      <c r="CC508" s="1" cm="1">
        <f t="array" ref="CC508">SUM(IF(podroze789[Nazwisko]=podroze789[[#This Row],[Nazwisko]],podroze789[dnie],0))</f>
        <v>28</v>
      </c>
      <c r="CD508" s="1">
        <f>30+(podroze789[[#This Row],[dnie]]-1)*24</f>
        <v>54</v>
      </c>
      <c r="CE508" s="1">
        <f>podroze789[[#This Row],[dieta]]+podroze789[[#This Row],[Koszt_wyj]]</f>
        <v>580.79999999999995</v>
      </c>
      <c r="CF508" s="1">
        <f>MONTH(podroze789[[#This Row],[D_wyj]])</f>
        <v>1</v>
      </c>
      <c r="CG508" s="1">
        <f>podroze789[[#This Row],[dnie]]-1</f>
        <v>1</v>
      </c>
      <c r="CV508" s="24">
        <v>1</v>
      </c>
    </row>
    <row r="509" spans="1:100" x14ac:dyDescent="0.25">
      <c r="A509" s="1" t="s">
        <v>73</v>
      </c>
      <c r="B509" s="1" t="s">
        <v>104</v>
      </c>
      <c r="C509" s="1" t="s">
        <v>19</v>
      </c>
      <c r="D509" s="2">
        <v>41713</v>
      </c>
      <c r="E509" s="2">
        <v>41714</v>
      </c>
      <c r="F509">
        <v>654.4</v>
      </c>
      <c r="G509" t="str">
        <f>podroze[[#This Row],[Imie]]&amp;podroze[[#This Row],[Nazwisko]]</f>
        <v>WojciechMagierowcz</v>
      </c>
      <c r="H509">
        <f>COUNTIF(podroze[id],podroze[[#This Row],[id]])</f>
        <v>8</v>
      </c>
      <c r="I509">
        <f>podroze[[#This Row],[D_powr]]-podroze[[#This Row],[D_wyj]]+1</f>
        <v>2</v>
      </c>
      <c r="J509" s="1" cm="1">
        <f t="array" ref="J509">SUM(IF(podroze[Nazwisko]=podroze[[#This Row],[Nazwisko]],podroze[dnie],0))</f>
        <v>28</v>
      </c>
      <c r="K509" s="1">
        <f>30+(podroze[[#This Row],[dnie]]-1)*24</f>
        <v>54</v>
      </c>
      <c r="AB509" s="1" t="s">
        <v>73</v>
      </c>
      <c r="AC509" s="1" t="s">
        <v>104</v>
      </c>
      <c r="AD509" s="1" t="s">
        <v>19</v>
      </c>
      <c r="AE509" s="2">
        <v>41713</v>
      </c>
      <c r="AF509" s="2">
        <v>41714</v>
      </c>
      <c r="AG509">
        <v>654.4</v>
      </c>
      <c r="AH509" t="str">
        <f>podroze7[[#This Row],[Imie]]&amp;podroze7[[#This Row],[Nazwisko]]</f>
        <v>WojciechMagierowcz</v>
      </c>
      <c r="AI509">
        <f>COUNTIF(podroze7[id],podroze7[[#This Row],[id]])</f>
        <v>8</v>
      </c>
      <c r="AJ509">
        <f>podroze7[[#This Row],[D_powr]]-podroze7[[#This Row],[D_wyj]]+1</f>
        <v>2</v>
      </c>
      <c r="AK509" s="1" cm="1">
        <f t="array" ref="AK509">SUM(IF(podroze7[Nazwisko]=podroze7[[#This Row],[Nazwisko]],podroze7[dnie],0))</f>
        <v>28</v>
      </c>
      <c r="AL509" s="1">
        <f>30+(podroze7[[#This Row],[dnie]]-1)*24</f>
        <v>54</v>
      </c>
      <c r="AM509" s="1">
        <f>podroze7[[#This Row],[dieta]]+podroze7[[#This Row],[Koszt_wyj]]</f>
        <v>708.4</v>
      </c>
      <c r="AZ509" s="1" t="s">
        <v>73</v>
      </c>
      <c r="BA509" s="1" t="s">
        <v>104</v>
      </c>
      <c r="BB509" s="1" t="s">
        <v>19</v>
      </c>
      <c r="BC509" s="2">
        <v>41713</v>
      </c>
      <c r="BD509" s="2">
        <v>41714</v>
      </c>
      <c r="BE509">
        <v>654.4</v>
      </c>
      <c r="BF509" t="str">
        <f>podroze78[[#This Row],[Imie]]&amp;podroze78[[#This Row],[Nazwisko]]</f>
        <v>WojciechMagierowcz</v>
      </c>
      <c r="BG509">
        <f>COUNTIF(podroze78[id],podroze78[[#This Row],[id]])</f>
        <v>8</v>
      </c>
      <c r="BH509">
        <f>podroze78[[#This Row],[D_powr]]-podroze78[[#This Row],[D_wyj]]+1</f>
        <v>2</v>
      </c>
      <c r="BI509" s="1" cm="1">
        <f t="array" ref="BI509">SUM(IF(podroze78[Nazwisko]=podroze78[[#This Row],[Nazwisko]],podroze78[dnie],0))</f>
        <v>28</v>
      </c>
      <c r="BJ509" s="1">
        <f>30+(podroze78[[#This Row],[dnie]]-1)*24</f>
        <v>54</v>
      </c>
      <c r="BK509" s="1">
        <f>podroze78[[#This Row],[dieta]]+podroze78[[#This Row],[Koszt_wyj]]</f>
        <v>708.4</v>
      </c>
      <c r="BL509" s="1">
        <f>MONTH(podroze78[[#This Row],[D_wyj]])</f>
        <v>3</v>
      </c>
      <c r="BT509" s="1" t="s">
        <v>73</v>
      </c>
      <c r="BU509" s="1" t="s">
        <v>104</v>
      </c>
      <c r="BV509" s="1" t="s">
        <v>19</v>
      </c>
      <c r="BW509" s="2">
        <v>41713</v>
      </c>
      <c r="BX509" s="2">
        <v>41714</v>
      </c>
      <c r="BY509">
        <v>654.4</v>
      </c>
      <c r="BZ509" t="str">
        <f>podroze789[[#This Row],[Imie]]&amp;podroze789[[#This Row],[Nazwisko]]</f>
        <v>WojciechMagierowcz</v>
      </c>
      <c r="CA509">
        <f>COUNTIF(podroze789[id],podroze789[[#This Row],[id]])</f>
        <v>8</v>
      </c>
      <c r="CB509">
        <f>podroze789[[#This Row],[D_powr]]-podroze789[[#This Row],[D_wyj]]+1</f>
        <v>2</v>
      </c>
      <c r="CC509" s="1" cm="1">
        <f t="array" ref="CC509">SUM(IF(podroze789[Nazwisko]=podroze789[[#This Row],[Nazwisko]],podroze789[dnie],0))</f>
        <v>28</v>
      </c>
      <c r="CD509" s="1">
        <f>30+(podroze789[[#This Row],[dnie]]-1)*24</f>
        <v>54</v>
      </c>
      <c r="CE509" s="1">
        <f>podroze789[[#This Row],[dieta]]+podroze789[[#This Row],[Koszt_wyj]]</f>
        <v>708.4</v>
      </c>
      <c r="CF509" s="1">
        <f>MONTH(podroze789[[#This Row],[D_wyj]])</f>
        <v>3</v>
      </c>
      <c r="CG509" s="1">
        <f>podroze789[[#This Row],[dnie]]-1</f>
        <v>1</v>
      </c>
      <c r="CV509" s="23">
        <v>1</v>
      </c>
    </row>
    <row r="510" spans="1:100" x14ac:dyDescent="0.25">
      <c r="A510" s="1" t="s">
        <v>64</v>
      </c>
      <c r="B510" s="1" t="s">
        <v>65</v>
      </c>
      <c r="C510" s="1" t="s">
        <v>66</v>
      </c>
      <c r="D510" s="2">
        <v>41648</v>
      </c>
      <c r="E510" s="2">
        <v>41649</v>
      </c>
      <c r="F510">
        <v>485.7</v>
      </c>
      <c r="G510" t="str">
        <f>podroze[[#This Row],[Imie]]&amp;podroze[[#This Row],[Nazwisko]]</f>
        <v>KarolWitkiewicz</v>
      </c>
      <c r="H510">
        <f>COUNTIF(podroze[id],podroze[[#This Row],[id]])</f>
        <v>8</v>
      </c>
      <c r="I510">
        <f>podroze[[#This Row],[D_powr]]-podroze[[#This Row],[D_wyj]]+1</f>
        <v>2</v>
      </c>
      <c r="J510" s="1" cm="1">
        <f t="array" ref="J510">SUM(IF(podroze[Nazwisko]=podroze[[#This Row],[Nazwisko]],podroze[dnie],0))</f>
        <v>28</v>
      </c>
      <c r="K510" s="1">
        <f>30+(podroze[[#This Row],[dnie]]-1)*24</f>
        <v>54</v>
      </c>
      <c r="AB510" s="1" t="s">
        <v>64</v>
      </c>
      <c r="AC510" s="1" t="s">
        <v>65</v>
      </c>
      <c r="AD510" s="1" t="s">
        <v>66</v>
      </c>
      <c r="AE510" s="2">
        <v>41648</v>
      </c>
      <c r="AF510" s="2">
        <v>41649</v>
      </c>
      <c r="AG510">
        <v>485.7</v>
      </c>
      <c r="AH510" t="str">
        <f>podroze7[[#This Row],[Imie]]&amp;podroze7[[#This Row],[Nazwisko]]</f>
        <v>KarolWitkiewicz</v>
      </c>
      <c r="AI510">
        <f>COUNTIF(podroze7[id],podroze7[[#This Row],[id]])</f>
        <v>8</v>
      </c>
      <c r="AJ510">
        <f>podroze7[[#This Row],[D_powr]]-podroze7[[#This Row],[D_wyj]]+1</f>
        <v>2</v>
      </c>
      <c r="AK510" s="1" cm="1">
        <f t="array" ref="AK510">SUM(IF(podroze7[Nazwisko]=podroze7[[#This Row],[Nazwisko]],podroze7[dnie],0))</f>
        <v>28</v>
      </c>
      <c r="AL510" s="1">
        <f>30+(podroze7[[#This Row],[dnie]]-1)*24</f>
        <v>54</v>
      </c>
      <c r="AM510" s="1">
        <f>podroze7[[#This Row],[dieta]]+podroze7[[#This Row],[Koszt_wyj]]</f>
        <v>539.70000000000005</v>
      </c>
      <c r="AZ510" s="1" t="s">
        <v>64</v>
      </c>
      <c r="BA510" s="1" t="s">
        <v>65</v>
      </c>
      <c r="BB510" s="1" t="s">
        <v>66</v>
      </c>
      <c r="BC510" s="2">
        <v>41648</v>
      </c>
      <c r="BD510" s="2">
        <v>41649</v>
      </c>
      <c r="BE510">
        <v>485.7</v>
      </c>
      <c r="BF510" t="str">
        <f>podroze78[[#This Row],[Imie]]&amp;podroze78[[#This Row],[Nazwisko]]</f>
        <v>KarolWitkiewicz</v>
      </c>
      <c r="BG510">
        <f>COUNTIF(podroze78[id],podroze78[[#This Row],[id]])</f>
        <v>8</v>
      </c>
      <c r="BH510">
        <f>podroze78[[#This Row],[D_powr]]-podroze78[[#This Row],[D_wyj]]+1</f>
        <v>2</v>
      </c>
      <c r="BI510" s="1" cm="1">
        <f t="array" ref="BI510">SUM(IF(podroze78[Nazwisko]=podroze78[[#This Row],[Nazwisko]],podroze78[dnie],0))</f>
        <v>28</v>
      </c>
      <c r="BJ510" s="1">
        <f>30+(podroze78[[#This Row],[dnie]]-1)*24</f>
        <v>54</v>
      </c>
      <c r="BK510" s="1">
        <f>podroze78[[#This Row],[dieta]]+podroze78[[#This Row],[Koszt_wyj]]</f>
        <v>539.70000000000005</v>
      </c>
      <c r="BL510" s="1">
        <f>MONTH(podroze78[[#This Row],[D_wyj]])</f>
        <v>1</v>
      </c>
      <c r="BT510" s="1" t="s">
        <v>64</v>
      </c>
      <c r="BU510" s="1" t="s">
        <v>65</v>
      </c>
      <c r="BV510" s="1" t="s">
        <v>66</v>
      </c>
      <c r="BW510" s="2">
        <v>41648</v>
      </c>
      <c r="BX510" s="2">
        <v>41649</v>
      </c>
      <c r="BY510">
        <v>485.7</v>
      </c>
      <c r="BZ510" t="str">
        <f>podroze789[[#This Row],[Imie]]&amp;podroze789[[#This Row],[Nazwisko]]</f>
        <v>KarolWitkiewicz</v>
      </c>
      <c r="CA510">
        <f>COUNTIF(podroze789[id],podroze789[[#This Row],[id]])</f>
        <v>8</v>
      </c>
      <c r="CB510">
        <f>podroze789[[#This Row],[D_powr]]-podroze789[[#This Row],[D_wyj]]+1</f>
        <v>2</v>
      </c>
      <c r="CC510" s="1" cm="1">
        <f t="array" ref="CC510">SUM(IF(podroze789[Nazwisko]=podroze789[[#This Row],[Nazwisko]],podroze789[dnie],0))</f>
        <v>28</v>
      </c>
      <c r="CD510" s="1">
        <f>30+(podroze789[[#This Row],[dnie]]-1)*24</f>
        <v>54</v>
      </c>
      <c r="CE510" s="1">
        <f>podroze789[[#This Row],[dieta]]+podroze789[[#This Row],[Koszt_wyj]]</f>
        <v>539.70000000000005</v>
      </c>
      <c r="CF510" s="1">
        <f>MONTH(podroze789[[#This Row],[D_wyj]])</f>
        <v>1</v>
      </c>
      <c r="CG510" s="1">
        <f>podroze789[[#This Row],[dnie]]-1</f>
        <v>1</v>
      </c>
      <c r="CV510" s="24">
        <v>1</v>
      </c>
    </row>
    <row r="511" spans="1:100" x14ac:dyDescent="0.25">
      <c r="A511" s="1" t="s">
        <v>64</v>
      </c>
      <c r="B511" s="1" t="s">
        <v>65</v>
      </c>
      <c r="C511" s="1" t="s">
        <v>17</v>
      </c>
      <c r="D511" s="2">
        <v>41685</v>
      </c>
      <c r="E511" s="2">
        <v>41686</v>
      </c>
      <c r="F511">
        <v>706.5</v>
      </c>
      <c r="G511" t="str">
        <f>podroze[[#This Row],[Imie]]&amp;podroze[[#This Row],[Nazwisko]]</f>
        <v>KarolWitkiewicz</v>
      </c>
      <c r="H511">
        <f>COUNTIF(podroze[id],podroze[[#This Row],[id]])</f>
        <v>8</v>
      </c>
      <c r="I511">
        <f>podroze[[#This Row],[D_powr]]-podroze[[#This Row],[D_wyj]]+1</f>
        <v>2</v>
      </c>
      <c r="J511" s="1" cm="1">
        <f t="array" ref="J511">SUM(IF(podroze[Nazwisko]=podroze[[#This Row],[Nazwisko]],podroze[dnie],0))</f>
        <v>28</v>
      </c>
      <c r="K511" s="1">
        <f>30+(podroze[[#This Row],[dnie]]-1)*24</f>
        <v>54</v>
      </c>
      <c r="AB511" s="1" t="s">
        <v>64</v>
      </c>
      <c r="AC511" s="1" t="s">
        <v>65</v>
      </c>
      <c r="AD511" s="1" t="s">
        <v>17</v>
      </c>
      <c r="AE511" s="2">
        <v>41685</v>
      </c>
      <c r="AF511" s="2">
        <v>41686</v>
      </c>
      <c r="AG511">
        <v>706.5</v>
      </c>
      <c r="AH511" t="str">
        <f>podroze7[[#This Row],[Imie]]&amp;podroze7[[#This Row],[Nazwisko]]</f>
        <v>KarolWitkiewicz</v>
      </c>
      <c r="AI511">
        <f>COUNTIF(podroze7[id],podroze7[[#This Row],[id]])</f>
        <v>8</v>
      </c>
      <c r="AJ511">
        <f>podroze7[[#This Row],[D_powr]]-podroze7[[#This Row],[D_wyj]]+1</f>
        <v>2</v>
      </c>
      <c r="AK511" s="1" cm="1">
        <f t="array" ref="AK511">SUM(IF(podroze7[Nazwisko]=podroze7[[#This Row],[Nazwisko]],podroze7[dnie],0))</f>
        <v>28</v>
      </c>
      <c r="AL511" s="1">
        <f>30+(podroze7[[#This Row],[dnie]]-1)*24</f>
        <v>54</v>
      </c>
      <c r="AM511" s="1">
        <f>podroze7[[#This Row],[dieta]]+podroze7[[#This Row],[Koszt_wyj]]</f>
        <v>760.5</v>
      </c>
      <c r="AZ511" s="1" t="s">
        <v>64</v>
      </c>
      <c r="BA511" s="1" t="s">
        <v>65</v>
      </c>
      <c r="BB511" s="1" t="s">
        <v>17</v>
      </c>
      <c r="BC511" s="2">
        <v>41685</v>
      </c>
      <c r="BD511" s="2">
        <v>41686</v>
      </c>
      <c r="BE511">
        <v>706.5</v>
      </c>
      <c r="BF511" t="str">
        <f>podroze78[[#This Row],[Imie]]&amp;podroze78[[#This Row],[Nazwisko]]</f>
        <v>KarolWitkiewicz</v>
      </c>
      <c r="BG511">
        <f>COUNTIF(podroze78[id],podroze78[[#This Row],[id]])</f>
        <v>8</v>
      </c>
      <c r="BH511">
        <f>podroze78[[#This Row],[D_powr]]-podroze78[[#This Row],[D_wyj]]+1</f>
        <v>2</v>
      </c>
      <c r="BI511" s="1" cm="1">
        <f t="array" ref="BI511">SUM(IF(podroze78[Nazwisko]=podroze78[[#This Row],[Nazwisko]],podroze78[dnie],0))</f>
        <v>28</v>
      </c>
      <c r="BJ511" s="1">
        <f>30+(podroze78[[#This Row],[dnie]]-1)*24</f>
        <v>54</v>
      </c>
      <c r="BK511" s="1">
        <f>podroze78[[#This Row],[dieta]]+podroze78[[#This Row],[Koszt_wyj]]</f>
        <v>760.5</v>
      </c>
      <c r="BL511" s="1">
        <f>MONTH(podroze78[[#This Row],[D_wyj]])</f>
        <v>2</v>
      </c>
      <c r="BT511" s="1" t="s">
        <v>64</v>
      </c>
      <c r="BU511" s="1" t="s">
        <v>65</v>
      </c>
      <c r="BV511" s="1" t="s">
        <v>17</v>
      </c>
      <c r="BW511" s="2">
        <v>41685</v>
      </c>
      <c r="BX511" s="2">
        <v>41686</v>
      </c>
      <c r="BY511">
        <v>706.5</v>
      </c>
      <c r="BZ511" t="str">
        <f>podroze789[[#This Row],[Imie]]&amp;podroze789[[#This Row],[Nazwisko]]</f>
        <v>KarolWitkiewicz</v>
      </c>
      <c r="CA511">
        <f>COUNTIF(podroze789[id],podroze789[[#This Row],[id]])</f>
        <v>8</v>
      </c>
      <c r="CB511">
        <f>podroze789[[#This Row],[D_powr]]-podroze789[[#This Row],[D_wyj]]+1</f>
        <v>2</v>
      </c>
      <c r="CC511" s="1" cm="1">
        <f t="array" ref="CC511">SUM(IF(podroze789[Nazwisko]=podroze789[[#This Row],[Nazwisko]],podroze789[dnie],0))</f>
        <v>28</v>
      </c>
      <c r="CD511" s="1">
        <f>30+(podroze789[[#This Row],[dnie]]-1)*24</f>
        <v>54</v>
      </c>
      <c r="CE511" s="1">
        <f>podroze789[[#This Row],[dieta]]+podroze789[[#This Row],[Koszt_wyj]]</f>
        <v>760.5</v>
      </c>
      <c r="CF511" s="1">
        <f>MONTH(podroze789[[#This Row],[D_wyj]])</f>
        <v>2</v>
      </c>
      <c r="CG511" s="1">
        <f>podroze789[[#This Row],[dnie]]-1</f>
        <v>1</v>
      </c>
      <c r="CV511" s="23">
        <v>1</v>
      </c>
    </row>
    <row r="512" spans="1:100" x14ac:dyDescent="0.25">
      <c r="A512" s="1" t="s">
        <v>20</v>
      </c>
      <c r="B512" s="1" t="s">
        <v>162</v>
      </c>
      <c r="C512" s="1" t="s">
        <v>30</v>
      </c>
      <c r="D512" s="2">
        <v>41946</v>
      </c>
      <c r="E512" s="2">
        <v>41947</v>
      </c>
      <c r="F512">
        <v>331.5</v>
      </c>
      <c r="G512" t="str">
        <f>podroze[[#This Row],[Imie]]&amp;podroze[[#This Row],[Nazwisko]]</f>
        <v>KamilPomorski</v>
      </c>
      <c r="H512">
        <f>COUNTIF(podroze[id],podroze[[#This Row],[id]])</f>
        <v>7</v>
      </c>
      <c r="I512">
        <f>podroze[[#This Row],[D_powr]]-podroze[[#This Row],[D_wyj]]+1</f>
        <v>2</v>
      </c>
      <c r="J512" s="1" cm="1">
        <f t="array" ref="J512">SUM(IF(podroze[Nazwisko]=podroze[[#This Row],[Nazwisko]],podroze[dnie],0))</f>
        <v>28</v>
      </c>
      <c r="K512" s="1">
        <f>30+(podroze[[#This Row],[dnie]]-1)*24</f>
        <v>54</v>
      </c>
      <c r="AB512" s="1" t="s">
        <v>20</v>
      </c>
      <c r="AC512" s="1" t="s">
        <v>162</v>
      </c>
      <c r="AD512" s="1" t="s">
        <v>30</v>
      </c>
      <c r="AE512" s="2">
        <v>41946</v>
      </c>
      <c r="AF512" s="2">
        <v>41947</v>
      </c>
      <c r="AG512">
        <v>331.5</v>
      </c>
      <c r="AH512" t="str">
        <f>podroze7[[#This Row],[Imie]]&amp;podroze7[[#This Row],[Nazwisko]]</f>
        <v>KamilPomorski</v>
      </c>
      <c r="AI512">
        <f>COUNTIF(podroze7[id],podroze7[[#This Row],[id]])</f>
        <v>7</v>
      </c>
      <c r="AJ512">
        <f>podroze7[[#This Row],[D_powr]]-podroze7[[#This Row],[D_wyj]]+1</f>
        <v>2</v>
      </c>
      <c r="AK512" s="1" cm="1">
        <f t="array" ref="AK512">SUM(IF(podroze7[Nazwisko]=podroze7[[#This Row],[Nazwisko]],podroze7[dnie],0))</f>
        <v>28</v>
      </c>
      <c r="AL512" s="1">
        <f>30+(podroze7[[#This Row],[dnie]]-1)*24</f>
        <v>54</v>
      </c>
      <c r="AM512" s="1">
        <f>podroze7[[#This Row],[dieta]]+podroze7[[#This Row],[Koszt_wyj]]</f>
        <v>385.5</v>
      </c>
      <c r="AZ512" s="1" t="s">
        <v>20</v>
      </c>
      <c r="BA512" s="1" t="s">
        <v>162</v>
      </c>
      <c r="BB512" s="1" t="s">
        <v>30</v>
      </c>
      <c r="BC512" s="2">
        <v>41946</v>
      </c>
      <c r="BD512" s="2">
        <v>41947</v>
      </c>
      <c r="BE512">
        <v>331.5</v>
      </c>
      <c r="BF512" t="str">
        <f>podroze78[[#This Row],[Imie]]&amp;podroze78[[#This Row],[Nazwisko]]</f>
        <v>KamilPomorski</v>
      </c>
      <c r="BG512">
        <f>COUNTIF(podroze78[id],podroze78[[#This Row],[id]])</f>
        <v>7</v>
      </c>
      <c r="BH512">
        <f>podroze78[[#This Row],[D_powr]]-podroze78[[#This Row],[D_wyj]]+1</f>
        <v>2</v>
      </c>
      <c r="BI512" s="1" cm="1">
        <f t="array" ref="BI512">SUM(IF(podroze78[Nazwisko]=podroze78[[#This Row],[Nazwisko]],podroze78[dnie],0))</f>
        <v>28</v>
      </c>
      <c r="BJ512" s="1">
        <f>30+(podroze78[[#This Row],[dnie]]-1)*24</f>
        <v>54</v>
      </c>
      <c r="BK512" s="1">
        <f>podroze78[[#This Row],[dieta]]+podroze78[[#This Row],[Koszt_wyj]]</f>
        <v>385.5</v>
      </c>
      <c r="BL512" s="1">
        <f>MONTH(podroze78[[#This Row],[D_wyj]])</f>
        <v>11</v>
      </c>
      <c r="BT512" s="1" t="s">
        <v>20</v>
      </c>
      <c r="BU512" s="1" t="s">
        <v>162</v>
      </c>
      <c r="BV512" s="1" t="s">
        <v>30</v>
      </c>
      <c r="BW512" s="2">
        <v>41946</v>
      </c>
      <c r="BX512" s="2">
        <v>41947</v>
      </c>
      <c r="BY512">
        <v>331.5</v>
      </c>
      <c r="BZ512" t="str">
        <f>podroze789[[#This Row],[Imie]]&amp;podroze789[[#This Row],[Nazwisko]]</f>
        <v>KamilPomorski</v>
      </c>
      <c r="CA512">
        <f>COUNTIF(podroze789[id],podroze789[[#This Row],[id]])</f>
        <v>7</v>
      </c>
      <c r="CB512">
        <f>podroze789[[#This Row],[D_powr]]-podroze789[[#This Row],[D_wyj]]+1</f>
        <v>2</v>
      </c>
      <c r="CC512" s="1" cm="1">
        <f t="array" ref="CC512">SUM(IF(podroze789[Nazwisko]=podroze789[[#This Row],[Nazwisko]],podroze789[dnie],0))</f>
        <v>28</v>
      </c>
      <c r="CD512" s="1">
        <f>30+(podroze789[[#This Row],[dnie]]-1)*24</f>
        <v>54</v>
      </c>
      <c r="CE512" s="1">
        <f>podroze789[[#This Row],[dieta]]+podroze789[[#This Row],[Koszt_wyj]]</f>
        <v>385.5</v>
      </c>
      <c r="CF512" s="1">
        <f>MONTH(podroze789[[#This Row],[D_wyj]])</f>
        <v>11</v>
      </c>
      <c r="CG512" s="1">
        <f>podroze789[[#This Row],[dnie]]-1</f>
        <v>1</v>
      </c>
      <c r="CV512" s="24">
        <v>1</v>
      </c>
    </row>
    <row r="513" spans="1:100" hidden="1" x14ac:dyDescent="0.25">
      <c r="A513" s="1" t="s">
        <v>25</v>
      </c>
      <c r="B513" s="1" t="s">
        <v>35</v>
      </c>
      <c r="C513" s="1" t="s">
        <v>14</v>
      </c>
      <c r="D513" s="2">
        <v>41642</v>
      </c>
      <c r="E513" s="2">
        <v>41642</v>
      </c>
      <c r="F513">
        <v>178.5</v>
      </c>
      <c r="G513" t="str">
        <f>podroze[[#This Row],[Imie]]&amp;podroze[[#This Row],[Nazwisko]]</f>
        <v>JerzyMisiek</v>
      </c>
      <c r="H513">
        <f>COUNTIF(podroze[id],podroze[[#This Row],[id]])</f>
        <v>11</v>
      </c>
      <c r="I513">
        <f>podroze[[#This Row],[D_powr]]-podroze[[#This Row],[D_wyj]]+1</f>
        <v>1</v>
      </c>
      <c r="J513" s="1" cm="1">
        <f t="array" ref="J513">SUM(IF(podroze[Nazwisko]=podroze[[#This Row],[Nazwisko]],podroze[dnie],0))</f>
        <v>28</v>
      </c>
      <c r="K513" s="1">
        <f>30+(podroze[[#This Row],[dnie]]-1)*24</f>
        <v>30</v>
      </c>
      <c r="AB513" s="1" t="s">
        <v>25</v>
      </c>
      <c r="AC513" s="1" t="s">
        <v>35</v>
      </c>
      <c r="AD513" s="1" t="s">
        <v>14</v>
      </c>
      <c r="AE513" s="2">
        <v>41642</v>
      </c>
      <c r="AF513" s="2">
        <v>41642</v>
      </c>
      <c r="AG513">
        <v>178.5</v>
      </c>
      <c r="AH513" t="str">
        <f>podroze7[[#This Row],[Imie]]&amp;podroze7[[#This Row],[Nazwisko]]</f>
        <v>JerzyMisiek</v>
      </c>
      <c r="AI513">
        <f>COUNTIF(podroze7[id],podroze7[[#This Row],[id]])</f>
        <v>11</v>
      </c>
      <c r="AJ513">
        <f>podroze7[[#This Row],[D_powr]]-podroze7[[#This Row],[D_wyj]]+1</f>
        <v>1</v>
      </c>
      <c r="AK513" s="1" cm="1">
        <f t="array" ref="AK513">SUM(IF(podroze7[Nazwisko]=podroze7[[#This Row],[Nazwisko]],podroze7[dnie],0))</f>
        <v>28</v>
      </c>
      <c r="AL513" s="1">
        <f>30+(podroze7[[#This Row],[dnie]]-1)*24</f>
        <v>30</v>
      </c>
      <c r="AM513" s="1">
        <f>podroze7[[#This Row],[dieta]]+podroze7[[#This Row],[Koszt_wyj]]</f>
        <v>208.5</v>
      </c>
      <c r="AZ513" s="1" t="s">
        <v>25</v>
      </c>
      <c r="BA513" s="1" t="s">
        <v>35</v>
      </c>
      <c r="BB513" s="1" t="s">
        <v>14</v>
      </c>
      <c r="BC513" s="2">
        <v>41642</v>
      </c>
      <c r="BD513" s="2">
        <v>41642</v>
      </c>
      <c r="BE513">
        <v>178.5</v>
      </c>
      <c r="BF513" t="str">
        <f>podroze78[[#This Row],[Imie]]&amp;podroze78[[#This Row],[Nazwisko]]</f>
        <v>JerzyMisiek</v>
      </c>
      <c r="BG513">
        <f>COUNTIF(podroze78[id],podroze78[[#This Row],[id]])</f>
        <v>11</v>
      </c>
      <c r="BH513">
        <f>podroze78[[#This Row],[D_powr]]-podroze78[[#This Row],[D_wyj]]+1</f>
        <v>1</v>
      </c>
      <c r="BI513" s="1" cm="1">
        <f t="array" ref="BI513">SUM(IF(podroze78[Nazwisko]=podroze78[[#This Row],[Nazwisko]],podroze78[dnie],0))</f>
        <v>28</v>
      </c>
      <c r="BJ513" s="1">
        <f>30+(podroze78[[#This Row],[dnie]]-1)*24</f>
        <v>30</v>
      </c>
      <c r="BK513" s="1">
        <f>podroze78[[#This Row],[dieta]]+podroze78[[#This Row],[Koszt_wyj]]</f>
        <v>208.5</v>
      </c>
      <c r="BL513" s="1">
        <f>MONTH(podroze78[[#This Row],[D_wyj]])</f>
        <v>1</v>
      </c>
      <c r="BT513" s="1" t="s">
        <v>25</v>
      </c>
      <c r="BU513" s="1" t="s">
        <v>35</v>
      </c>
      <c r="BV513" s="1" t="s">
        <v>14</v>
      </c>
      <c r="BW513" s="2">
        <v>41642</v>
      </c>
      <c r="BX513" s="2">
        <v>41642</v>
      </c>
      <c r="BY513">
        <v>178.5</v>
      </c>
      <c r="BZ513" t="str">
        <f>podroze789[[#This Row],[Imie]]&amp;podroze789[[#This Row],[Nazwisko]]</f>
        <v>JerzyMisiek</v>
      </c>
      <c r="CA513">
        <f>COUNTIF(podroze789[id],podroze789[[#This Row],[id]])</f>
        <v>11</v>
      </c>
      <c r="CB513">
        <f>podroze789[[#This Row],[D_powr]]-podroze789[[#This Row],[D_wyj]]+1</f>
        <v>1</v>
      </c>
      <c r="CC513" s="1" cm="1">
        <f t="array" ref="CC513">SUM(IF(podroze789[Nazwisko]=podroze789[[#This Row],[Nazwisko]],podroze789[dnie],0))</f>
        <v>28</v>
      </c>
      <c r="CD513" s="1">
        <f>30+(podroze789[[#This Row],[dnie]]-1)*24</f>
        <v>30</v>
      </c>
      <c r="CE513" s="1">
        <f>podroze789[[#This Row],[dieta]]+podroze789[[#This Row],[Koszt_wyj]]</f>
        <v>208.5</v>
      </c>
      <c r="CF513" s="1">
        <f>MONTH(podroze789[[#This Row],[D_wyj]])</f>
        <v>1</v>
      </c>
      <c r="CG513" s="1">
        <f>podroze789[[#This Row],[dnie]]-1</f>
        <v>0</v>
      </c>
      <c r="CV513" s="23">
        <v>1</v>
      </c>
    </row>
    <row r="514" spans="1:100" hidden="1" x14ac:dyDescent="0.25">
      <c r="A514" s="1" t="s">
        <v>25</v>
      </c>
      <c r="B514" s="1" t="s">
        <v>35</v>
      </c>
      <c r="C514" s="1" t="s">
        <v>30</v>
      </c>
      <c r="D514" s="2">
        <v>41646</v>
      </c>
      <c r="E514" s="2">
        <v>41646</v>
      </c>
      <c r="F514">
        <v>212.5</v>
      </c>
      <c r="G514" t="str">
        <f>podroze[[#This Row],[Imie]]&amp;podroze[[#This Row],[Nazwisko]]</f>
        <v>JerzyMisiek</v>
      </c>
      <c r="H514">
        <f>COUNTIF(podroze[id],podroze[[#This Row],[id]])</f>
        <v>11</v>
      </c>
      <c r="I514">
        <f>podroze[[#This Row],[D_powr]]-podroze[[#This Row],[D_wyj]]+1</f>
        <v>1</v>
      </c>
      <c r="J514" s="1" cm="1">
        <f t="array" ref="J514">SUM(IF(podroze[Nazwisko]=podroze[[#This Row],[Nazwisko]],podroze[dnie],0))</f>
        <v>28</v>
      </c>
      <c r="K514" s="1">
        <f>30+(podroze[[#This Row],[dnie]]-1)*24</f>
        <v>30</v>
      </c>
      <c r="AB514" s="1" t="s">
        <v>25</v>
      </c>
      <c r="AC514" s="1" t="s">
        <v>35</v>
      </c>
      <c r="AD514" s="1" t="s">
        <v>30</v>
      </c>
      <c r="AE514" s="2">
        <v>41646</v>
      </c>
      <c r="AF514" s="2">
        <v>41646</v>
      </c>
      <c r="AG514">
        <v>212.5</v>
      </c>
      <c r="AH514" t="str">
        <f>podroze7[[#This Row],[Imie]]&amp;podroze7[[#This Row],[Nazwisko]]</f>
        <v>JerzyMisiek</v>
      </c>
      <c r="AI514">
        <f>COUNTIF(podroze7[id],podroze7[[#This Row],[id]])</f>
        <v>11</v>
      </c>
      <c r="AJ514">
        <f>podroze7[[#This Row],[D_powr]]-podroze7[[#This Row],[D_wyj]]+1</f>
        <v>1</v>
      </c>
      <c r="AK514" s="1" cm="1">
        <f t="array" ref="AK514">SUM(IF(podroze7[Nazwisko]=podroze7[[#This Row],[Nazwisko]],podroze7[dnie],0))</f>
        <v>28</v>
      </c>
      <c r="AL514" s="1">
        <f>30+(podroze7[[#This Row],[dnie]]-1)*24</f>
        <v>30</v>
      </c>
      <c r="AM514" s="1">
        <f>podroze7[[#This Row],[dieta]]+podroze7[[#This Row],[Koszt_wyj]]</f>
        <v>242.5</v>
      </c>
      <c r="AZ514" s="1" t="s">
        <v>25</v>
      </c>
      <c r="BA514" s="1" t="s">
        <v>35</v>
      </c>
      <c r="BB514" s="1" t="s">
        <v>30</v>
      </c>
      <c r="BC514" s="2">
        <v>41646</v>
      </c>
      <c r="BD514" s="2">
        <v>41646</v>
      </c>
      <c r="BE514">
        <v>212.5</v>
      </c>
      <c r="BF514" t="str">
        <f>podroze78[[#This Row],[Imie]]&amp;podroze78[[#This Row],[Nazwisko]]</f>
        <v>JerzyMisiek</v>
      </c>
      <c r="BG514">
        <f>COUNTIF(podroze78[id],podroze78[[#This Row],[id]])</f>
        <v>11</v>
      </c>
      <c r="BH514">
        <f>podroze78[[#This Row],[D_powr]]-podroze78[[#This Row],[D_wyj]]+1</f>
        <v>1</v>
      </c>
      <c r="BI514" s="1" cm="1">
        <f t="array" ref="BI514">SUM(IF(podroze78[Nazwisko]=podroze78[[#This Row],[Nazwisko]],podroze78[dnie],0))</f>
        <v>28</v>
      </c>
      <c r="BJ514" s="1">
        <f>30+(podroze78[[#This Row],[dnie]]-1)*24</f>
        <v>30</v>
      </c>
      <c r="BK514" s="1">
        <f>podroze78[[#This Row],[dieta]]+podroze78[[#This Row],[Koszt_wyj]]</f>
        <v>242.5</v>
      </c>
      <c r="BL514" s="1">
        <f>MONTH(podroze78[[#This Row],[D_wyj]])</f>
        <v>1</v>
      </c>
      <c r="BT514" s="1" t="s">
        <v>25</v>
      </c>
      <c r="BU514" s="1" t="s">
        <v>35</v>
      </c>
      <c r="BV514" s="1" t="s">
        <v>30</v>
      </c>
      <c r="BW514" s="2">
        <v>41646</v>
      </c>
      <c r="BX514" s="2">
        <v>41646</v>
      </c>
      <c r="BY514">
        <v>212.5</v>
      </c>
      <c r="BZ514" t="str">
        <f>podroze789[[#This Row],[Imie]]&amp;podroze789[[#This Row],[Nazwisko]]</f>
        <v>JerzyMisiek</v>
      </c>
      <c r="CA514">
        <f>COUNTIF(podroze789[id],podroze789[[#This Row],[id]])</f>
        <v>11</v>
      </c>
      <c r="CB514">
        <f>podroze789[[#This Row],[D_powr]]-podroze789[[#This Row],[D_wyj]]+1</f>
        <v>1</v>
      </c>
      <c r="CC514" s="1" cm="1">
        <f t="array" ref="CC514">SUM(IF(podroze789[Nazwisko]=podroze789[[#This Row],[Nazwisko]],podroze789[dnie],0))</f>
        <v>28</v>
      </c>
      <c r="CD514" s="1">
        <f>30+(podroze789[[#This Row],[dnie]]-1)*24</f>
        <v>30</v>
      </c>
      <c r="CE514" s="1">
        <f>podroze789[[#This Row],[dieta]]+podroze789[[#This Row],[Koszt_wyj]]</f>
        <v>242.5</v>
      </c>
      <c r="CF514" s="1">
        <f>MONTH(podroze789[[#This Row],[D_wyj]])</f>
        <v>1</v>
      </c>
      <c r="CG514" s="1">
        <f>podroze789[[#This Row],[dnie]]-1</f>
        <v>0</v>
      </c>
      <c r="CV514" s="24">
        <v>1</v>
      </c>
    </row>
    <row r="515" spans="1:100" hidden="1" x14ac:dyDescent="0.25">
      <c r="A515" s="1" t="s">
        <v>25</v>
      </c>
      <c r="B515" s="1" t="s">
        <v>35</v>
      </c>
      <c r="C515" s="1" t="s">
        <v>72</v>
      </c>
      <c r="D515" s="2">
        <v>41863</v>
      </c>
      <c r="E515" s="2">
        <v>41863</v>
      </c>
      <c r="F515">
        <v>494.7</v>
      </c>
      <c r="G515" t="str">
        <f>podroze[[#This Row],[Imie]]&amp;podroze[[#This Row],[Nazwisko]]</f>
        <v>JerzyMisiek</v>
      </c>
      <c r="H515">
        <f>COUNTIF(podroze[id],podroze[[#This Row],[id]])</f>
        <v>11</v>
      </c>
      <c r="I515">
        <f>podroze[[#This Row],[D_powr]]-podroze[[#This Row],[D_wyj]]+1</f>
        <v>1</v>
      </c>
      <c r="J515" s="1" cm="1">
        <f t="array" ref="J515">SUM(IF(podroze[Nazwisko]=podroze[[#This Row],[Nazwisko]],podroze[dnie],0))</f>
        <v>28</v>
      </c>
      <c r="K515" s="1">
        <f>30+(podroze[[#This Row],[dnie]]-1)*24</f>
        <v>30</v>
      </c>
      <c r="AB515" s="1" t="s">
        <v>25</v>
      </c>
      <c r="AC515" s="1" t="s">
        <v>35</v>
      </c>
      <c r="AD515" s="1" t="s">
        <v>72</v>
      </c>
      <c r="AE515" s="2">
        <v>41863</v>
      </c>
      <c r="AF515" s="2">
        <v>41863</v>
      </c>
      <c r="AG515">
        <v>494.7</v>
      </c>
      <c r="AH515" t="str">
        <f>podroze7[[#This Row],[Imie]]&amp;podroze7[[#This Row],[Nazwisko]]</f>
        <v>JerzyMisiek</v>
      </c>
      <c r="AI515">
        <f>COUNTIF(podroze7[id],podroze7[[#This Row],[id]])</f>
        <v>11</v>
      </c>
      <c r="AJ515">
        <f>podroze7[[#This Row],[D_powr]]-podroze7[[#This Row],[D_wyj]]+1</f>
        <v>1</v>
      </c>
      <c r="AK515" s="1" cm="1">
        <f t="array" ref="AK515">SUM(IF(podroze7[Nazwisko]=podroze7[[#This Row],[Nazwisko]],podroze7[dnie],0))</f>
        <v>28</v>
      </c>
      <c r="AL515" s="1">
        <f>30+(podroze7[[#This Row],[dnie]]-1)*24</f>
        <v>30</v>
      </c>
      <c r="AM515" s="1">
        <f>podroze7[[#This Row],[dieta]]+podroze7[[#This Row],[Koszt_wyj]]</f>
        <v>524.70000000000005</v>
      </c>
      <c r="AZ515" s="1" t="s">
        <v>25</v>
      </c>
      <c r="BA515" s="1" t="s">
        <v>35</v>
      </c>
      <c r="BB515" s="1" t="s">
        <v>72</v>
      </c>
      <c r="BC515" s="2">
        <v>41863</v>
      </c>
      <c r="BD515" s="2">
        <v>41863</v>
      </c>
      <c r="BE515">
        <v>494.7</v>
      </c>
      <c r="BF515" t="str">
        <f>podroze78[[#This Row],[Imie]]&amp;podroze78[[#This Row],[Nazwisko]]</f>
        <v>JerzyMisiek</v>
      </c>
      <c r="BG515">
        <f>COUNTIF(podroze78[id],podroze78[[#This Row],[id]])</f>
        <v>11</v>
      </c>
      <c r="BH515">
        <f>podroze78[[#This Row],[D_powr]]-podroze78[[#This Row],[D_wyj]]+1</f>
        <v>1</v>
      </c>
      <c r="BI515" s="1" cm="1">
        <f t="array" ref="BI515">SUM(IF(podroze78[Nazwisko]=podroze78[[#This Row],[Nazwisko]],podroze78[dnie],0))</f>
        <v>28</v>
      </c>
      <c r="BJ515" s="1">
        <f>30+(podroze78[[#This Row],[dnie]]-1)*24</f>
        <v>30</v>
      </c>
      <c r="BK515" s="1">
        <f>podroze78[[#This Row],[dieta]]+podroze78[[#This Row],[Koszt_wyj]]</f>
        <v>524.70000000000005</v>
      </c>
      <c r="BL515" s="1">
        <f>MONTH(podroze78[[#This Row],[D_wyj]])</f>
        <v>8</v>
      </c>
      <c r="BT515" s="1" t="s">
        <v>25</v>
      </c>
      <c r="BU515" s="1" t="s">
        <v>35</v>
      </c>
      <c r="BV515" s="1" t="s">
        <v>72</v>
      </c>
      <c r="BW515" s="2">
        <v>41863</v>
      </c>
      <c r="BX515" s="2">
        <v>41863</v>
      </c>
      <c r="BY515">
        <v>494.7</v>
      </c>
      <c r="BZ515" t="str">
        <f>podroze789[[#This Row],[Imie]]&amp;podroze789[[#This Row],[Nazwisko]]</f>
        <v>JerzyMisiek</v>
      </c>
      <c r="CA515">
        <f>COUNTIF(podroze789[id],podroze789[[#This Row],[id]])</f>
        <v>11</v>
      </c>
      <c r="CB515">
        <f>podroze789[[#This Row],[D_powr]]-podroze789[[#This Row],[D_wyj]]+1</f>
        <v>1</v>
      </c>
      <c r="CC515" s="1" cm="1">
        <f t="array" ref="CC515">SUM(IF(podroze789[Nazwisko]=podroze789[[#This Row],[Nazwisko]],podroze789[dnie],0))</f>
        <v>28</v>
      </c>
      <c r="CD515" s="1">
        <f>30+(podroze789[[#This Row],[dnie]]-1)*24</f>
        <v>30</v>
      </c>
      <c r="CE515" s="1">
        <f>podroze789[[#This Row],[dieta]]+podroze789[[#This Row],[Koszt_wyj]]</f>
        <v>524.70000000000005</v>
      </c>
      <c r="CF515" s="1">
        <f>MONTH(podroze789[[#This Row],[D_wyj]])</f>
        <v>8</v>
      </c>
      <c r="CG515" s="1">
        <f>podroze789[[#This Row],[dnie]]-1</f>
        <v>0</v>
      </c>
      <c r="CV515" s="23">
        <v>1</v>
      </c>
    </row>
    <row r="516" spans="1:100" hidden="1" x14ac:dyDescent="0.25">
      <c r="A516" s="1" t="s">
        <v>25</v>
      </c>
      <c r="B516" s="1" t="s">
        <v>35</v>
      </c>
      <c r="C516" s="1" t="s">
        <v>47</v>
      </c>
      <c r="D516" s="2">
        <v>41865</v>
      </c>
      <c r="E516" s="2">
        <v>41865</v>
      </c>
      <c r="F516">
        <v>363.8</v>
      </c>
      <c r="G516" t="str">
        <f>podroze[[#This Row],[Imie]]&amp;podroze[[#This Row],[Nazwisko]]</f>
        <v>JerzyMisiek</v>
      </c>
      <c r="H516">
        <f>COUNTIF(podroze[id],podroze[[#This Row],[id]])</f>
        <v>11</v>
      </c>
      <c r="I516">
        <f>podroze[[#This Row],[D_powr]]-podroze[[#This Row],[D_wyj]]+1</f>
        <v>1</v>
      </c>
      <c r="J516" s="1" cm="1">
        <f t="array" ref="J516">SUM(IF(podroze[Nazwisko]=podroze[[#This Row],[Nazwisko]],podroze[dnie],0))</f>
        <v>28</v>
      </c>
      <c r="K516" s="1">
        <f>30+(podroze[[#This Row],[dnie]]-1)*24</f>
        <v>30</v>
      </c>
      <c r="AB516" s="1" t="s">
        <v>25</v>
      </c>
      <c r="AC516" s="1" t="s">
        <v>35</v>
      </c>
      <c r="AD516" s="1" t="s">
        <v>47</v>
      </c>
      <c r="AE516" s="2">
        <v>41865</v>
      </c>
      <c r="AF516" s="2">
        <v>41865</v>
      </c>
      <c r="AG516">
        <v>363.8</v>
      </c>
      <c r="AH516" t="str">
        <f>podroze7[[#This Row],[Imie]]&amp;podroze7[[#This Row],[Nazwisko]]</f>
        <v>JerzyMisiek</v>
      </c>
      <c r="AI516">
        <f>COUNTIF(podroze7[id],podroze7[[#This Row],[id]])</f>
        <v>11</v>
      </c>
      <c r="AJ516">
        <f>podroze7[[#This Row],[D_powr]]-podroze7[[#This Row],[D_wyj]]+1</f>
        <v>1</v>
      </c>
      <c r="AK516" s="1" cm="1">
        <f t="array" ref="AK516">SUM(IF(podroze7[Nazwisko]=podroze7[[#This Row],[Nazwisko]],podroze7[dnie],0))</f>
        <v>28</v>
      </c>
      <c r="AL516" s="1">
        <f>30+(podroze7[[#This Row],[dnie]]-1)*24</f>
        <v>30</v>
      </c>
      <c r="AM516" s="1">
        <f>podroze7[[#This Row],[dieta]]+podroze7[[#This Row],[Koszt_wyj]]</f>
        <v>393.8</v>
      </c>
      <c r="AZ516" s="1" t="s">
        <v>25</v>
      </c>
      <c r="BA516" s="1" t="s">
        <v>35</v>
      </c>
      <c r="BB516" s="1" t="s">
        <v>47</v>
      </c>
      <c r="BC516" s="2">
        <v>41865</v>
      </c>
      <c r="BD516" s="2">
        <v>41865</v>
      </c>
      <c r="BE516">
        <v>363.8</v>
      </c>
      <c r="BF516" t="str">
        <f>podroze78[[#This Row],[Imie]]&amp;podroze78[[#This Row],[Nazwisko]]</f>
        <v>JerzyMisiek</v>
      </c>
      <c r="BG516">
        <f>COUNTIF(podroze78[id],podroze78[[#This Row],[id]])</f>
        <v>11</v>
      </c>
      <c r="BH516">
        <f>podroze78[[#This Row],[D_powr]]-podroze78[[#This Row],[D_wyj]]+1</f>
        <v>1</v>
      </c>
      <c r="BI516" s="1" cm="1">
        <f t="array" ref="BI516">SUM(IF(podroze78[Nazwisko]=podroze78[[#This Row],[Nazwisko]],podroze78[dnie],0))</f>
        <v>28</v>
      </c>
      <c r="BJ516" s="1">
        <f>30+(podroze78[[#This Row],[dnie]]-1)*24</f>
        <v>30</v>
      </c>
      <c r="BK516" s="1">
        <f>podroze78[[#This Row],[dieta]]+podroze78[[#This Row],[Koszt_wyj]]</f>
        <v>393.8</v>
      </c>
      <c r="BL516" s="1">
        <f>MONTH(podroze78[[#This Row],[D_wyj]])</f>
        <v>8</v>
      </c>
      <c r="BT516" s="1" t="s">
        <v>25</v>
      </c>
      <c r="BU516" s="1" t="s">
        <v>35</v>
      </c>
      <c r="BV516" s="1" t="s">
        <v>47</v>
      </c>
      <c r="BW516" s="2">
        <v>41865</v>
      </c>
      <c r="BX516" s="2">
        <v>41865</v>
      </c>
      <c r="BY516">
        <v>363.8</v>
      </c>
      <c r="BZ516" t="str">
        <f>podroze789[[#This Row],[Imie]]&amp;podroze789[[#This Row],[Nazwisko]]</f>
        <v>JerzyMisiek</v>
      </c>
      <c r="CA516">
        <f>COUNTIF(podroze789[id],podroze789[[#This Row],[id]])</f>
        <v>11</v>
      </c>
      <c r="CB516">
        <f>podroze789[[#This Row],[D_powr]]-podroze789[[#This Row],[D_wyj]]+1</f>
        <v>1</v>
      </c>
      <c r="CC516" s="1" cm="1">
        <f t="array" ref="CC516">SUM(IF(podroze789[Nazwisko]=podroze789[[#This Row],[Nazwisko]],podroze789[dnie],0))</f>
        <v>28</v>
      </c>
      <c r="CD516" s="1">
        <f>30+(podroze789[[#This Row],[dnie]]-1)*24</f>
        <v>30</v>
      </c>
      <c r="CE516" s="1">
        <f>podroze789[[#This Row],[dieta]]+podroze789[[#This Row],[Koszt_wyj]]</f>
        <v>393.8</v>
      </c>
      <c r="CF516" s="1">
        <f>MONTH(podroze789[[#This Row],[D_wyj]])</f>
        <v>8</v>
      </c>
      <c r="CG516" s="1">
        <f>podroze789[[#This Row],[dnie]]-1</f>
        <v>0</v>
      </c>
      <c r="CV516" s="24">
        <v>1</v>
      </c>
    </row>
    <row r="517" spans="1:100" hidden="1" x14ac:dyDescent="0.25">
      <c r="A517" s="1" t="s">
        <v>25</v>
      </c>
      <c r="B517" s="1" t="s">
        <v>35</v>
      </c>
      <c r="C517" s="1" t="s">
        <v>11</v>
      </c>
      <c r="D517" s="2">
        <v>41992</v>
      </c>
      <c r="E517" s="2">
        <v>41992</v>
      </c>
      <c r="F517">
        <v>156.4</v>
      </c>
      <c r="G517" t="str">
        <f>podroze[[#This Row],[Imie]]&amp;podroze[[#This Row],[Nazwisko]]</f>
        <v>JerzyMisiek</v>
      </c>
      <c r="H517">
        <f>COUNTIF(podroze[id],podroze[[#This Row],[id]])</f>
        <v>11</v>
      </c>
      <c r="I517">
        <f>podroze[[#This Row],[D_powr]]-podroze[[#This Row],[D_wyj]]+1</f>
        <v>1</v>
      </c>
      <c r="J517" s="1" cm="1">
        <f t="array" ref="J517">SUM(IF(podroze[Nazwisko]=podroze[[#This Row],[Nazwisko]],podroze[dnie],0))</f>
        <v>28</v>
      </c>
      <c r="K517" s="1">
        <f>30+(podroze[[#This Row],[dnie]]-1)*24</f>
        <v>30</v>
      </c>
      <c r="AB517" s="1" t="s">
        <v>25</v>
      </c>
      <c r="AC517" s="1" t="s">
        <v>35</v>
      </c>
      <c r="AD517" s="1" t="s">
        <v>11</v>
      </c>
      <c r="AE517" s="2">
        <v>41992</v>
      </c>
      <c r="AF517" s="2">
        <v>41992</v>
      </c>
      <c r="AG517">
        <v>156.4</v>
      </c>
      <c r="AH517" t="str">
        <f>podroze7[[#This Row],[Imie]]&amp;podroze7[[#This Row],[Nazwisko]]</f>
        <v>JerzyMisiek</v>
      </c>
      <c r="AI517">
        <f>COUNTIF(podroze7[id],podroze7[[#This Row],[id]])</f>
        <v>11</v>
      </c>
      <c r="AJ517">
        <f>podroze7[[#This Row],[D_powr]]-podroze7[[#This Row],[D_wyj]]+1</f>
        <v>1</v>
      </c>
      <c r="AK517" s="1" cm="1">
        <f t="array" ref="AK517">SUM(IF(podroze7[Nazwisko]=podroze7[[#This Row],[Nazwisko]],podroze7[dnie],0))</f>
        <v>28</v>
      </c>
      <c r="AL517" s="1">
        <f>30+(podroze7[[#This Row],[dnie]]-1)*24</f>
        <v>30</v>
      </c>
      <c r="AM517" s="1">
        <f>podroze7[[#This Row],[dieta]]+podroze7[[#This Row],[Koszt_wyj]]</f>
        <v>186.4</v>
      </c>
      <c r="AZ517" s="1" t="s">
        <v>25</v>
      </c>
      <c r="BA517" s="1" t="s">
        <v>35</v>
      </c>
      <c r="BB517" s="1" t="s">
        <v>11</v>
      </c>
      <c r="BC517" s="2">
        <v>41992</v>
      </c>
      <c r="BD517" s="2">
        <v>41992</v>
      </c>
      <c r="BE517">
        <v>156.4</v>
      </c>
      <c r="BF517" t="str">
        <f>podroze78[[#This Row],[Imie]]&amp;podroze78[[#This Row],[Nazwisko]]</f>
        <v>JerzyMisiek</v>
      </c>
      <c r="BG517">
        <f>COUNTIF(podroze78[id],podroze78[[#This Row],[id]])</f>
        <v>11</v>
      </c>
      <c r="BH517">
        <f>podroze78[[#This Row],[D_powr]]-podroze78[[#This Row],[D_wyj]]+1</f>
        <v>1</v>
      </c>
      <c r="BI517" s="1" cm="1">
        <f t="array" ref="BI517">SUM(IF(podroze78[Nazwisko]=podroze78[[#This Row],[Nazwisko]],podroze78[dnie],0))</f>
        <v>28</v>
      </c>
      <c r="BJ517" s="1">
        <f>30+(podroze78[[#This Row],[dnie]]-1)*24</f>
        <v>30</v>
      </c>
      <c r="BK517" s="1">
        <f>podroze78[[#This Row],[dieta]]+podroze78[[#This Row],[Koszt_wyj]]</f>
        <v>186.4</v>
      </c>
      <c r="BL517" s="1">
        <f>MONTH(podroze78[[#This Row],[D_wyj]])</f>
        <v>12</v>
      </c>
      <c r="BT517" s="1" t="s">
        <v>25</v>
      </c>
      <c r="BU517" s="1" t="s">
        <v>35</v>
      </c>
      <c r="BV517" s="1" t="s">
        <v>11</v>
      </c>
      <c r="BW517" s="2">
        <v>41992</v>
      </c>
      <c r="BX517" s="2">
        <v>41992</v>
      </c>
      <c r="BY517">
        <v>156.4</v>
      </c>
      <c r="BZ517" t="str">
        <f>podroze789[[#This Row],[Imie]]&amp;podroze789[[#This Row],[Nazwisko]]</f>
        <v>JerzyMisiek</v>
      </c>
      <c r="CA517">
        <f>COUNTIF(podroze789[id],podroze789[[#This Row],[id]])</f>
        <v>11</v>
      </c>
      <c r="CB517">
        <f>podroze789[[#This Row],[D_powr]]-podroze789[[#This Row],[D_wyj]]+1</f>
        <v>1</v>
      </c>
      <c r="CC517" s="1" cm="1">
        <f t="array" ref="CC517">SUM(IF(podroze789[Nazwisko]=podroze789[[#This Row],[Nazwisko]],podroze789[dnie],0))</f>
        <v>28</v>
      </c>
      <c r="CD517" s="1">
        <f>30+(podroze789[[#This Row],[dnie]]-1)*24</f>
        <v>30</v>
      </c>
      <c r="CE517" s="1">
        <f>podroze789[[#This Row],[dieta]]+podroze789[[#This Row],[Koszt_wyj]]</f>
        <v>186.4</v>
      </c>
      <c r="CF517" s="1">
        <f>MONTH(podroze789[[#This Row],[D_wyj]])</f>
        <v>12</v>
      </c>
      <c r="CG517" s="1">
        <f>podroze789[[#This Row],[dnie]]-1</f>
        <v>0</v>
      </c>
      <c r="CV517" s="23">
        <v>1</v>
      </c>
    </row>
    <row r="518" spans="1:100" hidden="1" x14ac:dyDescent="0.25">
      <c r="A518" s="1" t="s">
        <v>119</v>
      </c>
      <c r="B518" s="1" t="s">
        <v>120</v>
      </c>
      <c r="C518" s="1" t="s">
        <v>27</v>
      </c>
      <c r="D518" s="2">
        <v>41656</v>
      </c>
      <c r="E518" s="2">
        <v>41656</v>
      </c>
      <c r="F518">
        <v>442</v>
      </c>
      <c r="G518" t="str">
        <f>podroze[[#This Row],[Imie]]&amp;podroze[[#This Row],[Nazwisko]]</f>
        <v>MalwinaPapkin</v>
      </c>
      <c r="H518">
        <f>COUNTIF(podroze[id],podroze[[#This Row],[id]])</f>
        <v>11</v>
      </c>
      <c r="I518">
        <f>podroze[[#This Row],[D_powr]]-podroze[[#This Row],[D_wyj]]+1</f>
        <v>1</v>
      </c>
      <c r="J518" s="1" cm="1">
        <f t="array" ref="J518">SUM(IF(podroze[Nazwisko]=podroze[[#This Row],[Nazwisko]],podroze[dnie],0))</f>
        <v>28</v>
      </c>
      <c r="K518" s="1">
        <f>30+(podroze[[#This Row],[dnie]]-1)*24</f>
        <v>30</v>
      </c>
      <c r="AB518" s="1" t="s">
        <v>119</v>
      </c>
      <c r="AC518" s="1" t="s">
        <v>120</v>
      </c>
      <c r="AD518" s="1" t="s">
        <v>27</v>
      </c>
      <c r="AE518" s="2">
        <v>41656</v>
      </c>
      <c r="AF518" s="2">
        <v>41656</v>
      </c>
      <c r="AG518">
        <v>442</v>
      </c>
      <c r="AH518" t="str">
        <f>podroze7[[#This Row],[Imie]]&amp;podroze7[[#This Row],[Nazwisko]]</f>
        <v>MalwinaPapkin</v>
      </c>
      <c r="AI518">
        <f>COUNTIF(podroze7[id],podroze7[[#This Row],[id]])</f>
        <v>11</v>
      </c>
      <c r="AJ518">
        <f>podroze7[[#This Row],[D_powr]]-podroze7[[#This Row],[D_wyj]]+1</f>
        <v>1</v>
      </c>
      <c r="AK518" s="1" cm="1">
        <f t="array" ref="AK518">SUM(IF(podroze7[Nazwisko]=podroze7[[#This Row],[Nazwisko]],podroze7[dnie],0))</f>
        <v>28</v>
      </c>
      <c r="AL518" s="1">
        <f>30+(podroze7[[#This Row],[dnie]]-1)*24</f>
        <v>30</v>
      </c>
      <c r="AM518" s="1">
        <f>podroze7[[#This Row],[dieta]]+podroze7[[#This Row],[Koszt_wyj]]</f>
        <v>472</v>
      </c>
      <c r="AZ518" s="1" t="s">
        <v>119</v>
      </c>
      <c r="BA518" s="1" t="s">
        <v>120</v>
      </c>
      <c r="BB518" s="1" t="s">
        <v>27</v>
      </c>
      <c r="BC518" s="2">
        <v>41656</v>
      </c>
      <c r="BD518" s="2">
        <v>41656</v>
      </c>
      <c r="BE518">
        <v>442</v>
      </c>
      <c r="BF518" t="str">
        <f>podroze78[[#This Row],[Imie]]&amp;podroze78[[#This Row],[Nazwisko]]</f>
        <v>MalwinaPapkin</v>
      </c>
      <c r="BG518">
        <f>COUNTIF(podroze78[id],podroze78[[#This Row],[id]])</f>
        <v>11</v>
      </c>
      <c r="BH518">
        <f>podroze78[[#This Row],[D_powr]]-podroze78[[#This Row],[D_wyj]]+1</f>
        <v>1</v>
      </c>
      <c r="BI518" s="1" cm="1">
        <f t="array" ref="BI518">SUM(IF(podroze78[Nazwisko]=podroze78[[#This Row],[Nazwisko]],podroze78[dnie],0))</f>
        <v>28</v>
      </c>
      <c r="BJ518" s="1">
        <f>30+(podroze78[[#This Row],[dnie]]-1)*24</f>
        <v>30</v>
      </c>
      <c r="BK518" s="1">
        <f>podroze78[[#This Row],[dieta]]+podroze78[[#This Row],[Koszt_wyj]]</f>
        <v>472</v>
      </c>
      <c r="BL518" s="1">
        <f>MONTH(podroze78[[#This Row],[D_wyj]])</f>
        <v>1</v>
      </c>
      <c r="BT518" s="1" t="s">
        <v>119</v>
      </c>
      <c r="BU518" s="1" t="s">
        <v>120</v>
      </c>
      <c r="BV518" s="1" t="s">
        <v>27</v>
      </c>
      <c r="BW518" s="2">
        <v>41656</v>
      </c>
      <c r="BX518" s="2">
        <v>41656</v>
      </c>
      <c r="BY518">
        <v>442</v>
      </c>
      <c r="BZ518" t="str">
        <f>podroze789[[#This Row],[Imie]]&amp;podroze789[[#This Row],[Nazwisko]]</f>
        <v>MalwinaPapkin</v>
      </c>
      <c r="CA518">
        <f>COUNTIF(podroze789[id],podroze789[[#This Row],[id]])</f>
        <v>11</v>
      </c>
      <c r="CB518">
        <f>podroze789[[#This Row],[D_powr]]-podroze789[[#This Row],[D_wyj]]+1</f>
        <v>1</v>
      </c>
      <c r="CC518" s="1" cm="1">
        <f t="array" ref="CC518">SUM(IF(podroze789[Nazwisko]=podroze789[[#This Row],[Nazwisko]],podroze789[dnie],0))</f>
        <v>28</v>
      </c>
      <c r="CD518" s="1">
        <f>30+(podroze789[[#This Row],[dnie]]-1)*24</f>
        <v>30</v>
      </c>
      <c r="CE518" s="1">
        <f>podroze789[[#This Row],[dieta]]+podroze789[[#This Row],[Koszt_wyj]]</f>
        <v>472</v>
      </c>
      <c r="CF518" s="1">
        <f>MONTH(podroze789[[#This Row],[D_wyj]])</f>
        <v>1</v>
      </c>
      <c r="CG518" s="1">
        <f>podroze789[[#This Row],[dnie]]-1</f>
        <v>0</v>
      </c>
      <c r="CV518" s="24">
        <v>1</v>
      </c>
    </row>
    <row r="519" spans="1:100" hidden="1" x14ac:dyDescent="0.25">
      <c r="A519" s="1" t="s">
        <v>119</v>
      </c>
      <c r="B519" s="1" t="s">
        <v>120</v>
      </c>
      <c r="C519" s="1" t="s">
        <v>14</v>
      </c>
      <c r="D519" s="2">
        <v>41967</v>
      </c>
      <c r="E519" s="2">
        <v>41967</v>
      </c>
      <c r="F519">
        <v>178.5</v>
      </c>
      <c r="G519" t="str">
        <f>podroze[[#This Row],[Imie]]&amp;podroze[[#This Row],[Nazwisko]]</f>
        <v>MalwinaPapkin</v>
      </c>
      <c r="H519">
        <f>COUNTIF(podroze[id],podroze[[#This Row],[id]])</f>
        <v>11</v>
      </c>
      <c r="I519">
        <f>podroze[[#This Row],[D_powr]]-podroze[[#This Row],[D_wyj]]+1</f>
        <v>1</v>
      </c>
      <c r="J519" s="1" cm="1">
        <f t="array" ref="J519">SUM(IF(podroze[Nazwisko]=podroze[[#This Row],[Nazwisko]],podroze[dnie],0))</f>
        <v>28</v>
      </c>
      <c r="K519" s="1">
        <f>30+(podroze[[#This Row],[dnie]]-1)*24</f>
        <v>30</v>
      </c>
      <c r="AB519" s="1" t="s">
        <v>119</v>
      </c>
      <c r="AC519" s="1" t="s">
        <v>120</v>
      </c>
      <c r="AD519" s="1" t="s">
        <v>14</v>
      </c>
      <c r="AE519" s="2">
        <v>41967</v>
      </c>
      <c r="AF519" s="2">
        <v>41967</v>
      </c>
      <c r="AG519">
        <v>178.5</v>
      </c>
      <c r="AH519" t="str">
        <f>podroze7[[#This Row],[Imie]]&amp;podroze7[[#This Row],[Nazwisko]]</f>
        <v>MalwinaPapkin</v>
      </c>
      <c r="AI519">
        <f>COUNTIF(podroze7[id],podroze7[[#This Row],[id]])</f>
        <v>11</v>
      </c>
      <c r="AJ519">
        <f>podroze7[[#This Row],[D_powr]]-podroze7[[#This Row],[D_wyj]]+1</f>
        <v>1</v>
      </c>
      <c r="AK519" s="1" cm="1">
        <f t="array" ref="AK519">SUM(IF(podroze7[Nazwisko]=podroze7[[#This Row],[Nazwisko]],podroze7[dnie],0))</f>
        <v>28</v>
      </c>
      <c r="AL519" s="1">
        <f>30+(podroze7[[#This Row],[dnie]]-1)*24</f>
        <v>30</v>
      </c>
      <c r="AM519" s="1">
        <f>podroze7[[#This Row],[dieta]]+podroze7[[#This Row],[Koszt_wyj]]</f>
        <v>208.5</v>
      </c>
      <c r="AZ519" s="1" t="s">
        <v>119</v>
      </c>
      <c r="BA519" s="1" t="s">
        <v>120</v>
      </c>
      <c r="BB519" s="1" t="s">
        <v>14</v>
      </c>
      <c r="BC519" s="2">
        <v>41967</v>
      </c>
      <c r="BD519" s="2">
        <v>41967</v>
      </c>
      <c r="BE519">
        <v>178.5</v>
      </c>
      <c r="BF519" t="str">
        <f>podroze78[[#This Row],[Imie]]&amp;podroze78[[#This Row],[Nazwisko]]</f>
        <v>MalwinaPapkin</v>
      </c>
      <c r="BG519">
        <f>COUNTIF(podroze78[id],podroze78[[#This Row],[id]])</f>
        <v>11</v>
      </c>
      <c r="BH519">
        <f>podroze78[[#This Row],[D_powr]]-podroze78[[#This Row],[D_wyj]]+1</f>
        <v>1</v>
      </c>
      <c r="BI519" s="1" cm="1">
        <f t="array" ref="BI519">SUM(IF(podroze78[Nazwisko]=podroze78[[#This Row],[Nazwisko]],podroze78[dnie],0))</f>
        <v>28</v>
      </c>
      <c r="BJ519" s="1">
        <f>30+(podroze78[[#This Row],[dnie]]-1)*24</f>
        <v>30</v>
      </c>
      <c r="BK519" s="1">
        <f>podroze78[[#This Row],[dieta]]+podroze78[[#This Row],[Koszt_wyj]]</f>
        <v>208.5</v>
      </c>
      <c r="BL519" s="1">
        <f>MONTH(podroze78[[#This Row],[D_wyj]])</f>
        <v>11</v>
      </c>
      <c r="BT519" s="1" t="s">
        <v>119</v>
      </c>
      <c r="BU519" s="1" t="s">
        <v>120</v>
      </c>
      <c r="BV519" s="1" t="s">
        <v>14</v>
      </c>
      <c r="BW519" s="2">
        <v>41967</v>
      </c>
      <c r="BX519" s="2">
        <v>41967</v>
      </c>
      <c r="BY519">
        <v>178.5</v>
      </c>
      <c r="BZ519" t="str">
        <f>podroze789[[#This Row],[Imie]]&amp;podroze789[[#This Row],[Nazwisko]]</f>
        <v>MalwinaPapkin</v>
      </c>
      <c r="CA519">
        <f>COUNTIF(podroze789[id],podroze789[[#This Row],[id]])</f>
        <v>11</v>
      </c>
      <c r="CB519">
        <f>podroze789[[#This Row],[D_powr]]-podroze789[[#This Row],[D_wyj]]+1</f>
        <v>1</v>
      </c>
      <c r="CC519" s="1" cm="1">
        <f t="array" ref="CC519">SUM(IF(podroze789[Nazwisko]=podroze789[[#This Row],[Nazwisko]],podroze789[dnie],0))</f>
        <v>28</v>
      </c>
      <c r="CD519" s="1">
        <f>30+(podroze789[[#This Row],[dnie]]-1)*24</f>
        <v>30</v>
      </c>
      <c r="CE519" s="1">
        <f>podroze789[[#This Row],[dieta]]+podroze789[[#This Row],[Koszt_wyj]]</f>
        <v>208.5</v>
      </c>
      <c r="CF519" s="1">
        <f>MONTH(podroze789[[#This Row],[D_wyj]])</f>
        <v>11</v>
      </c>
      <c r="CG519" s="1">
        <f>podroze789[[#This Row],[dnie]]-1</f>
        <v>0</v>
      </c>
      <c r="CV519" s="23">
        <v>1</v>
      </c>
    </row>
    <row r="520" spans="1:100" hidden="1" x14ac:dyDescent="0.25">
      <c r="A520" s="1" t="s">
        <v>107</v>
      </c>
      <c r="B520" s="1" t="s">
        <v>108</v>
      </c>
      <c r="C520" s="1" t="s">
        <v>27</v>
      </c>
      <c r="D520" s="2">
        <v>41958</v>
      </c>
      <c r="E520" s="2">
        <v>41958</v>
      </c>
      <c r="F520">
        <v>442</v>
      </c>
      <c r="G520" t="str">
        <f>podroze[[#This Row],[Imie]]&amp;podroze[[#This Row],[Nazwisko]]</f>
        <v>KazimieraParczewska</v>
      </c>
      <c r="H520">
        <f>COUNTIF(podroze[id],podroze[[#This Row],[id]])</f>
        <v>11</v>
      </c>
      <c r="I520">
        <f>podroze[[#This Row],[D_powr]]-podroze[[#This Row],[D_wyj]]+1</f>
        <v>1</v>
      </c>
      <c r="J520" s="1" cm="1">
        <f t="array" ref="J520">SUM(IF(podroze[Nazwisko]=podroze[[#This Row],[Nazwisko]],podroze[dnie],0))</f>
        <v>28</v>
      </c>
      <c r="K520" s="1">
        <f>30+(podroze[[#This Row],[dnie]]-1)*24</f>
        <v>30</v>
      </c>
      <c r="AB520" s="1" t="s">
        <v>107</v>
      </c>
      <c r="AC520" s="1" t="s">
        <v>108</v>
      </c>
      <c r="AD520" s="1" t="s">
        <v>27</v>
      </c>
      <c r="AE520" s="2">
        <v>41958</v>
      </c>
      <c r="AF520" s="2">
        <v>41958</v>
      </c>
      <c r="AG520">
        <v>442</v>
      </c>
      <c r="AH520" t="str">
        <f>podroze7[[#This Row],[Imie]]&amp;podroze7[[#This Row],[Nazwisko]]</f>
        <v>KazimieraParczewska</v>
      </c>
      <c r="AI520">
        <f>COUNTIF(podroze7[id],podroze7[[#This Row],[id]])</f>
        <v>11</v>
      </c>
      <c r="AJ520">
        <f>podroze7[[#This Row],[D_powr]]-podroze7[[#This Row],[D_wyj]]+1</f>
        <v>1</v>
      </c>
      <c r="AK520" s="1" cm="1">
        <f t="array" ref="AK520">SUM(IF(podroze7[Nazwisko]=podroze7[[#This Row],[Nazwisko]],podroze7[dnie],0))</f>
        <v>28</v>
      </c>
      <c r="AL520" s="1">
        <f>30+(podroze7[[#This Row],[dnie]]-1)*24</f>
        <v>30</v>
      </c>
      <c r="AM520" s="1">
        <f>podroze7[[#This Row],[dieta]]+podroze7[[#This Row],[Koszt_wyj]]</f>
        <v>472</v>
      </c>
      <c r="AZ520" s="1" t="s">
        <v>107</v>
      </c>
      <c r="BA520" s="1" t="s">
        <v>108</v>
      </c>
      <c r="BB520" s="1" t="s">
        <v>27</v>
      </c>
      <c r="BC520" s="2">
        <v>41958</v>
      </c>
      <c r="BD520" s="2">
        <v>41958</v>
      </c>
      <c r="BE520">
        <v>442</v>
      </c>
      <c r="BF520" t="str">
        <f>podroze78[[#This Row],[Imie]]&amp;podroze78[[#This Row],[Nazwisko]]</f>
        <v>KazimieraParczewska</v>
      </c>
      <c r="BG520">
        <f>COUNTIF(podroze78[id],podroze78[[#This Row],[id]])</f>
        <v>11</v>
      </c>
      <c r="BH520">
        <f>podroze78[[#This Row],[D_powr]]-podroze78[[#This Row],[D_wyj]]+1</f>
        <v>1</v>
      </c>
      <c r="BI520" s="1" cm="1">
        <f t="array" ref="BI520">SUM(IF(podroze78[Nazwisko]=podroze78[[#This Row],[Nazwisko]],podroze78[dnie],0))</f>
        <v>28</v>
      </c>
      <c r="BJ520" s="1">
        <f>30+(podroze78[[#This Row],[dnie]]-1)*24</f>
        <v>30</v>
      </c>
      <c r="BK520" s="1">
        <f>podroze78[[#This Row],[dieta]]+podroze78[[#This Row],[Koszt_wyj]]</f>
        <v>472</v>
      </c>
      <c r="BL520" s="1">
        <f>MONTH(podroze78[[#This Row],[D_wyj]])</f>
        <v>11</v>
      </c>
      <c r="BT520" s="1" t="s">
        <v>107</v>
      </c>
      <c r="BU520" s="1" t="s">
        <v>108</v>
      </c>
      <c r="BV520" s="1" t="s">
        <v>27</v>
      </c>
      <c r="BW520" s="2">
        <v>41958</v>
      </c>
      <c r="BX520" s="2">
        <v>41958</v>
      </c>
      <c r="BY520">
        <v>442</v>
      </c>
      <c r="BZ520" t="str">
        <f>podroze789[[#This Row],[Imie]]&amp;podroze789[[#This Row],[Nazwisko]]</f>
        <v>KazimieraParczewska</v>
      </c>
      <c r="CA520">
        <f>COUNTIF(podroze789[id],podroze789[[#This Row],[id]])</f>
        <v>11</v>
      </c>
      <c r="CB520">
        <f>podroze789[[#This Row],[D_powr]]-podroze789[[#This Row],[D_wyj]]+1</f>
        <v>1</v>
      </c>
      <c r="CC520" s="1" cm="1">
        <f t="array" ref="CC520">SUM(IF(podroze789[Nazwisko]=podroze789[[#This Row],[Nazwisko]],podroze789[dnie],0))</f>
        <v>28</v>
      </c>
      <c r="CD520" s="1">
        <f>30+(podroze789[[#This Row],[dnie]]-1)*24</f>
        <v>30</v>
      </c>
      <c r="CE520" s="1">
        <f>podroze789[[#This Row],[dieta]]+podroze789[[#This Row],[Koszt_wyj]]</f>
        <v>472</v>
      </c>
      <c r="CF520" s="1">
        <f>MONTH(podroze789[[#This Row],[D_wyj]])</f>
        <v>11</v>
      </c>
      <c r="CG520" s="1">
        <f>podroze789[[#This Row],[dnie]]-1</f>
        <v>0</v>
      </c>
      <c r="CV520" s="24">
        <v>4</v>
      </c>
    </row>
    <row r="521" spans="1:100" hidden="1" x14ac:dyDescent="0.25">
      <c r="A521" s="1" t="s">
        <v>107</v>
      </c>
      <c r="B521" s="1" t="s">
        <v>108</v>
      </c>
      <c r="C521" s="1" t="s">
        <v>59</v>
      </c>
      <c r="D521" s="2">
        <v>41989</v>
      </c>
      <c r="E521" s="2">
        <v>41989</v>
      </c>
      <c r="F521">
        <v>442</v>
      </c>
      <c r="G521" t="str">
        <f>podroze[[#This Row],[Imie]]&amp;podroze[[#This Row],[Nazwisko]]</f>
        <v>KazimieraParczewska</v>
      </c>
      <c r="H521">
        <f>COUNTIF(podroze[id],podroze[[#This Row],[id]])</f>
        <v>11</v>
      </c>
      <c r="I521">
        <f>podroze[[#This Row],[D_powr]]-podroze[[#This Row],[D_wyj]]+1</f>
        <v>1</v>
      </c>
      <c r="J521" s="1" cm="1">
        <f t="array" ref="J521">SUM(IF(podroze[Nazwisko]=podroze[[#This Row],[Nazwisko]],podroze[dnie],0))</f>
        <v>28</v>
      </c>
      <c r="K521" s="1">
        <f>30+(podroze[[#This Row],[dnie]]-1)*24</f>
        <v>30</v>
      </c>
      <c r="AB521" s="1" t="s">
        <v>107</v>
      </c>
      <c r="AC521" s="1" t="s">
        <v>108</v>
      </c>
      <c r="AD521" s="1" t="s">
        <v>59</v>
      </c>
      <c r="AE521" s="2">
        <v>41989</v>
      </c>
      <c r="AF521" s="2">
        <v>41989</v>
      </c>
      <c r="AG521">
        <v>442</v>
      </c>
      <c r="AH521" t="str">
        <f>podroze7[[#This Row],[Imie]]&amp;podroze7[[#This Row],[Nazwisko]]</f>
        <v>KazimieraParczewska</v>
      </c>
      <c r="AI521">
        <f>COUNTIF(podroze7[id],podroze7[[#This Row],[id]])</f>
        <v>11</v>
      </c>
      <c r="AJ521">
        <f>podroze7[[#This Row],[D_powr]]-podroze7[[#This Row],[D_wyj]]+1</f>
        <v>1</v>
      </c>
      <c r="AK521" s="1" cm="1">
        <f t="array" ref="AK521">SUM(IF(podroze7[Nazwisko]=podroze7[[#This Row],[Nazwisko]],podroze7[dnie],0))</f>
        <v>28</v>
      </c>
      <c r="AL521" s="1">
        <f>30+(podroze7[[#This Row],[dnie]]-1)*24</f>
        <v>30</v>
      </c>
      <c r="AM521" s="1">
        <f>podroze7[[#This Row],[dieta]]+podroze7[[#This Row],[Koszt_wyj]]</f>
        <v>472</v>
      </c>
      <c r="AZ521" s="1" t="s">
        <v>107</v>
      </c>
      <c r="BA521" s="1" t="s">
        <v>108</v>
      </c>
      <c r="BB521" s="1" t="s">
        <v>59</v>
      </c>
      <c r="BC521" s="2">
        <v>41989</v>
      </c>
      <c r="BD521" s="2">
        <v>41989</v>
      </c>
      <c r="BE521">
        <v>442</v>
      </c>
      <c r="BF521" t="str">
        <f>podroze78[[#This Row],[Imie]]&amp;podroze78[[#This Row],[Nazwisko]]</f>
        <v>KazimieraParczewska</v>
      </c>
      <c r="BG521">
        <f>COUNTIF(podroze78[id],podroze78[[#This Row],[id]])</f>
        <v>11</v>
      </c>
      <c r="BH521">
        <f>podroze78[[#This Row],[D_powr]]-podroze78[[#This Row],[D_wyj]]+1</f>
        <v>1</v>
      </c>
      <c r="BI521" s="1" cm="1">
        <f t="array" ref="BI521">SUM(IF(podroze78[Nazwisko]=podroze78[[#This Row],[Nazwisko]],podroze78[dnie],0))</f>
        <v>28</v>
      </c>
      <c r="BJ521" s="1">
        <f>30+(podroze78[[#This Row],[dnie]]-1)*24</f>
        <v>30</v>
      </c>
      <c r="BK521" s="1">
        <f>podroze78[[#This Row],[dieta]]+podroze78[[#This Row],[Koszt_wyj]]</f>
        <v>472</v>
      </c>
      <c r="BL521" s="1">
        <f>MONTH(podroze78[[#This Row],[D_wyj]])</f>
        <v>12</v>
      </c>
      <c r="BT521" s="1" t="s">
        <v>107</v>
      </c>
      <c r="BU521" s="1" t="s">
        <v>108</v>
      </c>
      <c r="BV521" s="1" t="s">
        <v>59</v>
      </c>
      <c r="BW521" s="2">
        <v>41989</v>
      </c>
      <c r="BX521" s="2">
        <v>41989</v>
      </c>
      <c r="BY521">
        <v>442</v>
      </c>
      <c r="BZ521" t="str">
        <f>podroze789[[#This Row],[Imie]]&amp;podroze789[[#This Row],[Nazwisko]]</f>
        <v>KazimieraParczewska</v>
      </c>
      <c r="CA521">
        <f>COUNTIF(podroze789[id],podroze789[[#This Row],[id]])</f>
        <v>11</v>
      </c>
      <c r="CB521">
        <f>podroze789[[#This Row],[D_powr]]-podroze789[[#This Row],[D_wyj]]+1</f>
        <v>1</v>
      </c>
      <c r="CC521" s="1" cm="1">
        <f t="array" ref="CC521">SUM(IF(podroze789[Nazwisko]=podroze789[[#This Row],[Nazwisko]],podroze789[dnie],0))</f>
        <v>28</v>
      </c>
      <c r="CD521" s="1">
        <f>30+(podroze789[[#This Row],[dnie]]-1)*24</f>
        <v>30</v>
      </c>
      <c r="CE521" s="1">
        <f>podroze789[[#This Row],[dieta]]+podroze789[[#This Row],[Koszt_wyj]]</f>
        <v>472</v>
      </c>
      <c r="CF521" s="1">
        <f>MONTH(podroze789[[#This Row],[D_wyj]])</f>
        <v>12</v>
      </c>
      <c r="CG521" s="1">
        <f>podroze789[[#This Row],[dnie]]-1</f>
        <v>0</v>
      </c>
      <c r="CV521" s="23">
        <v>4</v>
      </c>
    </row>
    <row r="522" spans="1:100" hidden="1" x14ac:dyDescent="0.25">
      <c r="A522" s="1" t="s">
        <v>166</v>
      </c>
      <c r="B522" s="1" t="s">
        <v>167</v>
      </c>
      <c r="C522" s="1" t="s">
        <v>59</v>
      </c>
      <c r="D522" s="2">
        <v>41949</v>
      </c>
      <c r="E522" s="2">
        <v>41949</v>
      </c>
      <c r="F522">
        <v>442</v>
      </c>
      <c r="G522" t="str">
        <f>podroze[[#This Row],[Imie]]&amp;podroze[[#This Row],[Nazwisko]]</f>
        <v>DariaParyska</v>
      </c>
      <c r="H522">
        <f>COUNTIF(podroze[id],podroze[[#This Row],[id]])</f>
        <v>10</v>
      </c>
      <c r="I522">
        <f>podroze[[#This Row],[D_powr]]-podroze[[#This Row],[D_wyj]]+1</f>
        <v>1</v>
      </c>
      <c r="J522" s="1" cm="1">
        <f t="array" ref="J522">SUM(IF(podroze[Nazwisko]=podroze[[#This Row],[Nazwisko]],podroze[dnie],0))</f>
        <v>28</v>
      </c>
      <c r="K522" s="1">
        <f>30+(podroze[[#This Row],[dnie]]-1)*24</f>
        <v>30</v>
      </c>
      <c r="AB522" s="1" t="s">
        <v>166</v>
      </c>
      <c r="AC522" s="1" t="s">
        <v>167</v>
      </c>
      <c r="AD522" s="1" t="s">
        <v>59</v>
      </c>
      <c r="AE522" s="2">
        <v>41949</v>
      </c>
      <c r="AF522" s="2">
        <v>41949</v>
      </c>
      <c r="AG522">
        <v>442</v>
      </c>
      <c r="AH522" t="str">
        <f>podroze7[[#This Row],[Imie]]&amp;podroze7[[#This Row],[Nazwisko]]</f>
        <v>DariaParyska</v>
      </c>
      <c r="AI522">
        <f>COUNTIF(podroze7[id],podroze7[[#This Row],[id]])</f>
        <v>10</v>
      </c>
      <c r="AJ522">
        <f>podroze7[[#This Row],[D_powr]]-podroze7[[#This Row],[D_wyj]]+1</f>
        <v>1</v>
      </c>
      <c r="AK522" s="1" cm="1">
        <f t="array" ref="AK522">SUM(IF(podroze7[Nazwisko]=podroze7[[#This Row],[Nazwisko]],podroze7[dnie],0))</f>
        <v>28</v>
      </c>
      <c r="AL522" s="1">
        <f>30+(podroze7[[#This Row],[dnie]]-1)*24</f>
        <v>30</v>
      </c>
      <c r="AM522" s="1">
        <f>podroze7[[#This Row],[dieta]]+podroze7[[#This Row],[Koszt_wyj]]</f>
        <v>472</v>
      </c>
      <c r="AZ522" s="1" t="s">
        <v>166</v>
      </c>
      <c r="BA522" s="1" t="s">
        <v>167</v>
      </c>
      <c r="BB522" s="1" t="s">
        <v>59</v>
      </c>
      <c r="BC522" s="2">
        <v>41949</v>
      </c>
      <c r="BD522" s="2">
        <v>41949</v>
      </c>
      <c r="BE522">
        <v>442</v>
      </c>
      <c r="BF522" t="str">
        <f>podroze78[[#This Row],[Imie]]&amp;podroze78[[#This Row],[Nazwisko]]</f>
        <v>DariaParyska</v>
      </c>
      <c r="BG522">
        <f>COUNTIF(podroze78[id],podroze78[[#This Row],[id]])</f>
        <v>10</v>
      </c>
      <c r="BH522">
        <f>podroze78[[#This Row],[D_powr]]-podroze78[[#This Row],[D_wyj]]+1</f>
        <v>1</v>
      </c>
      <c r="BI522" s="1" cm="1">
        <f t="array" ref="BI522">SUM(IF(podroze78[Nazwisko]=podroze78[[#This Row],[Nazwisko]],podroze78[dnie],0))</f>
        <v>28</v>
      </c>
      <c r="BJ522" s="1">
        <f>30+(podroze78[[#This Row],[dnie]]-1)*24</f>
        <v>30</v>
      </c>
      <c r="BK522" s="1">
        <f>podroze78[[#This Row],[dieta]]+podroze78[[#This Row],[Koszt_wyj]]</f>
        <v>472</v>
      </c>
      <c r="BL522" s="1">
        <f>MONTH(podroze78[[#This Row],[D_wyj]])</f>
        <v>11</v>
      </c>
      <c r="BT522" s="1" t="s">
        <v>166</v>
      </c>
      <c r="BU522" s="1" t="s">
        <v>167</v>
      </c>
      <c r="BV522" s="1" t="s">
        <v>59</v>
      </c>
      <c r="BW522" s="2">
        <v>41949</v>
      </c>
      <c r="BX522" s="2">
        <v>41949</v>
      </c>
      <c r="BY522">
        <v>442</v>
      </c>
      <c r="BZ522" t="str">
        <f>podroze789[[#This Row],[Imie]]&amp;podroze789[[#This Row],[Nazwisko]]</f>
        <v>DariaParyska</v>
      </c>
      <c r="CA522">
        <f>COUNTIF(podroze789[id],podroze789[[#This Row],[id]])</f>
        <v>10</v>
      </c>
      <c r="CB522">
        <f>podroze789[[#This Row],[D_powr]]-podroze789[[#This Row],[D_wyj]]+1</f>
        <v>1</v>
      </c>
      <c r="CC522" s="1" cm="1">
        <f t="array" ref="CC522">SUM(IF(podroze789[Nazwisko]=podroze789[[#This Row],[Nazwisko]],podroze789[dnie],0))</f>
        <v>28</v>
      </c>
      <c r="CD522" s="1">
        <f>30+(podroze789[[#This Row],[dnie]]-1)*24</f>
        <v>30</v>
      </c>
      <c r="CE522" s="1">
        <f>podroze789[[#This Row],[dieta]]+podroze789[[#This Row],[Koszt_wyj]]</f>
        <v>472</v>
      </c>
      <c r="CF522" s="1">
        <f>MONTH(podroze789[[#This Row],[D_wyj]])</f>
        <v>11</v>
      </c>
      <c r="CG522" s="1">
        <f>podroze789[[#This Row],[dnie]]-1</f>
        <v>0</v>
      </c>
      <c r="CV522" s="24">
        <v>4</v>
      </c>
    </row>
    <row r="523" spans="1:100" hidden="1" x14ac:dyDescent="0.25">
      <c r="A523" s="1" t="s">
        <v>82</v>
      </c>
      <c r="B523" s="1" t="s">
        <v>83</v>
      </c>
      <c r="C523" s="1" t="s">
        <v>27</v>
      </c>
      <c r="D523" s="2">
        <v>41913</v>
      </c>
      <c r="E523" s="2">
        <v>41913</v>
      </c>
      <c r="F523">
        <v>442</v>
      </c>
      <c r="G523" t="str">
        <f>podroze[[#This Row],[Imie]]&amp;podroze[[#This Row],[Nazwisko]]</f>
        <v>KornelCzerski</v>
      </c>
      <c r="H523">
        <f>COUNTIF(podroze[id],podroze[[#This Row],[id]])</f>
        <v>9</v>
      </c>
      <c r="I523">
        <f>podroze[[#This Row],[D_powr]]-podroze[[#This Row],[D_wyj]]+1</f>
        <v>1</v>
      </c>
      <c r="J523" s="1" cm="1">
        <f t="array" ref="J523">SUM(IF(podroze[Nazwisko]=podroze[[#This Row],[Nazwisko]],podroze[dnie],0))</f>
        <v>28</v>
      </c>
      <c r="K523" s="1">
        <f>30+(podroze[[#This Row],[dnie]]-1)*24</f>
        <v>30</v>
      </c>
      <c r="AB523" s="1" t="s">
        <v>82</v>
      </c>
      <c r="AC523" s="1" t="s">
        <v>83</v>
      </c>
      <c r="AD523" s="1" t="s">
        <v>27</v>
      </c>
      <c r="AE523" s="2">
        <v>41913</v>
      </c>
      <c r="AF523" s="2">
        <v>41913</v>
      </c>
      <c r="AG523">
        <v>442</v>
      </c>
      <c r="AH523" t="str">
        <f>podroze7[[#This Row],[Imie]]&amp;podroze7[[#This Row],[Nazwisko]]</f>
        <v>KornelCzerski</v>
      </c>
      <c r="AI523">
        <f>COUNTIF(podroze7[id],podroze7[[#This Row],[id]])</f>
        <v>9</v>
      </c>
      <c r="AJ523">
        <f>podroze7[[#This Row],[D_powr]]-podroze7[[#This Row],[D_wyj]]+1</f>
        <v>1</v>
      </c>
      <c r="AK523" s="1" cm="1">
        <f t="array" ref="AK523">SUM(IF(podroze7[Nazwisko]=podroze7[[#This Row],[Nazwisko]],podroze7[dnie],0))</f>
        <v>28</v>
      </c>
      <c r="AL523" s="1">
        <f>30+(podroze7[[#This Row],[dnie]]-1)*24</f>
        <v>30</v>
      </c>
      <c r="AM523" s="1">
        <f>podroze7[[#This Row],[dieta]]+podroze7[[#This Row],[Koszt_wyj]]</f>
        <v>472</v>
      </c>
      <c r="AZ523" s="1" t="s">
        <v>82</v>
      </c>
      <c r="BA523" s="1" t="s">
        <v>83</v>
      </c>
      <c r="BB523" s="1" t="s">
        <v>27</v>
      </c>
      <c r="BC523" s="2">
        <v>41913</v>
      </c>
      <c r="BD523" s="2">
        <v>41913</v>
      </c>
      <c r="BE523">
        <v>442</v>
      </c>
      <c r="BF523" t="str">
        <f>podroze78[[#This Row],[Imie]]&amp;podroze78[[#This Row],[Nazwisko]]</f>
        <v>KornelCzerski</v>
      </c>
      <c r="BG523">
        <f>COUNTIF(podroze78[id],podroze78[[#This Row],[id]])</f>
        <v>9</v>
      </c>
      <c r="BH523">
        <f>podroze78[[#This Row],[D_powr]]-podroze78[[#This Row],[D_wyj]]+1</f>
        <v>1</v>
      </c>
      <c r="BI523" s="1" cm="1">
        <f t="array" ref="BI523">SUM(IF(podroze78[Nazwisko]=podroze78[[#This Row],[Nazwisko]],podroze78[dnie],0))</f>
        <v>28</v>
      </c>
      <c r="BJ523" s="1">
        <f>30+(podroze78[[#This Row],[dnie]]-1)*24</f>
        <v>30</v>
      </c>
      <c r="BK523" s="1">
        <f>podroze78[[#This Row],[dieta]]+podroze78[[#This Row],[Koszt_wyj]]</f>
        <v>472</v>
      </c>
      <c r="BL523" s="1">
        <f>MONTH(podroze78[[#This Row],[D_wyj]])</f>
        <v>10</v>
      </c>
      <c r="BT523" s="1" t="s">
        <v>82</v>
      </c>
      <c r="BU523" s="1" t="s">
        <v>83</v>
      </c>
      <c r="BV523" s="1" t="s">
        <v>27</v>
      </c>
      <c r="BW523" s="2">
        <v>41913</v>
      </c>
      <c r="BX523" s="2">
        <v>41913</v>
      </c>
      <c r="BY523">
        <v>442</v>
      </c>
      <c r="BZ523" t="str">
        <f>podroze789[[#This Row],[Imie]]&amp;podroze789[[#This Row],[Nazwisko]]</f>
        <v>KornelCzerski</v>
      </c>
      <c r="CA523">
        <f>COUNTIF(podroze789[id],podroze789[[#This Row],[id]])</f>
        <v>9</v>
      </c>
      <c r="CB523">
        <f>podroze789[[#This Row],[D_powr]]-podroze789[[#This Row],[D_wyj]]+1</f>
        <v>1</v>
      </c>
      <c r="CC523" s="1" cm="1">
        <f t="array" ref="CC523">SUM(IF(podroze789[Nazwisko]=podroze789[[#This Row],[Nazwisko]],podroze789[dnie],0))</f>
        <v>28</v>
      </c>
      <c r="CD523" s="1">
        <f>30+(podroze789[[#This Row],[dnie]]-1)*24</f>
        <v>30</v>
      </c>
      <c r="CE523" s="1">
        <f>podroze789[[#This Row],[dieta]]+podroze789[[#This Row],[Koszt_wyj]]</f>
        <v>472</v>
      </c>
      <c r="CF523" s="1">
        <f>MONTH(podroze789[[#This Row],[D_wyj]])</f>
        <v>10</v>
      </c>
      <c r="CG523" s="1">
        <f>podroze789[[#This Row],[dnie]]-1</f>
        <v>0</v>
      </c>
      <c r="CV523" s="23">
        <v>3</v>
      </c>
    </row>
    <row r="524" spans="1:100" hidden="1" x14ac:dyDescent="0.25">
      <c r="A524" s="1" t="s">
        <v>73</v>
      </c>
      <c r="B524" s="1" t="s">
        <v>104</v>
      </c>
      <c r="C524" s="1" t="s">
        <v>19</v>
      </c>
      <c r="D524" s="2">
        <v>41835</v>
      </c>
      <c r="E524" s="2">
        <v>41835</v>
      </c>
      <c r="F524">
        <v>513.4</v>
      </c>
      <c r="G524" t="str">
        <f>podroze[[#This Row],[Imie]]&amp;podroze[[#This Row],[Nazwisko]]</f>
        <v>WojciechMagierowcz</v>
      </c>
      <c r="H524">
        <f>COUNTIF(podroze[id],podroze[[#This Row],[id]])</f>
        <v>8</v>
      </c>
      <c r="I524">
        <f>podroze[[#This Row],[D_powr]]-podroze[[#This Row],[D_wyj]]+1</f>
        <v>1</v>
      </c>
      <c r="J524" s="1" cm="1">
        <f t="array" ref="J524">SUM(IF(podroze[Nazwisko]=podroze[[#This Row],[Nazwisko]],podroze[dnie],0))</f>
        <v>28</v>
      </c>
      <c r="K524" s="1">
        <f>30+(podroze[[#This Row],[dnie]]-1)*24</f>
        <v>30</v>
      </c>
      <c r="AB524" s="1" t="s">
        <v>73</v>
      </c>
      <c r="AC524" s="1" t="s">
        <v>104</v>
      </c>
      <c r="AD524" s="1" t="s">
        <v>19</v>
      </c>
      <c r="AE524" s="2">
        <v>41835</v>
      </c>
      <c r="AF524" s="2">
        <v>41835</v>
      </c>
      <c r="AG524">
        <v>513.4</v>
      </c>
      <c r="AH524" t="str">
        <f>podroze7[[#This Row],[Imie]]&amp;podroze7[[#This Row],[Nazwisko]]</f>
        <v>WojciechMagierowcz</v>
      </c>
      <c r="AI524">
        <f>COUNTIF(podroze7[id],podroze7[[#This Row],[id]])</f>
        <v>8</v>
      </c>
      <c r="AJ524">
        <f>podroze7[[#This Row],[D_powr]]-podroze7[[#This Row],[D_wyj]]+1</f>
        <v>1</v>
      </c>
      <c r="AK524" s="1" cm="1">
        <f t="array" ref="AK524">SUM(IF(podroze7[Nazwisko]=podroze7[[#This Row],[Nazwisko]],podroze7[dnie],0))</f>
        <v>28</v>
      </c>
      <c r="AL524" s="1">
        <f>30+(podroze7[[#This Row],[dnie]]-1)*24</f>
        <v>30</v>
      </c>
      <c r="AM524" s="1">
        <f>podroze7[[#This Row],[dieta]]+podroze7[[#This Row],[Koszt_wyj]]</f>
        <v>543.4</v>
      </c>
      <c r="AZ524" s="1" t="s">
        <v>73</v>
      </c>
      <c r="BA524" s="1" t="s">
        <v>104</v>
      </c>
      <c r="BB524" s="1" t="s">
        <v>19</v>
      </c>
      <c r="BC524" s="2">
        <v>41835</v>
      </c>
      <c r="BD524" s="2">
        <v>41835</v>
      </c>
      <c r="BE524">
        <v>513.4</v>
      </c>
      <c r="BF524" t="str">
        <f>podroze78[[#This Row],[Imie]]&amp;podroze78[[#This Row],[Nazwisko]]</f>
        <v>WojciechMagierowcz</v>
      </c>
      <c r="BG524">
        <f>COUNTIF(podroze78[id],podroze78[[#This Row],[id]])</f>
        <v>8</v>
      </c>
      <c r="BH524">
        <f>podroze78[[#This Row],[D_powr]]-podroze78[[#This Row],[D_wyj]]+1</f>
        <v>1</v>
      </c>
      <c r="BI524" s="1" cm="1">
        <f t="array" ref="BI524">SUM(IF(podroze78[Nazwisko]=podroze78[[#This Row],[Nazwisko]],podroze78[dnie],0))</f>
        <v>28</v>
      </c>
      <c r="BJ524" s="1">
        <f>30+(podroze78[[#This Row],[dnie]]-1)*24</f>
        <v>30</v>
      </c>
      <c r="BK524" s="1">
        <f>podroze78[[#This Row],[dieta]]+podroze78[[#This Row],[Koszt_wyj]]</f>
        <v>543.4</v>
      </c>
      <c r="BL524" s="1">
        <f>MONTH(podroze78[[#This Row],[D_wyj]])</f>
        <v>7</v>
      </c>
      <c r="BT524" s="1" t="s">
        <v>73</v>
      </c>
      <c r="BU524" s="1" t="s">
        <v>104</v>
      </c>
      <c r="BV524" s="1" t="s">
        <v>19</v>
      </c>
      <c r="BW524" s="2">
        <v>41835</v>
      </c>
      <c r="BX524" s="2">
        <v>41835</v>
      </c>
      <c r="BY524">
        <v>513.4</v>
      </c>
      <c r="BZ524" t="str">
        <f>podroze789[[#This Row],[Imie]]&amp;podroze789[[#This Row],[Nazwisko]]</f>
        <v>WojciechMagierowcz</v>
      </c>
      <c r="CA524">
        <f>COUNTIF(podroze789[id],podroze789[[#This Row],[id]])</f>
        <v>8</v>
      </c>
      <c r="CB524">
        <f>podroze789[[#This Row],[D_powr]]-podroze789[[#This Row],[D_wyj]]+1</f>
        <v>1</v>
      </c>
      <c r="CC524" s="1" cm="1">
        <f t="array" ref="CC524">SUM(IF(podroze789[Nazwisko]=podroze789[[#This Row],[Nazwisko]],podroze789[dnie],0))</f>
        <v>28</v>
      </c>
      <c r="CD524" s="1">
        <f>30+(podroze789[[#This Row],[dnie]]-1)*24</f>
        <v>30</v>
      </c>
      <c r="CE524" s="1">
        <f>podroze789[[#This Row],[dieta]]+podroze789[[#This Row],[Koszt_wyj]]</f>
        <v>543.4</v>
      </c>
      <c r="CF524" s="1">
        <f>MONTH(podroze789[[#This Row],[D_wyj]])</f>
        <v>7</v>
      </c>
      <c r="CG524" s="1">
        <f>podroze789[[#This Row],[dnie]]-1</f>
        <v>0</v>
      </c>
      <c r="CV524" s="24">
        <v>4</v>
      </c>
    </row>
    <row r="525" spans="1:100" hidden="1" x14ac:dyDescent="0.25">
      <c r="A525" s="1" t="s">
        <v>64</v>
      </c>
      <c r="B525" s="1" t="s">
        <v>65</v>
      </c>
      <c r="C525" s="1" t="s">
        <v>47</v>
      </c>
      <c r="D525" s="2">
        <v>41689</v>
      </c>
      <c r="E525" s="2">
        <v>41689</v>
      </c>
      <c r="F525">
        <v>363.8</v>
      </c>
      <c r="G525" t="str">
        <f>podroze[[#This Row],[Imie]]&amp;podroze[[#This Row],[Nazwisko]]</f>
        <v>KarolWitkiewicz</v>
      </c>
      <c r="H525">
        <f>COUNTIF(podroze[id],podroze[[#This Row],[id]])</f>
        <v>8</v>
      </c>
      <c r="I525">
        <f>podroze[[#This Row],[D_powr]]-podroze[[#This Row],[D_wyj]]+1</f>
        <v>1</v>
      </c>
      <c r="J525" s="1" cm="1">
        <f t="array" ref="J525">SUM(IF(podroze[Nazwisko]=podroze[[#This Row],[Nazwisko]],podroze[dnie],0))</f>
        <v>28</v>
      </c>
      <c r="K525" s="1">
        <f>30+(podroze[[#This Row],[dnie]]-1)*24</f>
        <v>30</v>
      </c>
      <c r="AB525" s="1" t="s">
        <v>64</v>
      </c>
      <c r="AC525" s="1" t="s">
        <v>65</v>
      </c>
      <c r="AD525" s="1" t="s">
        <v>47</v>
      </c>
      <c r="AE525" s="2">
        <v>41689</v>
      </c>
      <c r="AF525" s="2">
        <v>41689</v>
      </c>
      <c r="AG525">
        <v>363.8</v>
      </c>
      <c r="AH525" t="str">
        <f>podroze7[[#This Row],[Imie]]&amp;podroze7[[#This Row],[Nazwisko]]</f>
        <v>KarolWitkiewicz</v>
      </c>
      <c r="AI525">
        <f>COUNTIF(podroze7[id],podroze7[[#This Row],[id]])</f>
        <v>8</v>
      </c>
      <c r="AJ525">
        <f>podroze7[[#This Row],[D_powr]]-podroze7[[#This Row],[D_wyj]]+1</f>
        <v>1</v>
      </c>
      <c r="AK525" s="1" cm="1">
        <f t="array" ref="AK525">SUM(IF(podroze7[Nazwisko]=podroze7[[#This Row],[Nazwisko]],podroze7[dnie],0))</f>
        <v>28</v>
      </c>
      <c r="AL525" s="1">
        <f>30+(podroze7[[#This Row],[dnie]]-1)*24</f>
        <v>30</v>
      </c>
      <c r="AM525" s="1">
        <f>podroze7[[#This Row],[dieta]]+podroze7[[#This Row],[Koszt_wyj]]</f>
        <v>393.8</v>
      </c>
      <c r="AZ525" s="1" t="s">
        <v>64</v>
      </c>
      <c r="BA525" s="1" t="s">
        <v>65</v>
      </c>
      <c r="BB525" s="1" t="s">
        <v>47</v>
      </c>
      <c r="BC525" s="2">
        <v>41689</v>
      </c>
      <c r="BD525" s="2">
        <v>41689</v>
      </c>
      <c r="BE525">
        <v>363.8</v>
      </c>
      <c r="BF525" t="str">
        <f>podroze78[[#This Row],[Imie]]&amp;podroze78[[#This Row],[Nazwisko]]</f>
        <v>KarolWitkiewicz</v>
      </c>
      <c r="BG525">
        <f>COUNTIF(podroze78[id],podroze78[[#This Row],[id]])</f>
        <v>8</v>
      </c>
      <c r="BH525">
        <f>podroze78[[#This Row],[D_powr]]-podroze78[[#This Row],[D_wyj]]+1</f>
        <v>1</v>
      </c>
      <c r="BI525" s="1" cm="1">
        <f t="array" ref="BI525">SUM(IF(podroze78[Nazwisko]=podroze78[[#This Row],[Nazwisko]],podroze78[dnie],0))</f>
        <v>28</v>
      </c>
      <c r="BJ525" s="1">
        <f>30+(podroze78[[#This Row],[dnie]]-1)*24</f>
        <v>30</v>
      </c>
      <c r="BK525" s="1">
        <f>podroze78[[#This Row],[dieta]]+podroze78[[#This Row],[Koszt_wyj]]</f>
        <v>393.8</v>
      </c>
      <c r="BL525" s="1">
        <f>MONTH(podroze78[[#This Row],[D_wyj]])</f>
        <v>2</v>
      </c>
      <c r="BT525" s="1" t="s">
        <v>64</v>
      </c>
      <c r="BU525" s="1" t="s">
        <v>65</v>
      </c>
      <c r="BV525" s="1" t="s">
        <v>47</v>
      </c>
      <c r="BW525" s="2">
        <v>41689</v>
      </c>
      <c r="BX525" s="2">
        <v>41689</v>
      </c>
      <c r="BY525">
        <v>363.8</v>
      </c>
      <c r="BZ525" t="str">
        <f>podroze789[[#This Row],[Imie]]&amp;podroze789[[#This Row],[Nazwisko]]</f>
        <v>KarolWitkiewicz</v>
      </c>
      <c r="CA525">
        <f>COUNTIF(podroze789[id],podroze789[[#This Row],[id]])</f>
        <v>8</v>
      </c>
      <c r="CB525">
        <f>podroze789[[#This Row],[D_powr]]-podroze789[[#This Row],[D_wyj]]+1</f>
        <v>1</v>
      </c>
      <c r="CC525" s="1" cm="1">
        <f t="array" ref="CC525">SUM(IF(podroze789[Nazwisko]=podroze789[[#This Row],[Nazwisko]],podroze789[dnie],0))</f>
        <v>28</v>
      </c>
      <c r="CD525" s="1">
        <f>30+(podroze789[[#This Row],[dnie]]-1)*24</f>
        <v>30</v>
      </c>
      <c r="CE525" s="1">
        <f>podroze789[[#This Row],[dieta]]+podroze789[[#This Row],[Koszt_wyj]]</f>
        <v>393.8</v>
      </c>
      <c r="CF525" s="1">
        <f>MONTH(podroze789[[#This Row],[D_wyj]])</f>
        <v>2</v>
      </c>
      <c r="CG525" s="1">
        <f>podroze789[[#This Row],[dnie]]-1</f>
        <v>0</v>
      </c>
      <c r="CV525" s="23">
        <v>3</v>
      </c>
    </row>
    <row r="526" spans="1:100" x14ac:dyDescent="0.25">
      <c r="A526" s="1" t="s">
        <v>75</v>
      </c>
      <c r="B526" s="1" t="s">
        <v>88</v>
      </c>
      <c r="C526" s="1" t="s">
        <v>59</v>
      </c>
      <c r="D526" s="2">
        <v>41918</v>
      </c>
      <c r="E526" s="2">
        <v>41925</v>
      </c>
      <c r="F526">
        <v>1555</v>
      </c>
      <c r="G526" t="str">
        <f>podroze[[#This Row],[Imie]]&amp;podroze[[#This Row],[Nazwisko]]</f>
        <v>EweliaNyska</v>
      </c>
      <c r="H526">
        <f>COUNTIF(podroze[id],podroze[[#This Row],[id]])</f>
        <v>10</v>
      </c>
      <c r="I526">
        <f>podroze[[#This Row],[D_powr]]-podroze[[#This Row],[D_wyj]]+1</f>
        <v>8</v>
      </c>
      <c r="J526" s="1" cm="1">
        <f t="array" ref="J526">SUM(IF(podroze[Nazwisko]=podroze[[#This Row],[Nazwisko]],podroze[dnie],0))</f>
        <v>27</v>
      </c>
      <c r="K526" s="1">
        <f>30+(podroze[[#This Row],[dnie]]-1)*24</f>
        <v>198</v>
      </c>
      <c r="AB526" s="1" t="s">
        <v>75</v>
      </c>
      <c r="AC526" s="1" t="s">
        <v>88</v>
      </c>
      <c r="AD526" s="1" t="s">
        <v>59</v>
      </c>
      <c r="AE526" s="2">
        <v>41918</v>
      </c>
      <c r="AF526" s="2">
        <v>41925</v>
      </c>
      <c r="AG526">
        <v>1555</v>
      </c>
      <c r="AH526" t="str">
        <f>podroze7[[#This Row],[Imie]]&amp;podroze7[[#This Row],[Nazwisko]]</f>
        <v>EweliaNyska</v>
      </c>
      <c r="AI526">
        <f>COUNTIF(podroze7[id],podroze7[[#This Row],[id]])</f>
        <v>10</v>
      </c>
      <c r="AJ526">
        <f>podroze7[[#This Row],[D_powr]]-podroze7[[#This Row],[D_wyj]]+1</f>
        <v>8</v>
      </c>
      <c r="AK526" s="1" cm="1">
        <f t="array" ref="AK526">SUM(IF(podroze7[Nazwisko]=podroze7[[#This Row],[Nazwisko]],podroze7[dnie],0))</f>
        <v>27</v>
      </c>
      <c r="AL526" s="1">
        <f>30+(podroze7[[#This Row],[dnie]]-1)*24</f>
        <v>198</v>
      </c>
      <c r="AM526" s="1">
        <f>podroze7[[#This Row],[dieta]]+podroze7[[#This Row],[Koszt_wyj]]</f>
        <v>1753</v>
      </c>
      <c r="AZ526" s="1" t="s">
        <v>75</v>
      </c>
      <c r="BA526" s="1" t="s">
        <v>88</v>
      </c>
      <c r="BB526" s="1" t="s">
        <v>59</v>
      </c>
      <c r="BC526" s="2">
        <v>41918</v>
      </c>
      <c r="BD526" s="2">
        <v>41925</v>
      </c>
      <c r="BE526">
        <v>1555</v>
      </c>
      <c r="BF526" t="str">
        <f>podroze78[[#This Row],[Imie]]&amp;podroze78[[#This Row],[Nazwisko]]</f>
        <v>EweliaNyska</v>
      </c>
      <c r="BG526">
        <f>COUNTIF(podroze78[id],podroze78[[#This Row],[id]])</f>
        <v>10</v>
      </c>
      <c r="BH526">
        <f>podroze78[[#This Row],[D_powr]]-podroze78[[#This Row],[D_wyj]]+1</f>
        <v>8</v>
      </c>
      <c r="BI526" s="1" cm="1">
        <f t="array" ref="BI526">SUM(IF(podroze78[Nazwisko]=podroze78[[#This Row],[Nazwisko]],podroze78[dnie],0))</f>
        <v>27</v>
      </c>
      <c r="BJ526" s="1">
        <f>30+(podroze78[[#This Row],[dnie]]-1)*24</f>
        <v>198</v>
      </c>
      <c r="BK526" s="1">
        <f>podroze78[[#This Row],[dieta]]+podroze78[[#This Row],[Koszt_wyj]]</f>
        <v>1753</v>
      </c>
      <c r="BL526" s="1">
        <f>MONTH(podroze78[[#This Row],[D_wyj]])</f>
        <v>10</v>
      </c>
      <c r="BT526" s="1" t="s">
        <v>75</v>
      </c>
      <c r="BU526" s="1" t="s">
        <v>88</v>
      </c>
      <c r="BV526" s="1" t="s">
        <v>59</v>
      </c>
      <c r="BW526" s="2">
        <v>41918</v>
      </c>
      <c r="BX526" s="2">
        <v>41925</v>
      </c>
      <c r="BY526">
        <v>1555</v>
      </c>
      <c r="BZ526" t="str">
        <f>podroze789[[#This Row],[Imie]]&amp;podroze789[[#This Row],[Nazwisko]]</f>
        <v>EweliaNyska</v>
      </c>
      <c r="CA526">
        <f>COUNTIF(podroze789[id],podroze789[[#This Row],[id]])</f>
        <v>10</v>
      </c>
      <c r="CB526">
        <f>podroze789[[#This Row],[D_powr]]-podroze789[[#This Row],[D_wyj]]+1</f>
        <v>8</v>
      </c>
      <c r="CC526" s="1" cm="1">
        <f t="array" ref="CC526">SUM(IF(podroze789[Nazwisko]=podroze789[[#This Row],[Nazwisko]],podroze789[dnie],0))</f>
        <v>27</v>
      </c>
      <c r="CD526" s="1">
        <f>30+(podroze789[[#This Row],[dnie]]-1)*24</f>
        <v>198</v>
      </c>
      <c r="CE526" s="1">
        <f>podroze789[[#This Row],[dieta]]+podroze789[[#This Row],[Koszt_wyj]]</f>
        <v>1753</v>
      </c>
      <c r="CF526" s="1">
        <f>MONTH(podroze789[[#This Row],[D_wyj]])</f>
        <v>10</v>
      </c>
      <c r="CG526" s="1">
        <f>podroze789[[#This Row],[dnie]]-1</f>
        <v>7</v>
      </c>
      <c r="CV526" s="24">
        <v>3</v>
      </c>
    </row>
    <row r="527" spans="1:100" x14ac:dyDescent="0.25">
      <c r="A527" s="1" t="s">
        <v>115</v>
      </c>
      <c r="B527" s="1" t="s">
        <v>140</v>
      </c>
      <c r="C527" s="1" t="s">
        <v>47</v>
      </c>
      <c r="D527" s="2">
        <v>41946</v>
      </c>
      <c r="E527" s="2">
        <v>41950</v>
      </c>
      <c r="F527">
        <v>1015.8</v>
      </c>
      <c r="G527" t="str">
        <f>podroze[[#This Row],[Imie]]&amp;podroze[[#This Row],[Nazwisko]]</f>
        <v>AnnaKaliska</v>
      </c>
      <c r="H527">
        <f>COUNTIF(podroze[id],podroze[[#This Row],[id]])</f>
        <v>15</v>
      </c>
      <c r="I527">
        <f>podroze[[#This Row],[D_powr]]-podroze[[#This Row],[D_wyj]]+1</f>
        <v>5</v>
      </c>
      <c r="J527" s="1" cm="1">
        <f t="array" ref="J527">SUM(IF(podroze[Nazwisko]=podroze[[#This Row],[Nazwisko]],podroze[dnie],0))</f>
        <v>27</v>
      </c>
      <c r="K527" s="1">
        <f>30+(podroze[[#This Row],[dnie]]-1)*24</f>
        <v>126</v>
      </c>
      <c r="AB527" s="1" t="s">
        <v>115</v>
      </c>
      <c r="AC527" s="1" t="s">
        <v>140</v>
      </c>
      <c r="AD527" s="1" t="s">
        <v>47</v>
      </c>
      <c r="AE527" s="2">
        <v>41946</v>
      </c>
      <c r="AF527" s="2">
        <v>41950</v>
      </c>
      <c r="AG527">
        <v>1015.8</v>
      </c>
      <c r="AH527" t="str">
        <f>podroze7[[#This Row],[Imie]]&amp;podroze7[[#This Row],[Nazwisko]]</f>
        <v>AnnaKaliska</v>
      </c>
      <c r="AI527">
        <f>COUNTIF(podroze7[id],podroze7[[#This Row],[id]])</f>
        <v>15</v>
      </c>
      <c r="AJ527">
        <f>podroze7[[#This Row],[D_powr]]-podroze7[[#This Row],[D_wyj]]+1</f>
        <v>5</v>
      </c>
      <c r="AK527" s="1" cm="1">
        <f t="array" ref="AK527">SUM(IF(podroze7[Nazwisko]=podroze7[[#This Row],[Nazwisko]],podroze7[dnie],0))</f>
        <v>27</v>
      </c>
      <c r="AL527" s="1">
        <f>30+(podroze7[[#This Row],[dnie]]-1)*24</f>
        <v>126</v>
      </c>
      <c r="AM527" s="1">
        <f>podroze7[[#This Row],[dieta]]+podroze7[[#This Row],[Koszt_wyj]]</f>
        <v>1141.8</v>
      </c>
      <c r="AZ527" s="1" t="s">
        <v>115</v>
      </c>
      <c r="BA527" s="1" t="s">
        <v>140</v>
      </c>
      <c r="BB527" s="1" t="s">
        <v>47</v>
      </c>
      <c r="BC527" s="2">
        <v>41946</v>
      </c>
      <c r="BD527" s="2">
        <v>41950</v>
      </c>
      <c r="BE527">
        <v>1015.8</v>
      </c>
      <c r="BF527" t="str">
        <f>podroze78[[#This Row],[Imie]]&amp;podroze78[[#This Row],[Nazwisko]]</f>
        <v>AnnaKaliska</v>
      </c>
      <c r="BG527">
        <f>COUNTIF(podroze78[id],podroze78[[#This Row],[id]])</f>
        <v>15</v>
      </c>
      <c r="BH527">
        <f>podroze78[[#This Row],[D_powr]]-podroze78[[#This Row],[D_wyj]]+1</f>
        <v>5</v>
      </c>
      <c r="BI527" s="1" cm="1">
        <f t="array" ref="BI527">SUM(IF(podroze78[Nazwisko]=podroze78[[#This Row],[Nazwisko]],podroze78[dnie],0))</f>
        <v>27</v>
      </c>
      <c r="BJ527" s="1">
        <f>30+(podroze78[[#This Row],[dnie]]-1)*24</f>
        <v>126</v>
      </c>
      <c r="BK527" s="1">
        <f>podroze78[[#This Row],[dieta]]+podroze78[[#This Row],[Koszt_wyj]]</f>
        <v>1141.8</v>
      </c>
      <c r="BL527" s="1">
        <f>MONTH(podroze78[[#This Row],[D_wyj]])</f>
        <v>11</v>
      </c>
      <c r="BT527" s="1" t="s">
        <v>115</v>
      </c>
      <c r="BU527" s="1" t="s">
        <v>140</v>
      </c>
      <c r="BV527" s="1" t="s">
        <v>47</v>
      </c>
      <c r="BW527" s="2">
        <v>41946</v>
      </c>
      <c r="BX527" s="2">
        <v>41950</v>
      </c>
      <c r="BY527">
        <v>1015.8</v>
      </c>
      <c r="BZ527" t="str">
        <f>podroze789[[#This Row],[Imie]]&amp;podroze789[[#This Row],[Nazwisko]]</f>
        <v>AnnaKaliska</v>
      </c>
      <c r="CA527">
        <f>COUNTIF(podroze789[id],podroze789[[#This Row],[id]])</f>
        <v>15</v>
      </c>
      <c r="CB527">
        <f>podroze789[[#This Row],[D_powr]]-podroze789[[#This Row],[D_wyj]]+1</f>
        <v>5</v>
      </c>
      <c r="CC527" s="1" cm="1">
        <f t="array" ref="CC527">SUM(IF(podroze789[Nazwisko]=podroze789[[#This Row],[Nazwisko]],podroze789[dnie],0))</f>
        <v>27</v>
      </c>
      <c r="CD527" s="1">
        <f>30+(podroze789[[#This Row],[dnie]]-1)*24</f>
        <v>126</v>
      </c>
      <c r="CE527" s="1">
        <f>podroze789[[#This Row],[dieta]]+podroze789[[#This Row],[Koszt_wyj]]</f>
        <v>1141.8</v>
      </c>
      <c r="CF527" s="1">
        <f>MONTH(podroze789[[#This Row],[D_wyj]])</f>
        <v>11</v>
      </c>
      <c r="CG527" s="1">
        <f>podroze789[[#This Row],[dnie]]-1</f>
        <v>4</v>
      </c>
      <c r="CV527" s="23">
        <v>3</v>
      </c>
    </row>
    <row r="528" spans="1:100" x14ac:dyDescent="0.25">
      <c r="A528" s="1" t="s">
        <v>82</v>
      </c>
      <c r="B528" s="1" t="s">
        <v>125</v>
      </c>
      <c r="C528" s="1" t="s">
        <v>47</v>
      </c>
      <c r="D528" s="2">
        <v>41983</v>
      </c>
      <c r="E528" s="2">
        <v>41987</v>
      </c>
      <c r="F528">
        <v>1015.8</v>
      </c>
      <c r="G528" t="str">
        <f>podroze[[#This Row],[Imie]]&amp;podroze[[#This Row],[Nazwisko]]</f>
        <v>KornelHenrykowski</v>
      </c>
      <c r="H528">
        <f>COUNTIF(podroze[id],podroze[[#This Row],[id]])</f>
        <v>13</v>
      </c>
      <c r="I528">
        <f>podroze[[#This Row],[D_powr]]-podroze[[#This Row],[D_wyj]]+1</f>
        <v>5</v>
      </c>
      <c r="J528" s="1" cm="1">
        <f t="array" ref="J528">SUM(IF(podroze[Nazwisko]=podroze[[#This Row],[Nazwisko]],podroze[dnie],0))</f>
        <v>27</v>
      </c>
      <c r="K528" s="1">
        <f>30+(podroze[[#This Row],[dnie]]-1)*24</f>
        <v>126</v>
      </c>
      <c r="AB528" s="1" t="s">
        <v>82</v>
      </c>
      <c r="AC528" s="1" t="s">
        <v>125</v>
      </c>
      <c r="AD528" s="1" t="s">
        <v>47</v>
      </c>
      <c r="AE528" s="2">
        <v>41983</v>
      </c>
      <c r="AF528" s="2">
        <v>41987</v>
      </c>
      <c r="AG528">
        <v>1015.8</v>
      </c>
      <c r="AH528" t="str">
        <f>podroze7[[#This Row],[Imie]]&amp;podroze7[[#This Row],[Nazwisko]]</f>
        <v>KornelHenrykowski</v>
      </c>
      <c r="AI528">
        <f>COUNTIF(podroze7[id],podroze7[[#This Row],[id]])</f>
        <v>13</v>
      </c>
      <c r="AJ528">
        <f>podroze7[[#This Row],[D_powr]]-podroze7[[#This Row],[D_wyj]]+1</f>
        <v>5</v>
      </c>
      <c r="AK528" s="1" cm="1">
        <f t="array" ref="AK528">SUM(IF(podroze7[Nazwisko]=podroze7[[#This Row],[Nazwisko]],podroze7[dnie],0))</f>
        <v>27</v>
      </c>
      <c r="AL528" s="1">
        <f>30+(podroze7[[#This Row],[dnie]]-1)*24</f>
        <v>126</v>
      </c>
      <c r="AM528" s="1">
        <f>podroze7[[#This Row],[dieta]]+podroze7[[#This Row],[Koszt_wyj]]</f>
        <v>1141.8</v>
      </c>
      <c r="AZ528" s="1" t="s">
        <v>82</v>
      </c>
      <c r="BA528" s="1" t="s">
        <v>125</v>
      </c>
      <c r="BB528" s="1" t="s">
        <v>47</v>
      </c>
      <c r="BC528" s="2">
        <v>41983</v>
      </c>
      <c r="BD528" s="2">
        <v>41987</v>
      </c>
      <c r="BE528">
        <v>1015.8</v>
      </c>
      <c r="BF528" t="str">
        <f>podroze78[[#This Row],[Imie]]&amp;podroze78[[#This Row],[Nazwisko]]</f>
        <v>KornelHenrykowski</v>
      </c>
      <c r="BG528">
        <f>COUNTIF(podroze78[id],podroze78[[#This Row],[id]])</f>
        <v>13</v>
      </c>
      <c r="BH528">
        <f>podroze78[[#This Row],[D_powr]]-podroze78[[#This Row],[D_wyj]]+1</f>
        <v>5</v>
      </c>
      <c r="BI528" s="1" cm="1">
        <f t="array" ref="BI528">SUM(IF(podroze78[Nazwisko]=podroze78[[#This Row],[Nazwisko]],podroze78[dnie],0))</f>
        <v>27</v>
      </c>
      <c r="BJ528" s="1">
        <f>30+(podroze78[[#This Row],[dnie]]-1)*24</f>
        <v>126</v>
      </c>
      <c r="BK528" s="1">
        <f>podroze78[[#This Row],[dieta]]+podroze78[[#This Row],[Koszt_wyj]]</f>
        <v>1141.8</v>
      </c>
      <c r="BL528" s="1">
        <f>MONTH(podroze78[[#This Row],[D_wyj]])</f>
        <v>12</v>
      </c>
      <c r="BT528" s="1" t="s">
        <v>82</v>
      </c>
      <c r="BU528" s="1" t="s">
        <v>125</v>
      </c>
      <c r="BV528" s="1" t="s">
        <v>47</v>
      </c>
      <c r="BW528" s="2">
        <v>41983</v>
      </c>
      <c r="BX528" s="2">
        <v>41987</v>
      </c>
      <c r="BY528">
        <v>1015.8</v>
      </c>
      <c r="BZ528" t="str">
        <f>podroze789[[#This Row],[Imie]]&amp;podroze789[[#This Row],[Nazwisko]]</f>
        <v>KornelHenrykowski</v>
      </c>
      <c r="CA528">
        <f>COUNTIF(podroze789[id],podroze789[[#This Row],[id]])</f>
        <v>13</v>
      </c>
      <c r="CB528">
        <f>podroze789[[#This Row],[D_powr]]-podroze789[[#This Row],[D_wyj]]+1</f>
        <v>5</v>
      </c>
      <c r="CC528" s="1" cm="1">
        <f t="array" ref="CC528">SUM(IF(podroze789[Nazwisko]=podroze789[[#This Row],[Nazwisko]],podroze789[dnie],0))</f>
        <v>27</v>
      </c>
      <c r="CD528" s="1">
        <f>30+(podroze789[[#This Row],[dnie]]-1)*24</f>
        <v>126</v>
      </c>
      <c r="CE528" s="1">
        <f>podroze789[[#This Row],[dieta]]+podroze789[[#This Row],[Koszt_wyj]]</f>
        <v>1141.8</v>
      </c>
      <c r="CF528" s="1">
        <f>MONTH(podroze789[[#This Row],[D_wyj]])</f>
        <v>12</v>
      </c>
      <c r="CG528" s="1">
        <f>podroze789[[#This Row],[dnie]]-1</f>
        <v>4</v>
      </c>
      <c r="CV528" s="24">
        <v>3</v>
      </c>
    </row>
    <row r="529" spans="1:100" x14ac:dyDescent="0.25">
      <c r="A529" s="1" t="s">
        <v>115</v>
      </c>
      <c r="B529" s="1" t="s">
        <v>140</v>
      </c>
      <c r="C529" s="1" t="s">
        <v>8</v>
      </c>
      <c r="D529" s="2">
        <v>41893</v>
      </c>
      <c r="E529" s="2">
        <v>41896</v>
      </c>
      <c r="F529">
        <v>1313</v>
      </c>
      <c r="G529" t="str">
        <f>podroze[[#This Row],[Imie]]&amp;podroze[[#This Row],[Nazwisko]]</f>
        <v>AnnaKaliska</v>
      </c>
      <c r="H529">
        <f>COUNTIF(podroze[id],podroze[[#This Row],[id]])</f>
        <v>15</v>
      </c>
      <c r="I529">
        <f>podroze[[#This Row],[D_powr]]-podroze[[#This Row],[D_wyj]]+1</f>
        <v>4</v>
      </c>
      <c r="J529" s="1" cm="1">
        <f t="array" ref="J529">SUM(IF(podroze[Nazwisko]=podroze[[#This Row],[Nazwisko]],podroze[dnie],0))</f>
        <v>27</v>
      </c>
      <c r="K529" s="1">
        <f>30+(podroze[[#This Row],[dnie]]-1)*24</f>
        <v>102</v>
      </c>
      <c r="AB529" s="1" t="s">
        <v>115</v>
      </c>
      <c r="AC529" s="1" t="s">
        <v>140</v>
      </c>
      <c r="AD529" s="1" t="s">
        <v>8</v>
      </c>
      <c r="AE529" s="2">
        <v>41893</v>
      </c>
      <c r="AF529" s="2">
        <v>41896</v>
      </c>
      <c r="AG529">
        <v>1313</v>
      </c>
      <c r="AH529" t="str">
        <f>podroze7[[#This Row],[Imie]]&amp;podroze7[[#This Row],[Nazwisko]]</f>
        <v>AnnaKaliska</v>
      </c>
      <c r="AI529">
        <f>COUNTIF(podroze7[id],podroze7[[#This Row],[id]])</f>
        <v>15</v>
      </c>
      <c r="AJ529">
        <f>podroze7[[#This Row],[D_powr]]-podroze7[[#This Row],[D_wyj]]+1</f>
        <v>4</v>
      </c>
      <c r="AK529" s="1" cm="1">
        <f t="array" ref="AK529">SUM(IF(podroze7[Nazwisko]=podroze7[[#This Row],[Nazwisko]],podroze7[dnie],0))</f>
        <v>27</v>
      </c>
      <c r="AL529" s="1">
        <f>30+(podroze7[[#This Row],[dnie]]-1)*24</f>
        <v>102</v>
      </c>
      <c r="AM529" s="1">
        <f>podroze7[[#This Row],[dieta]]+podroze7[[#This Row],[Koszt_wyj]]</f>
        <v>1415</v>
      </c>
      <c r="AZ529" s="1" t="s">
        <v>115</v>
      </c>
      <c r="BA529" s="1" t="s">
        <v>140</v>
      </c>
      <c r="BB529" s="1" t="s">
        <v>8</v>
      </c>
      <c r="BC529" s="2">
        <v>41893</v>
      </c>
      <c r="BD529" s="2">
        <v>41896</v>
      </c>
      <c r="BE529">
        <v>1313</v>
      </c>
      <c r="BF529" t="str">
        <f>podroze78[[#This Row],[Imie]]&amp;podroze78[[#This Row],[Nazwisko]]</f>
        <v>AnnaKaliska</v>
      </c>
      <c r="BG529">
        <f>COUNTIF(podroze78[id],podroze78[[#This Row],[id]])</f>
        <v>15</v>
      </c>
      <c r="BH529">
        <f>podroze78[[#This Row],[D_powr]]-podroze78[[#This Row],[D_wyj]]+1</f>
        <v>4</v>
      </c>
      <c r="BI529" s="1" cm="1">
        <f t="array" ref="BI529">SUM(IF(podroze78[Nazwisko]=podroze78[[#This Row],[Nazwisko]],podroze78[dnie],0))</f>
        <v>27</v>
      </c>
      <c r="BJ529" s="1">
        <f>30+(podroze78[[#This Row],[dnie]]-1)*24</f>
        <v>102</v>
      </c>
      <c r="BK529" s="1">
        <f>podroze78[[#This Row],[dieta]]+podroze78[[#This Row],[Koszt_wyj]]</f>
        <v>1415</v>
      </c>
      <c r="BL529" s="1">
        <f>MONTH(podroze78[[#This Row],[D_wyj]])</f>
        <v>9</v>
      </c>
      <c r="BT529" s="1" t="s">
        <v>115</v>
      </c>
      <c r="BU529" s="1" t="s">
        <v>140</v>
      </c>
      <c r="BV529" s="1" t="s">
        <v>8</v>
      </c>
      <c r="BW529" s="2">
        <v>41893</v>
      </c>
      <c r="BX529" s="2">
        <v>41896</v>
      </c>
      <c r="BY529">
        <v>1313</v>
      </c>
      <c r="BZ529" t="str">
        <f>podroze789[[#This Row],[Imie]]&amp;podroze789[[#This Row],[Nazwisko]]</f>
        <v>AnnaKaliska</v>
      </c>
      <c r="CA529">
        <f>COUNTIF(podroze789[id],podroze789[[#This Row],[id]])</f>
        <v>15</v>
      </c>
      <c r="CB529">
        <f>podroze789[[#This Row],[D_powr]]-podroze789[[#This Row],[D_wyj]]+1</f>
        <v>4</v>
      </c>
      <c r="CC529" s="1" cm="1">
        <f t="array" ref="CC529">SUM(IF(podroze789[Nazwisko]=podroze789[[#This Row],[Nazwisko]],podroze789[dnie],0))</f>
        <v>27</v>
      </c>
      <c r="CD529" s="1">
        <f>30+(podroze789[[#This Row],[dnie]]-1)*24</f>
        <v>102</v>
      </c>
      <c r="CE529" s="1">
        <f>podroze789[[#This Row],[dieta]]+podroze789[[#This Row],[Koszt_wyj]]</f>
        <v>1415</v>
      </c>
      <c r="CF529" s="1">
        <f>MONTH(podroze789[[#This Row],[D_wyj]])</f>
        <v>9</v>
      </c>
      <c r="CG529" s="1">
        <f>podroze789[[#This Row],[dnie]]-1</f>
        <v>3</v>
      </c>
      <c r="CV529" s="23">
        <v>3</v>
      </c>
    </row>
    <row r="530" spans="1:100" x14ac:dyDescent="0.25">
      <c r="A530" s="1" t="s">
        <v>75</v>
      </c>
      <c r="B530" s="1" t="s">
        <v>88</v>
      </c>
      <c r="C530" s="1" t="s">
        <v>66</v>
      </c>
      <c r="D530" s="2">
        <v>41886</v>
      </c>
      <c r="E530" s="2">
        <v>41890</v>
      </c>
      <c r="F530">
        <v>1019.7</v>
      </c>
      <c r="G530" t="str">
        <f>podroze[[#This Row],[Imie]]&amp;podroze[[#This Row],[Nazwisko]]</f>
        <v>EweliaNyska</v>
      </c>
      <c r="H530">
        <f>COUNTIF(podroze[id],podroze[[#This Row],[id]])</f>
        <v>10</v>
      </c>
      <c r="I530">
        <f>podroze[[#This Row],[D_powr]]-podroze[[#This Row],[D_wyj]]+1</f>
        <v>5</v>
      </c>
      <c r="J530" s="1" cm="1">
        <f t="array" ref="J530">SUM(IF(podroze[Nazwisko]=podroze[[#This Row],[Nazwisko]],podroze[dnie],0))</f>
        <v>27</v>
      </c>
      <c r="K530" s="1">
        <f>30+(podroze[[#This Row],[dnie]]-1)*24</f>
        <v>126</v>
      </c>
      <c r="AB530" s="1" t="s">
        <v>75</v>
      </c>
      <c r="AC530" s="1" t="s">
        <v>88</v>
      </c>
      <c r="AD530" s="1" t="s">
        <v>66</v>
      </c>
      <c r="AE530" s="2">
        <v>41886</v>
      </c>
      <c r="AF530" s="2">
        <v>41890</v>
      </c>
      <c r="AG530">
        <v>1019.7</v>
      </c>
      <c r="AH530" t="str">
        <f>podroze7[[#This Row],[Imie]]&amp;podroze7[[#This Row],[Nazwisko]]</f>
        <v>EweliaNyska</v>
      </c>
      <c r="AI530">
        <f>COUNTIF(podroze7[id],podroze7[[#This Row],[id]])</f>
        <v>10</v>
      </c>
      <c r="AJ530">
        <f>podroze7[[#This Row],[D_powr]]-podroze7[[#This Row],[D_wyj]]+1</f>
        <v>5</v>
      </c>
      <c r="AK530" s="1" cm="1">
        <f t="array" ref="AK530">SUM(IF(podroze7[Nazwisko]=podroze7[[#This Row],[Nazwisko]],podroze7[dnie],0))</f>
        <v>27</v>
      </c>
      <c r="AL530" s="1">
        <f>30+(podroze7[[#This Row],[dnie]]-1)*24</f>
        <v>126</v>
      </c>
      <c r="AM530" s="1">
        <f>podroze7[[#This Row],[dieta]]+podroze7[[#This Row],[Koszt_wyj]]</f>
        <v>1145.7</v>
      </c>
      <c r="AZ530" s="1" t="s">
        <v>75</v>
      </c>
      <c r="BA530" s="1" t="s">
        <v>88</v>
      </c>
      <c r="BB530" s="1" t="s">
        <v>66</v>
      </c>
      <c r="BC530" s="2">
        <v>41886</v>
      </c>
      <c r="BD530" s="2">
        <v>41890</v>
      </c>
      <c r="BE530">
        <v>1019.7</v>
      </c>
      <c r="BF530" t="str">
        <f>podroze78[[#This Row],[Imie]]&amp;podroze78[[#This Row],[Nazwisko]]</f>
        <v>EweliaNyska</v>
      </c>
      <c r="BG530">
        <f>COUNTIF(podroze78[id],podroze78[[#This Row],[id]])</f>
        <v>10</v>
      </c>
      <c r="BH530">
        <f>podroze78[[#This Row],[D_powr]]-podroze78[[#This Row],[D_wyj]]+1</f>
        <v>5</v>
      </c>
      <c r="BI530" s="1" cm="1">
        <f t="array" ref="BI530">SUM(IF(podroze78[Nazwisko]=podroze78[[#This Row],[Nazwisko]],podroze78[dnie],0))</f>
        <v>27</v>
      </c>
      <c r="BJ530" s="1">
        <f>30+(podroze78[[#This Row],[dnie]]-1)*24</f>
        <v>126</v>
      </c>
      <c r="BK530" s="1">
        <f>podroze78[[#This Row],[dieta]]+podroze78[[#This Row],[Koszt_wyj]]</f>
        <v>1145.7</v>
      </c>
      <c r="BL530" s="1">
        <f>MONTH(podroze78[[#This Row],[D_wyj]])</f>
        <v>9</v>
      </c>
      <c r="BT530" s="1" t="s">
        <v>75</v>
      </c>
      <c r="BU530" s="1" t="s">
        <v>88</v>
      </c>
      <c r="BV530" s="1" t="s">
        <v>66</v>
      </c>
      <c r="BW530" s="2">
        <v>41886</v>
      </c>
      <c r="BX530" s="2">
        <v>41890</v>
      </c>
      <c r="BY530">
        <v>1019.7</v>
      </c>
      <c r="BZ530" t="str">
        <f>podroze789[[#This Row],[Imie]]&amp;podroze789[[#This Row],[Nazwisko]]</f>
        <v>EweliaNyska</v>
      </c>
      <c r="CA530">
        <f>COUNTIF(podroze789[id],podroze789[[#This Row],[id]])</f>
        <v>10</v>
      </c>
      <c r="CB530">
        <f>podroze789[[#This Row],[D_powr]]-podroze789[[#This Row],[D_wyj]]+1</f>
        <v>5</v>
      </c>
      <c r="CC530" s="1" cm="1">
        <f t="array" ref="CC530">SUM(IF(podroze789[Nazwisko]=podroze789[[#This Row],[Nazwisko]],podroze789[dnie],0))</f>
        <v>27</v>
      </c>
      <c r="CD530" s="1">
        <f>30+(podroze789[[#This Row],[dnie]]-1)*24</f>
        <v>126</v>
      </c>
      <c r="CE530" s="1">
        <f>podroze789[[#This Row],[dieta]]+podroze789[[#This Row],[Koszt_wyj]]</f>
        <v>1145.7</v>
      </c>
      <c r="CF530" s="1">
        <f>MONTH(podroze789[[#This Row],[D_wyj]])</f>
        <v>9</v>
      </c>
      <c r="CG530" s="1">
        <f>podroze789[[#This Row],[dnie]]-1</f>
        <v>4</v>
      </c>
      <c r="CV530" s="24">
        <v>2</v>
      </c>
    </row>
    <row r="531" spans="1:100" x14ac:dyDescent="0.25">
      <c r="A531" s="1" t="s">
        <v>109</v>
      </c>
      <c r="B531" s="1" t="s">
        <v>110</v>
      </c>
      <c r="C531" s="1" t="s">
        <v>24</v>
      </c>
      <c r="D531" s="2">
        <v>41977</v>
      </c>
      <c r="E531" s="2">
        <v>41981</v>
      </c>
      <c r="F531">
        <v>886.7</v>
      </c>
      <c r="G531" t="str">
        <f>podroze[[#This Row],[Imie]]&amp;podroze[[#This Row],[Nazwisko]]</f>
        <v>KatarzynaPiotrowska</v>
      </c>
      <c r="H531">
        <f>COUNTIF(podroze[id],podroze[[#This Row],[id]])</f>
        <v>10</v>
      </c>
      <c r="I531">
        <f>podroze[[#This Row],[D_powr]]-podroze[[#This Row],[D_wyj]]+1</f>
        <v>5</v>
      </c>
      <c r="J531" s="1" cm="1">
        <f t="array" ref="J531">SUM(IF(podroze[Nazwisko]=podroze[[#This Row],[Nazwisko]],podroze[dnie],0))</f>
        <v>27</v>
      </c>
      <c r="K531" s="1">
        <f>30+(podroze[[#This Row],[dnie]]-1)*24</f>
        <v>126</v>
      </c>
      <c r="AB531" s="1" t="s">
        <v>109</v>
      </c>
      <c r="AC531" s="1" t="s">
        <v>110</v>
      </c>
      <c r="AD531" s="1" t="s">
        <v>24</v>
      </c>
      <c r="AE531" s="2">
        <v>41977</v>
      </c>
      <c r="AF531" s="2">
        <v>41981</v>
      </c>
      <c r="AG531">
        <v>886.7</v>
      </c>
      <c r="AH531" t="str">
        <f>podroze7[[#This Row],[Imie]]&amp;podroze7[[#This Row],[Nazwisko]]</f>
        <v>KatarzynaPiotrowska</v>
      </c>
      <c r="AI531">
        <f>COUNTIF(podroze7[id],podroze7[[#This Row],[id]])</f>
        <v>10</v>
      </c>
      <c r="AJ531">
        <f>podroze7[[#This Row],[D_powr]]-podroze7[[#This Row],[D_wyj]]+1</f>
        <v>5</v>
      </c>
      <c r="AK531" s="1" cm="1">
        <f t="array" ref="AK531">SUM(IF(podroze7[Nazwisko]=podroze7[[#This Row],[Nazwisko]],podroze7[dnie],0))</f>
        <v>27</v>
      </c>
      <c r="AL531" s="1">
        <f>30+(podroze7[[#This Row],[dnie]]-1)*24</f>
        <v>126</v>
      </c>
      <c r="AM531" s="1">
        <f>podroze7[[#This Row],[dieta]]+podroze7[[#This Row],[Koszt_wyj]]</f>
        <v>1012.7</v>
      </c>
      <c r="AZ531" s="1" t="s">
        <v>109</v>
      </c>
      <c r="BA531" s="1" t="s">
        <v>110</v>
      </c>
      <c r="BB531" s="1" t="s">
        <v>24</v>
      </c>
      <c r="BC531" s="2">
        <v>41977</v>
      </c>
      <c r="BD531" s="2">
        <v>41981</v>
      </c>
      <c r="BE531">
        <v>886.7</v>
      </c>
      <c r="BF531" t="str">
        <f>podroze78[[#This Row],[Imie]]&amp;podroze78[[#This Row],[Nazwisko]]</f>
        <v>KatarzynaPiotrowska</v>
      </c>
      <c r="BG531">
        <f>COUNTIF(podroze78[id],podroze78[[#This Row],[id]])</f>
        <v>10</v>
      </c>
      <c r="BH531">
        <f>podroze78[[#This Row],[D_powr]]-podroze78[[#This Row],[D_wyj]]+1</f>
        <v>5</v>
      </c>
      <c r="BI531" s="1" cm="1">
        <f t="array" ref="BI531">SUM(IF(podroze78[Nazwisko]=podroze78[[#This Row],[Nazwisko]],podroze78[dnie],0))</f>
        <v>27</v>
      </c>
      <c r="BJ531" s="1">
        <f>30+(podroze78[[#This Row],[dnie]]-1)*24</f>
        <v>126</v>
      </c>
      <c r="BK531" s="1">
        <f>podroze78[[#This Row],[dieta]]+podroze78[[#This Row],[Koszt_wyj]]</f>
        <v>1012.7</v>
      </c>
      <c r="BL531" s="1">
        <f>MONTH(podroze78[[#This Row],[D_wyj]])</f>
        <v>12</v>
      </c>
      <c r="BT531" s="1" t="s">
        <v>109</v>
      </c>
      <c r="BU531" s="1" t="s">
        <v>110</v>
      </c>
      <c r="BV531" s="1" t="s">
        <v>24</v>
      </c>
      <c r="BW531" s="2">
        <v>41977</v>
      </c>
      <c r="BX531" s="2">
        <v>41981</v>
      </c>
      <c r="BY531">
        <v>886.7</v>
      </c>
      <c r="BZ531" t="str">
        <f>podroze789[[#This Row],[Imie]]&amp;podroze789[[#This Row],[Nazwisko]]</f>
        <v>KatarzynaPiotrowska</v>
      </c>
      <c r="CA531">
        <f>COUNTIF(podroze789[id],podroze789[[#This Row],[id]])</f>
        <v>10</v>
      </c>
      <c r="CB531">
        <f>podroze789[[#This Row],[D_powr]]-podroze789[[#This Row],[D_wyj]]+1</f>
        <v>5</v>
      </c>
      <c r="CC531" s="1" cm="1">
        <f t="array" ref="CC531">SUM(IF(podroze789[Nazwisko]=podroze789[[#This Row],[Nazwisko]],podroze789[dnie],0))</f>
        <v>27</v>
      </c>
      <c r="CD531" s="1">
        <f>30+(podroze789[[#This Row],[dnie]]-1)*24</f>
        <v>126</v>
      </c>
      <c r="CE531" s="1">
        <f>podroze789[[#This Row],[dieta]]+podroze789[[#This Row],[Koszt_wyj]]</f>
        <v>1012.7</v>
      </c>
      <c r="CF531" s="1">
        <f>MONTH(podroze789[[#This Row],[D_wyj]])</f>
        <v>12</v>
      </c>
      <c r="CG531" s="1">
        <f>podroze789[[#This Row],[dnie]]-1</f>
        <v>4</v>
      </c>
      <c r="CV531" s="23">
        <v>2</v>
      </c>
    </row>
    <row r="532" spans="1:100" x14ac:dyDescent="0.25">
      <c r="A532" s="1" t="s">
        <v>115</v>
      </c>
      <c r="B532" s="1" t="s">
        <v>140</v>
      </c>
      <c r="C532" s="1" t="s">
        <v>38</v>
      </c>
      <c r="D532" s="2">
        <v>41731</v>
      </c>
      <c r="E532" s="2">
        <v>41733</v>
      </c>
      <c r="F532">
        <v>536.79999999999995</v>
      </c>
      <c r="G532" t="str">
        <f>podroze[[#This Row],[Imie]]&amp;podroze[[#This Row],[Nazwisko]]</f>
        <v>AnnaKaliska</v>
      </c>
      <c r="H532">
        <f>COUNTIF(podroze[id],podroze[[#This Row],[id]])</f>
        <v>15</v>
      </c>
      <c r="I532">
        <f>podroze[[#This Row],[D_powr]]-podroze[[#This Row],[D_wyj]]+1</f>
        <v>3</v>
      </c>
      <c r="J532" s="1" cm="1">
        <f t="array" ref="J532">SUM(IF(podroze[Nazwisko]=podroze[[#This Row],[Nazwisko]],podroze[dnie],0))</f>
        <v>27</v>
      </c>
      <c r="K532" s="1">
        <f>30+(podroze[[#This Row],[dnie]]-1)*24</f>
        <v>78</v>
      </c>
      <c r="AB532" s="1" t="s">
        <v>115</v>
      </c>
      <c r="AC532" s="1" t="s">
        <v>140</v>
      </c>
      <c r="AD532" s="1" t="s">
        <v>38</v>
      </c>
      <c r="AE532" s="2">
        <v>41731</v>
      </c>
      <c r="AF532" s="2">
        <v>41733</v>
      </c>
      <c r="AG532">
        <v>536.79999999999995</v>
      </c>
      <c r="AH532" t="str">
        <f>podroze7[[#This Row],[Imie]]&amp;podroze7[[#This Row],[Nazwisko]]</f>
        <v>AnnaKaliska</v>
      </c>
      <c r="AI532">
        <f>COUNTIF(podroze7[id],podroze7[[#This Row],[id]])</f>
        <v>15</v>
      </c>
      <c r="AJ532">
        <f>podroze7[[#This Row],[D_powr]]-podroze7[[#This Row],[D_wyj]]+1</f>
        <v>3</v>
      </c>
      <c r="AK532" s="1" cm="1">
        <f t="array" ref="AK532">SUM(IF(podroze7[Nazwisko]=podroze7[[#This Row],[Nazwisko]],podroze7[dnie],0))</f>
        <v>27</v>
      </c>
      <c r="AL532" s="1">
        <f>30+(podroze7[[#This Row],[dnie]]-1)*24</f>
        <v>78</v>
      </c>
      <c r="AM532" s="1">
        <f>podroze7[[#This Row],[dieta]]+podroze7[[#This Row],[Koszt_wyj]]</f>
        <v>614.79999999999995</v>
      </c>
      <c r="AZ532" s="1" t="s">
        <v>115</v>
      </c>
      <c r="BA532" s="1" t="s">
        <v>140</v>
      </c>
      <c r="BB532" s="1" t="s">
        <v>38</v>
      </c>
      <c r="BC532" s="2">
        <v>41731</v>
      </c>
      <c r="BD532" s="2">
        <v>41733</v>
      </c>
      <c r="BE532">
        <v>536.79999999999995</v>
      </c>
      <c r="BF532" t="str">
        <f>podroze78[[#This Row],[Imie]]&amp;podroze78[[#This Row],[Nazwisko]]</f>
        <v>AnnaKaliska</v>
      </c>
      <c r="BG532">
        <f>COUNTIF(podroze78[id],podroze78[[#This Row],[id]])</f>
        <v>15</v>
      </c>
      <c r="BH532">
        <f>podroze78[[#This Row],[D_powr]]-podroze78[[#This Row],[D_wyj]]+1</f>
        <v>3</v>
      </c>
      <c r="BI532" s="1" cm="1">
        <f t="array" ref="BI532">SUM(IF(podroze78[Nazwisko]=podroze78[[#This Row],[Nazwisko]],podroze78[dnie],0))</f>
        <v>27</v>
      </c>
      <c r="BJ532" s="1">
        <f>30+(podroze78[[#This Row],[dnie]]-1)*24</f>
        <v>78</v>
      </c>
      <c r="BK532" s="1">
        <f>podroze78[[#This Row],[dieta]]+podroze78[[#This Row],[Koszt_wyj]]</f>
        <v>614.79999999999995</v>
      </c>
      <c r="BL532" s="1">
        <f>MONTH(podroze78[[#This Row],[D_wyj]])</f>
        <v>4</v>
      </c>
      <c r="BT532" s="1" t="s">
        <v>115</v>
      </c>
      <c r="BU532" s="1" t="s">
        <v>140</v>
      </c>
      <c r="BV532" s="1" t="s">
        <v>38</v>
      </c>
      <c r="BW532" s="2">
        <v>41731</v>
      </c>
      <c r="BX532" s="2">
        <v>41733</v>
      </c>
      <c r="BY532">
        <v>536.79999999999995</v>
      </c>
      <c r="BZ532" t="str">
        <f>podroze789[[#This Row],[Imie]]&amp;podroze789[[#This Row],[Nazwisko]]</f>
        <v>AnnaKaliska</v>
      </c>
      <c r="CA532">
        <f>COUNTIF(podroze789[id],podroze789[[#This Row],[id]])</f>
        <v>15</v>
      </c>
      <c r="CB532">
        <f>podroze789[[#This Row],[D_powr]]-podroze789[[#This Row],[D_wyj]]+1</f>
        <v>3</v>
      </c>
      <c r="CC532" s="1" cm="1">
        <f t="array" ref="CC532">SUM(IF(podroze789[Nazwisko]=podroze789[[#This Row],[Nazwisko]],podroze789[dnie],0))</f>
        <v>27</v>
      </c>
      <c r="CD532" s="1">
        <f>30+(podroze789[[#This Row],[dnie]]-1)*24</f>
        <v>78</v>
      </c>
      <c r="CE532" s="1">
        <f>podroze789[[#This Row],[dieta]]+podroze789[[#This Row],[Koszt_wyj]]</f>
        <v>614.79999999999995</v>
      </c>
      <c r="CF532" s="1">
        <f>MONTH(podroze789[[#This Row],[D_wyj]])</f>
        <v>4</v>
      </c>
      <c r="CG532" s="1">
        <f>podroze789[[#This Row],[dnie]]-1</f>
        <v>2</v>
      </c>
      <c r="CV532" s="24">
        <v>2</v>
      </c>
    </row>
    <row r="533" spans="1:100" x14ac:dyDescent="0.25">
      <c r="A533" s="1" t="s">
        <v>75</v>
      </c>
      <c r="B533" s="1" t="s">
        <v>88</v>
      </c>
      <c r="C533" s="1" t="s">
        <v>66</v>
      </c>
      <c r="D533" s="2">
        <v>41809</v>
      </c>
      <c r="E533" s="2">
        <v>41812</v>
      </c>
      <c r="F533">
        <v>841.7</v>
      </c>
      <c r="G533" t="str">
        <f>podroze[[#This Row],[Imie]]&amp;podroze[[#This Row],[Nazwisko]]</f>
        <v>EweliaNyska</v>
      </c>
      <c r="H533">
        <f>COUNTIF(podroze[id],podroze[[#This Row],[id]])</f>
        <v>10</v>
      </c>
      <c r="I533">
        <f>podroze[[#This Row],[D_powr]]-podroze[[#This Row],[D_wyj]]+1</f>
        <v>4</v>
      </c>
      <c r="J533" s="1" cm="1">
        <f t="array" ref="J533">SUM(IF(podroze[Nazwisko]=podroze[[#This Row],[Nazwisko]],podroze[dnie],0))</f>
        <v>27</v>
      </c>
      <c r="K533" s="1">
        <f>30+(podroze[[#This Row],[dnie]]-1)*24</f>
        <v>102</v>
      </c>
      <c r="AB533" s="1" t="s">
        <v>75</v>
      </c>
      <c r="AC533" s="1" t="s">
        <v>88</v>
      </c>
      <c r="AD533" s="1" t="s">
        <v>66</v>
      </c>
      <c r="AE533" s="2">
        <v>41809</v>
      </c>
      <c r="AF533" s="2">
        <v>41812</v>
      </c>
      <c r="AG533">
        <v>841.7</v>
      </c>
      <c r="AH533" t="str">
        <f>podroze7[[#This Row],[Imie]]&amp;podroze7[[#This Row],[Nazwisko]]</f>
        <v>EweliaNyska</v>
      </c>
      <c r="AI533">
        <f>COUNTIF(podroze7[id],podroze7[[#This Row],[id]])</f>
        <v>10</v>
      </c>
      <c r="AJ533">
        <f>podroze7[[#This Row],[D_powr]]-podroze7[[#This Row],[D_wyj]]+1</f>
        <v>4</v>
      </c>
      <c r="AK533" s="1" cm="1">
        <f t="array" ref="AK533">SUM(IF(podroze7[Nazwisko]=podroze7[[#This Row],[Nazwisko]],podroze7[dnie],0))</f>
        <v>27</v>
      </c>
      <c r="AL533" s="1">
        <f>30+(podroze7[[#This Row],[dnie]]-1)*24</f>
        <v>102</v>
      </c>
      <c r="AM533" s="1">
        <f>podroze7[[#This Row],[dieta]]+podroze7[[#This Row],[Koszt_wyj]]</f>
        <v>943.7</v>
      </c>
      <c r="AZ533" s="1" t="s">
        <v>75</v>
      </c>
      <c r="BA533" s="1" t="s">
        <v>88</v>
      </c>
      <c r="BB533" s="1" t="s">
        <v>66</v>
      </c>
      <c r="BC533" s="2">
        <v>41809</v>
      </c>
      <c r="BD533" s="2">
        <v>41812</v>
      </c>
      <c r="BE533">
        <v>841.7</v>
      </c>
      <c r="BF533" t="str">
        <f>podroze78[[#This Row],[Imie]]&amp;podroze78[[#This Row],[Nazwisko]]</f>
        <v>EweliaNyska</v>
      </c>
      <c r="BG533">
        <f>COUNTIF(podroze78[id],podroze78[[#This Row],[id]])</f>
        <v>10</v>
      </c>
      <c r="BH533">
        <f>podroze78[[#This Row],[D_powr]]-podroze78[[#This Row],[D_wyj]]+1</f>
        <v>4</v>
      </c>
      <c r="BI533" s="1" cm="1">
        <f t="array" ref="BI533">SUM(IF(podroze78[Nazwisko]=podroze78[[#This Row],[Nazwisko]],podroze78[dnie],0))</f>
        <v>27</v>
      </c>
      <c r="BJ533" s="1">
        <f>30+(podroze78[[#This Row],[dnie]]-1)*24</f>
        <v>102</v>
      </c>
      <c r="BK533" s="1">
        <f>podroze78[[#This Row],[dieta]]+podroze78[[#This Row],[Koszt_wyj]]</f>
        <v>943.7</v>
      </c>
      <c r="BL533" s="1">
        <f>MONTH(podroze78[[#This Row],[D_wyj]])</f>
        <v>6</v>
      </c>
      <c r="BT533" s="1" t="s">
        <v>75</v>
      </c>
      <c r="BU533" s="1" t="s">
        <v>88</v>
      </c>
      <c r="BV533" s="1" t="s">
        <v>66</v>
      </c>
      <c r="BW533" s="2">
        <v>41809</v>
      </c>
      <c r="BX533" s="2">
        <v>41812</v>
      </c>
      <c r="BY533">
        <v>841.7</v>
      </c>
      <c r="BZ533" t="str">
        <f>podroze789[[#This Row],[Imie]]&amp;podroze789[[#This Row],[Nazwisko]]</f>
        <v>EweliaNyska</v>
      </c>
      <c r="CA533">
        <f>COUNTIF(podroze789[id],podroze789[[#This Row],[id]])</f>
        <v>10</v>
      </c>
      <c r="CB533">
        <f>podroze789[[#This Row],[D_powr]]-podroze789[[#This Row],[D_wyj]]+1</f>
        <v>4</v>
      </c>
      <c r="CC533" s="1" cm="1">
        <f t="array" ref="CC533">SUM(IF(podroze789[Nazwisko]=podroze789[[#This Row],[Nazwisko]],podroze789[dnie],0))</f>
        <v>27</v>
      </c>
      <c r="CD533" s="1">
        <f>30+(podroze789[[#This Row],[dnie]]-1)*24</f>
        <v>102</v>
      </c>
      <c r="CE533" s="1">
        <f>podroze789[[#This Row],[dieta]]+podroze789[[#This Row],[Koszt_wyj]]</f>
        <v>943.7</v>
      </c>
      <c r="CF533" s="1">
        <f>MONTH(podroze789[[#This Row],[D_wyj]])</f>
        <v>6</v>
      </c>
      <c r="CG533" s="1">
        <f>podroze789[[#This Row],[dnie]]-1</f>
        <v>3</v>
      </c>
      <c r="CV533" s="23">
        <v>1</v>
      </c>
    </row>
    <row r="534" spans="1:100" x14ac:dyDescent="0.25">
      <c r="A534" s="1" t="s">
        <v>109</v>
      </c>
      <c r="B534" s="1" t="s">
        <v>110</v>
      </c>
      <c r="C534" s="1" t="s">
        <v>14</v>
      </c>
      <c r="D534" s="2">
        <v>41885</v>
      </c>
      <c r="E534" s="2">
        <v>41888</v>
      </c>
      <c r="F534">
        <v>550.5</v>
      </c>
      <c r="G534" t="str">
        <f>podroze[[#This Row],[Imie]]&amp;podroze[[#This Row],[Nazwisko]]</f>
        <v>KatarzynaPiotrowska</v>
      </c>
      <c r="H534">
        <f>COUNTIF(podroze[id],podroze[[#This Row],[id]])</f>
        <v>10</v>
      </c>
      <c r="I534">
        <f>podroze[[#This Row],[D_powr]]-podroze[[#This Row],[D_wyj]]+1</f>
        <v>4</v>
      </c>
      <c r="J534" s="1" cm="1">
        <f t="array" ref="J534">SUM(IF(podroze[Nazwisko]=podroze[[#This Row],[Nazwisko]],podroze[dnie],0))</f>
        <v>27</v>
      </c>
      <c r="K534" s="1">
        <f>30+(podroze[[#This Row],[dnie]]-1)*24</f>
        <v>102</v>
      </c>
      <c r="AB534" s="1" t="s">
        <v>109</v>
      </c>
      <c r="AC534" s="1" t="s">
        <v>110</v>
      </c>
      <c r="AD534" s="1" t="s">
        <v>14</v>
      </c>
      <c r="AE534" s="2">
        <v>41885</v>
      </c>
      <c r="AF534" s="2">
        <v>41888</v>
      </c>
      <c r="AG534">
        <v>550.5</v>
      </c>
      <c r="AH534" t="str">
        <f>podroze7[[#This Row],[Imie]]&amp;podroze7[[#This Row],[Nazwisko]]</f>
        <v>KatarzynaPiotrowska</v>
      </c>
      <c r="AI534">
        <f>COUNTIF(podroze7[id],podroze7[[#This Row],[id]])</f>
        <v>10</v>
      </c>
      <c r="AJ534">
        <f>podroze7[[#This Row],[D_powr]]-podroze7[[#This Row],[D_wyj]]+1</f>
        <v>4</v>
      </c>
      <c r="AK534" s="1" cm="1">
        <f t="array" ref="AK534">SUM(IF(podroze7[Nazwisko]=podroze7[[#This Row],[Nazwisko]],podroze7[dnie],0))</f>
        <v>27</v>
      </c>
      <c r="AL534" s="1">
        <f>30+(podroze7[[#This Row],[dnie]]-1)*24</f>
        <v>102</v>
      </c>
      <c r="AM534" s="1">
        <f>podroze7[[#This Row],[dieta]]+podroze7[[#This Row],[Koszt_wyj]]</f>
        <v>652.5</v>
      </c>
      <c r="AZ534" s="1" t="s">
        <v>109</v>
      </c>
      <c r="BA534" s="1" t="s">
        <v>110</v>
      </c>
      <c r="BB534" s="1" t="s">
        <v>14</v>
      </c>
      <c r="BC534" s="2">
        <v>41885</v>
      </c>
      <c r="BD534" s="2">
        <v>41888</v>
      </c>
      <c r="BE534">
        <v>550.5</v>
      </c>
      <c r="BF534" t="str">
        <f>podroze78[[#This Row],[Imie]]&amp;podroze78[[#This Row],[Nazwisko]]</f>
        <v>KatarzynaPiotrowska</v>
      </c>
      <c r="BG534">
        <f>COUNTIF(podroze78[id],podroze78[[#This Row],[id]])</f>
        <v>10</v>
      </c>
      <c r="BH534">
        <f>podroze78[[#This Row],[D_powr]]-podroze78[[#This Row],[D_wyj]]+1</f>
        <v>4</v>
      </c>
      <c r="BI534" s="1" cm="1">
        <f t="array" ref="BI534">SUM(IF(podroze78[Nazwisko]=podroze78[[#This Row],[Nazwisko]],podroze78[dnie],0))</f>
        <v>27</v>
      </c>
      <c r="BJ534" s="1">
        <f>30+(podroze78[[#This Row],[dnie]]-1)*24</f>
        <v>102</v>
      </c>
      <c r="BK534" s="1">
        <f>podroze78[[#This Row],[dieta]]+podroze78[[#This Row],[Koszt_wyj]]</f>
        <v>652.5</v>
      </c>
      <c r="BL534" s="1">
        <f>MONTH(podroze78[[#This Row],[D_wyj]])</f>
        <v>9</v>
      </c>
      <c r="BT534" s="1" t="s">
        <v>109</v>
      </c>
      <c r="BU534" s="1" t="s">
        <v>110</v>
      </c>
      <c r="BV534" s="1" t="s">
        <v>14</v>
      </c>
      <c r="BW534" s="2">
        <v>41885</v>
      </c>
      <c r="BX534" s="2">
        <v>41888</v>
      </c>
      <c r="BY534">
        <v>550.5</v>
      </c>
      <c r="BZ534" t="str">
        <f>podroze789[[#This Row],[Imie]]&amp;podroze789[[#This Row],[Nazwisko]]</f>
        <v>KatarzynaPiotrowska</v>
      </c>
      <c r="CA534">
        <f>COUNTIF(podroze789[id],podroze789[[#This Row],[id]])</f>
        <v>10</v>
      </c>
      <c r="CB534">
        <f>podroze789[[#This Row],[D_powr]]-podroze789[[#This Row],[D_wyj]]+1</f>
        <v>4</v>
      </c>
      <c r="CC534" s="1" cm="1">
        <f t="array" ref="CC534">SUM(IF(podroze789[Nazwisko]=podroze789[[#This Row],[Nazwisko]],podroze789[dnie],0))</f>
        <v>27</v>
      </c>
      <c r="CD534" s="1">
        <f>30+(podroze789[[#This Row],[dnie]]-1)*24</f>
        <v>102</v>
      </c>
      <c r="CE534" s="1">
        <f>podroze789[[#This Row],[dieta]]+podroze789[[#This Row],[Koszt_wyj]]</f>
        <v>652.5</v>
      </c>
      <c r="CF534" s="1">
        <f>MONTH(podroze789[[#This Row],[D_wyj]])</f>
        <v>9</v>
      </c>
      <c r="CG534" s="1">
        <f>podroze789[[#This Row],[dnie]]-1</f>
        <v>3</v>
      </c>
      <c r="CV534" s="24">
        <v>1</v>
      </c>
    </row>
    <row r="535" spans="1:100" x14ac:dyDescent="0.25">
      <c r="A535" s="1" t="s">
        <v>75</v>
      </c>
      <c r="B535" s="1" t="s">
        <v>76</v>
      </c>
      <c r="C535" s="1" t="s">
        <v>8</v>
      </c>
      <c r="D535" s="2">
        <v>41660</v>
      </c>
      <c r="E535" s="2">
        <v>41664</v>
      </c>
      <c r="F535">
        <v>1524</v>
      </c>
      <c r="G535" t="str">
        <f>podroze[[#This Row],[Imie]]&amp;podroze[[#This Row],[Nazwisko]]</f>
        <v>EweliaPrus</v>
      </c>
      <c r="H535">
        <f>COUNTIF(podroze[id],podroze[[#This Row],[id]])</f>
        <v>8</v>
      </c>
      <c r="I535">
        <f>podroze[[#This Row],[D_powr]]-podroze[[#This Row],[D_wyj]]+1</f>
        <v>5</v>
      </c>
      <c r="J535" s="1" cm="1">
        <f t="array" ref="J535">SUM(IF(podroze[Nazwisko]=podroze[[#This Row],[Nazwisko]],podroze[dnie],0))</f>
        <v>27</v>
      </c>
      <c r="K535" s="1">
        <f>30+(podroze[[#This Row],[dnie]]-1)*24</f>
        <v>126</v>
      </c>
      <c r="AB535" s="1" t="s">
        <v>75</v>
      </c>
      <c r="AC535" s="1" t="s">
        <v>76</v>
      </c>
      <c r="AD535" s="1" t="s">
        <v>8</v>
      </c>
      <c r="AE535" s="2">
        <v>41660</v>
      </c>
      <c r="AF535" s="2">
        <v>41664</v>
      </c>
      <c r="AG535">
        <v>1524</v>
      </c>
      <c r="AH535" t="str">
        <f>podroze7[[#This Row],[Imie]]&amp;podroze7[[#This Row],[Nazwisko]]</f>
        <v>EweliaPrus</v>
      </c>
      <c r="AI535">
        <f>COUNTIF(podroze7[id],podroze7[[#This Row],[id]])</f>
        <v>8</v>
      </c>
      <c r="AJ535">
        <f>podroze7[[#This Row],[D_powr]]-podroze7[[#This Row],[D_wyj]]+1</f>
        <v>5</v>
      </c>
      <c r="AK535" s="1" cm="1">
        <f t="array" ref="AK535">SUM(IF(podroze7[Nazwisko]=podroze7[[#This Row],[Nazwisko]],podroze7[dnie],0))</f>
        <v>27</v>
      </c>
      <c r="AL535" s="1">
        <f>30+(podroze7[[#This Row],[dnie]]-1)*24</f>
        <v>126</v>
      </c>
      <c r="AM535" s="1">
        <f>podroze7[[#This Row],[dieta]]+podroze7[[#This Row],[Koszt_wyj]]</f>
        <v>1650</v>
      </c>
      <c r="AZ535" s="1" t="s">
        <v>75</v>
      </c>
      <c r="BA535" s="1" t="s">
        <v>76</v>
      </c>
      <c r="BB535" s="1" t="s">
        <v>8</v>
      </c>
      <c r="BC535" s="2">
        <v>41660</v>
      </c>
      <c r="BD535" s="2">
        <v>41664</v>
      </c>
      <c r="BE535">
        <v>1524</v>
      </c>
      <c r="BF535" t="str">
        <f>podroze78[[#This Row],[Imie]]&amp;podroze78[[#This Row],[Nazwisko]]</f>
        <v>EweliaPrus</v>
      </c>
      <c r="BG535">
        <f>COUNTIF(podroze78[id],podroze78[[#This Row],[id]])</f>
        <v>8</v>
      </c>
      <c r="BH535">
        <f>podroze78[[#This Row],[D_powr]]-podroze78[[#This Row],[D_wyj]]+1</f>
        <v>5</v>
      </c>
      <c r="BI535" s="1" cm="1">
        <f t="array" ref="BI535">SUM(IF(podroze78[Nazwisko]=podroze78[[#This Row],[Nazwisko]],podroze78[dnie],0))</f>
        <v>27</v>
      </c>
      <c r="BJ535" s="1">
        <f>30+(podroze78[[#This Row],[dnie]]-1)*24</f>
        <v>126</v>
      </c>
      <c r="BK535" s="1">
        <f>podroze78[[#This Row],[dieta]]+podroze78[[#This Row],[Koszt_wyj]]</f>
        <v>1650</v>
      </c>
      <c r="BL535" s="1">
        <f>MONTH(podroze78[[#This Row],[D_wyj]])</f>
        <v>1</v>
      </c>
      <c r="BT535" s="1" t="s">
        <v>75</v>
      </c>
      <c r="BU535" s="1" t="s">
        <v>76</v>
      </c>
      <c r="BV535" s="1" t="s">
        <v>8</v>
      </c>
      <c r="BW535" s="2">
        <v>41660</v>
      </c>
      <c r="BX535" s="2">
        <v>41664</v>
      </c>
      <c r="BY535">
        <v>1524</v>
      </c>
      <c r="BZ535" t="str">
        <f>podroze789[[#This Row],[Imie]]&amp;podroze789[[#This Row],[Nazwisko]]</f>
        <v>EweliaPrus</v>
      </c>
      <c r="CA535">
        <f>COUNTIF(podroze789[id],podroze789[[#This Row],[id]])</f>
        <v>8</v>
      </c>
      <c r="CB535">
        <f>podroze789[[#This Row],[D_powr]]-podroze789[[#This Row],[D_wyj]]+1</f>
        <v>5</v>
      </c>
      <c r="CC535" s="1" cm="1">
        <f t="array" ref="CC535">SUM(IF(podroze789[Nazwisko]=podroze789[[#This Row],[Nazwisko]],podroze789[dnie],0))</f>
        <v>27</v>
      </c>
      <c r="CD535" s="1">
        <f>30+(podroze789[[#This Row],[dnie]]-1)*24</f>
        <v>126</v>
      </c>
      <c r="CE535" s="1">
        <f>podroze789[[#This Row],[dieta]]+podroze789[[#This Row],[Koszt_wyj]]</f>
        <v>1650</v>
      </c>
      <c r="CF535" s="1">
        <f>MONTH(podroze789[[#This Row],[D_wyj]])</f>
        <v>1</v>
      </c>
      <c r="CG535" s="1">
        <f>podroze789[[#This Row],[dnie]]-1</f>
        <v>4</v>
      </c>
      <c r="CV535" s="23">
        <v>1</v>
      </c>
    </row>
    <row r="536" spans="1:100" x14ac:dyDescent="0.25">
      <c r="A536" s="1" t="s">
        <v>75</v>
      </c>
      <c r="B536" s="1" t="s">
        <v>76</v>
      </c>
      <c r="C536" s="1" t="s">
        <v>66</v>
      </c>
      <c r="D536" s="2">
        <v>41767</v>
      </c>
      <c r="E536" s="2">
        <v>41771</v>
      </c>
      <c r="F536">
        <v>1019.7</v>
      </c>
      <c r="G536" t="str">
        <f>podroze[[#This Row],[Imie]]&amp;podroze[[#This Row],[Nazwisko]]</f>
        <v>EweliaPrus</v>
      </c>
      <c r="H536">
        <f>COUNTIF(podroze[id],podroze[[#This Row],[id]])</f>
        <v>8</v>
      </c>
      <c r="I536">
        <f>podroze[[#This Row],[D_powr]]-podroze[[#This Row],[D_wyj]]+1</f>
        <v>5</v>
      </c>
      <c r="J536" s="1" cm="1">
        <f t="array" ref="J536">SUM(IF(podroze[Nazwisko]=podroze[[#This Row],[Nazwisko]],podroze[dnie],0))</f>
        <v>27</v>
      </c>
      <c r="K536" s="1">
        <f>30+(podroze[[#This Row],[dnie]]-1)*24</f>
        <v>126</v>
      </c>
      <c r="AB536" s="1" t="s">
        <v>75</v>
      </c>
      <c r="AC536" s="1" t="s">
        <v>76</v>
      </c>
      <c r="AD536" s="1" t="s">
        <v>66</v>
      </c>
      <c r="AE536" s="2">
        <v>41767</v>
      </c>
      <c r="AF536" s="2">
        <v>41771</v>
      </c>
      <c r="AG536">
        <v>1019.7</v>
      </c>
      <c r="AH536" t="str">
        <f>podroze7[[#This Row],[Imie]]&amp;podroze7[[#This Row],[Nazwisko]]</f>
        <v>EweliaPrus</v>
      </c>
      <c r="AI536">
        <f>COUNTIF(podroze7[id],podroze7[[#This Row],[id]])</f>
        <v>8</v>
      </c>
      <c r="AJ536">
        <f>podroze7[[#This Row],[D_powr]]-podroze7[[#This Row],[D_wyj]]+1</f>
        <v>5</v>
      </c>
      <c r="AK536" s="1" cm="1">
        <f t="array" ref="AK536">SUM(IF(podroze7[Nazwisko]=podroze7[[#This Row],[Nazwisko]],podroze7[dnie],0))</f>
        <v>27</v>
      </c>
      <c r="AL536" s="1">
        <f>30+(podroze7[[#This Row],[dnie]]-1)*24</f>
        <v>126</v>
      </c>
      <c r="AM536" s="1">
        <f>podroze7[[#This Row],[dieta]]+podroze7[[#This Row],[Koszt_wyj]]</f>
        <v>1145.7</v>
      </c>
      <c r="AZ536" s="1" t="s">
        <v>75</v>
      </c>
      <c r="BA536" s="1" t="s">
        <v>76</v>
      </c>
      <c r="BB536" s="1" t="s">
        <v>66</v>
      </c>
      <c r="BC536" s="2">
        <v>41767</v>
      </c>
      <c r="BD536" s="2">
        <v>41771</v>
      </c>
      <c r="BE536">
        <v>1019.7</v>
      </c>
      <c r="BF536" t="str">
        <f>podroze78[[#This Row],[Imie]]&amp;podroze78[[#This Row],[Nazwisko]]</f>
        <v>EweliaPrus</v>
      </c>
      <c r="BG536">
        <f>COUNTIF(podroze78[id],podroze78[[#This Row],[id]])</f>
        <v>8</v>
      </c>
      <c r="BH536">
        <f>podroze78[[#This Row],[D_powr]]-podroze78[[#This Row],[D_wyj]]+1</f>
        <v>5</v>
      </c>
      <c r="BI536" s="1" cm="1">
        <f t="array" ref="BI536">SUM(IF(podroze78[Nazwisko]=podroze78[[#This Row],[Nazwisko]],podroze78[dnie],0))</f>
        <v>27</v>
      </c>
      <c r="BJ536" s="1">
        <f>30+(podroze78[[#This Row],[dnie]]-1)*24</f>
        <v>126</v>
      </c>
      <c r="BK536" s="1">
        <f>podroze78[[#This Row],[dieta]]+podroze78[[#This Row],[Koszt_wyj]]</f>
        <v>1145.7</v>
      </c>
      <c r="BL536" s="1">
        <f>MONTH(podroze78[[#This Row],[D_wyj]])</f>
        <v>5</v>
      </c>
      <c r="BT536" s="1" t="s">
        <v>75</v>
      </c>
      <c r="BU536" s="1" t="s">
        <v>76</v>
      </c>
      <c r="BV536" s="1" t="s">
        <v>66</v>
      </c>
      <c r="BW536" s="2">
        <v>41767</v>
      </c>
      <c r="BX536" s="2">
        <v>41771</v>
      </c>
      <c r="BY536">
        <v>1019.7</v>
      </c>
      <c r="BZ536" t="str">
        <f>podroze789[[#This Row],[Imie]]&amp;podroze789[[#This Row],[Nazwisko]]</f>
        <v>EweliaPrus</v>
      </c>
      <c r="CA536">
        <f>COUNTIF(podroze789[id],podroze789[[#This Row],[id]])</f>
        <v>8</v>
      </c>
      <c r="CB536">
        <f>podroze789[[#This Row],[D_powr]]-podroze789[[#This Row],[D_wyj]]+1</f>
        <v>5</v>
      </c>
      <c r="CC536" s="1" cm="1">
        <f t="array" ref="CC536">SUM(IF(podroze789[Nazwisko]=podroze789[[#This Row],[Nazwisko]],podroze789[dnie],0))</f>
        <v>27</v>
      </c>
      <c r="CD536" s="1">
        <f>30+(podroze789[[#This Row],[dnie]]-1)*24</f>
        <v>126</v>
      </c>
      <c r="CE536" s="1">
        <f>podroze789[[#This Row],[dieta]]+podroze789[[#This Row],[Koszt_wyj]]</f>
        <v>1145.7</v>
      </c>
      <c r="CF536" s="1">
        <f>MONTH(podroze789[[#This Row],[D_wyj]])</f>
        <v>5</v>
      </c>
      <c r="CG536" s="1">
        <f>podroze789[[#This Row],[dnie]]-1</f>
        <v>4</v>
      </c>
      <c r="CV536" s="24">
        <v>1</v>
      </c>
    </row>
    <row r="537" spans="1:100" x14ac:dyDescent="0.25">
      <c r="A537" s="1" t="s">
        <v>75</v>
      </c>
      <c r="B537" s="1" t="s">
        <v>76</v>
      </c>
      <c r="C537" s="1" t="s">
        <v>47</v>
      </c>
      <c r="D537" s="2">
        <v>41899</v>
      </c>
      <c r="E537" s="2">
        <v>41903</v>
      </c>
      <c r="F537">
        <v>1015.8</v>
      </c>
      <c r="G537" t="str">
        <f>podroze[[#This Row],[Imie]]&amp;podroze[[#This Row],[Nazwisko]]</f>
        <v>EweliaPrus</v>
      </c>
      <c r="H537">
        <f>COUNTIF(podroze[id],podroze[[#This Row],[id]])</f>
        <v>8</v>
      </c>
      <c r="I537">
        <f>podroze[[#This Row],[D_powr]]-podroze[[#This Row],[D_wyj]]+1</f>
        <v>5</v>
      </c>
      <c r="J537" s="1" cm="1">
        <f t="array" ref="J537">SUM(IF(podroze[Nazwisko]=podroze[[#This Row],[Nazwisko]],podroze[dnie],0))</f>
        <v>27</v>
      </c>
      <c r="K537" s="1">
        <f>30+(podroze[[#This Row],[dnie]]-1)*24</f>
        <v>126</v>
      </c>
      <c r="AB537" s="1" t="s">
        <v>75</v>
      </c>
      <c r="AC537" s="1" t="s">
        <v>76</v>
      </c>
      <c r="AD537" s="1" t="s">
        <v>47</v>
      </c>
      <c r="AE537" s="2">
        <v>41899</v>
      </c>
      <c r="AF537" s="2">
        <v>41903</v>
      </c>
      <c r="AG537">
        <v>1015.8</v>
      </c>
      <c r="AH537" t="str">
        <f>podroze7[[#This Row],[Imie]]&amp;podroze7[[#This Row],[Nazwisko]]</f>
        <v>EweliaPrus</v>
      </c>
      <c r="AI537">
        <f>COUNTIF(podroze7[id],podroze7[[#This Row],[id]])</f>
        <v>8</v>
      </c>
      <c r="AJ537">
        <f>podroze7[[#This Row],[D_powr]]-podroze7[[#This Row],[D_wyj]]+1</f>
        <v>5</v>
      </c>
      <c r="AK537" s="1" cm="1">
        <f t="array" ref="AK537">SUM(IF(podroze7[Nazwisko]=podroze7[[#This Row],[Nazwisko]],podroze7[dnie],0))</f>
        <v>27</v>
      </c>
      <c r="AL537" s="1">
        <f>30+(podroze7[[#This Row],[dnie]]-1)*24</f>
        <v>126</v>
      </c>
      <c r="AM537" s="1">
        <f>podroze7[[#This Row],[dieta]]+podroze7[[#This Row],[Koszt_wyj]]</f>
        <v>1141.8</v>
      </c>
      <c r="AZ537" s="1" t="s">
        <v>75</v>
      </c>
      <c r="BA537" s="1" t="s">
        <v>76</v>
      </c>
      <c r="BB537" s="1" t="s">
        <v>47</v>
      </c>
      <c r="BC537" s="2">
        <v>41899</v>
      </c>
      <c r="BD537" s="2">
        <v>41903</v>
      </c>
      <c r="BE537">
        <v>1015.8</v>
      </c>
      <c r="BF537" t="str">
        <f>podroze78[[#This Row],[Imie]]&amp;podroze78[[#This Row],[Nazwisko]]</f>
        <v>EweliaPrus</v>
      </c>
      <c r="BG537">
        <f>COUNTIF(podroze78[id],podroze78[[#This Row],[id]])</f>
        <v>8</v>
      </c>
      <c r="BH537">
        <f>podroze78[[#This Row],[D_powr]]-podroze78[[#This Row],[D_wyj]]+1</f>
        <v>5</v>
      </c>
      <c r="BI537" s="1" cm="1">
        <f t="array" ref="BI537">SUM(IF(podroze78[Nazwisko]=podroze78[[#This Row],[Nazwisko]],podroze78[dnie],0))</f>
        <v>27</v>
      </c>
      <c r="BJ537" s="1">
        <f>30+(podroze78[[#This Row],[dnie]]-1)*24</f>
        <v>126</v>
      </c>
      <c r="BK537" s="1">
        <f>podroze78[[#This Row],[dieta]]+podroze78[[#This Row],[Koszt_wyj]]</f>
        <v>1141.8</v>
      </c>
      <c r="BL537" s="1">
        <f>MONTH(podroze78[[#This Row],[D_wyj]])</f>
        <v>9</v>
      </c>
      <c r="BT537" s="1" t="s">
        <v>75</v>
      </c>
      <c r="BU537" s="1" t="s">
        <v>76</v>
      </c>
      <c r="BV537" s="1" t="s">
        <v>47</v>
      </c>
      <c r="BW537" s="2">
        <v>41899</v>
      </c>
      <c r="BX537" s="2">
        <v>41903</v>
      </c>
      <c r="BY537">
        <v>1015.8</v>
      </c>
      <c r="BZ537" t="str">
        <f>podroze789[[#This Row],[Imie]]&amp;podroze789[[#This Row],[Nazwisko]]</f>
        <v>EweliaPrus</v>
      </c>
      <c r="CA537">
        <f>COUNTIF(podroze789[id],podroze789[[#This Row],[id]])</f>
        <v>8</v>
      </c>
      <c r="CB537">
        <f>podroze789[[#This Row],[D_powr]]-podroze789[[#This Row],[D_wyj]]+1</f>
        <v>5</v>
      </c>
      <c r="CC537" s="1" cm="1">
        <f t="array" ref="CC537">SUM(IF(podroze789[Nazwisko]=podroze789[[#This Row],[Nazwisko]],podroze789[dnie],0))</f>
        <v>27</v>
      </c>
      <c r="CD537" s="1">
        <f>30+(podroze789[[#This Row],[dnie]]-1)*24</f>
        <v>126</v>
      </c>
      <c r="CE537" s="1">
        <f>podroze789[[#This Row],[dieta]]+podroze789[[#This Row],[Koszt_wyj]]</f>
        <v>1141.8</v>
      </c>
      <c r="CF537" s="1">
        <f>MONTH(podroze789[[#This Row],[D_wyj]])</f>
        <v>9</v>
      </c>
      <c r="CG537" s="1">
        <f>podroze789[[#This Row],[dnie]]-1</f>
        <v>4</v>
      </c>
      <c r="CV537" s="23">
        <v>1</v>
      </c>
    </row>
    <row r="538" spans="1:100" x14ac:dyDescent="0.25">
      <c r="A538" s="1" t="s">
        <v>82</v>
      </c>
      <c r="B538" s="1" t="s">
        <v>125</v>
      </c>
      <c r="C538" s="1" t="s">
        <v>8</v>
      </c>
      <c r="D538" s="2">
        <v>41661</v>
      </c>
      <c r="E538" s="2">
        <v>41663</v>
      </c>
      <c r="F538">
        <v>1102</v>
      </c>
      <c r="G538" t="str">
        <f>podroze[[#This Row],[Imie]]&amp;podroze[[#This Row],[Nazwisko]]</f>
        <v>KornelHenrykowski</v>
      </c>
      <c r="H538">
        <f>COUNTIF(podroze[id],podroze[[#This Row],[id]])</f>
        <v>13</v>
      </c>
      <c r="I538">
        <f>podroze[[#This Row],[D_powr]]-podroze[[#This Row],[D_wyj]]+1</f>
        <v>3</v>
      </c>
      <c r="J538" s="1" cm="1">
        <f t="array" ref="J538">SUM(IF(podroze[Nazwisko]=podroze[[#This Row],[Nazwisko]],podroze[dnie],0))</f>
        <v>27</v>
      </c>
      <c r="K538" s="1">
        <f>30+(podroze[[#This Row],[dnie]]-1)*24</f>
        <v>78</v>
      </c>
      <c r="AB538" s="1" t="s">
        <v>82</v>
      </c>
      <c r="AC538" s="1" t="s">
        <v>125</v>
      </c>
      <c r="AD538" s="1" t="s">
        <v>8</v>
      </c>
      <c r="AE538" s="2">
        <v>41661</v>
      </c>
      <c r="AF538" s="2">
        <v>41663</v>
      </c>
      <c r="AG538">
        <v>1102</v>
      </c>
      <c r="AH538" t="str">
        <f>podroze7[[#This Row],[Imie]]&amp;podroze7[[#This Row],[Nazwisko]]</f>
        <v>KornelHenrykowski</v>
      </c>
      <c r="AI538">
        <f>COUNTIF(podroze7[id],podroze7[[#This Row],[id]])</f>
        <v>13</v>
      </c>
      <c r="AJ538">
        <f>podroze7[[#This Row],[D_powr]]-podroze7[[#This Row],[D_wyj]]+1</f>
        <v>3</v>
      </c>
      <c r="AK538" s="1" cm="1">
        <f t="array" ref="AK538">SUM(IF(podroze7[Nazwisko]=podroze7[[#This Row],[Nazwisko]],podroze7[dnie],0))</f>
        <v>27</v>
      </c>
      <c r="AL538" s="1">
        <f>30+(podroze7[[#This Row],[dnie]]-1)*24</f>
        <v>78</v>
      </c>
      <c r="AM538" s="1">
        <f>podroze7[[#This Row],[dieta]]+podroze7[[#This Row],[Koszt_wyj]]</f>
        <v>1180</v>
      </c>
      <c r="AZ538" s="1" t="s">
        <v>82</v>
      </c>
      <c r="BA538" s="1" t="s">
        <v>125</v>
      </c>
      <c r="BB538" s="1" t="s">
        <v>8</v>
      </c>
      <c r="BC538" s="2">
        <v>41661</v>
      </c>
      <c r="BD538" s="2">
        <v>41663</v>
      </c>
      <c r="BE538">
        <v>1102</v>
      </c>
      <c r="BF538" t="str">
        <f>podroze78[[#This Row],[Imie]]&amp;podroze78[[#This Row],[Nazwisko]]</f>
        <v>KornelHenrykowski</v>
      </c>
      <c r="BG538">
        <f>COUNTIF(podroze78[id],podroze78[[#This Row],[id]])</f>
        <v>13</v>
      </c>
      <c r="BH538">
        <f>podroze78[[#This Row],[D_powr]]-podroze78[[#This Row],[D_wyj]]+1</f>
        <v>3</v>
      </c>
      <c r="BI538" s="1" cm="1">
        <f t="array" ref="BI538">SUM(IF(podroze78[Nazwisko]=podroze78[[#This Row],[Nazwisko]],podroze78[dnie],0))</f>
        <v>27</v>
      </c>
      <c r="BJ538" s="1">
        <f>30+(podroze78[[#This Row],[dnie]]-1)*24</f>
        <v>78</v>
      </c>
      <c r="BK538" s="1">
        <f>podroze78[[#This Row],[dieta]]+podroze78[[#This Row],[Koszt_wyj]]</f>
        <v>1180</v>
      </c>
      <c r="BL538" s="1">
        <f>MONTH(podroze78[[#This Row],[D_wyj]])</f>
        <v>1</v>
      </c>
      <c r="BT538" s="1" t="s">
        <v>82</v>
      </c>
      <c r="BU538" s="1" t="s">
        <v>125</v>
      </c>
      <c r="BV538" s="1" t="s">
        <v>8</v>
      </c>
      <c r="BW538" s="2">
        <v>41661</v>
      </c>
      <c r="BX538" s="2">
        <v>41663</v>
      </c>
      <c r="BY538">
        <v>1102</v>
      </c>
      <c r="BZ538" t="str">
        <f>podroze789[[#This Row],[Imie]]&amp;podroze789[[#This Row],[Nazwisko]]</f>
        <v>KornelHenrykowski</v>
      </c>
      <c r="CA538">
        <f>COUNTIF(podroze789[id],podroze789[[#This Row],[id]])</f>
        <v>13</v>
      </c>
      <c r="CB538">
        <f>podroze789[[#This Row],[D_powr]]-podroze789[[#This Row],[D_wyj]]+1</f>
        <v>3</v>
      </c>
      <c r="CC538" s="1" cm="1">
        <f t="array" ref="CC538">SUM(IF(podroze789[Nazwisko]=podroze789[[#This Row],[Nazwisko]],podroze789[dnie],0))</f>
        <v>27</v>
      </c>
      <c r="CD538" s="1">
        <f>30+(podroze789[[#This Row],[dnie]]-1)*24</f>
        <v>78</v>
      </c>
      <c r="CE538" s="1">
        <f>podroze789[[#This Row],[dieta]]+podroze789[[#This Row],[Koszt_wyj]]</f>
        <v>1180</v>
      </c>
      <c r="CF538" s="1">
        <f>MONTH(podroze789[[#This Row],[D_wyj]])</f>
        <v>1</v>
      </c>
      <c r="CG538" s="1">
        <f>podroze789[[#This Row],[dnie]]-1</f>
        <v>2</v>
      </c>
      <c r="CV538" s="24">
        <v>1</v>
      </c>
    </row>
    <row r="539" spans="1:100" x14ac:dyDescent="0.25">
      <c r="A539" s="1" t="s">
        <v>82</v>
      </c>
      <c r="B539" s="1" t="s">
        <v>125</v>
      </c>
      <c r="C539" s="1" t="s">
        <v>47</v>
      </c>
      <c r="D539" s="2">
        <v>41715</v>
      </c>
      <c r="E539" s="2">
        <v>41717</v>
      </c>
      <c r="F539">
        <v>689.8</v>
      </c>
      <c r="G539" t="str">
        <f>podroze[[#This Row],[Imie]]&amp;podroze[[#This Row],[Nazwisko]]</f>
        <v>KornelHenrykowski</v>
      </c>
      <c r="H539">
        <f>COUNTIF(podroze[id],podroze[[#This Row],[id]])</f>
        <v>13</v>
      </c>
      <c r="I539">
        <f>podroze[[#This Row],[D_powr]]-podroze[[#This Row],[D_wyj]]+1</f>
        <v>3</v>
      </c>
      <c r="J539" s="1" cm="1">
        <f t="array" ref="J539">SUM(IF(podroze[Nazwisko]=podroze[[#This Row],[Nazwisko]],podroze[dnie],0))</f>
        <v>27</v>
      </c>
      <c r="K539" s="1">
        <f>30+(podroze[[#This Row],[dnie]]-1)*24</f>
        <v>78</v>
      </c>
      <c r="AB539" s="1" t="s">
        <v>82</v>
      </c>
      <c r="AC539" s="1" t="s">
        <v>125</v>
      </c>
      <c r="AD539" s="1" t="s">
        <v>47</v>
      </c>
      <c r="AE539" s="2">
        <v>41715</v>
      </c>
      <c r="AF539" s="2">
        <v>41717</v>
      </c>
      <c r="AG539">
        <v>689.8</v>
      </c>
      <c r="AH539" t="str">
        <f>podroze7[[#This Row],[Imie]]&amp;podroze7[[#This Row],[Nazwisko]]</f>
        <v>KornelHenrykowski</v>
      </c>
      <c r="AI539">
        <f>COUNTIF(podroze7[id],podroze7[[#This Row],[id]])</f>
        <v>13</v>
      </c>
      <c r="AJ539">
        <f>podroze7[[#This Row],[D_powr]]-podroze7[[#This Row],[D_wyj]]+1</f>
        <v>3</v>
      </c>
      <c r="AK539" s="1" cm="1">
        <f t="array" ref="AK539">SUM(IF(podroze7[Nazwisko]=podroze7[[#This Row],[Nazwisko]],podroze7[dnie],0))</f>
        <v>27</v>
      </c>
      <c r="AL539" s="1">
        <f>30+(podroze7[[#This Row],[dnie]]-1)*24</f>
        <v>78</v>
      </c>
      <c r="AM539" s="1">
        <f>podroze7[[#This Row],[dieta]]+podroze7[[#This Row],[Koszt_wyj]]</f>
        <v>767.8</v>
      </c>
      <c r="AZ539" s="1" t="s">
        <v>82</v>
      </c>
      <c r="BA539" s="1" t="s">
        <v>125</v>
      </c>
      <c r="BB539" s="1" t="s">
        <v>47</v>
      </c>
      <c r="BC539" s="2">
        <v>41715</v>
      </c>
      <c r="BD539" s="2">
        <v>41717</v>
      </c>
      <c r="BE539">
        <v>689.8</v>
      </c>
      <c r="BF539" t="str">
        <f>podroze78[[#This Row],[Imie]]&amp;podroze78[[#This Row],[Nazwisko]]</f>
        <v>KornelHenrykowski</v>
      </c>
      <c r="BG539">
        <f>COUNTIF(podroze78[id],podroze78[[#This Row],[id]])</f>
        <v>13</v>
      </c>
      <c r="BH539">
        <f>podroze78[[#This Row],[D_powr]]-podroze78[[#This Row],[D_wyj]]+1</f>
        <v>3</v>
      </c>
      <c r="BI539" s="1" cm="1">
        <f t="array" ref="BI539">SUM(IF(podroze78[Nazwisko]=podroze78[[#This Row],[Nazwisko]],podroze78[dnie],0))</f>
        <v>27</v>
      </c>
      <c r="BJ539" s="1">
        <f>30+(podroze78[[#This Row],[dnie]]-1)*24</f>
        <v>78</v>
      </c>
      <c r="BK539" s="1">
        <f>podroze78[[#This Row],[dieta]]+podroze78[[#This Row],[Koszt_wyj]]</f>
        <v>767.8</v>
      </c>
      <c r="BL539" s="1">
        <f>MONTH(podroze78[[#This Row],[D_wyj]])</f>
        <v>3</v>
      </c>
      <c r="BT539" s="1" t="s">
        <v>82</v>
      </c>
      <c r="BU539" s="1" t="s">
        <v>125</v>
      </c>
      <c r="BV539" s="1" t="s">
        <v>47</v>
      </c>
      <c r="BW539" s="2">
        <v>41715</v>
      </c>
      <c r="BX539" s="2">
        <v>41717</v>
      </c>
      <c r="BY539">
        <v>689.8</v>
      </c>
      <c r="BZ539" t="str">
        <f>podroze789[[#This Row],[Imie]]&amp;podroze789[[#This Row],[Nazwisko]]</f>
        <v>KornelHenrykowski</v>
      </c>
      <c r="CA539">
        <f>COUNTIF(podroze789[id],podroze789[[#This Row],[id]])</f>
        <v>13</v>
      </c>
      <c r="CB539">
        <f>podroze789[[#This Row],[D_powr]]-podroze789[[#This Row],[D_wyj]]+1</f>
        <v>3</v>
      </c>
      <c r="CC539" s="1" cm="1">
        <f t="array" ref="CC539">SUM(IF(podroze789[Nazwisko]=podroze789[[#This Row],[Nazwisko]],podroze789[dnie],0))</f>
        <v>27</v>
      </c>
      <c r="CD539" s="1">
        <f>30+(podroze789[[#This Row],[dnie]]-1)*24</f>
        <v>78</v>
      </c>
      <c r="CE539" s="1">
        <f>podroze789[[#This Row],[dieta]]+podroze789[[#This Row],[Koszt_wyj]]</f>
        <v>767.8</v>
      </c>
      <c r="CF539" s="1">
        <f>MONTH(podroze789[[#This Row],[D_wyj]])</f>
        <v>3</v>
      </c>
      <c r="CG539" s="1">
        <f>podroze789[[#This Row],[dnie]]-1</f>
        <v>2</v>
      </c>
      <c r="CV539" s="23">
        <v>1</v>
      </c>
    </row>
    <row r="540" spans="1:100" x14ac:dyDescent="0.25">
      <c r="A540" s="1" t="s">
        <v>82</v>
      </c>
      <c r="B540" s="1" t="s">
        <v>125</v>
      </c>
      <c r="C540" s="1" t="s">
        <v>14</v>
      </c>
      <c r="D540" s="2">
        <v>41886</v>
      </c>
      <c r="E540" s="2">
        <v>41888</v>
      </c>
      <c r="F540">
        <v>426.5</v>
      </c>
      <c r="G540" t="str">
        <f>podroze[[#This Row],[Imie]]&amp;podroze[[#This Row],[Nazwisko]]</f>
        <v>KornelHenrykowski</v>
      </c>
      <c r="H540">
        <f>COUNTIF(podroze[id],podroze[[#This Row],[id]])</f>
        <v>13</v>
      </c>
      <c r="I540">
        <f>podroze[[#This Row],[D_powr]]-podroze[[#This Row],[D_wyj]]+1</f>
        <v>3</v>
      </c>
      <c r="J540" s="1" cm="1">
        <f t="array" ref="J540">SUM(IF(podroze[Nazwisko]=podroze[[#This Row],[Nazwisko]],podroze[dnie],0))</f>
        <v>27</v>
      </c>
      <c r="K540" s="1">
        <f>30+(podroze[[#This Row],[dnie]]-1)*24</f>
        <v>78</v>
      </c>
      <c r="AB540" s="1" t="s">
        <v>82</v>
      </c>
      <c r="AC540" s="1" t="s">
        <v>125</v>
      </c>
      <c r="AD540" s="1" t="s">
        <v>14</v>
      </c>
      <c r="AE540" s="2">
        <v>41886</v>
      </c>
      <c r="AF540" s="2">
        <v>41888</v>
      </c>
      <c r="AG540">
        <v>426.5</v>
      </c>
      <c r="AH540" t="str">
        <f>podroze7[[#This Row],[Imie]]&amp;podroze7[[#This Row],[Nazwisko]]</f>
        <v>KornelHenrykowski</v>
      </c>
      <c r="AI540">
        <f>COUNTIF(podroze7[id],podroze7[[#This Row],[id]])</f>
        <v>13</v>
      </c>
      <c r="AJ540">
        <f>podroze7[[#This Row],[D_powr]]-podroze7[[#This Row],[D_wyj]]+1</f>
        <v>3</v>
      </c>
      <c r="AK540" s="1" cm="1">
        <f t="array" ref="AK540">SUM(IF(podroze7[Nazwisko]=podroze7[[#This Row],[Nazwisko]],podroze7[dnie],0))</f>
        <v>27</v>
      </c>
      <c r="AL540" s="1">
        <f>30+(podroze7[[#This Row],[dnie]]-1)*24</f>
        <v>78</v>
      </c>
      <c r="AM540" s="1">
        <f>podroze7[[#This Row],[dieta]]+podroze7[[#This Row],[Koszt_wyj]]</f>
        <v>504.5</v>
      </c>
      <c r="AZ540" s="1" t="s">
        <v>82</v>
      </c>
      <c r="BA540" s="1" t="s">
        <v>125</v>
      </c>
      <c r="BB540" s="1" t="s">
        <v>14</v>
      </c>
      <c r="BC540" s="2">
        <v>41886</v>
      </c>
      <c r="BD540" s="2">
        <v>41888</v>
      </c>
      <c r="BE540">
        <v>426.5</v>
      </c>
      <c r="BF540" t="str">
        <f>podroze78[[#This Row],[Imie]]&amp;podroze78[[#This Row],[Nazwisko]]</f>
        <v>KornelHenrykowski</v>
      </c>
      <c r="BG540">
        <f>COUNTIF(podroze78[id],podroze78[[#This Row],[id]])</f>
        <v>13</v>
      </c>
      <c r="BH540">
        <f>podroze78[[#This Row],[D_powr]]-podroze78[[#This Row],[D_wyj]]+1</f>
        <v>3</v>
      </c>
      <c r="BI540" s="1" cm="1">
        <f t="array" ref="BI540">SUM(IF(podroze78[Nazwisko]=podroze78[[#This Row],[Nazwisko]],podroze78[dnie],0))</f>
        <v>27</v>
      </c>
      <c r="BJ540" s="1">
        <f>30+(podroze78[[#This Row],[dnie]]-1)*24</f>
        <v>78</v>
      </c>
      <c r="BK540" s="1">
        <f>podroze78[[#This Row],[dieta]]+podroze78[[#This Row],[Koszt_wyj]]</f>
        <v>504.5</v>
      </c>
      <c r="BL540" s="1">
        <f>MONTH(podroze78[[#This Row],[D_wyj]])</f>
        <v>9</v>
      </c>
      <c r="BT540" s="1" t="s">
        <v>82</v>
      </c>
      <c r="BU540" s="1" t="s">
        <v>125</v>
      </c>
      <c r="BV540" s="1" t="s">
        <v>14</v>
      </c>
      <c r="BW540" s="2">
        <v>41886</v>
      </c>
      <c r="BX540" s="2">
        <v>41888</v>
      </c>
      <c r="BY540">
        <v>426.5</v>
      </c>
      <c r="BZ540" t="str">
        <f>podroze789[[#This Row],[Imie]]&amp;podroze789[[#This Row],[Nazwisko]]</f>
        <v>KornelHenrykowski</v>
      </c>
      <c r="CA540">
        <f>COUNTIF(podroze789[id],podroze789[[#This Row],[id]])</f>
        <v>13</v>
      </c>
      <c r="CB540">
        <f>podroze789[[#This Row],[D_powr]]-podroze789[[#This Row],[D_wyj]]+1</f>
        <v>3</v>
      </c>
      <c r="CC540" s="1" cm="1">
        <f t="array" ref="CC540">SUM(IF(podroze789[Nazwisko]=podroze789[[#This Row],[Nazwisko]],podroze789[dnie],0))</f>
        <v>27</v>
      </c>
      <c r="CD540" s="1">
        <f>30+(podroze789[[#This Row],[dnie]]-1)*24</f>
        <v>78</v>
      </c>
      <c r="CE540" s="1">
        <f>podroze789[[#This Row],[dieta]]+podroze789[[#This Row],[Koszt_wyj]]</f>
        <v>504.5</v>
      </c>
      <c r="CF540" s="1">
        <f>MONTH(podroze789[[#This Row],[D_wyj]])</f>
        <v>9</v>
      </c>
      <c r="CG540" s="1">
        <f>podroze789[[#This Row],[dnie]]-1</f>
        <v>2</v>
      </c>
      <c r="CV540" s="24">
        <v>1</v>
      </c>
    </row>
    <row r="541" spans="1:100" x14ac:dyDescent="0.25">
      <c r="A541" s="1" t="s">
        <v>82</v>
      </c>
      <c r="B541" s="1" t="s">
        <v>125</v>
      </c>
      <c r="C541" s="1" t="s">
        <v>30</v>
      </c>
      <c r="D541" s="2">
        <v>41910</v>
      </c>
      <c r="E541" s="2">
        <v>41912</v>
      </c>
      <c r="F541">
        <v>450.5</v>
      </c>
      <c r="G541" t="str">
        <f>podroze[[#This Row],[Imie]]&amp;podroze[[#This Row],[Nazwisko]]</f>
        <v>KornelHenrykowski</v>
      </c>
      <c r="H541">
        <f>COUNTIF(podroze[id],podroze[[#This Row],[id]])</f>
        <v>13</v>
      </c>
      <c r="I541">
        <f>podroze[[#This Row],[D_powr]]-podroze[[#This Row],[D_wyj]]+1</f>
        <v>3</v>
      </c>
      <c r="J541" s="1" cm="1">
        <f t="array" ref="J541">SUM(IF(podroze[Nazwisko]=podroze[[#This Row],[Nazwisko]],podroze[dnie],0))</f>
        <v>27</v>
      </c>
      <c r="K541" s="1">
        <f>30+(podroze[[#This Row],[dnie]]-1)*24</f>
        <v>78</v>
      </c>
      <c r="AB541" s="1" t="s">
        <v>82</v>
      </c>
      <c r="AC541" s="1" t="s">
        <v>125</v>
      </c>
      <c r="AD541" s="1" t="s">
        <v>30</v>
      </c>
      <c r="AE541" s="2">
        <v>41910</v>
      </c>
      <c r="AF541" s="2">
        <v>41912</v>
      </c>
      <c r="AG541">
        <v>450.5</v>
      </c>
      <c r="AH541" t="str">
        <f>podroze7[[#This Row],[Imie]]&amp;podroze7[[#This Row],[Nazwisko]]</f>
        <v>KornelHenrykowski</v>
      </c>
      <c r="AI541">
        <f>COUNTIF(podroze7[id],podroze7[[#This Row],[id]])</f>
        <v>13</v>
      </c>
      <c r="AJ541">
        <f>podroze7[[#This Row],[D_powr]]-podroze7[[#This Row],[D_wyj]]+1</f>
        <v>3</v>
      </c>
      <c r="AK541" s="1" cm="1">
        <f t="array" ref="AK541">SUM(IF(podroze7[Nazwisko]=podroze7[[#This Row],[Nazwisko]],podroze7[dnie],0))</f>
        <v>27</v>
      </c>
      <c r="AL541" s="1">
        <f>30+(podroze7[[#This Row],[dnie]]-1)*24</f>
        <v>78</v>
      </c>
      <c r="AM541" s="1">
        <f>podroze7[[#This Row],[dieta]]+podroze7[[#This Row],[Koszt_wyj]]</f>
        <v>528.5</v>
      </c>
      <c r="AZ541" s="1" t="s">
        <v>82</v>
      </c>
      <c r="BA541" s="1" t="s">
        <v>125</v>
      </c>
      <c r="BB541" s="1" t="s">
        <v>30</v>
      </c>
      <c r="BC541" s="2">
        <v>41910</v>
      </c>
      <c r="BD541" s="2">
        <v>41912</v>
      </c>
      <c r="BE541">
        <v>450.5</v>
      </c>
      <c r="BF541" t="str">
        <f>podroze78[[#This Row],[Imie]]&amp;podroze78[[#This Row],[Nazwisko]]</f>
        <v>KornelHenrykowski</v>
      </c>
      <c r="BG541">
        <f>COUNTIF(podroze78[id],podroze78[[#This Row],[id]])</f>
        <v>13</v>
      </c>
      <c r="BH541">
        <f>podroze78[[#This Row],[D_powr]]-podroze78[[#This Row],[D_wyj]]+1</f>
        <v>3</v>
      </c>
      <c r="BI541" s="1" cm="1">
        <f t="array" ref="BI541">SUM(IF(podroze78[Nazwisko]=podroze78[[#This Row],[Nazwisko]],podroze78[dnie],0))</f>
        <v>27</v>
      </c>
      <c r="BJ541" s="1">
        <f>30+(podroze78[[#This Row],[dnie]]-1)*24</f>
        <v>78</v>
      </c>
      <c r="BK541" s="1">
        <f>podroze78[[#This Row],[dieta]]+podroze78[[#This Row],[Koszt_wyj]]</f>
        <v>528.5</v>
      </c>
      <c r="BL541" s="1">
        <f>MONTH(podroze78[[#This Row],[D_wyj]])</f>
        <v>9</v>
      </c>
      <c r="BT541" s="1" t="s">
        <v>82</v>
      </c>
      <c r="BU541" s="1" t="s">
        <v>125</v>
      </c>
      <c r="BV541" s="1" t="s">
        <v>30</v>
      </c>
      <c r="BW541" s="2">
        <v>41910</v>
      </c>
      <c r="BX541" s="2">
        <v>41912</v>
      </c>
      <c r="BY541">
        <v>450.5</v>
      </c>
      <c r="BZ541" t="str">
        <f>podroze789[[#This Row],[Imie]]&amp;podroze789[[#This Row],[Nazwisko]]</f>
        <v>KornelHenrykowski</v>
      </c>
      <c r="CA541">
        <f>COUNTIF(podroze789[id],podroze789[[#This Row],[id]])</f>
        <v>13</v>
      </c>
      <c r="CB541">
        <f>podroze789[[#This Row],[D_powr]]-podroze789[[#This Row],[D_wyj]]+1</f>
        <v>3</v>
      </c>
      <c r="CC541" s="1" cm="1">
        <f t="array" ref="CC541">SUM(IF(podroze789[Nazwisko]=podroze789[[#This Row],[Nazwisko]],podroze789[dnie],0))</f>
        <v>27</v>
      </c>
      <c r="CD541" s="1">
        <f>30+(podroze789[[#This Row],[dnie]]-1)*24</f>
        <v>78</v>
      </c>
      <c r="CE541" s="1">
        <f>podroze789[[#This Row],[dieta]]+podroze789[[#This Row],[Koszt_wyj]]</f>
        <v>528.5</v>
      </c>
      <c r="CF541" s="1">
        <f>MONTH(podroze789[[#This Row],[D_wyj]])</f>
        <v>9</v>
      </c>
      <c r="CG541" s="1">
        <f>podroze789[[#This Row],[dnie]]-1</f>
        <v>2</v>
      </c>
      <c r="CV541" s="23">
        <v>4</v>
      </c>
    </row>
    <row r="542" spans="1:100" x14ac:dyDescent="0.25">
      <c r="A542" s="1" t="s">
        <v>75</v>
      </c>
      <c r="B542" s="1" t="s">
        <v>76</v>
      </c>
      <c r="C542" s="1" t="s">
        <v>14</v>
      </c>
      <c r="D542" s="2">
        <v>41821</v>
      </c>
      <c r="E542" s="2">
        <v>41824</v>
      </c>
      <c r="F542">
        <v>550.5</v>
      </c>
      <c r="G542" t="str">
        <f>podroze[[#This Row],[Imie]]&amp;podroze[[#This Row],[Nazwisko]]</f>
        <v>EweliaPrus</v>
      </c>
      <c r="H542">
        <f>COUNTIF(podroze[id],podroze[[#This Row],[id]])</f>
        <v>8</v>
      </c>
      <c r="I542">
        <f>podroze[[#This Row],[D_powr]]-podroze[[#This Row],[D_wyj]]+1</f>
        <v>4</v>
      </c>
      <c r="J542" s="1" cm="1">
        <f t="array" ref="J542">SUM(IF(podroze[Nazwisko]=podroze[[#This Row],[Nazwisko]],podroze[dnie],0))</f>
        <v>27</v>
      </c>
      <c r="K542" s="1">
        <f>30+(podroze[[#This Row],[dnie]]-1)*24</f>
        <v>102</v>
      </c>
      <c r="AB542" s="1" t="s">
        <v>75</v>
      </c>
      <c r="AC542" s="1" t="s">
        <v>76</v>
      </c>
      <c r="AD542" s="1" t="s">
        <v>14</v>
      </c>
      <c r="AE542" s="2">
        <v>41821</v>
      </c>
      <c r="AF542" s="2">
        <v>41824</v>
      </c>
      <c r="AG542">
        <v>550.5</v>
      </c>
      <c r="AH542" t="str">
        <f>podroze7[[#This Row],[Imie]]&amp;podroze7[[#This Row],[Nazwisko]]</f>
        <v>EweliaPrus</v>
      </c>
      <c r="AI542">
        <f>COUNTIF(podroze7[id],podroze7[[#This Row],[id]])</f>
        <v>8</v>
      </c>
      <c r="AJ542">
        <f>podroze7[[#This Row],[D_powr]]-podroze7[[#This Row],[D_wyj]]+1</f>
        <v>4</v>
      </c>
      <c r="AK542" s="1" cm="1">
        <f t="array" ref="AK542">SUM(IF(podroze7[Nazwisko]=podroze7[[#This Row],[Nazwisko]],podroze7[dnie],0))</f>
        <v>27</v>
      </c>
      <c r="AL542" s="1">
        <f>30+(podroze7[[#This Row],[dnie]]-1)*24</f>
        <v>102</v>
      </c>
      <c r="AM542" s="1">
        <f>podroze7[[#This Row],[dieta]]+podroze7[[#This Row],[Koszt_wyj]]</f>
        <v>652.5</v>
      </c>
      <c r="AZ542" s="1" t="s">
        <v>75</v>
      </c>
      <c r="BA542" s="1" t="s">
        <v>76</v>
      </c>
      <c r="BB542" s="1" t="s">
        <v>14</v>
      </c>
      <c r="BC542" s="2">
        <v>41821</v>
      </c>
      <c r="BD542" s="2">
        <v>41824</v>
      </c>
      <c r="BE542">
        <v>550.5</v>
      </c>
      <c r="BF542" t="str">
        <f>podroze78[[#This Row],[Imie]]&amp;podroze78[[#This Row],[Nazwisko]]</f>
        <v>EweliaPrus</v>
      </c>
      <c r="BG542">
        <f>COUNTIF(podroze78[id],podroze78[[#This Row],[id]])</f>
        <v>8</v>
      </c>
      <c r="BH542">
        <f>podroze78[[#This Row],[D_powr]]-podroze78[[#This Row],[D_wyj]]+1</f>
        <v>4</v>
      </c>
      <c r="BI542" s="1" cm="1">
        <f t="array" ref="BI542">SUM(IF(podroze78[Nazwisko]=podroze78[[#This Row],[Nazwisko]],podroze78[dnie],0))</f>
        <v>27</v>
      </c>
      <c r="BJ542" s="1">
        <f>30+(podroze78[[#This Row],[dnie]]-1)*24</f>
        <v>102</v>
      </c>
      <c r="BK542" s="1">
        <f>podroze78[[#This Row],[dieta]]+podroze78[[#This Row],[Koszt_wyj]]</f>
        <v>652.5</v>
      </c>
      <c r="BL542" s="1">
        <f>MONTH(podroze78[[#This Row],[D_wyj]])</f>
        <v>7</v>
      </c>
      <c r="BT542" s="1" t="s">
        <v>75</v>
      </c>
      <c r="BU542" s="1" t="s">
        <v>76</v>
      </c>
      <c r="BV542" s="1" t="s">
        <v>14</v>
      </c>
      <c r="BW542" s="2">
        <v>41821</v>
      </c>
      <c r="BX542" s="2">
        <v>41824</v>
      </c>
      <c r="BY542">
        <v>550.5</v>
      </c>
      <c r="BZ542" t="str">
        <f>podroze789[[#This Row],[Imie]]&amp;podroze789[[#This Row],[Nazwisko]]</f>
        <v>EweliaPrus</v>
      </c>
      <c r="CA542">
        <f>COUNTIF(podroze789[id],podroze789[[#This Row],[id]])</f>
        <v>8</v>
      </c>
      <c r="CB542">
        <f>podroze789[[#This Row],[D_powr]]-podroze789[[#This Row],[D_wyj]]+1</f>
        <v>4</v>
      </c>
      <c r="CC542" s="1" cm="1">
        <f t="array" ref="CC542">SUM(IF(podroze789[Nazwisko]=podroze789[[#This Row],[Nazwisko]],podroze789[dnie],0))</f>
        <v>27</v>
      </c>
      <c r="CD542" s="1">
        <f>30+(podroze789[[#This Row],[dnie]]-1)*24</f>
        <v>102</v>
      </c>
      <c r="CE542" s="1">
        <f>podroze789[[#This Row],[dieta]]+podroze789[[#This Row],[Koszt_wyj]]</f>
        <v>652.5</v>
      </c>
      <c r="CF542" s="1">
        <f>MONTH(podroze789[[#This Row],[D_wyj]])</f>
        <v>7</v>
      </c>
      <c r="CG542" s="1">
        <f>podroze789[[#This Row],[dnie]]-1</f>
        <v>3</v>
      </c>
      <c r="CV542" s="24">
        <v>4</v>
      </c>
    </row>
    <row r="543" spans="1:100" x14ac:dyDescent="0.25">
      <c r="A543" s="1" t="s">
        <v>115</v>
      </c>
      <c r="B543" s="1" t="s">
        <v>140</v>
      </c>
      <c r="C543" s="1" t="s">
        <v>72</v>
      </c>
      <c r="D543" s="2">
        <v>41898</v>
      </c>
      <c r="E543" s="2">
        <v>41899</v>
      </c>
      <c r="F543">
        <v>693.7</v>
      </c>
      <c r="G543" t="str">
        <f>podroze[[#This Row],[Imie]]&amp;podroze[[#This Row],[Nazwisko]]</f>
        <v>AnnaKaliska</v>
      </c>
      <c r="H543">
        <f>COUNTIF(podroze[id],podroze[[#This Row],[id]])</f>
        <v>15</v>
      </c>
      <c r="I543">
        <f>podroze[[#This Row],[D_powr]]-podroze[[#This Row],[D_wyj]]+1</f>
        <v>2</v>
      </c>
      <c r="J543" s="1" cm="1">
        <f t="array" ref="J543">SUM(IF(podroze[Nazwisko]=podroze[[#This Row],[Nazwisko]],podroze[dnie],0))</f>
        <v>27</v>
      </c>
      <c r="K543" s="1">
        <f>30+(podroze[[#This Row],[dnie]]-1)*24</f>
        <v>54</v>
      </c>
      <c r="AB543" s="1" t="s">
        <v>115</v>
      </c>
      <c r="AC543" s="1" t="s">
        <v>140</v>
      </c>
      <c r="AD543" s="1" t="s">
        <v>72</v>
      </c>
      <c r="AE543" s="2">
        <v>41898</v>
      </c>
      <c r="AF543" s="2">
        <v>41899</v>
      </c>
      <c r="AG543">
        <v>693.7</v>
      </c>
      <c r="AH543" t="str">
        <f>podroze7[[#This Row],[Imie]]&amp;podroze7[[#This Row],[Nazwisko]]</f>
        <v>AnnaKaliska</v>
      </c>
      <c r="AI543">
        <f>COUNTIF(podroze7[id],podroze7[[#This Row],[id]])</f>
        <v>15</v>
      </c>
      <c r="AJ543">
        <f>podroze7[[#This Row],[D_powr]]-podroze7[[#This Row],[D_wyj]]+1</f>
        <v>2</v>
      </c>
      <c r="AK543" s="1" cm="1">
        <f t="array" ref="AK543">SUM(IF(podroze7[Nazwisko]=podroze7[[#This Row],[Nazwisko]],podroze7[dnie],0))</f>
        <v>27</v>
      </c>
      <c r="AL543" s="1">
        <f>30+(podroze7[[#This Row],[dnie]]-1)*24</f>
        <v>54</v>
      </c>
      <c r="AM543" s="1">
        <f>podroze7[[#This Row],[dieta]]+podroze7[[#This Row],[Koszt_wyj]]</f>
        <v>747.7</v>
      </c>
      <c r="AZ543" s="1" t="s">
        <v>115</v>
      </c>
      <c r="BA543" s="1" t="s">
        <v>140</v>
      </c>
      <c r="BB543" s="1" t="s">
        <v>72</v>
      </c>
      <c r="BC543" s="2">
        <v>41898</v>
      </c>
      <c r="BD543" s="2">
        <v>41899</v>
      </c>
      <c r="BE543">
        <v>693.7</v>
      </c>
      <c r="BF543" t="str">
        <f>podroze78[[#This Row],[Imie]]&amp;podroze78[[#This Row],[Nazwisko]]</f>
        <v>AnnaKaliska</v>
      </c>
      <c r="BG543">
        <f>COUNTIF(podroze78[id],podroze78[[#This Row],[id]])</f>
        <v>15</v>
      </c>
      <c r="BH543">
        <f>podroze78[[#This Row],[D_powr]]-podroze78[[#This Row],[D_wyj]]+1</f>
        <v>2</v>
      </c>
      <c r="BI543" s="1" cm="1">
        <f t="array" ref="BI543">SUM(IF(podroze78[Nazwisko]=podroze78[[#This Row],[Nazwisko]],podroze78[dnie],0))</f>
        <v>27</v>
      </c>
      <c r="BJ543" s="1">
        <f>30+(podroze78[[#This Row],[dnie]]-1)*24</f>
        <v>54</v>
      </c>
      <c r="BK543" s="1">
        <f>podroze78[[#This Row],[dieta]]+podroze78[[#This Row],[Koszt_wyj]]</f>
        <v>747.7</v>
      </c>
      <c r="BL543" s="1">
        <f>MONTH(podroze78[[#This Row],[D_wyj]])</f>
        <v>9</v>
      </c>
      <c r="BT543" s="1" t="s">
        <v>115</v>
      </c>
      <c r="BU543" s="1" t="s">
        <v>140</v>
      </c>
      <c r="BV543" s="1" t="s">
        <v>72</v>
      </c>
      <c r="BW543" s="2">
        <v>41898</v>
      </c>
      <c r="BX543" s="2">
        <v>41899</v>
      </c>
      <c r="BY543">
        <v>693.7</v>
      </c>
      <c r="BZ543" t="str">
        <f>podroze789[[#This Row],[Imie]]&amp;podroze789[[#This Row],[Nazwisko]]</f>
        <v>AnnaKaliska</v>
      </c>
      <c r="CA543">
        <f>COUNTIF(podroze789[id],podroze789[[#This Row],[id]])</f>
        <v>15</v>
      </c>
      <c r="CB543">
        <f>podroze789[[#This Row],[D_powr]]-podroze789[[#This Row],[D_wyj]]+1</f>
        <v>2</v>
      </c>
      <c r="CC543" s="1" cm="1">
        <f t="array" ref="CC543">SUM(IF(podroze789[Nazwisko]=podroze789[[#This Row],[Nazwisko]],podroze789[dnie],0))</f>
        <v>27</v>
      </c>
      <c r="CD543" s="1">
        <f>30+(podroze789[[#This Row],[dnie]]-1)*24</f>
        <v>54</v>
      </c>
      <c r="CE543" s="1">
        <f>podroze789[[#This Row],[dieta]]+podroze789[[#This Row],[Koszt_wyj]]</f>
        <v>747.7</v>
      </c>
      <c r="CF543" s="1">
        <f>MONTH(podroze789[[#This Row],[D_wyj]])</f>
        <v>9</v>
      </c>
      <c r="CG543" s="1">
        <f>podroze789[[#This Row],[dnie]]-1</f>
        <v>1</v>
      </c>
      <c r="CV543" s="23">
        <v>2</v>
      </c>
    </row>
    <row r="544" spans="1:100" x14ac:dyDescent="0.25">
      <c r="A544" s="1" t="s">
        <v>115</v>
      </c>
      <c r="B544" s="1" t="s">
        <v>140</v>
      </c>
      <c r="C544" s="1" t="s">
        <v>17</v>
      </c>
      <c r="D544" s="2">
        <v>41984</v>
      </c>
      <c r="E544" s="2">
        <v>41985</v>
      </c>
      <c r="F544">
        <v>706.5</v>
      </c>
      <c r="G544" t="str">
        <f>podroze[[#This Row],[Imie]]&amp;podroze[[#This Row],[Nazwisko]]</f>
        <v>AnnaKaliska</v>
      </c>
      <c r="H544">
        <f>COUNTIF(podroze[id],podroze[[#This Row],[id]])</f>
        <v>15</v>
      </c>
      <c r="I544">
        <f>podroze[[#This Row],[D_powr]]-podroze[[#This Row],[D_wyj]]+1</f>
        <v>2</v>
      </c>
      <c r="J544" s="1" cm="1">
        <f t="array" ref="J544">SUM(IF(podroze[Nazwisko]=podroze[[#This Row],[Nazwisko]],podroze[dnie],0))</f>
        <v>27</v>
      </c>
      <c r="K544" s="1">
        <f>30+(podroze[[#This Row],[dnie]]-1)*24</f>
        <v>54</v>
      </c>
      <c r="AB544" s="1" t="s">
        <v>115</v>
      </c>
      <c r="AC544" s="1" t="s">
        <v>140</v>
      </c>
      <c r="AD544" s="1" t="s">
        <v>17</v>
      </c>
      <c r="AE544" s="2">
        <v>41984</v>
      </c>
      <c r="AF544" s="2">
        <v>41985</v>
      </c>
      <c r="AG544">
        <v>706.5</v>
      </c>
      <c r="AH544" t="str">
        <f>podroze7[[#This Row],[Imie]]&amp;podroze7[[#This Row],[Nazwisko]]</f>
        <v>AnnaKaliska</v>
      </c>
      <c r="AI544">
        <f>COUNTIF(podroze7[id],podroze7[[#This Row],[id]])</f>
        <v>15</v>
      </c>
      <c r="AJ544">
        <f>podroze7[[#This Row],[D_powr]]-podroze7[[#This Row],[D_wyj]]+1</f>
        <v>2</v>
      </c>
      <c r="AK544" s="1" cm="1">
        <f t="array" ref="AK544">SUM(IF(podroze7[Nazwisko]=podroze7[[#This Row],[Nazwisko]],podroze7[dnie],0))</f>
        <v>27</v>
      </c>
      <c r="AL544" s="1">
        <f>30+(podroze7[[#This Row],[dnie]]-1)*24</f>
        <v>54</v>
      </c>
      <c r="AM544" s="1">
        <f>podroze7[[#This Row],[dieta]]+podroze7[[#This Row],[Koszt_wyj]]</f>
        <v>760.5</v>
      </c>
      <c r="AZ544" s="1" t="s">
        <v>115</v>
      </c>
      <c r="BA544" s="1" t="s">
        <v>140</v>
      </c>
      <c r="BB544" s="1" t="s">
        <v>17</v>
      </c>
      <c r="BC544" s="2">
        <v>41984</v>
      </c>
      <c r="BD544" s="2">
        <v>41985</v>
      </c>
      <c r="BE544">
        <v>706.5</v>
      </c>
      <c r="BF544" t="str">
        <f>podroze78[[#This Row],[Imie]]&amp;podroze78[[#This Row],[Nazwisko]]</f>
        <v>AnnaKaliska</v>
      </c>
      <c r="BG544">
        <f>COUNTIF(podroze78[id],podroze78[[#This Row],[id]])</f>
        <v>15</v>
      </c>
      <c r="BH544">
        <f>podroze78[[#This Row],[D_powr]]-podroze78[[#This Row],[D_wyj]]+1</f>
        <v>2</v>
      </c>
      <c r="BI544" s="1" cm="1">
        <f t="array" ref="BI544">SUM(IF(podroze78[Nazwisko]=podroze78[[#This Row],[Nazwisko]],podroze78[dnie],0))</f>
        <v>27</v>
      </c>
      <c r="BJ544" s="1">
        <f>30+(podroze78[[#This Row],[dnie]]-1)*24</f>
        <v>54</v>
      </c>
      <c r="BK544" s="1">
        <f>podroze78[[#This Row],[dieta]]+podroze78[[#This Row],[Koszt_wyj]]</f>
        <v>760.5</v>
      </c>
      <c r="BL544" s="1">
        <f>MONTH(podroze78[[#This Row],[D_wyj]])</f>
        <v>12</v>
      </c>
      <c r="BT544" s="1" t="s">
        <v>115</v>
      </c>
      <c r="BU544" s="1" t="s">
        <v>140</v>
      </c>
      <c r="BV544" s="1" t="s">
        <v>17</v>
      </c>
      <c r="BW544" s="2">
        <v>41984</v>
      </c>
      <c r="BX544" s="2">
        <v>41985</v>
      </c>
      <c r="BY544">
        <v>706.5</v>
      </c>
      <c r="BZ544" t="str">
        <f>podroze789[[#This Row],[Imie]]&amp;podroze789[[#This Row],[Nazwisko]]</f>
        <v>AnnaKaliska</v>
      </c>
      <c r="CA544">
        <f>COUNTIF(podroze789[id],podroze789[[#This Row],[id]])</f>
        <v>15</v>
      </c>
      <c r="CB544">
        <f>podroze789[[#This Row],[D_powr]]-podroze789[[#This Row],[D_wyj]]+1</f>
        <v>2</v>
      </c>
      <c r="CC544" s="1" cm="1">
        <f t="array" ref="CC544">SUM(IF(podroze789[Nazwisko]=podroze789[[#This Row],[Nazwisko]],podroze789[dnie],0))</f>
        <v>27</v>
      </c>
      <c r="CD544" s="1">
        <f>30+(podroze789[[#This Row],[dnie]]-1)*24</f>
        <v>54</v>
      </c>
      <c r="CE544" s="1">
        <f>podroze789[[#This Row],[dieta]]+podroze789[[#This Row],[Koszt_wyj]]</f>
        <v>760.5</v>
      </c>
      <c r="CF544" s="1">
        <f>MONTH(podroze789[[#This Row],[D_wyj]])</f>
        <v>12</v>
      </c>
      <c r="CG544" s="1">
        <f>podroze789[[#This Row],[dnie]]-1</f>
        <v>1</v>
      </c>
      <c r="CV544" s="24">
        <v>2</v>
      </c>
    </row>
    <row r="545" spans="1:100" x14ac:dyDescent="0.25">
      <c r="A545" s="1" t="s">
        <v>115</v>
      </c>
      <c r="B545" s="1" t="s">
        <v>140</v>
      </c>
      <c r="C545" s="1" t="s">
        <v>11</v>
      </c>
      <c r="D545" s="2">
        <v>41995</v>
      </c>
      <c r="E545" s="2">
        <v>41996</v>
      </c>
      <c r="F545">
        <v>295.39999999999998</v>
      </c>
      <c r="G545" t="str">
        <f>podroze[[#This Row],[Imie]]&amp;podroze[[#This Row],[Nazwisko]]</f>
        <v>AnnaKaliska</v>
      </c>
      <c r="H545">
        <f>COUNTIF(podroze[id],podroze[[#This Row],[id]])</f>
        <v>15</v>
      </c>
      <c r="I545">
        <f>podroze[[#This Row],[D_powr]]-podroze[[#This Row],[D_wyj]]+1</f>
        <v>2</v>
      </c>
      <c r="J545" s="1" cm="1">
        <f t="array" ref="J545">SUM(IF(podroze[Nazwisko]=podroze[[#This Row],[Nazwisko]],podroze[dnie],0))</f>
        <v>27</v>
      </c>
      <c r="K545" s="1">
        <f>30+(podroze[[#This Row],[dnie]]-1)*24</f>
        <v>54</v>
      </c>
      <c r="AB545" s="1" t="s">
        <v>115</v>
      </c>
      <c r="AC545" s="1" t="s">
        <v>140</v>
      </c>
      <c r="AD545" s="1" t="s">
        <v>11</v>
      </c>
      <c r="AE545" s="2">
        <v>41995</v>
      </c>
      <c r="AF545" s="2">
        <v>41996</v>
      </c>
      <c r="AG545">
        <v>295.39999999999998</v>
      </c>
      <c r="AH545" t="str">
        <f>podroze7[[#This Row],[Imie]]&amp;podroze7[[#This Row],[Nazwisko]]</f>
        <v>AnnaKaliska</v>
      </c>
      <c r="AI545">
        <f>COUNTIF(podroze7[id],podroze7[[#This Row],[id]])</f>
        <v>15</v>
      </c>
      <c r="AJ545">
        <f>podroze7[[#This Row],[D_powr]]-podroze7[[#This Row],[D_wyj]]+1</f>
        <v>2</v>
      </c>
      <c r="AK545" s="1" cm="1">
        <f t="array" ref="AK545">SUM(IF(podroze7[Nazwisko]=podroze7[[#This Row],[Nazwisko]],podroze7[dnie],0))</f>
        <v>27</v>
      </c>
      <c r="AL545" s="1">
        <f>30+(podroze7[[#This Row],[dnie]]-1)*24</f>
        <v>54</v>
      </c>
      <c r="AM545" s="1">
        <f>podroze7[[#This Row],[dieta]]+podroze7[[#This Row],[Koszt_wyj]]</f>
        <v>349.4</v>
      </c>
      <c r="AZ545" s="1" t="s">
        <v>115</v>
      </c>
      <c r="BA545" s="1" t="s">
        <v>140</v>
      </c>
      <c r="BB545" s="1" t="s">
        <v>11</v>
      </c>
      <c r="BC545" s="2">
        <v>41995</v>
      </c>
      <c r="BD545" s="2">
        <v>41996</v>
      </c>
      <c r="BE545">
        <v>295.39999999999998</v>
      </c>
      <c r="BF545" t="str">
        <f>podroze78[[#This Row],[Imie]]&amp;podroze78[[#This Row],[Nazwisko]]</f>
        <v>AnnaKaliska</v>
      </c>
      <c r="BG545">
        <f>COUNTIF(podroze78[id],podroze78[[#This Row],[id]])</f>
        <v>15</v>
      </c>
      <c r="BH545">
        <f>podroze78[[#This Row],[D_powr]]-podroze78[[#This Row],[D_wyj]]+1</f>
        <v>2</v>
      </c>
      <c r="BI545" s="1" cm="1">
        <f t="array" ref="BI545">SUM(IF(podroze78[Nazwisko]=podroze78[[#This Row],[Nazwisko]],podroze78[dnie],0))</f>
        <v>27</v>
      </c>
      <c r="BJ545" s="1">
        <f>30+(podroze78[[#This Row],[dnie]]-1)*24</f>
        <v>54</v>
      </c>
      <c r="BK545" s="1">
        <f>podroze78[[#This Row],[dieta]]+podroze78[[#This Row],[Koszt_wyj]]</f>
        <v>349.4</v>
      </c>
      <c r="BL545" s="1">
        <f>MONTH(podroze78[[#This Row],[D_wyj]])</f>
        <v>12</v>
      </c>
      <c r="BT545" s="1" t="s">
        <v>115</v>
      </c>
      <c r="BU545" s="1" t="s">
        <v>140</v>
      </c>
      <c r="BV545" s="1" t="s">
        <v>11</v>
      </c>
      <c r="BW545" s="2">
        <v>41995</v>
      </c>
      <c r="BX545" s="2">
        <v>41996</v>
      </c>
      <c r="BY545">
        <v>295.39999999999998</v>
      </c>
      <c r="BZ545" t="str">
        <f>podroze789[[#This Row],[Imie]]&amp;podroze789[[#This Row],[Nazwisko]]</f>
        <v>AnnaKaliska</v>
      </c>
      <c r="CA545">
        <f>COUNTIF(podroze789[id],podroze789[[#This Row],[id]])</f>
        <v>15</v>
      </c>
      <c r="CB545">
        <f>podroze789[[#This Row],[D_powr]]-podroze789[[#This Row],[D_wyj]]+1</f>
        <v>2</v>
      </c>
      <c r="CC545" s="1" cm="1">
        <f t="array" ref="CC545">SUM(IF(podroze789[Nazwisko]=podroze789[[#This Row],[Nazwisko]],podroze789[dnie],0))</f>
        <v>27</v>
      </c>
      <c r="CD545" s="1">
        <f>30+(podroze789[[#This Row],[dnie]]-1)*24</f>
        <v>54</v>
      </c>
      <c r="CE545" s="1">
        <f>podroze789[[#This Row],[dieta]]+podroze789[[#This Row],[Koszt_wyj]]</f>
        <v>349.4</v>
      </c>
      <c r="CF545" s="1">
        <f>MONTH(podroze789[[#This Row],[D_wyj]])</f>
        <v>12</v>
      </c>
      <c r="CG545" s="1">
        <f>podroze789[[#This Row],[dnie]]-1</f>
        <v>1</v>
      </c>
      <c r="CV545" s="23">
        <v>2</v>
      </c>
    </row>
    <row r="546" spans="1:100" x14ac:dyDescent="0.25">
      <c r="A546" s="1" t="s">
        <v>109</v>
      </c>
      <c r="B546" s="1" t="s">
        <v>110</v>
      </c>
      <c r="C546" s="1" t="s">
        <v>38</v>
      </c>
      <c r="D546" s="2">
        <v>41685</v>
      </c>
      <c r="E546" s="2">
        <v>41687</v>
      </c>
      <c r="F546">
        <v>536.79999999999995</v>
      </c>
      <c r="G546" t="str">
        <f>podroze[[#This Row],[Imie]]&amp;podroze[[#This Row],[Nazwisko]]</f>
        <v>KatarzynaPiotrowska</v>
      </c>
      <c r="H546">
        <f>COUNTIF(podroze[id],podroze[[#This Row],[id]])</f>
        <v>10</v>
      </c>
      <c r="I546">
        <f>podroze[[#This Row],[D_powr]]-podroze[[#This Row],[D_wyj]]+1</f>
        <v>3</v>
      </c>
      <c r="J546" s="1" cm="1">
        <f t="array" ref="J546">SUM(IF(podroze[Nazwisko]=podroze[[#This Row],[Nazwisko]],podroze[dnie],0))</f>
        <v>27</v>
      </c>
      <c r="K546" s="1">
        <f>30+(podroze[[#This Row],[dnie]]-1)*24</f>
        <v>78</v>
      </c>
      <c r="AB546" s="1" t="s">
        <v>109</v>
      </c>
      <c r="AC546" s="1" t="s">
        <v>110</v>
      </c>
      <c r="AD546" s="1" t="s">
        <v>38</v>
      </c>
      <c r="AE546" s="2">
        <v>41685</v>
      </c>
      <c r="AF546" s="2">
        <v>41687</v>
      </c>
      <c r="AG546">
        <v>536.79999999999995</v>
      </c>
      <c r="AH546" t="str">
        <f>podroze7[[#This Row],[Imie]]&amp;podroze7[[#This Row],[Nazwisko]]</f>
        <v>KatarzynaPiotrowska</v>
      </c>
      <c r="AI546">
        <f>COUNTIF(podroze7[id],podroze7[[#This Row],[id]])</f>
        <v>10</v>
      </c>
      <c r="AJ546">
        <f>podroze7[[#This Row],[D_powr]]-podroze7[[#This Row],[D_wyj]]+1</f>
        <v>3</v>
      </c>
      <c r="AK546" s="1" cm="1">
        <f t="array" ref="AK546">SUM(IF(podroze7[Nazwisko]=podroze7[[#This Row],[Nazwisko]],podroze7[dnie],0))</f>
        <v>27</v>
      </c>
      <c r="AL546" s="1">
        <f>30+(podroze7[[#This Row],[dnie]]-1)*24</f>
        <v>78</v>
      </c>
      <c r="AM546" s="1">
        <f>podroze7[[#This Row],[dieta]]+podroze7[[#This Row],[Koszt_wyj]]</f>
        <v>614.79999999999995</v>
      </c>
      <c r="AZ546" s="1" t="s">
        <v>109</v>
      </c>
      <c r="BA546" s="1" t="s">
        <v>110</v>
      </c>
      <c r="BB546" s="1" t="s">
        <v>38</v>
      </c>
      <c r="BC546" s="2">
        <v>41685</v>
      </c>
      <c r="BD546" s="2">
        <v>41687</v>
      </c>
      <c r="BE546">
        <v>536.79999999999995</v>
      </c>
      <c r="BF546" t="str">
        <f>podroze78[[#This Row],[Imie]]&amp;podroze78[[#This Row],[Nazwisko]]</f>
        <v>KatarzynaPiotrowska</v>
      </c>
      <c r="BG546">
        <f>COUNTIF(podroze78[id],podroze78[[#This Row],[id]])</f>
        <v>10</v>
      </c>
      <c r="BH546">
        <f>podroze78[[#This Row],[D_powr]]-podroze78[[#This Row],[D_wyj]]+1</f>
        <v>3</v>
      </c>
      <c r="BI546" s="1" cm="1">
        <f t="array" ref="BI546">SUM(IF(podroze78[Nazwisko]=podroze78[[#This Row],[Nazwisko]],podroze78[dnie],0))</f>
        <v>27</v>
      </c>
      <c r="BJ546" s="1">
        <f>30+(podroze78[[#This Row],[dnie]]-1)*24</f>
        <v>78</v>
      </c>
      <c r="BK546" s="1">
        <f>podroze78[[#This Row],[dieta]]+podroze78[[#This Row],[Koszt_wyj]]</f>
        <v>614.79999999999995</v>
      </c>
      <c r="BL546" s="1">
        <f>MONTH(podroze78[[#This Row],[D_wyj]])</f>
        <v>2</v>
      </c>
      <c r="BT546" s="1" t="s">
        <v>109</v>
      </c>
      <c r="BU546" s="1" t="s">
        <v>110</v>
      </c>
      <c r="BV546" s="1" t="s">
        <v>38</v>
      </c>
      <c r="BW546" s="2">
        <v>41685</v>
      </c>
      <c r="BX546" s="2">
        <v>41687</v>
      </c>
      <c r="BY546">
        <v>536.79999999999995</v>
      </c>
      <c r="BZ546" t="str">
        <f>podroze789[[#This Row],[Imie]]&amp;podroze789[[#This Row],[Nazwisko]]</f>
        <v>KatarzynaPiotrowska</v>
      </c>
      <c r="CA546">
        <f>COUNTIF(podroze789[id],podroze789[[#This Row],[id]])</f>
        <v>10</v>
      </c>
      <c r="CB546">
        <f>podroze789[[#This Row],[D_powr]]-podroze789[[#This Row],[D_wyj]]+1</f>
        <v>3</v>
      </c>
      <c r="CC546" s="1" cm="1">
        <f t="array" ref="CC546">SUM(IF(podroze789[Nazwisko]=podroze789[[#This Row],[Nazwisko]],podroze789[dnie],0))</f>
        <v>27</v>
      </c>
      <c r="CD546" s="1">
        <f>30+(podroze789[[#This Row],[dnie]]-1)*24</f>
        <v>78</v>
      </c>
      <c r="CE546" s="1">
        <f>podroze789[[#This Row],[dieta]]+podroze789[[#This Row],[Koszt_wyj]]</f>
        <v>614.79999999999995</v>
      </c>
      <c r="CF546" s="1">
        <f>MONTH(podroze789[[#This Row],[D_wyj]])</f>
        <v>2</v>
      </c>
      <c r="CG546" s="1">
        <f>podroze789[[#This Row],[dnie]]-1</f>
        <v>2</v>
      </c>
      <c r="CV546" s="24">
        <v>2</v>
      </c>
    </row>
    <row r="547" spans="1:100" x14ac:dyDescent="0.25">
      <c r="A547" s="1" t="s">
        <v>109</v>
      </c>
      <c r="B547" s="1" t="s">
        <v>110</v>
      </c>
      <c r="C547" s="1" t="s">
        <v>19</v>
      </c>
      <c r="D547" s="2">
        <v>41809</v>
      </c>
      <c r="E547" s="2">
        <v>41811</v>
      </c>
      <c r="F547">
        <v>795.4</v>
      </c>
      <c r="G547" t="str">
        <f>podroze[[#This Row],[Imie]]&amp;podroze[[#This Row],[Nazwisko]]</f>
        <v>KatarzynaPiotrowska</v>
      </c>
      <c r="H547">
        <f>COUNTIF(podroze[id],podroze[[#This Row],[id]])</f>
        <v>10</v>
      </c>
      <c r="I547">
        <f>podroze[[#This Row],[D_powr]]-podroze[[#This Row],[D_wyj]]+1</f>
        <v>3</v>
      </c>
      <c r="J547" s="1" cm="1">
        <f t="array" ref="J547">SUM(IF(podroze[Nazwisko]=podroze[[#This Row],[Nazwisko]],podroze[dnie],0))</f>
        <v>27</v>
      </c>
      <c r="K547" s="1">
        <f>30+(podroze[[#This Row],[dnie]]-1)*24</f>
        <v>78</v>
      </c>
      <c r="AB547" s="1" t="s">
        <v>109</v>
      </c>
      <c r="AC547" s="1" t="s">
        <v>110</v>
      </c>
      <c r="AD547" s="1" t="s">
        <v>19</v>
      </c>
      <c r="AE547" s="2">
        <v>41809</v>
      </c>
      <c r="AF547" s="2">
        <v>41811</v>
      </c>
      <c r="AG547">
        <v>795.4</v>
      </c>
      <c r="AH547" t="str">
        <f>podroze7[[#This Row],[Imie]]&amp;podroze7[[#This Row],[Nazwisko]]</f>
        <v>KatarzynaPiotrowska</v>
      </c>
      <c r="AI547">
        <f>COUNTIF(podroze7[id],podroze7[[#This Row],[id]])</f>
        <v>10</v>
      </c>
      <c r="AJ547">
        <f>podroze7[[#This Row],[D_powr]]-podroze7[[#This Row],[D_wyj]]+1</f>
        <v>3</v>
      </c>
      <c r="AK547" s="1" cm="1">
        <f t="array" ref="AK547">SUM(IF(podroze7[Nazwisko]=podroze7[[#This Row],[Nazwisko]],podroze7[dnie],0))</f>
        <v>27</v>
      </c>
      <c r="AL547" s="1">
        <f>30+(podroze7[[#This Row],[dnie]]-1)*24</f>
        <v>78</v>
      </c>
      <c r="AM547" s="1">
        <f>podroze7[[#This Row],[dieta]]+podroze7[[#This Row],[Koszt_wyj]]</f>
        <v>873.4</v>
      </c>
      <c r="AZ547" s="1" t="s">
        <v>109</v>
      </c>
      <c r="BA547" s="1" t="s">
        <v>110</v>
      </c>
      <c r="BB547" s="1" t="s">
        <v>19</v>
      </c>
      <c r="BC547" s="2">
        <v>41809</v>
      </c>
      <c r="BD547" s="2">
        <v>41811</v>
      </c>
      <c r="BE547">
        <v>795.4</v>
      </c>
      <c r="BF547" t="str">
        <f>podroze78[[#This Row],[Imie]]&amp;podroze78[[#This Row],[Nazwisko]]</f>
        <v>KatarzynaPiotrowska</v>
      </c>
      <c r="BG547">
        <f>COUNTIF(podroze78[id],podroze78[[#This Row],[id]])</f>
        <v>10</v>
      </c>
      <c r="BH547">
        <f>podroze78[[#This Row],[D_powr]]-podroze78[[#This Row],[D_wyj]]+1</f>
        <v>3</v>
      </c>
      <c r="BI547" s="1" cm="1">
        <f t="array" ref="BI547">SUM(IF(podroze78[Nazwisko]=podroze78[[#This Row],[Nazwisko]],podroze78[dnie],0))</f>
        <v>27</v>
      </c>
      <c r="BJ547" s="1">
        <f>30+(podroze78[[#This Row],[dnie]]-1)*24</f>
        <v>78</v>
      </c>
      <c r="BK547" s="1">
        <f>podroze78[[#This Row],[dieta]]+podroze78[[#This Row],[Koszt_wyj]]</f>
        <v>873.4</v>
      </c>
      <c r="BL547" s="1">
        <f>MONTH(podroze78[[#This Row],[D_wyj]])</f>
        <v>6</v>
      </c>
      <c r="BT547" s="1" t="s">
        <v>109</v>
      </c>
      <c r="BU547" s="1" t="s">
        <v>110</v>
      </c>
      <c r="BV547" s="1" t="s">
        <v>19</v>
      </c>
      <c r="BW547" s="2">
        <v>41809</v>
      </c>
      <c r="BX547" s="2">
        <v>41811</v>
      </c>
      <c r="BY547">
        <v>795.4</v>
      </c>
      <c r="BZ547" t="str">
        <f>podroze789[[#This Row],[Imie]]&amp;podroze789[[#This Row],[Nazwisko]]</f>
        <v>KatarzynaPiotrowska</v>
      </c>
      <c r="CA547">
        <f>COUNTIF(podroze789[id],podroze789[[#This Row],[id]])</f>
        <v>10</v>
      </c>
      <c r="CB547">
        <f>podroze789[[#This Row],[D_powr]]-podroze789[[#This Row],[D_wyj]]+1</f>
        <v>3</v>
      </c>
      <c r="CC547" s="1" cm="1">
        <f t="array" ref="CC547">SUM(IF(podroze789[Nazwisko]=podroze789[[#This Row],[Nazwisko]],podroze789[dnie],0))</f>
        <v>27</v>
      </c>
      <c r="CD547" s="1">
        <f>30+(podroze789[[#This Row],[dnie]]-1)*24</f>
        <v>78</v>
      </c>
      <c r="CE547" s="1">
        <f>podroze789[[#This Row],[dieta]]+podroze789[[#This Row],[Koszt_wyj]]</f>
        <v>873.4</v>
      </c>
      <c r="CF547" s="1">
        <f>MONTH(podroze789[[#This Row],[D_wyj]])</f>
        <v>6</v>
      </c>
      <c r="CG547" s="1">
        <f>podroze789[[#This Row],[dnie]]-1</f>
        <v>2</v>
      </c>
      <c r="CV547" s="23">
        <v>2</v>
      </c>
    </row>
    <row r="548" spans="1:100" x14ac:dyDescent="0.25">
      <c r="A548" s="1" t="s">
        <v>109</v>
      </c>
      <c r="B548" s="1" t="s">
        <v>110</v>
      </c>
      <c r="C548" s="1" t="s">
        <v>72</v>
      </c>
      <c r="D548" s="2">
        <v>41841</v>
      </c>
      <c r="E548" s="2">
        <v>41843</v>
      </c>
      <c r="F548">
        <v>892.7</v>
      </c>
      <c r="G548" t="str">
        <f>podroze[[#This Row],[Imie]]&amp;podroze[[#This Row],[Nazwisko]]</f>
        <v>KatarzynaPiotrowska</v>
      </c>
      <c r="H548">
        <f>COUNTIF(podroze[id],podroze[[#This Row],[id]])</f>
        <v>10</v>
      </c>
      <c r="I548">
        <f>podroze[[#This Row],[D_powr]]-podroze[[#This Row],[D_wyj]]+1</f>
        <v>3</v>
      </c>
      <c r="J548" s="1" cm="1">
        <f t="array" ref="J548">SUM(IF(podroze[Nazwisko]=podroze[[#This Row],[Nazwisko]],podroze[dnie],0))</f>
        <v>27</v>
      </c>
      <c r="K548" s="1">
        <f>30+(podroze[[#This Row],[dnie]]-1)*24</f>
        <v>78</v>
      </c>
      <c r="AB548" s="1" t="s">
        <v>109</v>
      </c>
      <c r="AC548" s="1" t="s">
        <v>110</v>
      </c>
      <c r="AD548" s="1" t="s">
        <v>72</v>
      </c>
      <c r="AE548" s="2">
        <v>41841</v>
      </c>
      <c r="AF548" s="2">
        <v>41843</v>
      </c>
      <c r="AG548">
        <v>892.7</v>
      </c>
      <c r="AH548" t="str">
        <f>podroze7[[#This Row],[Imie]]&amp;podroze7[[#This Row],[Nazwisko]]</f>
        <v>KatarzynaPiotrowska</v>
      </c>
      <c r="AI548">
        <f>COUNTIF(podroze7[id],podroze7[[#This Row],[id]])</f>
        <v>10</v>
      </c>
      <c r="AJ548">
        <f>podroze7[[#This Row],[D_powr]]-podroze7[[#This Row],[D_wyj]]+1</f>
        <v>3</v>
      </c>
      <c r="AK548" s="1" cm="1">
        <f t="array" ref="AK548">SUM(IF(podroze7[Nazwisko]=podroze7[[#This Row],[Nazwisko]],podroze7[dnie],0))</f>
        <v>27</v>
      </c>
      <c r="AL548" s="1">
        <f>30+(podroze7[[#This Row],[dnie]]-1)*24</f>
        <v>78</v>
      </c>
      <c r="AM548" s="1">
        <f>podroze7[[#This Row],[dieta]]+podroze7[[#This Row],[Koszt_wyj]]</f>
        <v>970.7</v>
      </c>
      <c r="AZ548" s="1" t="s">
        <v>109</v>
      </c>
      <c r="BA548" s="1" t="s">
        <v>110</v>
      </c>
      <c r="BB548" s="1" t="s">
        <v>72</v>
      </c>
      <c r="BC548" s="2">
        <v>41841</v>
      </c>
      <c r="BD548" s="2">
        <v>41843</v>
      </c>
      <c r="BE548">
        <v>892.7</v>
      </c>
      <c r="BF548" t="str">
        <f>podroze78[[#This Row],[Imie]]&amp;podroze78[[#This Row],[Nazwisko]]</f>
        <v>KatarzynaPiotrowska</v>
      </c>
      <c r="BG548">
        <f>COUNTIF(podroze78[id],podroze78[[#This Row],[id]])</f>
        <v>10</v>
      </c>
      <c r="BH548">
        <f>podroze78[[#This Row],[D_powr]]-podroze78[[#This Row],[D_wyj]]+1</f>
        <v>3</v>
      </c>
      <c r="BI548" s="1" cm="1">
        <f t="array" ref="BI548">SUM(IF(podroze78[Nazwisko]=podroze78[[#This Row],[Nazwisko]],podroze78[dnie],0))</f>
        <v>27</v>
      </c>
      <c r="BJ548" s="1">
        <f>30+(podroze78[[#This Row],[dnie]]-1)*24</f>
        <v>78</v>
      </c>
      <c r="BK548" s="1">
        <f>podroze78[[#This Row],[dieta]]+podroze78[[#This Row],[Koszt_wyj]]</f>
        <v>970.7</v>
      </c>
      <c r="BL548" s="1">
        <f>MONTH(podroze78[[#This Row],[D_wyj]])</f>
        <v>7</v>
      </c>
      <c r="BT548" s="1" t="s">
        <v>109</v>
      </c>
      <c r="BU548" s="1" t="s">
        <v>110</v>
      </c>
      <c r="BV548" s="1" t="s">
        <v>72</v>
      </c>
      <c r="BW548" s="2">
        <v>41841</v>
      </c>
      <c r="BX548" s="2">
        <v>41843</v>
      </c>
      <c r="BY548">
        <v>892.7</v>
      </c>
      <c r="BZ548" t="str">
        <f>podroze789[[#This Row],[Imie]]&amp;podroze789[[#This Row],[Nazwisko]]</f>
        <v>KatarzynaPiotrowska</v>
      </c>
      <c r="CA548">
        <f>COUNTIF(podroze789[id],podroze789[[#This Row],[id]])</f>
        <v>10</v>
      </c>
      <c r="CB548">
        <f>podroze789[[#This Row],[D_powr]]-podroze789[[#This Row],[D_wyj]]+1</f>
        <v>3</v>
      </c>
      <c r="CC548" s="1" cm="1">
        <f t="array" ref="CC548">SUM(IF(podroze789[Nazwisko]=podroze789[[#This Row],[Nazwisko]],podroze789[dnie],0))</f>
        <v>27</v>
      </c>
      <c r="CD548" s="1">
        <f>30+(podroze789[[#This Row],[dnie]]-1)*24</f>
        <v>78</v>
      </c>
      <c r="CE548" s="1">
        <f>podroze789[[#This Row],[dieta]]+podroze789[[#This Row],[Koszt_wyj]]</f>
        <v>970.7</v>
      </c>
      <c r="CF548" s="1">
        <f>MONTH(podroze789[[#This Row],[D_wyj]])</f>
        <v>7</v>
      </c>
      <c r="CG548" s="1">
        <f>podroze789[[#This Row],[dnie]]-1</f>
        <v>2</v>
      </c>
      <c r="CV548" s="24">
        <v>3</v>
      </c>
    </row>
    <row r="549" spans="1:100" x14ac:dyDescent="0.25">
      <c r="A549" s="1" t="s">
        <v>82</v>
      </c>
      <c r="B549" s="1" t="s">
        <v>125</v>
      </c>
      <c r="C549" s="1" t="s">
        <v>66</v>
      </c>
      <c r="D549" s="2">
        <v>41881</v>
      </c>
      <c r="E549" s="2">
        <v>41882</v>
      </c>
      <c r="F549">
        <v>485.7</v>
      </c>
      <c r="G549" t="str">
        <f>podroze[[#This Row],[Imie]]&amp;podroze[[#This Row],[Nazwisko]]</f>
        <v>KornelHenrykowski</v>
      </c>
      <c r="H549">
        <f>COUNTIF(podroze[id],podroze[[#This Row],[id]])</f>
        <v>13</v>
      </c>
      <c r="I549">
        <f>podroze[[#This Row],[D_powr]]-podroze[[#This Row],[D_wyj]]+1</f>
        <v>2</v>
      </c>
      <c r="J549" s="1" cm="1">
        <f t="array" ref="J549">SUM(IF(podroze[Nazwisko]=podroze[[#This Row],[Nazwisko]],podroze[dnie],0))</f>
        <v>27</v>
      </c>
      <c r="K549" s="1">
        <f>30+(podroze[[#This Row],[dnie]]-1)*24</f>
        <v>54</v>
      </c>
      <c r="AB549" s="1" t="s">
        <v>82</v>
      </c>
      <c r="AC549" s="1" t="s">
        <v>125</v>
      </c>
      <c r="AD549" s="1" t="s">
        <v>66</v>
      </c>
      <c r="AE549" s="2">
        <v>41881</v>
      </c>
      <c r="AF549" s="2">
        <v>41882</v>
      </c>
      <c r="AG549">
        <v>485.7</v>
      </c>
      <c r="AH549" t="str">
        <f>podroze7[[#This Row],[Imie]]&amp;podroze7[[#This Row],[Nazwisko]]</f>
        <v>KornelHenrykowski</v>
      </c>
      <c r="AI549">
        <f>COUNTIF(podroze7[id],podroze7[[#This Row],[id]])</f>
        <v>13</v>
      </c>
      <c r="AJ549">
        <f>podroze7[[#This Row],[D_powr]]-podroze7[[#This Row],[D_wyj]]+1</f>
        <v>2</v>
      </c>
      <c r="AK549" s="1" cm="1">
        <f t="array" ref="AK549">SUM(IF(podroze7[Nazwisko]=podroze7[[#This Row],[Nazwisko]],podroze7[dnie],0))</f>
        <v>27</v>
      </c>
      <c r="AL549" s="1">
        <f>30+(podroze7[[#This Row],[dnie]]-1)*24</f>
        <v>54</v>
      </c>
      <c r="AM549" s="1">
        <f>podroze7[[#This Row],[dieta]]+podroze7[[#This Row],[Koszt_wyj]]</f>
        <v>539.70000000000005</v>
      </c>
      <c r="AZ549" s="1" t="s">
        <v>82</v>
      </c>
      <c r="BA549" s="1" t="s">
        <v>125</v>
      </c>
      <c r="BB549" s="1" t="s">
        <v>66</v>
      </c>
      <c r="BC549" s="2">
        <v>41881</v>
      </c>
      <c r="BD549" s="2">
        <v>41882</v>
      </c>
      <c r="BE549">
        <v>485.7</v>
      </c>
      <c r="BF549" t="str">
        <f>podroze78[[#This Row],[Imie]]&amp;podroze78[[#This Row],[Nazwisko]]</f>
        <v>KornelHenrykowski</v>
      </c>
      <c r="BG549">
        <f>COUNTIF(podroze78[id],podroze78[[#This Row],[id]])</f>
        <v>13</v>
      </c>
      <c r="BH549">
        <f>podroze78[[#This Row],[D_powr]]-podroze78[[#This Row],[D_wyj]]+1</f>
        <v>2</v>
      </c>
      <c r="BI549" s="1" cm="1">
        <f t="array" ref="BI549">SUM(IF(podroze78[Nazwisko]=podroze78[[#This Row],[Nazwisko]],podroze78[dnie],0))</f>
        <v>27</v>
      </c>
      <c r="BJ549" s="1">
        <f>30+(podroze78[[#This Row],[dnie]]-1)*24</f>
        <v>54</v>
      </c>
      <c r="BK549" s="1">
        <f>podroze78[[#This Row],[dieta]]+podroze78[[#This Row],[Koszt_wyj]]</f>
        <v>539.70000000000005</v>
      </c>
      <c r="BL549" s="1">
        <f>MONTH(podroze78[[#This Row],[D_wyj]])</f>
        <v>8</v>
      </c>
      <c r="BT549" s="1" t="s">
        <v>82</v>
      </c>
      <c r="BU549" s="1" t="s">
        <v>125</v>
      </c>
      <c r="BV549" s="1" t="s">
        <v>66</v>
      </c>
      <c r="BW549" s="2">
        <v>41881</v>
      </c>
      <c r="BX549" s="2">
        <v>41882</v>
      </c>
      <c r="BY549">
        <v>485.7</v>
      </c>
      <c r="BZ549" t="str">
        <f>podroze789[[#This Row],[Imie]]&amp;podroze789[[#This Row],[Nazwisko]]</f>
        <v>KornelHenrykowski</v>
      </c>
      <c r="CA549">
        <f>COUNTIF(podroze789[id],podroze789[[#This Row],[id]])</f>
        <v>13</v>
      </c>
      <c r="CB549">
        <f>podroze789[[#This Row],[D_powr]]-podroze789[[#This Row],[D_wyj]]+1</f>
        <v>2</v>
      </c>
      <c r="CC549" s="1" cm="1">
        <f t="array" ref="CC549">SUM(IF(podroze789[Nazwisko]=podroze789[[#This Row],[Nazwisko]],podroze789[dnie],0))</f>
        <v>27</v>
      </c>
      <c r="CD549" s="1">
        <f>30+(podroze789[[#This Row],[dnie]]-1)*24</f>
        <v>54</v>
      </c>
      <c r="CE549" s="1">
        <f>podroze789[[#This Row],[dieta]]+podroze789[[#This Row],[Koszt_wyj]]</f>
        <v>539.70000000000005</v>
      </c>
      <c r="CF549" s="1">
        <f>MONTH(podroze789[[#This Row],[D_wyj]])</f>
        <v>8</v>
      </c>
      <c r="CG549" s="1">
        <f>podroze789[[#This Row],[dnie]]-1</f>
        <v>1</v>
      </c>
      <c r="CV549" s="23">
        <v>3</v>
      </c>
    </row>
    <row r="550" spans="1:100" x14ac:dyDescent="0.25">
      <c r="A550" s="1" t="s">
        <v>82</v>
      </c>
      <c r="B550" s="1" t="s">
        <v>125</v>
      </c>
      <c r="C550" s="1" t="s">
        <v>66</v>
      </c>
      <c r="D550" s="2">
        <v>41899</v>
      </c>
      <c r="E550" s="2">
        <v>41900</v>
      </c>
      <c r="F550">
        <v>485.7</v>
      </c>
      <c r="G550" t="str">
        <f>podroze[[#This Row],[Imie]]&amp;podroze[[#This Row],[Nazwisko]]</f>
        <v>KornelHenrykowski</v>
      </c>
      <c r="H550">
        <f>COUNTIF(podroze[id],podroze[[#This Row],[id]])</f>
        <v>13</v>
      </c>
      <c r="I550">
        <f>podroze[[#This Row],[D_powr]]-podroze[[#This Row],[D_wyj]]+1</f>
        <v>2</v>
      </c>
      <c r="J550" s="1" cm="1">
        <f t="array" ref="J550">SUM(IF(podroze[Nazwisko]=podroze[[#This Row],[Nazwisko]],podroze[dnie],0))</f>
        <v>27</v>
      </c>
      <c r="K550" s="1">
        <f>30+(podroze[[#This Row],[dnie]]-1)*24</f>
        <v>54</v>
      </c>
      <c r="AB550" s="1" t="s">
        <v>82</v>
      </c>
      <c r="AC550" s="1" t="s">
        <v>125</v>
      </c>
      <c r="AD550" s="1" t="s">
        <v>66</v>
      </c>
      <c r="AE550" s="2">
        <v>41899</v>
      </c>
      <c r="AF550" s="2">
        <v>41900</v>
      </c>
      <c r="AG550">
        <v>485.7</v>
      </c>
      <c r="AH550" t="str">
        <f>podroze7[[#This Row],[Imie]]&amp;podroze7[[#This Row],[Nazwisko]]</f>
        <v>KornelHenrykowski</v>
      </c>
      <c r="AI550">
        <f>COUNTIF(podroze7[id],podroze7[[#This Row],[id]])</f>
        <v>13</v>
      </c>
      <c r="AJ550">
        <f>podroze7[[#This Row],[D_powr]]-podroze7[[#This Row],[D_wyj]]+1</f>
        <v>2</v>
      </c>
      <c r="AK550" s="1" cm="1">
        <f t="array" ref="AK550">SUM(IF(podroze7[Nazwisko]=podroze7[[#This Row],[Nazwisko]],podroze7[dnie],0))</f>
        <v>27</v>
      </c>
      <c r="AL550" s="1">
        <f>30+(podroze7[[#This Row],[dnie]]-1)*24</f>
        <v>54</v>
      </c>
      <c r="AM550" s="1">
        <f>podroze7[[#This Row],[dieta]]+podroze7[[#This Row],[Koszt_wyj]]</f>
        <v>539.70000000000005</v>
      </c>
      <c r="AZ550" s="1" t="s">
        <v>82</v>
      </c>
      <c r="BA550" s="1" t="s">
        <v>125</v>
      </c>
      <c r="BB550" s="1" t="s">
        <v>66</v>
      </c>
      <c r="BC550" s="2">
        <v>41899</v>
      </c>
      <c r="BD550" s="2">
        <v>41900</v>
      </c>
      <c r="BE550">
        <v>485.7</v>
      </c>
      <c r="BF550" t="str">
        <f>podroze78[[#This Row],[Imie]]&amp;podroze78[[#This Row],[Nazwisko]]</f>
        <v>KornelHenrykowski</v>
      </c>
      <c r="BG550">
        <f>COUNTIF(podroze78[id],podroze78[[#This Row],[id]])</f>
        <v>13</v>
      </c>
      <c r="BH550">
        <f>podroze78[[#This Row],[D_powr]]-podroze78[[#This Row],[D_wyj]]+1</f>
        <v>2</v>
      </c>
      <c r="BI550" s="1" cm="1">
        <f t="array" ref="BI550">SUM(IF(podroze78[Nazwisko]=podroze78[[#This Row],[Nazwisko]],podroze78[dnie],0))</f>
        <v>27</v>
      </c>
      <c r="BJ550" s="1">
        <f>30+(podroze78[[#This Row],[dnie]]-1)*24</f>
        <v>54</v>
      </c>
      <c r="BK550" s="1">
        <f>podroze78[[#This Row],[dieta]]+podroze78[[#This Row],[Koszt_wyj]]</f>
        <v>539.70000000000005</v>
      </c>
      <c r="BL550" s="1">
        <f>MONTH(podroze78[[#This Row],[D_wyj]])</f>
        <v>9</v>
      </c>
      <c r="BT550" s="1" t="s">
        <v>82</v>
      </c>
      <c r="BU550" s="1" t="s">
        <v>125</v>
      </c>
      <c r="BV550" s="1" t="s">
        <v>66</v>
      </c>
      <c r="BW550" s="2">
        <v>41899</v>
      </c>
      <c r="BX550" s="2">
        <v>41900</v>
      </c>
      <c r="BY550">
        <v>485.7</v>
      </c>
      <c r="BZ550" t="str">
        <f>podroze789[[#This Row],[Imie]]&amp;podroze789[[#This Row],[Nazwisko]]</f>
        <v>KornelHenrykowski</v>
      </c>
      <c r="CA550">
        <f>COUNTIF(podroze789[id],podroze789[[#This Row],[id]])</f>
        <v>13</v>
      </c>
      <c r="CB550">
        <f>podroze789[[#This Row],[D_powr]]-podroze789[[#This Row],[D_wyj]]+1</f>
        <v>2</v>
      </c>
      <c r="CC550" s="1" cm="1">
        <f t="array" ref="CC550">SUM(IF(podroze789[Nazwisko]=podroze789[[#This Row],[Nazwisko]],podroze789[dnie],0))</f>
        <v>27</v>
      </c>
      <c r="CD550" s="1">
        <f>30+(podroze789[[#This Row],[dnie]]-1)*24</f>
        <v>54</v>
      </c>
      <c r="CE550" s="1">
        <f>podroze789[[#This Row],[dieta]]+podroze789[[#This Row],[Koszt_wyj]]</f>
        <v>539.70000000000005</v>
      </c>
      <c r="CF550" s="1">
        <f>MONTH(podroze789[[#This Row],[D_wyj]])</f>
        <v>9</v>
      </c>
      <c r="CG550" s="1">
        <f>podroze789[[#This Row],[dnie]]-1</f>
        <v>1</v>
      </c>
      <c r="CV550" s="24">
        <v>4</v>
      </c>
    </row>
    <row r="551" spans="1:100" x14ac:dyDescent="0.25">
      <c r="A551" s="1" t="s">
        <v>75</v>
      </c>
      <c r="B551" s="1" t="s">
        <v>76</v>
      </c>
      <c r="C551" s="1" t="s">
        <v>11</v>
      </c>
      <c r="D551" s="2">
        <v>41886</v>
      </c>
      <c r="E551" s="2">
        <v>41888</v>
      </c>
      <c r="F551">
        <v>434.4</v>
      </c>
      <c r="G551" t="str">
        <f>podroze[[#This Row],[Imie]]&amp;podroze[[#This Row],[Nazwisko]]</f>
        <v>EweliaPrus</v>
      </c>
      <c r="H551">
        <f>COUNTIF(podroze[id],podroze[[#This Row],[id]])</f>
        <v>8</v>
      </c>
      <c r="I551">
        <f>podroze[[#This Row],[D_powr]]-podroze[[#This Row],[D_wyj]]+1</f>
        <v>3</v>
      </c>
      <c r="J551" s="1" cm="1">
        <f t="array" ref="J551">SUM(IF(podroze[Nazwisko]=podroze[[#This Row],[Nazwisko]],podroze[dnie],0))</f>
        <v>27</v>
      </c>
      <c r="K551" s="1">
        <f>30+(podroze[[#This Row],[dnie]]-1)*24</f>
        <v>78</v>
      </c>
      <c r="AB551" s="1" t="s">
        <v>75</v>
      </c>
      <c r="AC551" s="1" t="s">
        <v>76</v>
      </c>
      <c r="AD551" s="1" t="s">
        <v>11</v>
      </c>
      <c r="AE551" s="2">
        <v>41886</v>
      </c>
      <c r="AF551" s="2">
        <v>41888</v>
      </c>
      <c r="AG551">
        <v>434.4</v>
      </c>
      <c r="AH551" t="str">
        <f>podroze7[[#This Row],[Imie]]&amp;podroze7[[#This Row],[Nazwisko]]</f>
        <v>EweliaPrus</v>
      </c>
      <c r="AI551">
        <f>COUNTIF(podroze7[id],podroze7[[#This Row],[id]])</f>
        <v>8</v>
      </c>
      <c r="AJ551">
        <f>podroze7[[#This Row],[D_powr]]-podroze7[[#This Row],[D_wyj]]+1</f>
        <v>3</v>
      </c>
      <c r="AK551" s="1" cm="1">
        <f t="array" ref="AK551">SUM(IF(podroze7[Nazwisko]=podroze7[[#This Row],[Nazwisko]],podroze7[dnie],0))</f>
        <v>27</v>
      </c>
      <c r="AL551" s="1">
        <f>30+(podroze7[[#This Row],[dnie]]-1)*24</f>
        <v>78</v>
      </c>
      <c r="AM551" s="1">
        <f>podroze7[[#This Row],[dieta]]+podroze7[[#This Row],[Koszt_wyj]]</f>
        <v>512.4</v>
      </c>
      <c r="AZ551" s="1" t="s">
        <v>75</v>
      </c>
      <c r="BA551" s="1" t="s">
        <v>76</v>
      </c>
      <c r="BB551" s="1" t="s">
        <v>11</v>
      </c>
      <c r="BC551" s="2">
        <v>41886</v>
      </c>
      <c r="BD551" s="2">
        <v>41888</v>
      </c>
      <c r="BE551">
        <v>434.4</v>
      </c>
      <c r="BF551" t="str">
        <f>podroze78[[#This Row],[Imie]]&amp;podroze78[[#This Row],[Nazwisko]]</f>
        <v>EweliaPrus</v>
      </c>
      <c r="BG551">
        <f>COUNTIF(podroze78[id],podroze78[[#This Row],[id]])</f>
        <v>8</v>
      </c>
      <c r="BH551">
        <f>podroze78[[#This Row],[D_powr]]-podroze78[[#This Row],[D_wyj]]+1</f>
        <v>3</v>
      </c>
      <c r="BI551" s="1" cm="1">
        <f t="array" ref="BI551">SUM(IF(podroze78[Nazwisko]=podroze78[[#This Row],[Nazwisko]],podroze78[dnie],0))</f>
        <v>27</v>
      </c>
      <c r="BJ551" s="1">
        <f>30+(podroze78[[#This Row],[dnie]]-1)*24</f>
        <v>78</v>
      </c>
      <c r="BK551" s="1">
        <f>podroze78[[#This Row],[dieta]]+podroze78[[#This Row],[Koszt_wyj]]</f>
        <v>512.4</v>
      </c>
      <c r="BL551" s="1">
        <f>MONTH(podroze78[[#This Row],[D_wyj]])</f>
        <v>9</v>
      </c>
      <c r="BT551" s="1" t="s">
        <v>75</v>
      </c>
      <c r="BU551" s="1" t="s">
        <v>76</v>
      </c>
      <c r="BV551" s="1" t="s">
        <v>11</v>
      </c>
      <c r="BW551" s="2">
        <v>41886</v>
      </c>
      <c r="BX551" s="2">
        <v>41888</v>
      </c>
      <c r="BY551">
        <v>434.4</v>
      </c>
      <c r="BZ551" t="str">
        <f>podroze789[[#This Row],[Imie]]&amp;podroze789[[#This Row],[Nazwisko]]</f>
        <v>EweliaPrus</v>
      </c>
      <c r="CA551">
        <f>COUNTIF(podroze789[id],podroze789[[#This Row],[id]])</f>
        <v>8</v>
      </c>
      <c r="CB551">
        <f>podroze789[[#This Row],[D_powr]]-podroze789[[#This Row],[D_wyj]]+1</f>
        <v>3</v>
      </c>
      <c r="CC551" s="1" cm="1">
        <f t="array" ref="CC551">SUM(IF(podroze789[Nazwisko]=podroze789[[#This Row],[Nazwisko]],podroze789[dnie],0))</f>
        <v>27</v>
      </c>
      <c r="CD551" s="1">
        <f>30+(podroze789[[#This Row],[dnie]]-1)*24</f>
        <v>78</v>
      </c>
      <c r="CE551" s="1">
        <f>podroze789[[#This Row],[dieta]]+podroze789[[#This Row],[Koszt_wyj]]</f>
        <v>512.4</v>
      </c>
      <c r="CF551" s="1">
        <f>MONTH(podroze789[[#This Row],[D_wyj]])</f>
        <v>9</v>
      </c>
      <c r="CG551" s="1">
        <f>podroze789[[#This Row],[dnie]]-1</f>
        <v>2</v>
      </c>
      <c r="CV551" s="23">
        <v>4</v>
      </c>
    </row>
    <row r="552" spans="1:100" x14ac:dyDescent="0.25">
      <c r="A552" s="1" t="s">
        <v>75</v>
      </c>
      <c r="B552" s="1" t="s">
        <v>88</v>
      </c>
      <c r="C552" s="1" t="s">
        <v>14</v>
      </c>
      <c r="D552" s="2">
        <v>41657</v>
      </c>
      <c r="E552" s="2">
        <v>41658</v>
      </c>
      <c r="F552">
        <v>302.5</v>
      </c>
      <c r="G552" t="str">
        <f>podroze[[#This Row],[Imie]]&amp;podroze[[#This Row],[Nazwisko]]</f>
        <v>EweliaNyska</v>
      </c>
      <c r="H552">
        <f>COUNTIF(podroze[id],podroze[[#This Row],[id]])</f>
        <v>10</v>
      </c>
      <c r="I552">
        <f>podroze[[#This Row],[D_powr]]-podroze[[#This Row],[D_wyj]]+1</f>
        <v>2</v>
      </c>
      <c r="J552" s="1" cm="1">
        <f t="array" ref="J552">SUM(IF(podroze[Nazwisko]=podroze[[#This Row],[Nazwisko]],podroze[dnie],0))</f>
        <v>27</v>
      </c>
      <c r="K552" s="1">
        <f>30+(podroze[[#This Row],[dnie]]-1)*24</f>
        <v>54</v>
      </c>
      <c r="AB552" s="1" t="s">
        <v>75</v>
      </c>
      <c r="AC552" s="1" t="s">
        <v>88</v>
      </c>
      <c r="AD552" s="1" t="s">
        <v>14</v>
      </c>
      <c r="AE552" s="2">
        <v>41657</v>
      </c>
      <c r="AF552" s="2">
        <v>41658</v>
      </c>
      <c r="AG552">
        <v>302.5</v>
      </c>
      <c r="AH552" t="str">
        <f>podroze7[[#This Row],[Imie]]&amp;podroze7[[#This Row],[Nazwisko]]</f>
        <v>EweliaNyska</v>
      </c>
      <c r="AI552">
        <f>COUNTIF(podroze7[id],podroze7[[#This Row],[id]])</f>
        <v>10</v>
      </c>
      <c r="AJ552">
        <f>podroze7[[#This Row],[D_powr]]-podroze7[[#This Row],[D_wyj]]+1</f>
        <v>2</v>
      </c>
      <c r="AK552" s="1" cm="1">
        <f t="array" ref="AK552">SUM(IF(podroze7[Nazwisko]=podroze7[[#This Row],[Nazwisko]],podroze7[dnie],0))</f>
        <v>27</v>
      </c>
      <c r="AL552" s="1">
        <f>30+(podroze7[[#This Row],[dnie]]-1)*24</f>
        <v>54</v>
      </c>
      <c r="AM552" s="1">
        <f>podroze7[[#This Row],[dieta]]+podroze7[[#This Row],[Koszt_wyj]]</f>
        <v>356.5</v>
      </c>
      <c r="AZ552" s="1" t="s">
        <v>75</v>
      </c>
      <c r="BA552" s="1" t="s">
        <v>88</v>
      </c>
      <c r="BB552" s="1" t="s">
        <v>14</v>
      </c>
      <c r="BC552" s="2">
        <v>41657</v>
      </c>
      <c r="BD552" s="2">
        <v>41658</v>
      </c>
      <c r="BE552">
        <v>302.5</v>
      </c>
      <c r="BF552" t="str">
        <f>podroze78[[#This Row],[Imie]]&amp;podroze78[[#This Row],[Nazwisko]]</f>
        <v>EweliaNyska</v>
      </c>
      <c r="BG552">
        <f>COUNTIF(podroze78[id],podroze78[[#This Row],[id]])</f>
        <v>10</v>
      </c>
      <c r="BH552">
        <f>podroze78[[#This Row],[D_powr]]-podroze78[[#This Row],[D_wyj]]+1</f>
        <v>2</v>
      </c>
      <c r="BI552" s="1" cm="1">
        <f t="array" ref="BI552">SUM(IF(podroze78[Nazwisko]=podroze78[[#This Row],[Nazwisko]],podroze78[dnie],0))</f>
        <v>27</v>
      </c>
      <c r="BJ552" s="1">
        <f>30+(podroze78[[#This Row],[dnie]]-1)*24</f>
        <v>54</v>
      </c>
      <c r="BK552" s="1">
        <f>podroze78[[#This Row],[dieta]]+podroze78[[#This Row],[Koszt_wyj]]</f>
        <v>356.5</v>
      </c>
      <c r="BL552" s="1">
        <f>MONTH(podroze78[[#This Row],[D_wyj]])</f>
        <v>1</v>
      </c>
      <c r="BT552" s="1" t="s">
        <v>75</v>
      </c>
      <c r="BU552" s="1" t="s">
        <v>88</v>
      </c>
      <c r="BV552" s="1" t="s">
        <v>14</v>
      </c>
      <c r="BW552" s="2">
        <v>41657</v>
      </c>
      <c r="BX552" s="2">
        <v>41658</v>
      </c>
      <c r="BY552">
        <v>302.5</v>
      </c>
      <c r="BZ552" t="str">
        <f>podroze789[[#This Row],[Imie]]&amp;podroze789[[#This Row],[Nazwisko]]</f>
        <v>EweliaNyska</v>
      </c>
      <c r="CA552">
        <f>COUNTIF(podroze789[id],podroze789[[#This Row],[id]])</f>
        <v>10</v>
      </c>
      <c r="CB552">
        <f>podroze789[[#This Row],[D_powr]]-podroze789[[#This Row],[D_wyj]]+1</f>
        <v>2</v>
      </c>
      <c r="CC552" s="1" cm="1">
        <f t="array" ref="CC552">SUM(IF(podroze789[Nazwisko]=podroze789[[#This Row],[Nazwisko]],podroze789[dnie],0))</f>
        <v>27</v>
      </c>
      <c r="CD552" s="1">
        <f>30+(podroze789[[#This Row],[dnie]]-1)*24</f>
        <v>54</v>
      </c>
      <c r="CE552" s="1">
        <f>podroze789[[#This Row],[dieta]]+podroze789[[#This Row],[Koszt_wyj]]</f>
        <v>356.5</v>
      </c>
      <c r="CF552" s="1">
        <f>MONTH(podroze789[[#This Row],[D_wyj]])</f>
        <v>1</v>
      </c>
      <c r="CG552" s="1">
        <f>podroze789[[#This Row],[dnie]]-1</f>
        <v>1</v>
      </c>
      <c r="CV552" s="24">
        <v>3</v>
      </c>
    </row>
    <row r="553" spans="1:100" x14ac:dyDescent="0.25">
      <c r="A553" s="1" t="s">
        <v>75</v>
      </c>
      <c r="B553" s="1" t="s">
        <v>88</v>
      </c>
      <c r="C553" s="1" t="s">
        <v>27</v>
      </c>
      <c r="D553" s="2">
        <v>41701</v>
      </c>
      <c r="E553" s="2">
        <v>41702</v>
      </c>
      <c r="F553">
        <v>570</v>
      </c>
      <c r="G553" t="str">
        <f>podroze[[#This Row],[Imie]]&amp;podroze[[#This Row],[Nazwisko]]</f>
        <v>EweliaNyska</v>
      </c>
      <c r="H553">
        <f>COUNTIF(podroze[id],podroze[[#This Row],[id]])</f>
        <v>10</v>
      </c>
      <c r="I553">
        <f>podroze[[#This Row],[D_powr]]-podroze[[#This Row],[D_wyj]]+1</f>
        <v>2</v>
      </c>
      <c r="J553" s="1" cm="1">
        <f t="array" ref="J553">SUM(IF(podroze[Nazwisko]=podroze[[#This Row],[Nazwisko]],podroze[dnie],0))</f>
        <v>27</v>
      </c>
      <c r="K553" s="1">
        <f>30+(podroze[[#This Row],[dnie]]-1)*24</f>
        <v>54</v>
      </c>
      <c r="AB553" s="1" t="s">
        <v>75</v>
      </c>
      <c r="AC553" s="1" t="s">
        <v>88</v>
      </c>
      <c r="AD553" s="1" t="s">
        <v>27</v>
      </c>
      <c r="AE553" s="2">
        <v>41701</v>
      </c>
      <c r="AF553" s="2">
        <v>41702</v>
      </c>
      <c r="AG553">
        <v>570</v>
      </c>
      <c r="AH553" t="str">
        <f>podroze7[[#This Row],[Imie]]&amp;podroze7[[#This Row],[Nazwisko]]</f>
        <v>EweliaNyska</v>
      </c>
      <c r="AI553">
        <f>COUNTIF(podroze7[id],podroze7[[#This Row],[id]])</f>
        <v>10</v>
      </c>
      <c r="AJ553">
        <f>podroze7[[#This Row],[D_powr]]-podroze7[[#This Row],[D_wyj]]+1</f>
        <v>2</v>
      </c>
      <c r="AK553" s="1" cm="1">
        <f t="array" ref="AK553">SUM(IF(podroze7[Nazwisko]=podroze7[[#This Row],[Nazwisko]],podroze7[dnie],0))</f>
        <v>27</v>
      </c>
      <c r="AL553" s="1">
        <f>30+(podroze7[[#This Row],[dnie]]-1)*24</f>
        <v>54</v>
      </c>
      <c r="AM553" s="1">
        <f>podroze7[[#This Row],[dieta]]+podroze7[[#This Row],[Koszt_wyj]]</f>
        <v>624</v>
      </c>
      <c r="AZ553" s="1" t="s">
        <v>75</v>
      </c>
      <c r="BA553" s="1" t="s">
        <v>88</v>
      </c>
      <c r="BB553" s="1" t="s">
        <v>27</v>
      </c>
      <c r="BC553" s="2">
        <v>41701</v>
      </c>
      <c r="BD553" s="2">
        <v>41702</v>
      </c>
      <c r="BE553">
        <v>570</v>
      </c>
      <c r="BF553" t="str">
        <f>podroze78[[#This Row],[Imie]]&amp;podroze78[[#This Row],[Nazwisko]]</f>
        <v>EweliaNyska</v>
      </c>
      <c r="BG553">
        <f>COUNTIF(podroze78[id],podroze78[[#This Row],[id]])</f>
        <v>10</v>
      </c>
      <c r="BH553">
        <f>podroze78[[#This Row],[D_powr]]-podroze78[[#This Row],[D_wyj]]+1</f>
        <v>2</v>
      </c>
      <c r="BI553" s="1" cm="1">
        <f t="array" ref="BI553">SUM(IF(podroze78[Nazwisko]=podroze78[[#This Row],[Nazwisko]],podroze78[dnie],0))</f>
        <v>27</v>
      </c>
      <c r="BJ553" s="1">
        <f>30+(podroze78[[#This Row],[dnie]]-1)*24</f>
        <v>54</v>
      </c>
      <c r="BK553" s="1">
        <f>podroze78[[#This Row],[dieta]]+podroze78[[#This Row],[Koszt_wyj]]</f>
        <v>624</v>
      </c>
      <c r="BL553" s="1">
        <f>MONTH(podroze78[[#This Row],[D_wyj]])</f>
        <v>3</v>
      </c>
      <c r="BT553" s="1" t="s">
        <v>75</v>
      </c>
      <c r="BU553" s="1" t="s">
        <v>88</v>
      </c>
      <c r="BV553" s="1" t="s">
        <v>27</v>
      </c>
      <c r="BW553" s="2">
        <v>41701</v>
      </c>
      <c r="BX553" s="2">
        <v>41702</v>
      </c>
      <c r="BY553">
        <v>570</v>
      </c>
      <c r="BZ553" t="str">
        <f>podroze789[[#This Row],[Imie]]&amp;podroze789[[#This Row],[Nazwisko]]</f>
        <v>EweliaNyska</v>
      </c>
      <c r="CA553">
        <f>COUNTIF(podroze789[id],podroze789[[#This Row],[id]])</f>
        <v>10</v>
      </c>
      <c r="CB553">
        <f>podroze789[[#This Row],[D_powr]]-podroze789[[#This Row],[D_wyj]]+1</f>
        <v>2</v>
      </c>
      <c r="CC553" s="1" cm="1">
        <f t="array" ref="CC553">SUM(IF(podroze789[Nazwisko]=podroze789[[#This Row],[Nazwisko]],podroze789[dnie],0))</f>
        <v>27</v>
      </c>
      <c r="CD553" s="1">
        <f>30+(podroze789[[#This Row],[dnie]]-1)*24</f>
        <v>54</v>
      </c>
      <c r="CE553" s="1">
        <f>podroze789[[#This Row],[dieta]]+podroze789[[#This Row],[Koszt_wyj]]</f>
        <v>624</v>
      </c>
      <c r="CF553" s="1">
        <f>MONTH(podroze789[[#This Row],[D_wyj]])</f>
        <v>3</v>
      </c>
      <c r="CG553" s="1">
        <f>podroze789[[#This Row],[dnie]]-1</f>
        <v>1</v>
      </c>
      <c r="CV553" s="23">
        <v>3</v>
      </c>
    </row>
    <row r="554" spans="1:100" x14ac:dyDescent="0.25">
      <c r="A554" s="1" t="s">
        <v>75</v>
      </c>
      <c r="B554" s="1" t="s">
        <v>88</v>
      </c>
      <c r="C554" s="1" t="s">
        <v>19</v>
      </c>
      <c r="D554" s="2">
        <v>41983</v>
      </c>
      <c r="E554" s="2">
        <v>41984</v>
      </c>
      <c r="F554">
        <v>654.4</v>
      </c>
      <c r="G554" t="str">
        <f>podroze[[#This Row],[Imie]]&amp;podroze[[#This Row],[Nazwisko]]</f>
        <v>EweliaNyska</v>
      </c>
      <c r="H554">
        <f>COUNTIF(podroze[id],podroze[[#This Row],[id]])</f>
        <v>10</v>
      </c>
      <c r="I554">
        <f>podroze[[#This Row],[D_powr]]-podroze[[#This Row],[D_wyj]]+1</f>
        <v>2</v>
      </c>
      <c r="J554" s="1" cm="1">
        <f t="array" ref="J554">SUM(IF(podroze[Nazwisko]=podroze[[#This Row],[Nazwisko]],podroze[dnie],0))</f>
        <v>27</v>
      </c>
      <c r="K554" s="1">
        <f>30+(podroze[[#This Row],[dnie]]-1)*24</f>
        <v>54</v>
      </c>
      <c r="AB554" s="1" t="s">
        <v>75</v>
      </c>
      <c r="AC554" s="1" t="s">
        <v>88</v>
      </c>
      <c r="AD554" s="1" t="s">
        <v>19</v>
      </c>
      <c r="AE554" s="2">
        <v>41983</v>
      </c>
      <c r="AF554" s="2">
        <v>41984</v>
      </c>
      <c r="AG554">
        <v>654.4</v>
      </c>
      <c r="AH554" t="str">
        <f>podroze7[[#This Row],[Imie]]&amp;podroze7[[#This Row],[Nazwisko]]</f>
        <v>EweliaNyska</v>
      </c>
      <c r="AI554">
        <f>COUNTIF(podroze7[id],podroze7[[#This Row],[id]])</f>
        <v>10</v>
      </c>
      <c r="AJ554">
        <f>podroze7[[#This Row],[D_powr]]-podroze7[[#This Row],[D_wyj]]+1</f>
        <v>2</v>
      </c>
      <c r="AK554" s="1" cm="1">
        <f t="array" ref="AK554">SUM(IF(podroze7[Nazwisko]=podroze7[[#This Row],[Nazwisko]],podroze7[dnie],0))</f>
        <v>27</v>
      </c>
      <c r="AL554" s="1">
        <f>30+(podroze7[[#This Row],[dnie]]-1)*24</f>
        <v>54</v>
      </c>
      <c r="AM554" s="1">
        <f>podroze7[[#This Row],[dieta]]+podroze7[[#This Row],[Koszt_wyj]]</f>
        <v>708.4</v>
      </c>
      <c r="AZ554" s="1" t="s">
        <v>75</v>
      </c>
      <c r="BA554" s="1" t="s">
        <v>88</v>
      </c>
      <c r="BB554" s="1" t="s">
        <v>19</v>
      </c>
      <c r="BC554" s="2">
        <v>41983</v>
      </c>
      <c r="BD554" s="2">
        <v>41984</v>
      </c>
      <c r="BE554">
        <v>654.4</v>
      </c>
      <c r="BF554" t="str">
        <f>podroze78[[#This Row],[Imie]]&amp;podroze78[[#This Row],[Nazwisko]]</f>
        <v>EweliaNyska</v>
      </c>
      <c r="BG554">
        <f>COUNTIF(podroze78[id],podroze78[[#This Row],[id]])</f>
        <v>10</v>
      </c>
      <c r="BH554">
        <f>podroze78[[#This Row],[D_powr]]-podroze78[[#This Row],[D_wyj]]+1</f>
        <v>2</v>
      </c>
      <c r="BI554" s="1" cm="1">
        <f t="array" ref="BI554">SUM(IF(podroze78[Nazwisko]=podroze78[[#This Row],[Nazwisko]],podroze78[dnie],0))</f>
        <v>27</v>
      </c>
      <c r="BJ554" s="1">
        <f>30+(podroze78[[#This Row],[dnie]]-1)*24</f>
        <v>54</v>
      </c>
      <c r="BK554" s="1">
        <f>podroze78[[#This Row],[dieta]]+podroze78[[#This Row],[Koszt_wyj]]</f>
        <v>708.4</v>
      </c>
      <c r="BL554" s="1">
        <f>MONTH(podroze78[[#This Row],[D_wyj]])</f>
        <v>12</v>
      </c>
      <c r="BT554" s="1" t="s">
        <v>75</v>
      </c>
      <c r="BU554" s="1" t="s">
        <v>88</v>
      </c>
      <c r="BV554" s="1" t="s">
        <v>19</v>
      </c>
      <c r="BW554" s="2">
        <v>41983</v>
      </c>
      <c r="BX554" s="2">
        <v>41984</v>
      </c>
      <c r="BY554">
        <v>654.4</v>
      </c>
      <c r="BZ554" t="str">
        <f>podroze789[[#This Row],[Imie]]&amp;podroze789[[#This Row],[Nazwisko]]</f>
        <v>EweliaNyska</v>
      </c>
      <c r="CA554">
        <f>COUNTIF(podroze789[id],podroze789[[#This Row],[id]])</f>
        <v>10</v>
      </c>
      <c r="CB554">
        <f>podroze789[[#This Row],[D_powr]]-podroze789[[#This Row],[D_wyj]]+1</f>
        <v>2</v>
      </c>
      <c r="CC554" s="1" cm="1">
        <f t="array" ref="CC554">SUM(IF(podroze789[Nazwisko]=podroze789[[#This Row],[Nazwisko]],podroze789[dnie],0))</f>
        <v>27</v>
      </c>
      <c r="CD554" s="1">
        <f>30+(podroze789[[#This Row],[dnie]]-1)*24</f>
        <v>54</v>
      </c>
      <c r="CE554" s="1">
        <f>podroze789[[#This Row],[dieta]]+podroze789[[#This Row],[Koszt_wyj]]</f>
        <v>708.4</v>
      </c>
      <c r="CF554" s="1">
        <f>MONTH(podroze789[[#This Row],[D_wyj]])</f>
        <v>12</v>
      </c>
      <c r="CG554" s="1">
        <f>podroze789[[#This Row],[dnie]]-1</f>
        <v>1</v>
      </c>
      <c r="CV554" s="24">
        <v>3</v>
      </c>
    </row>
    <row r="555" spans="1:100" x14ac:dyDescent="0.25">
      <c r="A555" s="1" t="s">
        <v>109</v>
      </c>
      <c r="B555" s="1" t="s">
        <v>110</v>
      </c>
      <c r="C555" s="1" t="s">
        <v>14</v>
      </c>
      <c r="D555" s="2">
        <v>41654</v>
      </c>
      <c r="E555" s="2">
        <v>41655</v>
      </c>
      <c r="F555">
        <v>302.5</v>
      </c>
      <c r="G555" t="str">
        <f>podroze[[#This Row],[Imie]]&amp;podroze[[#This Row],[Nazwisko]]</f>
        <v>KatarzynaPiotrowska</v>
      </c>
      <c r="H555">
        <f>COUNTIF(podroze[id],podroze[[#This Row],[id]])</f>
        <v>10</v>
      </c>
      <c r="I555">
        <f>podroze[[#This Row],[D_powr]]-podroze[[#This Row],[D_wyj]]+1</f>
        <v>2</v>
      </c>
      <c r="J555" s="1" cm="1">
        <f t="array" ref="J555">SUM(IF(podroze[Nazwisko]=podroze[[#This Row],[Nazwisko]],podroze[dnie],0))</f>
        <v>27</v>
      </c>
      <c r="K555" s="1">
        <f>30+(podroze[[#This Row],[dnie]]-1)*24</f>
        <v>54</v>
      </c>
      <c r="AB555" s="1" t="s">
        <v>109</v>
      </c>
      <c r="AC555" s="1" t="s">
        <v>110</v>
      </c>
      <c r="AD555" s="1" t="s">
        <v>14</v>
      </c>
      <c r="AE555" s="2">
        <v>41654</v>
      </c>
      <c r="AF555" s="2">
        <v>41655</v>
      </c>
      <c r="AG555">
        <v>302.5</v>
      </c>
      <c r="AH555" t="str">
        <f>podroze7[[#This Row],[Imie]]&amp;podroze7[[#This Row],[Nazwisko]]</f>
        <v>KatarzynaPiotrowska</v>
      </c>
      <c r="AI555">
        <f>COUNTIF(podroze7[id],podroze7[[#This Row],[id]])</f>
        <v>10</v>
      </c>
      <c r="AJ555">
        <f>podroze7[[#This Row],[D_powr]]-podroze7[[#This Row],[D_wyj]]+1</f>
        <v>2</v>
      </c>
      <c r="AK555" s="1" cm="1">
        <f t="array" ref="AK555">SUM(IF(podroze7[Nazwisko]=podroze7[[#This Row],[Nazwisko]],podroze7[dnie],0))</f>
        <v>27</v>
      </c>
      <c r="AL555" s="1">
        <f>30+(podroze7[[#This Row],[dnie]]-1)*24</f>
        <v>54</v>
      </c>
      <c r="AM555" s="1">
        <f>podroze7[[#This Row],[dieta]]+podroze7[[#This Row],[Koszt_wyj]]</f>
        <v>356.5</v>
      </c>
      <c r="AZ555" s="1" t="s">
        <v>109</v>
      </c>
      <c r="BA555" s="1" t="s">
        <v>110</v>
      </c>
      <c r="BB555" s="1" t="s">
        <v>14</v>
      </c>
      <c r="BC555" s="2">
        <v>41654</v>
      </c>
      <c r="BD555" s="2">
        <v>41655</v>
      </c>
      <c r="BE555">
        <v>302.5</v>
      </c>
      <c r="BF555" t="str">
        <f>podroze78[[#This Row],[Imie]]&amp;podroze78[[#This Row],[Nazwisko]]</f>
        <v>KatarzynaPiotrowska</v>
      </c>
      <c r="BG555">
        <f>COUNTIF(podroze78[id],podroze78[[#This Row],[id]])</f>
        <v>10</v>
      </c>
      <c r="BH555">
        <f>podroze78[[#This Row],[D_powr]]-podroze78[[#This Row],[D_wyj]]+1</f>
        <v>2</v>
      </c>
      <c r="BI555" s="1" cm="1">
        <f t="array" ref="BI555">SUM(IF(podroze78[Nazwisko]=podroze78[[#This Row],[Nazwisko]],podroze78[dnie],0))</f>
        <v>27</v>
      </c>
      <c r="BJ555" s="1">
        <f>30+(podroze78[[#This Row],[dnie]]-1)*24</f>
        <v>54</v>
      </c>
      <c r="BK555" s="1">
        <f>podroze78[[#This Row],[dieta]]+podroze78[[#This Row],[Koszt_wyj]]</f>
        <v>356.5</v>
      </c>
      <c r="BL555" s="1">
        <f>MONTH(podroze78[[#This Row],[D_wyj]])</f>
        <v>1</v>
      </c>
      <c r="BT555" s="1" t="s">
        <v>109</v>
      </c>
      <c r="BU555" s="1" t="s">
        <v>110</v>
      </c>
      <c r="BV555" s="1" t="s">
        <v>14</v>
      </c>
      <c r="BW555" s="2">
        <v>41654</v>
      </c>
      <c r="BX555" s="2">
        <v>41655</v>
      </c>
      <c r="BY555">
        <v>302.5</v>
      </c>
      <c r="BZ555" t="str">
        <f>podroze789[[#This Row],[Imie]]&amp;podroze789[[#This Row],[Nazwisko]]</f>
        <v>KatarzynaPiotrowska</v>
      </c>
      <c r="CA555">
        <f>COUNTIF(podroze789[id],podroze789[[#This Row],[id]])</f>
        <v>10</v>
      </c>
      <c r="CB555">
        <f>podroze789[[#This Row],[D_powr]]-podroze789[[#This Row],[D_wyj]]+1</f>
        <v>2</v>
      </c>
      <c r="CC555" s="1" cm="1">
        <f t="array" ref="CC555">SUM(IF(podroze789[Nazwisko]=podroze789[[#This Row],[Nazwisko]],podroze789[dnie],0))</f>
        <v>27</v>
      </c>
      <c r="CD555" s="1">
        <f>30+(podroze789[[#This Row],[dnie]]-1)*24</f>
        <v>54</v>
      </c>
      <c r="CE555" s="1">
        <f>podroze789[[#This Row],[dieta]]+podroze789[[#This Row],[Koszt_wyj]]</f>
        <v>356.5</v>
      </c>
      <c r="CF555" s="1">
        <f>MONTH(podroze789[[#This Row],[D_wyj]])</f>
        <v>1</v>
      </c>
      <c r="CG555" s="1">
        <f>podroze789[[#This Row],[dnie]]-1</f>
        <v>1</v>
      </c>
      <c r="CV555" s="23">
        <v>3</v>
      </c>
    </row>
    <row r="556" spans="1:100" x14ac:dyDescent="0.25">
      <c r="A556" s="1" t="s">
        <v>109</v>
      </c>
      <c r="B556" s="1" t="s">
        <v>110</v>
      </c>
      <c r="C556" s="1" t="s">
        <v>8</v>
      </c>
      <c r="D556" s="2">
        <v>41893</v>
      </c>
      <c r="E556" s="2">
        <v>41894</v>
      </c>
      <c r="F556">
        <v>891</v>
      </c>
      <c r="G556" t="str">
        <f>podroze[[#This Row],[Imie]]&amp;podroze[[#This Row],[Nazwisko]]</f>
        <v>KatarzynaPiotrowska</v>
      </c>
      <c r="H556">
        <f>COUNTIF(podroze[id],podroze[[#This Row],[id]])</f>
        <v>10</v>
      </c>
      <c r="I556">
        <f>podroze[[#This Row],[D_powr]]-podroze[[#This Row],[D_wyj]]+1</f>
        <v>2</v>
      </c>
      <c r="J556" s="1" cm="1">
        <f t="array" ref="J556">SUM(IF(podroze[Nazwisko]=podroze[[#This Row],[Nazwisko]],podroze[dnie],0))</f>
        <v>27</v>
      </c>
      <c r="K556" s="1">
        <f>30+(podroze[[#This Row],[dnie]]-1)*24</f>
        <v>54</v>
      </c>
      <c r="AB556" s="1" t="s">
        <v>109</v>
      </c>
      <c r="AC556" s="1" t="s">
        <v>110</v>
      </c>
      <c r="AD556" s="1" t="s">
        <v>8</v>
      </c>
      <c r="AE556" s="2">
        <v>41893</v>
      </c>
      <c r="AF556" s="2">
        <v>41894</v>
      </c>
      <c r="AG556">
        <v>891</v>
      </c>
      <c r="AH556" t="str">
        <f>podroze7[[#This Row],[Imie]]&amp;podroze7[[#This Row],[Nazwisko]]</f>
        <v>KatarzynaPiotrowska</v>
      </c>
      <c r="AI556">
        <f>COUNTIF(podroze7[id],podroze7[[#This Row],[id]])</f>
        <v>10</v>
      </c>
      <c r="AJ556">
        <f>podroze7[[#This Row],[D_powr]]-podroze7[[#This Row],[D_wyj]]+1</f>
        <v>2</v>
      </c>
      <c r="AK556" s="1" cm="1">
        <f t="array" ref="AK556">SUM(IF(podroze7[Nazwisko]=podroze7[[#This Row],[Nazwisko]],podroze7[dnie],0))</f>
        <v>27</v>
      </c>
      <c r="AL556" s="1">
        <f>30+(podroze7[[#This Row],[dnie]]-1)*24</f>
        <v>54</v>
      </c>
      <c r="AM556" s="1">
        <f>podroze7[[#This Row],[dieta]]+podroze7[[#This Row],[Koszt_wyj]]</f>
        <v>945</v>
      </c>
      <c r="AZ556" s="1" t="s">
        <v>109</v>
      </c>
      <c r="BA556" s="1" t="s">
        <v>110</v>
      </c>
      <c r="BB556" s="1" t="s">
        <v>8</v>
      </c>
      <c r="BC556" s="2">
        <v>41893</v>
      </c>
      <c r="BD556" s="2">
        <v>41894</v>
      </c>
      <c r="BE556">
        <v>891</v>
      </c>
      <c r="BF556" t="str">
        <f>podroze78[[#This Row],[Imie]]&amp;podroze78[[#This Row],[Nazwisko]]</f>
        <v>KatarzynaPiotrowska</v>
      </c>
      <c r="BG556">
        <f>COUNTIF(podroze78[id],podroze78[[#This Row],[id]])</f>
        <v>10</v>
      </c>
      <c r="BH556">
        <f>podroze78[[#This Row],[D_powr]]-podroze78[[#This Row],[D_wyj]]+1</f>
        <v>2</v>
      </c>
      <c r="BI556" s="1" cm="1">
        <f t="array" ref="BI556">SUM(IF(podroze78[Nazwisko]=podroze78[[#This Row],[Nazwisko]],podroze78[dnie],0))</f>
        <v>27</v>
      </c>
      <c r="BJ556" s="1">
        <f>30+(podroze78[[#This Row],[dnie]]-1)*24</f>
        <v>54</v>
      </c>
      <c r="BK556" s="1">
        <f>podroze78[[#This Row],[dieta]]+podroze78[[#This Row],[Koszt_wyj]]</f>
        <v>945</v>
      </c>
      <c r="BL556" s="1">
        <f>MONTH(podroze78[[#This Row],[D_wyj]])</f>
        <v>9</v>
      </c>
      <c r="BT556" s="1" t="s">
        <v>109</v>
      </c>
      <c r="BU556" s="1" t="s">
        <v>110</v>
      </c>
      <c r="BV556" s="1" t="s">
        <v>8</v>
      </c>
      <c r="BW556" s="2">
        <v>41893</v>
      </c>
      <c r="BX556" s="2">
        <v>41894</v>
      </c>
      <c r="BY556">
        <v>891</v>
      </c>
      <c r="BZ556" t="str">
        <f>podroze789[[#This Row],[Imie]]&amp;podroze789[[#This Row],[Nazwisko]]</f>
        <v>KatarzynaPiotrowska</v>
      </c>
      <c r="CA556">
        <f>COUNTIF(podroze789[id],podroze789[[#This Row],[id]])</f>
        <v>10</v>
      </c>
      <c r="CB556">
        <f>podroze789[[#This Row],[D_powr]]-podroze789[[#This Row],[D_wyj]]+1</f>
        <v>2</v>
      </c>
      <c r="CC556" s="1" cm="1">
        <f t="array" ref="CC556">SUM(IF(podroze789[Nazwisko]=podroze789[[#This Row],[Nazwisko]],podroze789[dnie],0))</f>
        <v>27</v>
      </c>
      <c r="CD556" s="1">
        <f>30+(podroze789[[#This Row],[dnie]]-1)*24</f>
        <v>54</v>
      </c>
      <c r="CE556" s="1">
        <f>podroze789[[#This Row],[dieta]]+podroze789[[#This Row],[Koszt_wyj]]</f>
        <v>945</v>
      </c>
      <c r="CF556" s="1">
        <f>MONTH(podroze789[[#This Row],[D_wyj]])</f>
        <v>9</v>
      </c>
      <c r="CG556" s="1">
        <f>podroze789[[#This Row],[dnie]]-1</f>
        <v>1</v>
      </c>
      <c r="CV556" s="24">
        <v>2</v>
      </c>
    </row>
    <row r="557" spans="1:100" x14ac:dyDescent="0.25">
      <c r="A557" s="1" t="s">
        <v>109</v>
      </c>
      <c r="B557" s="1" t="s">
        <v>110</v>
      </c>
      <c r="C557" s="1" t="s">
        <v>47</v>
      </c>
      <c r="D557" s="2">
        <v>41970</v>
      </c>
      <c r="E557" s="2">
        <v>41971</v>
      </c>
      <c r="F557">
        <v>526.79999999999995</v>
      </c>
      <c r="G557" t="str">
        <f>podroze[[#This Row],[Imie]]&amp;podroze[[#This Row],[Nazwisko]]</f>
        <v>KatarzynaPiotrowska</v>
      </c>
      <c r="H557">
        <f>COUNTIF(podroze[id],podroze[[#This Row],[id]])</f>
        <v>10</v>
      </c>
      <c r="I557">
        <f>podroze[[#This Row],[D_powr]]-podroze[[#This Row],[D_wyj]]+1</f>
        <v>2</v>
      </c>
      <c r="J557" s="1" cm="1">
        <f t="array" ref="J557">SUM(IF(podroze[Nazwisko]=podroze[[#This Row],[Nazwisko]],podroze[dnie],0))</f>
        <v>27</v>
      </c>
      <c r="K557" s="1">
        <f>30+(podroze[[#This Row],[dnie]]-1)*24</f>
        <v>54</v>
      </c>
      <c r="AB557" s="1" t="s">
        <v>109</v>
      </c>
      <c r="AC557" s="1" t="s">
        <v>110</v>
      </c>
      <c r="AD557" s="1" t="s">
        <v>47</v>
      </c>
      <c r="AE557" s="2">
        <v>41970</v>
      </c>
      <c r="AF557" s="2">
        <v>41971</v>
      </c>
      <c r="AG557">
        <v>526.79999999999995</v>
      </c>
      <c r="AH557" t="str">
        <f>podroze7[[#This Row],[Imie]]&amp;podroze7[[#This Row],[Nazwisko]]</f>
        <v>KatarzynaPiotrowska</v>
      </c>
      <c r="AI557">
        <f>COUNTIF(podroze7[id],podroze7[[#This Row],[id]])</f>
        <v>10</v>
      </c>
      <c r="AJ557">
        <f>podroze7[[#This Row],[D_powr]]-podroze7[[#This Row],[D_wyj]]+1</f>
        <v>2</v>
      </c>
      <c r="AK557" s="1" cm="1">
        <f t="array" ref="AK557">SUM(IF(podroze7[Nazwisko]=podroze7[[#This Row],[Nazwisko]],podroze7[dnie],0))</f>
        <v>27</v>
      </c>
      <c r="AL557" s="1">
        <f>30+(podroze7[[#This Row],[dnie]]-1)*24</f>
        <v>54</v>
      </c>
      <c r="AM557" s="1">
        <f>podroze7[[#This Row],[dieta]]+podroze7[[#This Row],[Koszt_wyj]]</f>
        <v>580.79999999999995</v>
      </c>
      <c r="AZ557" s="1" t="s">
        <v>109</v>
      </c>
      <c r="BA557" s="1" t="s">
        <v>110</v>
      </c>
      <c r="BB557" s="1" t="s">
        <v>47</v>
      </c>
      <c r="BC557" s="2">
        <v>41970</v>
      </c>
      <c r="BD557" s="2">
        <v>41971</v>
      </c>
      <c r="BE557">
        <v>526.79999999999995</v>
      </c>
      <c r="BF557" t="str">
        <f>podroze78[[#This Row],[Imie]]&amp;podroze78[[#This Row],[Nazwisko]]</f>
        <v>KatarzynaPiotrowska</v>
      </c>
      <c r="BG557">
        <f>COUNTIF(podroze78[id],podroze78[[#This Row],[id]])</f>
        <v>10</v>
      </c>
      <c r="BH557">
        <f>podroze78[[#This Row],[D_powr]]-podroze78[[#This Row],[D_wyj]]+1</f>
        <v>2</v>
      </c>
      <c r="BI557" s="1" cm="1">
        <f t="array" ref="BI557">SUM(IF(podroze78[Nazwisko]=podroze78[[#This Row],[Nazwisko]],podroze78[dnie],0))</f>
        <v>27</v>
      </c>
      <c r="BJ557" s="1">
        <f>30+(podroze78[[#This Row],[dnie]]-1)*24</f>
        <v>54</v>
      </c>
      <c r="BK557" s="1">
        <f>podroze78[[#This Row],[dieta]]+podroze78[[#This Row],[Koszt_wyj]]</f>
        <v>580.79999999999995</v>
      </c>
      <c r="BL557" s="1">
        <f>MONTH(podroze78[[#This Row],[D_wyj]])</f>
        <v>11</v>
      </c>
      <c r="BT557" s="1" t="s">
        <v>109</v>
      </c>
      <c r="BU557" s="1" t="s">
        <v>110</v>
      </c>
      <c r="BV557" s="1" t="s">
        <v>47</v>
      </c>
      <c r="BW557" s="2">
        <v>41970</v>
      </c>
      <c r="BX557" s="2">
        <v>41971</v>
      </c>
      <c r="BY557">
        <v>526.79999999999995</v>
      </c>
      <c r="BZ557" t="str">
        <f>podroze789[[#This Row],[Imie]]&amp;podroze789[[#This Row],[Nazwisko]]</f>
        <v>KatarzynaPiotrowska</v>
      </c>
      <c r="CA557">
        <f>COUNTIF(podroze789[id],podroze789[[#This Row],[id]])</f>
        <v>10</v>
      </c>
      <c r="CB557">
        <f>podroze789[[#This Row],[D_powr]]-podroze789[[#This Row],[D_wyj]]+1</f>
        <v>2</v>
      </c>
      <c r="CC557" s="1" cm="1">
        <f t="array" ref="CC557">SUM(IF(podroze789[Nazwisko]=podroze789[[#This Row],[Nazwisko]],podroze789[dnie],0))</f>
        <v>27</v>
      </c>
      <c r="CD557" s="1">
        <f>30+(podroze789[[#This Row],[dnie]]-1)*24</f>
        <v>54</v>
      </c>
      <c r="CE557" s="1">
        <f>podroze789[[#This Row],[dieta]]+podroze789[[#This Row],[Koszt_wyj]]</f>
        <v>580.79999999999995</v>
      </c>
      <c r="CF557" s="1">
        <f>MONTH(podroze789[[#This Row],[D_wyj]])</f>
        <v>11</v>
      </c>
      <c r="CG557" s="1">
        <f>podroze789[[#This Row],[dnie]]-1</f>
        <v>1</v>
      </c>
      <c r="CV557" s="23">
        <v>2</v>
      </c>
    </row>
    <row r="558" spans="1:100" x14ac:dyDescent="0.25">
      <c r="A558" s="1" t="s">
        <v>109</v>
      </c>
      <c r="B558" s="1" t="s">
        <v>110</v>
      </c>
      <c r="C558" s="1" t="s">
        <v>30</v>
      </c>
      <c r="D558" s="2">
        <v>41995</v>
      </c>
      <c r="E558" s="2">
        <v>41996</v>
      </c>
      <c r="F558">
        <v>331.5</v>
      </c>
      <c r="G558" t="str">
        <f>podroze[[#This Row],[Imie]]&amp;podroze[[#This Row],[Nazwisko]]</f>
        <v>KatarzynaPiotrowska</v>
      </c>
      <c r="H558">
        <f>COUNTIF(podroze[id],podroze[[#This Row],[id]])</f>
        <v>10</v>
      </c>
      <c r="I558">
        <f>podroze[[#This Row],[D_powr]]-podroze[[#This Row],[D_wyj]]+1</f>
        <v>2</v>
      </c>
      <c r="J558" s="1" cm="1">
        <f t="array" ref="J558">SUM(IF(podroze[Nazwisko]=podroze[[#This Row],[Nazwisko]],podroze[dnie],0))</f>
        <v>27</v>
      </c>
      <c r="K558" s="1">
        <f>30+(podroze[[#This Row],[dnie]]-1)*24</f>
        <v>54</v>
      </c>
      <c r="AB558" s="1" t="s">
        <v>109</v>
      </c>
      <c r="AC558" s="1" t="s">
        <v>110</v>
      </c>
      <c r="AD558" s="1" t="s">
        <v>30</v>
      </c>
      <c r="AE558" s="2">
        <v>41995</v>
      </c>
      <c r="AF558" s="2">
        <v>41996</v>
      </c>
      <c r="AG558">
        <v>331.5</v>
      </c>
      <c r="AH558" t="str">
        <f>podroze7[[#This Row],[Imie]]&amp;podroze7[[#This Row],[Nazwisko]]</f>
        <v>KatarzynaPiotrowska</v>
      </c>
      <c r="AI558">
        <f>COUNTIF(podroze7[id],podroze7[[#This Row],[id]])</f>
        <v>10</v>
      </c>
      <c r="AJ558">
        <f>podroze7[[#This Row],[D_powr]]-podroze7[[#This Row],[D_wyj]]+1</f>
        <v>2</v>
      </c>
      <c r="AK558" s="1" cm="1">
        <f t="array" ref="AK558">SUM(IF(podroze7[Nazwisko]=podroze7[[#This Row],[Nazwisko]],podroze7[dnie],0))</f>
        <v>27</v>
      </c>
      <c r="AL558" s="1">
        <f>30+(podroze7[[#This Row],[dnie]]-1)*24</f>
        <v>54</v>
      </c>
      <c r="AM558" s="1">
        <f>podroze7[[#This Row],[dieta]]+podroze7[[#This Row],[Koszt_wyj]]</f>
        <v>385.5</v>
      </c>
      <c r="AZ558" s="1" t="s">
        <v>109</v>
      </c>
      <c r="BA558" s="1" t="s">
        <v>110</v>
      </c>
      <c r="BB558" s="1" t="s">
        <v>30</v>
      </c>
      <c r="BC558" s="2">
        <v>41995</v>
      </c>
      <c r="BD558" s="2">
        <v>41996</v>
      </c>
      <c r="BE558">
        <v>331.5</v>
      </c>
      <c r="BF558" t="str">
        <f>podroze78[[#This Row],[Imie]]&amp;podroze78[[#This Row],[Nazwisko]]</f>
        <v>KatarzynaPiotrowska</v>
      </c>
      <c r="BG558">
        <f>COUNTIF(podroze78[id],podroze78[[#This Row],[id]])</f>
        <v>10</v>
      </c>
      <c r="BH558">
        <f>podroze78[[#This Row],[D_powr]]-podroze78[[#This Row],[D_wyj]]+1</f>
        <v>2</v>
      </c>
      <c r="BI558" s="1" cm="1">
        <f t="array" ref="BI558">SUM(IF(podroze78[Nazwisko]=podroze78[[#This Row],[Nazwisko]],podroze78[dnie],0))</f>
        <v>27</v>
      </c>
      <c r="BJ558" s="1">
        <f>30+(podroze78[[#This Row],[dnie]]-1)*24</f>
        <v>54</v>
      </c>
      <c r="BK558" s="1">
        <f>podroze78[[#This Row],[dieta]]+podroze78[[#This Row],[Koszt_wyj]]</f>
        <v>385.5</v>
      </c>
      <c r="BL558" s="1">
        <f>MONTH(podroze78[[#This Row],[D_wyj]])</f>
        <v>12</v>
      </c>
      <c r="BT558" s="1" t="s">
        <v>109</v>
      </c>
      <c r="BU558" s="1" t="s">
        <v>110</v>
      </c>
      <c r="BV558" s="1" t="s">
        <v>30</v>
      </c>
      <c r="BW558" s="2">
        <v>41995</v>
      </c>
      <c r="BX558" s="2">
        <v>41996</v>
      </c>
      <c r="BY558">
        <v>331.5</v>
      </c>
      <c r="BZ558" t="str">
        <f>podroze789[[#This Row],[Imie]]&amp;podroze789[[#This Row],[Nazwisko]]</f>
        <v>KatarzynaPiotrowska</v>
      </c>
      <c r="CA558">
        <f>COUNTIF(podroze789[id],podroze789[[#This Row],[id]])</f>
        <v>10</v>
      </c>
      <c r="CB558">
        <f>podroze789[[#This Row],[D_powr]]-podroze789[[#This Row],[D_wyj]]+1</f>
        <v>2</v>
      </c>
      <c r="CC558" s="1" cm="1">
        <f t="array" ref="CC558">SUM(IF(podroze789[Nazwisko]=podroze789[[#This Row],[Nazwisko]],podroze789[dnie],0))</f>
        <v>27</v>
      </c>
      <c r="CD558" s="1">
        <f>30+(podroze789[[#This Row],[dnie]]-1)*24</f>
        <v>54</v>
      </c>
      <c r="CE558" s="1">
        <f>podroze789[[#This Row],[dieta]]+podroze789[[#This Row],[Koszt_wyj]]</f>
        <v>385.5</v>
      </c>
      <c r="CF558" s="1">
        <f>MONTH(podroze789[[#This Row],[D_wyj]])</f>
        <v>12</v>
      </c>
      <c r="CG558" s="1">
        <f>podroze789[[#This Row],[dnie]]-1</f>
        <v>1</v>
      </c>
      <c r="CV558" s="24">
        <v>2</v>
      </c>
    </row>
    <row r="559" spans="1:100" x14ac:dyDescent="0.25">
      <c r="A559" s="1" t="s">
        <v>75</v>
      </c>
      <c r="B559" s="1" t="s">
        <v>76</v>
      </c>
      <c r="C559" s="1" t="s">
        <v>47</v>
      </c>
      <c r="D559" s="2">
        <v>41652</v>
      </c>
      <c r="E559" s="2">
        <v>41653</v>
      </c>
      <c r="F559">
        <v>526.79999999999995</v>
      </c>
      <c r="G559" t="str">
        <f>podroze[[#This Row],[Imie]]&amp;podroze[[#This Row],[Nazwisko]]</f>
        <v>EweliaPrus</v>
      </c>
      <c r="H559">
        <f>COUNTIF(podroze[id],podroze[[#This Row],[id]])</f>
        <v>8</v>
      </c>
      <c r="I559">
        <f>podroze[[#This Row],[D_powr]]-podroze[[#This Row],[D_wyj]]+1</f>
        <v>2</v>
      </c>
      <c r="J559" s="1" cm="1">
        <f t="array" ref="J559">SUM(IF(podroze[Nazwisko]=podroze[[#This Row],[Nazwisko]],podroze[dnie],0))</f>
        <v>27</v>
      </c>
      <c r="K559" s="1">
        <f>30+(podroze[[#This Row],[dnie]]-1)*24</f>
        <v>54</v>
      </c>
      <c r="AB559" s="1" t="s">
        <v>75</v>
      </c>
      <c r="AC559" s="1" t="s">
        <v>76</v>
      </c>
      <c r="AD559" s="1" t="s">
        <v>47</v>
      </c>
      <c r="AE559" s="2">
        <v>41652</v>
      </c>
      <c r="AF559" s="2">
        <v>41653</v>
      </c>
      <c r="AG559">
        <v>526.79999999999995</v>
      </c>
      <c r="AH559" t="str">
        <f>podroze7[[#This Row],[Imie]]&amp;podroze7[[#This Row],[Nazwisko]]</f>
        <v>EweliaPrus</v>
      </c>
      <c r="AI559">
        <f>COUNTIF(podroze7[id],podroze7[[#This Row],[id]])</f>
        <v>8</v>
      </c>
      <c r="AJ559">
        <f>podroze7[[#This Row],[D_powr]]-podroze7[[#This Row],[D_wyj]]+1</f>
        <v>2</v>
      </c>
      <c r="AK559" s="1" cm="1">
        <f t="array" ref="AK559">SUM(IF(podroze7[Nazwisko]=podroze7[[#This Row],[Nazwisko]],podroze7[dnie],0))</f>
        <v>27</v>
      </c>
      <c r="AL559" s="1">
        <f>30+(podroze7[[#This Row],[dnie]]-1)*24</f>
        <v>54</v>
      </c>
      <c r="AM559" s="1">
        <f>podroze7[[#This Row],[dieta]]+podroze7[[#This Row],[Koszt_wyj]]</f>
        <v>580.79999999999995</v>
      </c>
      <c r="AZ559" s="1" t="s">
        <v>75</v>
      </c>
      <c r="BA559" s="1" t="s">
        <v>76</v>
      </c>
      <c r="BB559" s="1" t="s">
        <v>47</v>
      </c>
      <c r="BC559" s="2">
        <v>41652</v>
      </c>
      <c r="BD559" s="2">
        <v>41653</v>
      </c>
      <c r="BE559">
        <v>526.79999999999995</v>
      </c>
      <c r="BF559" t="str">
        <f>podroze78[[#This Row],[Imie]]&amp;podroze78[[#This Row],[Nazwisko]]</f>
        <v>EweliaPrus</v>
      </c>
      <c r="BG559">
        <f>COUNTIF(podroze78[id],podroze78[[#This Row],[id]])</f>
        <v>8</v>
      </c>
      <c r="BH559">
        <f>podroze78[[#This Row],[D_powr]]-podroze78[[#This Row],[D_wyj]]+1</f>
        <v>2</v>
      </c>
      <c r="BI559" s="1" cm="1">
        <f t="array" ref="BI559">SUM(IF(podroze78[Nazwisko]=podroze78[[#This Row],[Nazwisko]],podroze78[dnie],0))</f>
        <v>27</v>
      </c>
      <c r="BJ559" s="1">
        <f>30+(podroze78[[#This Row],[dnie]]-1)*24</f>
        <v>54</v>
      </c>
      <c r="BK559" s="1">
        <f>podroze78[[#This Row],[dieta]]+podroze78[[#This Row],[Koszt_wyj]]</f>
        <v>580.79999999999995</v>
      </c>
      <c r="BL559" s="1">
        <f>MONTH(podroze78[[#This Row],[D_wyj]])</f>
        <v>1</v>
      </c>
      <c r="BT559" s="1" t="s">
        <v>75</v>
      </c>
      <c r="BU559" s="1" t="s">
        <v>76</v>
      </c>
      <c r="BV559" s="1" t="s">
        <v>47</v>
      </c>
      <c r="BW559" s="2">
        <v>41652</v>
      </c>
      <c r="BX559" s="2">
        <v>41653</v>
      </c>
      <c r="BY559">
        <v>526.79999999999995</v>
      </c>
      <c r="BZ559" t="str">
        <f>podroze789[[#This Row],[Imie]]&amp;podroze789[[#This Row],[Nazwisko]]</f>
        <v>EweliaPrus</v>
      </c>
      <c r="CA559">
        <f>COUNTIF(podroze789[id],podroze789[[#This Row],[id]])</f>
        <v>8</v>
      </c>
      <c r="CB559">
        <f>podroze789[[#This Row],[D_powr]]-podroze789[[#This Row],[D_wyj]]+1</f>
        <v>2</v>
      </c>
      <c r="CC559" s="1" cm="1">
        <f t="array" ref="CC559">SUM(IF(podroze789[Nazwisko]=podroze789[[#This Row],[Nazwisko]],podroze789[dnie],0))</f>
        <v>27</v>
      </c>
      <c r="CD559" s="1">
        <f>30+(podroze789[[#This Row],[dnie]]-1)*24</f>
        <v>54</v>
      </c>
      <c r="CE559" s="1">
        <f>podroze789[[#This Row],[dieta]]+podroze789[[#This Row],[Koszt_wyj]]</f>
        <v>580.79999999999995</v>
      </c>
      <c r="CF559" s="1">
        <f>MONTH(podroze789[[#This Row],[D_wyj]])</f>
        <v>1</v>
      </c>
      <c r="CG559" s="1">
        <f>podroze789[[#This Row],[dnie]]-1</f>
        <v>1</v>
      </c>
      <c r="CV559" s="23">
        <v>1</v>
      </c>
    </row>
    <row r="560" spans="1:100" x14ac:dyDescent="0.25">
      <c r="A560" s="1" t="s">
        <v>75</v>
      </c>
      <c r="B560" s="1" t="s">
        <v>76</v>
      </c>
      <c r="C560" s="1" t="s">
        <v>47</v>
      </c>
      <c r="D560" s="2">
        <v>41752</v>
      </c>
      <c r="E560" s="2">
        <v>41753</v>
      </c>
      <c r="F560">
        <v>526.79999999999995</v>
      </c>
      <c r="G560" t="str">
        <f>podroze[[#This Row],[Imie]]&amp;podroze[[#This Row],[Nazwisko]]</f>
        <v>EweliaPrus</v>
      </c>
      <c r="H560">
        <f>COUNTIF(podroze[id],podroze[[#This Row],[id]])</f>
        <v>8</v>
      </c>
      <c r="I560">
        <f>podroze[[#This Row],[D_powr]]-podroze[[#This Row],[D_wyj]]+1</f>
        <v>2</v>
      </c>
      <c r="J560" s="1" cm="1">
        <f t="array" ref="J560">SUM(IF(podroze[Nazwisko]=podroze[[#This Row],[Nazwisko]],podroze[dnie],0))</f>
        <v>27</v>
      </c>
      <c r="K560" s="1">
        <f>30+(podroze[[#This Row],[dnie]]-1)*24</f>
        <v>54</v>
      </c>
      <c r="AB560" s="1" t="s">
        <v>75</v>
      </c>
      <c r="AC560" s="1" t="s">
        <v>76</v>
      </c>
      <c r="AD560" s="1" t="s">
        <v>47</v>
      </c>
      <c r="AE560" s="2">
        <v>41752</v>
      </c>
      <c r="AF560" s="2">
        <v>41753</v>
      </c>
      <c r="AG560">
        <v>526.79999999999995</v>
      </c>
      <c r="AH560" t="str">
        <f>podroze7[[#This Row],[Imie]]&amp;podroze7[[#This Row],[Nazwisko]]</f>
        <v>EweliaPrus</v>
      </c>
      <c r="AI560">
        <f>COUNTIF(podroze7[id],podroze7[[#This Row],[id]])</f>
        <v>8</v>
      </c>
      <c r="AJ560">
        <f>podroze7[[#This Row],[D_powr]]-podroze7[[#This Row],[D_wyj]]+1</f>
        <v>2</v>
      </c>
      <c r="AK560" s="1" cm="1">
        <f t="array" ref="AK560">SUM(IF(podroze7[Nazwisko]=podroze7[[#This Row],[Nazwisko]],podroze7[dnie],0))</f>
        <v>27</v>
      </c>
      <c r="AL560" s="1">
        <f>30+(podroze7[[#This Row],[dnie]]-1)*24</f>
        <v>54</v>
      </c>
      <c r="AM560" s="1">
        <f>podroze7[[#This Row],[dieta]]+podroze7[[#This Row],[Koszt_wyj]]</f>
        <v>580.79999999999995</v>
      </c>
      <c r="AZ560" s="1" t="s">
        <v>75</v>
      </c>
      <c r="BA560" s="1" t="s">
        <v>76</v>
      </c>
      <c r="BB560" s="1" t="s">
        <v>47</v>
      </c>
      <c r="BC560" s="2">
        <v>41752</v>
      </c>
      <c r="BD560" s="2">
        <v>41753</v>
      </c>
      <c r="BE560">
        <v>526.79999999999995</v>
      </c>
      <c r="BF560" t="str">
        <f>podroze78[[#This Row],[Imie]]&amp;podroze78[[#This Row],[Nazwisko]]</f>
        <v>EweliaPrus</v>
      </c>
      <c r="BG560">
        <f>COUNTIF(podroze78[id],podroze78[[#This Row],[id]])</f>
        <v>8</v>
      </c>
      <c r="BH560">
        <f>podroze78[[#This Row],[D_powr]]-podroze78[[#This Row],[D_wyj]]+1</f>
        <v>2</v>
      </c>
      <c r="BI560" s="1" cm="1">
        <f t="array" ref="BI560">SUM(IF(podroze78[Nazwisko]=podroze78[[#This Row],[Nazwisko]],podroze78[dnie],0))</f>
        <v>27</v>
      </c>
      <c r="BJ560" s="1">
        <f>30+(podroze78[[#This Row],[dnie]]-1)*24</f>
        <v>54</v>
      </c>
      <c r="BK560" s="1">
        <f>podroze78[[#This Row],[dieta]]+podroze78[[#This Row],[Koszt_wyj]]</f>
        <v>580.79999999999995</v>
      </c>
      <c r="BL560" s="1">
        <f>MONTH(podroze78[[#This Row],[D_wyj]])</f>
        <v>4</v>
      </c>
      <c r="BT560" s="1" t="s">
        <v>75</v>
      </c>
      <c r="BU560" s="1" t="s">
        <v>76</v>
      </c>
      <c r="BV560" s="1" t="s">
        <v>47</v>
      </c>
      <c r="BW560" s="2">
        <v>41752</v>
      </c>
      <c r="BX560" s="2">
        <v>41753</v>
      </c>
      <c r="BY560">
        <v>526.79999999999995</v>
      </c>
      <c r="BZ560" t="str">
        <f>podroze789[[#This Row],[Imie]]&amp;podroze789[[#This Row],[Nazwisko]]</f>
        <v>EweliaPrus</v>
      </c>
      <c r="CA560">
        <f>COUNTIF(podroze789[id],podroze789[[#This Row],[id]])</f>
        <v>8</v>
      </c>
      <c r="CB560">
        <f>podroze789[[#This Row],[D_powr]]-podroze789[[#This Row],[D_wyj]]+1</f>
        <v>2</v>
      </c>
      <c r="CC560" s="1" cm="1">
        <f t="array" ref="CC560">SUM(IF(podroze789[Nazwisko]=podroze789[[#This Row],[Nazwisko]],podroze789[dnie],0))</f>
        <v>27</v>
      </c>
      <c r="CD560" s="1">
        <f>30+(podroze789[[#This Row],[dnie]]-1)*24</f>
        <v>54</v>
      </c>
      <c r="CE560" s="1">
        <f>podroze789[[#This Row],[dieta]]+podroze789[[#This Row],[Koszt_wyj]]</f>
        <v>580.79999999999995</v>
      </c>
      <c r="CF560" s="1">
        <f>MONTH(podroze789[[#This Row],[D_wyj]])</f>
        <v>4</v>
      </c>
      <c r="CG560" s="1">
        <f>podroze789[[#This Row],[dnie]]-1</f>
        <v>1</v>
      </c>
      <c r="CV560" s="24">
        <v>1</v>
      </c>
    </row>
    <row r="561" spans="1:100" hidden="1" x14ac:dyDescent="0.25">
      <c r="A561" s="1" t="s">
        <v>115</v>
      </c>
      <c r="B561" s="1" t="s">
        <v>140</v>
      </c>
      <c r="C561" s="1" t="s">
        <v>66</v>
      </c>
      <c r="D561" s="2">
        <v>41673</v>
      </c>
      <c r="E561" s="2">
        <v>41673</v>
      </c>
      <c r="F561">
        <v>307.7</v>
      </c>
      <c r="G561" t="str">
        <f>podroze[[#This Row],[Imie]]&amp;podroze[[#This Row],[Nazwisko]]</f>
        <v>AnnaKaliska</v>
      </c>
      <c r="H561">
        <f>COUNTIF(podroze[id],podroze[[#This Row],[id]])</f>
        <v>15</v>
      </c>
      <c r="I561">
        <f>podroze[[#This Row],[D_powr]]-podroze[[#This Row],[D_wyj]]+1</f>
        <v>1</v>
      </c>
      <c r="J561" s="1" cm="1">
        <f t="array" ref="J561">SUM(IF(podroze[Nazwisko]=podroze[[#This Row],[Nazwisko]],podroze[dnie],0))</f>
        <v>27</v>
      </c>
      <c r="K561" s="1">
        <f>30+(podroze[[#This Row],[dnie]]-1)*24</f>
        <v>30</v>
      </c>
      <c r="AB561" s="1" t="s">
        <v>115</v>
      </c>
      <c r="AC561" s="1" t="s">
        <v>140</v>
      </c>
      <c r="AD561" s="1" t="s">
        <v>66</v>
      </c>
      <c r="AE561" s="2">
        <v>41673</v>
      </c>
      <c r="AF561" s="2">
        <v>41673</v>
      </c>
      <c r="AG561">
        <v>307.7</v>
      </c>
      <c r="AH561" t="str">
        <f>podroze7[[#This Row],[Imie]]&amp;podroze7[[#This Row],[Nazwisko]]</f>
        <v>AnnaKaliska</v>
      </c>
      <c r="AI561">
        <f>COUNTIF(podroze7[id],podroze7[[#This Row],[id]])</f>
        <v>15</v>
      </c>
      <c r="AJ561">
        <f>podroze7[[#This Row],[D_powr]]-podroze7[[#This Row],[D_wyj]]+1</f>
        <v>1</v>
      </c>
      <c r="AK561" s="1" cm="1">
        <f t="array" ref="AK561">SUM(IF(podroze7[Nazwisko]=podroze7[[#This Row],[Nazwisko]],podroze7[dnie],0))</f>
        <v>27</v>
      </c>
      <c r="AL561" s="1">
        <f>30+(podroze7[[#This Row],[dnie]]-1)*24</f>
        <v>30</v>
      </c>
      <c r="AM561" s="1">
        <f>podroze7[[#This Row],[dieta]]+podroze7[[#This Row],[Koszt_wyj]]</f>
        <v>337.7</v>
      </c>
      <c r="AZ561" s="1" t="s">
        <v>115</v>
      </c>
      <c r="BA561" s="1" t="s">
        <v>140</v>
      </c>
      <c r="BB561" s="1" t="s">
        <v>66</v>
      </c>
      <c r="BC561" s="2">
        <v>41673</v>
      </c>
      <c r="BD561" s="2">
        <v>41673</v>
      </c>
      <c r="BE561">
        <v>307.7</v>
      </c>
      <c r="BF561" t="str">
        <f>podroze78[[#This Row],[Imie]]&amp;podroze78[[#This Row],[Nazwisko]]</f>
        <v>AnnaKaliska</v>
      </c>
      <c r="BG561">
        <f>COUNTIF(podroze78[id],podroze78[[#This Row],[id]])</f>
        <v>15</v>
      </c>
      <c r="BH561">
        <f>podroze78[[#This Row],[D_powr]]-podroze78[[#This Row],[D_wyj]]+1</f>
        <v>1</v>
      </c>
      <c r="BI561" s="1" cm="1">
        <f t="array" ref="BI561">SUM(IF(podroze78[Nazwisko]=podroze78[[#This Row],[Nazwisko]],podroze78[dnie],0))</f>
        <v>27</v>
      </c>
      <c r="BJ561" s="1">
        <f>30+(podroze78[[#This Row],[dnie]]-1)*24</f>
        <v>30</v>
      </c>
      <c r="BK561" s="1">
        <f>podroze78[[#This Row],[dieta]]+podroze78[[#This Row],[Koszt_wyj]]</f>
        <v>337.7</v>
      </c>
      <c r="BL561" s="1">
        <f>MONTH(podroze78[[#This Row],[D_wyj]])</f>
        <v>2</v>
      </c>
      <c r="BT561" s="1" t="s">
        <v>115</v>
      </c>
      <c r="BU561" s="1" t="s">
        <v>140</v>
      </c>
      <c r="BV561" s="1" t="s">
        <v>66</v>
      </c>
      <c r="BW561" s="2">
        <v>41673</v>
      </c>
      <c r="BX561" s="2">
        <v>41673</v>
      </c>
      <c r="BY561">
        <v>307.7</v>
      </c>
      <c r="BZ561" t="str">
        <f>podroze789[[#This Row],[Imie]]&amp;podroze789[[#This Row],[Nazwisko]]</f>
        <v>AnnaKaliska</v>
      </c>
      <c r="CA561">
        <f>COUNTIF(podroze789[id],podroze789[[#This Row],[id]])</f>
        <v>15</v>
      </c>
      <c r="CB561">
        <f>podroze789[[#This Row],[D_powr]]-podroze789[[#This Row],[D_wyj]]+1</f>
        <v>1</v>
      </c>
      <c r="CC561" s="1" cm="1">
        <f t="array" ref="CC561">SUM(IF(podroze789[Nazwisko]=podroze789[[#This Row],[Nazwisko]],podroze789[dnie],0))</f>
        <v>27</v>
      </c>
      <c r="CD561" s="1">
        <f>30+(podroze789[[#This Row],[dnie]]-1)*24</f>
        <v>30</v>
      </c>
      <c r="CE561" s="1">
        <f>podroze789[[#This Row],[dieta]]+podroze789[[#This Row],[Koszt_wyj]]</f>
        <v>337.7</v>
      </c>
      <c r="CF561" s="1">
        <f>MONTH(podroze789[[#This Row],[D_wyj]])</f>
        <v>2</v>
      </c>
      <c r="CG561" s="1">
        <f>podroze789[[#This Row],[dnie]]-1</f>
        <v>0</v>
      </c>
      <c r="CV561" s="23">
        <v>2</v>
      </c>
    </row>
    <row r="562" spans="1:100" hidden="1" x14ac:dyDescent="0.25">
      <c r="A562" s="1" t="s">
        <v>115</v>
      </c>
      <c r="B562" s="1" t="s">
        <v>140</v>
      </c>
      <c r="C562" s="1" t="s">
        <v>59</v>
      </c>
      <c r="D562" s="2">
        <v>41677</v>
      </c>
      <c r="E562" s="2">
        <v>41677</v>
      </c>
      <c r="F562">
        <v>442</v>
      </c>
      <c r="G562" t="str">
        <f>podroze[[#This Row],[Imie]]&amp;podroze[[#This Row],[Nazwisko]]</f>
        <v>AnnaKaliska</v>
      </c>
      <c r="H562">
        <f>COUNTIF(podroze[id],podroze[[#This Row],[id]])</f>
        <v>15</v>
      </c>
      <c r="I562">
        <f>podroze[[#This Row],[D_powr]]-podroze[[#This Row],[D_wyj]]+1</f>
        <v>1</v>
      </c>
      <c r="J562" s="1" cm="1">
        <f t="array" ref="J562">SUM(IF(podroze[Nazwisko]=podroze[[#This Row],[Nazwisko]],podroze[dnie],0))</f>
        <v>27</v>
      </c>
      <c r="K562" s="1">
        <f>30+(podroze[[#This Row],[dnie]]-1)*24</f>
        <v>30</v>
      </c>
      <c r="AB562" s="1" t="s">
        <v>115</v>
      </c>
      <c r="AC562" s="1" t="s">
        <v>140</v>
      </c>
      <c r="AD562" s="1" t="s">
        <v>59</v>
      </c>
      <c r="AE562" s="2">
        <v>41677</v>
      </c>
      <c r="AF562" s="2">
        <v>41677</v>
      </c>
      <c r="AG562">
        <v>442</v>
      </c>
      <c r="AH562" t="str">
        <f>podroze7[[#This Row],[Imie]]&amp;podroze7[[#This Row],[Nazwisko]]</f>
        <v>AnnaKaliska</v>
      </c>
      <c r="AI562">
        <f>COUNTIF(podroze7[id],podroze7[[#This Row],[id]])</f>
        <v>15</v>
      </c>
      <c r="AJ562">
        <f>podroze7[[#This Row],[D_powr]]-podroze7[[#This Row],[D_wyj]]+1</f>
        <v>1</v>
      </c>
      <c r="AK562" s="1" cm="1">
        <f t="array" ref="AK562">SUM(IF(podroze7[Nazwisko]=podroze7[[#This Row],[Nazwisko]],podroze7[dnie],0))</f>
        <v>27</v>
      </c>
      <c r="AL562" s="1">
        <f>30+(podroze7[[#This Row],[dnie]]-1)*24</f>
        <v>30</v>
      </c>
      <c r="AM562" s="1">
        <f>podroze7[[#This Row],[dieta]]+podroze7[[#This Row],[Koszt_wyj]]</f>
        <v>472</v>
      </c>
      <c r="AZ562" s="1" t="s">
        <v>115</v>
      </c>
      <c r="BA562" s="1" t="s">
        <v>140</v>
      </c>
      <c r="BB562" s="1" t="s">
        <v>59</v>
      </c>
      <c r="BC562" s="2">
        <v>41677</v>
      </c>
      <c r="BD562" s="2">
        <v>41677</v>
      </c>
      <c r="BE562">
        <v>442</v>
      </c>
      <c r="BF562" t="str">
        <f>podroze78[[#This Row],[Imie]]&amp;podroze78[[#This Row],[Nazwisko]]</f>
        <v>AnnaKaliska</v>
      </c>
      <c r="BG562">
        <f>COUNTIF(podroze78[id],podroze78[[#This Row],[id]])</f>
        <v>15</v>
      </c>
      <c r="BH562">
        <f>podroze78[[#This Row],[D_powr]]-podroze78[[#This Row],[D_wyj]]+1</f>
        <v>1</v>
      </c>
      <c r="BI562" s="1" cm="1">
        <f t="array" ref="BI562">SUM(IF(podroze78[Nazwisko]=podroze78[[#This Row],[Nazwisko]],podroze78[dnie],0))</f>
        <v>27</v>
      </c>
      <c r="BJ562" s="1">
        <f>30+(podroze78[[#This Row],[dnie]]-1)*24</f>
        <v>30</v>
      </c>
      <c r="BK562" s="1">
        <f>podroze78[[#This Row],[dieta]]+podroze78[[#This Row],[Koszt_wyj]]</f>
        <v>472</v>
      </c>
      <c r="BL562" s="1">
        <f>MONTH(podroze78[[#This Row],[D_wyj]])</f>
        <v>2</v>
      </c>
      <c r="BT562" s="1" t="s">
        <v>115</v>
      </c>
      <c r="BU562" s="1" t="s">
        <v>140</v>
      </c>
      <c r="BV562" s="1" t="s">
        <v>59</v>
      </c>
      <c r="BW562" s="2">
        <v>41677</v>
      </c>
      <c r="BX562" s="2">
        <v>41677</v>
      </c>
      <c r="BY562">
        <v>442</v>
      </c>
      <c r="BZ562" t="str">
        <f>podroze789[[#This Row],[Imie]]&amp;podroze789[[#This Row],[Nazwisko]]</f>
        <v>AnnaKaliska</v>
      </c>
      <c r="CA562">
        <f>COUNTIF(podroze789[id],podroze789[[#This Row],[id]])</f>
        <v>15</v>
      </c>
      <c r="CB562">
        <f>podroze789[[#This Row],[D_powr]]-podroze789[[#This Row],[D_wyj]]+1</f>
        <v>1</v>
      </c>
      <c r="CC562" s="1" cm="1">
        <f t="array" ref="CC562">SUM(IF(podroze789[Nazwisko]=podroze789[[#This Row],[Nazwisko]],podroze789[dnie],0))</f>
        <v>27</v>
      </c>
      <c r="CD562" s="1">
        <f>30+(podroze789[[#This Row],[dnie]]-1)*24</f>
        <v>30</v>
      </c>
      <c r="CE562" s="1">
        <f>podroze789[[#This Row],[dieta]]+podroze789[[#This Row],[Koszt_wyj]]</f>
        <v>472</v>
      </c>
      <c r="CF562" s="1">
        <f>MONTH(podroze789[[#This Row],[D_wyj]])</f>
        <v>2</v>
      </c>
      <c r="CG562" s="1">
        <f>podroze789[[#This Row],[dnie]]-1</f>
        <v>0</v>
      </c>
      <c r="CV562" s="24">
        <v>1</v>
      </c>
    </row>
    <row r="563" spans="1:100" hidden="1" x14ac:dyDescent="0.25">
      <c r="A563" s="1" t="s">
        <v>115</v>
      </c>
      <c r="B563" s="1" t="s">
        <v>140</v>
      </c>
      <c r="C563" s="1" t="s">
        <v>27</v>
      </c>
      <c r="D563" s="2">
        <v>41887</v>
      </c>
      <c r="E563" s="2">
        <v>41887</v>
      </c>
      <c r="F563">
        <v>442</v>
      </c>
      <c r="G563" t="str">
        <f>podroze[[#This Row],[Imie]]&amp;podroze[[#This Row],[Nazwisko]]</f>
        <v>AnnaKaliska</v>
      </c>
      <c r="H563">
        <f>COUNTIF(podroze[id],podroze[[#This Row],[id]])</f>
        <v>15</v>
      </c>
      <c r="I563">
        <f>podroze[[#This Row],[D_powr]]-podroze[[#This Row],[D_wyj]]+1</f>
        <v>1</v>
      </c>
      <c r="J563" s="1" cm="1">
        <f t="array" ref="J563">SUM(IF(podroze[Nazwisko]=podroze[[#This Row],[Nazwisko]],podroze[dnie],0))</f>
        <v>27</v>
      </c>
      <c r="K563" s="1">
        <f>30+(podroze[[#This Row],[dnie]]-1)*24</f>
        <v>30</v>
      </c>
      <c r="AB563" s="1" t="s">
        <v>115</v>
      </c>
      <c r="AC563" s="1" t="s">
        <v>140</v>
      </c>
      <c r="AD563" s="1" t="s">
        <v>27</v>
      </c>
      <c r="AE563" s="2">
        <v>41887</v>
      </c>
      <c r="AF563" s="2">
        <v>41887</v>
      </c>
      <c r="AG563">
        <v>442</v>
      </c>
      <c r="AH563" t="str">
        <f>podroze7[[#This Row],[Imie]]&amp;podroze7[[#This Row],[Nazwisko]]</f>
        <v>AnnaKaliska</v>
      </c>
      <c r="AI563">
        <f>COUNTIF(podroze7[id],podroze7[[#This Row],[id]])</f>
        <v>15</v>
      </c>
      <c r="AJ563">
        <f>podroze7[[#This Row],[D_powr]]-podroze7[[#This Row],[D_wyj]]+1</f>
        <v>1</v>
      </c>
      <c r="AK563" s="1" cm="1">
        <f t="array" ref="AK563">SUM(IF(podroze7[Nazwisko]=podroze7[[#This Row],[Nazwisko]],podroze7[dnie],0))</f>
        <v>27</v>
      </c>
      <c r="AL563" s="1">
        <f>30+(podroze7[[#This Row],[dnie]]-1)*24</f>
        <v>30</v>
      </c>
      <c r="AM563" s="1">
        <f>podroze7[[#This Row],[dieta]]+podroze7[[#This Row],[Koszt_wyj]]</f>
        <v>472</v>
      </c>
      <c r="AZ563" s="1" t="s">
        <v>115</v>
      </c>
      <c r="BA563" s="1" t="s">
        <v>140</v>
      </c>
      <c r="BB563" s="1" t="s">
        <v>27</v>
      </c>
      <c r="BC563" s="2">
        <v>41887</v>
      </c>
      <c r="BD563" s="2">
        <v>41887</v>
      </c>
      <c r="BE563">
        <v>442</v>
      </c>
      <c r="BF563" t="str">
        <f>podroze78[[#This Row],[Imie]]&amp;podroze78[[#This Row],[Nazwisko]]</f>
        <v>AnnaKaliska</v>
      </c>
      <c r="BG563">
        <f>COUNTIF(podroze78[id],podroze78[[#This Row],[id]])</f>
        <v>15</v>
      </c>
      <c r="BH563">
        <f>podroze78[[#This Row],[D_powr]]-podroze78[[#This Row],[D_wyj]]+1</f>
        <v>1</v>
      </c>
      <c r="BI563" s="1" cm="1">
        <f t="array" ref="BI563">SUM(IF(podroze78[Nazwisko]=podroze78[[#This Row],[Nazwisko]],podroze78[dnie],0))</f>
        <v>27</v>
      </c>
      <c r="BJ563" s="1">
        <f>30+(podroze78[[#This Row],[dnie]]-1)*24</f>
        <v>30</v>
      </c>
      <c r="BK563" s="1">
        <f>podroze78[[#This Row],[dieta]]+podroze78[[#This Row],[Koszt_wyj]]</f>
        <v>472</v>
      </c>
      <c r="BL563" s="1">
        <f>MONTH(podroze78[[#This Row],[D_wyj]])</f>
        <v>9</v>
      </c>
      <c r="BT563" s="1" t="s">
        <v>115</v>
      </c>
      <c r="BU563" s="1" t="s">
        <v>140</v>
      </c>
      <c r="BV563" s="1" t="s">
        <v>27</v>
      </c>
      <c r="BW563" s="2">
        <v>41887</v>
      </c>
      <c r="BX563" s="2">
        <v>41887</v>
      </c>
      <c r="BY563">
        <v>442</v>
      </c>
      <c r="BZ563" t="str">
        <f>podroze789[[#This Row],[Imie]]&amp;podroze789[[#This Row],[Nazwisko]]</f>
        <v>AnnaKaliska</v>
      </c>
      <c r="CA563">
        <f>COUNTIF(podroze789[id],podroze789[[#This Row],[id]])</f>
        <v>15</v>
      </c>
      <c r="CB563">
        <f>podroze789[[#This Row],[D_powr]]-podroze789[[#This Row],[D_wyj]]+1</f>
        <v>1</v>
      </c>
      <c r="CC563" s="1" cm="1">
        <f t="array" ref="CC563">SUM(IF(podroze789[Nazwisko]=podroze789[[#This Row],[Nazwisko]],podroze789[dnie],0))</f>
        <v>27</v>
      </c>
      <c r="CD563" s="1">
        <f>30+(podroze789[[#This Row],[dnie]]-1)*24</f>
        <v>30</v>
      </c>
      <c r="CE563" s="1">
        <f>podroze789[[#This Row],[dieta]]+podroze789[[#This Row],[Koszt_wyj]]</f>
        <v>472</v>
      </c>
      <c r="CF563" s="1">
        <f>MONTH(podroze789[[#This Row],[D_wyj]])</f>
        <v>9</v>
      </c>
      <c r="CG563" s="1">
        <f>podroze789[[#This Row],[dnie]]-1</f>
        <v>0</v>
      </c>
      <c r="CV563" s="23">
        <v>1</v>
      </c>
    </row>
    <row r="564" spans="1:100" hidden="1" x14ac:dyDescent="0.25">
      <c r="A564" s="1" t="s">
        <v>115</v>
      </c>
      <c r="B564" s="1" t="s">
        <v>140</v>
      </c>
      <c r="C564" s="1" t="s">
        <v>11</v>
      </c>
      <c r="D564" s="2">
        <v>41922</v>
      </c>
      <c r="E564" s="2">
        <v>41922</v>
      </c>
      <c r="F564">
        <v>156.4</v>
      </c>
      <c r="G564" t="str">
        <f>podroze[[#This Row],[Imie]]&amp;podroze[[#This Row],[Nazwisko]]</f>
        <v>AnnaKaliska</v>
      </c>
      <c r="H564">
        <f>COUNTIF(podroze[id],podroze[[#This Row],[id]])</f>
        <v>15</v>
      </c>
      <c r="I564">
        <f>podroze[[#This Row],[D_powr]]-podroze[[#This Row],[D_wyj]]+1</f>
        <v>1</v>
      </c>
      <c r="J564" s="1" cm="1">
        <f t="array" ref="J564">SUM(IF(podroze[Nazwisko]=podroze[[#This Row],[Nazwisko]],podroze[dnie],0))</f>
        <v>27</v>
      </c>
      <c r="K564" s="1">
        <f>30+(podroze[[#This Row],[dnie]]-1)*24</f>
        <v>30</v>
      </c>
      <c r="AB564" s="1" t="s">
        <v>115</v>
      </c>
      <c r="AC564" s="1" t="s">
        <v>140</v>
      </c>
      <c r="AD564" s="1" t="s">
        <v>11</v>
      </c>
      <c r="AE564" s="2">
        <v>41922</v>
      </c>
      <c r="AF564" s="2">
        <v>41922</v>
      </c>
      <c r="AG564">
        <v>156.4</v>
      </c>
      <c r="AH564" t="str">
        <f>podroze7[[#This Row],[Imie]]&amp;podroze7[[#This Row],[Nazwisko]]</f>
        <v>AnnaKaliska</v>
      </c>
      <c r="AI564">
        <f>COUNTIF(podroze7[id],podroze7[[#This Row],[id]])</f>
        <v>15</v>
      </c>
      <c r="AJ564">
        <f>podroze7[[#This Row],[D_powr]]-podroze7[[#This Row],[D_wyj]]+1</f>
        <v>1</v>
      </c>
      <c r="AK564" s="1" cm="1">
        <f t="array" ref="AK564">SUM(IF(podroze7[Nazwisko]=podroze7[[#This Row],[Nazwisko]],podroze7[dnie],0))</f>
        <v>27</v>
      </c>
      <c r="AL564" s="1">
        <f>30+(podroze7[[#This Row],[dnie]]-1)*24</f>
        <v>30</v>
      </c>
      <c r="AM564" s="1">
        <f>podroze7[[#This Row],[dieta]]+podroze7[[#This Row],[Koszt_wyj]]</f>
        <v>186.4</v>
      </c>
      <c r="AZ564" s="1" t="s">
        <v>115</v>
      </c>
      <c r="BA564" s="1" t="s">
        <v>140</v>
      </c>
      <c r="BB564" s="1" t="s">
        <v>11</v>
      </c>
      <c r="BC564" s="2">
        <v>41922</v>
      </c>
      <c r="BD564" s="2">
        <v>41922</v>
      </c>
      <c r="BE564">
        <v>156.4</v>
      </c>
      <c r="BF564" t="str">
        <f>podroze78[[#This Row],[Imie]]&amp;podroze78[[#This Row],[Nazwisko]]</f>
        <v>AnnaKaliska</v>
      </c>
      <c r="BG564">
        <f>COUNTIF(podroze78[id],podroze78[[#This Row],[id]])</f>
        <v>15</v>
      </c>
      <c r="BH564">
        <f>podroze78[[#This Row],[D_powr]]-podroze78[[#This Row],[D_wyj]]+1</f>
        <v>1</v>
      </c>
      <c r="BI564" s="1" cm="1">
        <f t="array" ref="BI564">SUM(IF(podroze78[Nazwisko]=podroze78[[#This Row],[Nazwisko]],podroze78[dnie],0))</f>
        <v>27</v>
      </c>
      <c r="BJ564" s="1">
        <f>30+(podroze78[[#This Row],[dnie]]-1)*24</f>
        <v>30</v>
      </c>
      <c r="BK564" s="1">
        <f>podroze78[[#This Row],[dieta]]+podroze78[[#This Row],[Koszt_wyj]]</f>
        <v>186.4</v>
      </c>
      <c r="BL564" s="1">
        <f>MONTH(podroze78[[#This Row],[D_wyj]])</f>
        <v>10</v>
      </c>
      <c r="BT564" s="1" t="s">
        <v>115</v>
      </c>
      <c r="BU564" s="1" t="s">
        <v>140</v>
      </c>
      <c r="BV564" s="1" t="s">
        <v>11</v>
      </c>
      <c r="BW564" s="2">
        <v>41922</v>
      </c>
      <c r="BX564" s="2">
        <v>41922</v>
      </c>
      <c r="BY564">
        <v>156.4</v>
      </c>
      <c r="BZ564" t="str">
        <f>podroze789[[#This Row],[Imie]]&amp;podroze789[[#This Row],[Nazwisko]]</f>
        <v>AnnaKaliska</v>
      </c>
      <c r="CA564">
        <f>COUNTIF(podroze789[id],podroze789[[#This Row],[id]])</f>
        <v>15</v>
      </c>
      <c r="CB564">
        <f>podroze789[[#This Row],[D_powr]]-podroze789[[#This Row],[D_wyj]]+1</f>
        <v>1</v>
      </c>
      <c r="CC564" s="1" cm="1">
        <f t="array" ref="CC564">SUM(IF(podroze789[Nazwisko]=podroze789[[#This Row],[Nazwisko]],podroze789[dnie],0))</f>
        <v>27</v>
      </c>
      <c r="CD564" s="1">
        <f>30+(podroze789[[#This Row],[dnie]]-1)*24</f>
        <v>30</v>
      </c>
      <c r="CE564" s="1">
        <f>podroze789[[#This Row],[dieta]]+podroze789[[#This Row],[Koszt_wyj]]</f>
        <v>186.4</v>
      </c>
      <c r="CF564" s="1">
        <f>MONTH(podroze789[[#This Row],[D_wyj]])</f>
        <v>10</v>
      </c>
      <c r="CG564" s="1">
        <f>podroze789[[#This Row],[dnie]]-1</f>
        <v>0</v>
      </c>
      <c r="CV564" s="24">
        <v>1</v>
      </c>
    </row>
    <row r="565" spans="1:100" hidden="1" x14ac:dyDescent="0.25">
      <c r="A565" s="1" t="s">
        <v>115</v>
      </c>
      <c r="B565" s="1" t="s">
        <v>140</v>
      </c>
      <c r="C565" s="1" t="s">
        <v>24</v>
      </c>
      <c r="D565" s="2">
        <v>41935</v>
      </c>
      <c r="E565" s="2">
        <v>41935</v>
      </c>
      <c r="F565">
        <v>290.7</v>
      </c>
      <c r="G565" t="str">
        <f>podroze[[#This Row],[Imie]]&amp;podroze[[#This Row],[Nazwisko]]</f>
        <v>AnnaKaliska</v>
      </c>
      <c r="H565">
        <f>COUNTIF(podroze[id],podroze[[#This Row],[id]])</f>
        <v>15</v>
      </c>
      <c r="I565">
        <f>podroze[[#This Row],[D_powr]]-podroze[[#This Row],[D_wyj]]+1</f>
        <v>1</v>
      </c>
      <c r="J565" s="1" cm="1">
        <f t="array" ref="J565">SUM(IF(podroze[Nazwisko]=podroze[[#This Row],[Nazwisko]],podroze[dnie],0))</f>
        <v>27</v>
      </c>
      <c r="K565" s="1">
        <f>30+(podroze[[#This Row],[dnie]]-1)*24</f>
        <v>30</v>
      </c>
      <c r="AB565" s="1" t="s">
        <v>115</v>
      </c>
      <c r="AC565" s="1" t="s">
        <v>140</v>
      </c>
      <c r="AD565" s="1" t="s">
        <v>24</v>
      </c>
      <c r="AE565" s="2">
        <v>41935</v>
      </c>
      <c r="AF565" s="2">
        <v>41935</v>
      </c>
      <c r="AG565">
        <v>290.7</v>
      </c>
      <c r="AH565" t="str">
        <f>podroze7[[#This Row],[Imie]]&amp;podroze7[[#This Row],[Nazwisko]]</f>
        <v>AnnaKaliska</v>
      </c>
      <c r="AI565">
        <f>COUNTIF(podroze7[id],podroze7[[#This Row],[id]])</f>
        <v>15</v>
      </c>
      <c r="AJ565">
        <f>podroze7[[#This Row],[D_powr]]-podroze7[[#This Row],[D_wyj]]+1</f>
        <v>1</v>
      </c>
      <c r="AK565" s="1" cm="1">
        <f t="array" ref="AK565">SUM(IF(podroze7[Nazwisko]=podroze7[[#This Row],[Nazwisko]],podroze7[dnie],0))</f>
        <v>27</v>
      </c>
      <c r="AL565" s="1">
        <f>30+(podroze7[[#This Row],[dnie]]-1)*24</f>
        <v>30</v>
      </c>
      <c r="AM565" s="1">
        <f>podroze7[[#This Row],[dieta]]+podroze7[[#This Row],[Koszt_wyj]]</f>
        <v>320.7</v>
      </c>
      <c r="AZ565" s="1" t="s">
        <v>115</v>
      </c>
      <c r="BA565" s="1" t="s">
        <v>140</v>
      </c>
      <c r="BB565" s="1" t="s">
        <v>24</v>
      </c>
      <c r="BC565" s="2">
        <v>41935</v>
      </c>
      <c r="BD565" s="2">
        <v>41935</v>
      </c>
      <c r="BE565">
        <v>290.7</v>
      </c>
      <c r="BF565" t="str">
        <f>podroze78[[#This Row],[Imie]]&amp;podroze78[[#This Row],[Nazwisko]]</f>
        <v>AnnaKaliska</v>
      </c>
      <c r="BG565">
        <f>COUNTIF(podroze78[id],podroze78[[#This Row],[id]])</f>
        <v>15</v>
      </c>
      <c r="BH565">
        <f>podroze78[[#This Row],[D_powr]]-podroze78[[#This Row],[D_wyj]]+1</f>
        <v>1</v>
      </c>
      <c r="BI565" s="1" cm="1">
        <f t="array" ref="BI565">SUM(IF(podroze78[Nazwisko]=podroze78[[#This Row],[Nazwisko]],podroze78[dnie],0))</f>
        <v>27</v>
      </c>
      <c r="BJ565" s="1">
        <f>30+(podroze78[[#This Row],[dnie]]-1)*24</f>
        <v>30</v>
      </c>
      <c r="BK565" s="1">
        <f>podroze78[[#This Row],[dieta]]+podroze78[[#This Row],[Koszt_wyj]]</f>
        <v>320.7</v>
      </c>
      <c r="BL565" s="1">
        <f>MONTH(podroze78[[#This Row],[D_wyj]])</f>
        <v>10</v>
      </c>
      <c r="BT565" s="1" t="s">
        <v>115</v>
      </c>
      <c r="BU565" s="1" t="s">
        <v>140</v>
      </c>
      <c r="BV565" s="1" t="s">
        <v>24</v>
      </c>
      <c r="BW565" s="2">
        <v>41935</v>
      </c>
      <c r="BX565" s="2">
        <v>41935</v>
      </c>
      <c r="BY565">
        <v>290.7</v>
      </c>
      <c r="BZ565" t="str">
        <f>podroze789[[#This Row],[Imie]]&amp;podroze789[[#This Row],[Nazwisko]]</f>
        <v>AnnaKaliska</v>
      </c>
      <c r="CA565">
        <f>COUNTIF(podroze789[id],podroze789[[#This Row],[id]])</f>
        <v>15</v>
      </c>
      <c r="CB565">
        <f>podroze789[[#This Row],[D_powr]]-podroze789[[#This Row],[D_wyj]]+1</f>
        <v>1</v>
      </c>
      <c r="CC565" s="1" cm="1">
        <f t="array" ref="CC565">SUM(IF(podroze789[Nazwisko]=podroze789[[#This Row],[Nazwisko]],podroze789[dnie],0))</f>
        <v>27</v>
      </c>
      <c r="CD565" s="1">
        <f>30+(podroze789[[#This Row],[dnie]]-1)*24</f>
        <v>30</v>
      </c>
      <c r="CE565" s="1">
        <f>podroze789[[#This Row],[dieta]]+podroze789[[#This Row],[Koszt_wyj]]</f>
        <v>320.7</v>
      </c>
      <c r="CF565" s="1">
        <f>MONTH(podroze789[[#This Row],[D_wyj]])</f>
        <v>10</v>
      </c>
      <c r="CG565" s="1">
        <f>podroze789[[#This Row],[dnie]]-1</f>
        <v>0</v>
      </c>
      <c r="CV565" s="23">
        <v>1</v>
      </c>
    </row>
    <row r="566" spans="1:100" hidden="1" x14ac:dyDescent="0.25">
      <c r="A566" s="1" t="s">
        <v>115</v>
      </c>
      <c r="B566" s="1" t="s">
        <v>140</v>
      </c>
      <c r="C566" s="1" t="s">
        <v>66</v>
      </c>
      <c r="D566" s="2">
        <v>41960</v>
      </c>
      <c r="E566" s="2">
        <v>41960</v>
      </c>
      <c r="F566">
        <v>307.7</v>
      </c>
      <c r="G566" t="str">
        <f>podroze[[#This Row],[Imie]]&amp;podroze[[#This Row],[Nazwisko]]</f>
        <v>AnnaKaliska</v>
      </c>
      <c r="H566">
        <f>COUNTIF(podroze[id],podroze[[#This Row],[id]])</f>
        <v>15</v>
      </c>
      <c r="I566">
        <f>podroze[[#This Row],[D_powr]]-podroze[[#This Row],[D_wyj]]+1</f>
        <v>1</v>
      </c>
      <c r="J566" s="1" cm="1">
        <f t="array" ref="J566">SUM(IF(podroze[Nazwisko]=podroze[[#This Row],[Nazwisko]],podroze[dnie],0))</f>
        <v>27</v>
      </c>
      <c r="K566" s="1">
        <f>30+(podroze[[#This Row],[dnie]]-1)*24</f>
        <v>30</v>
      </c>
      <c r="AB566" s="1" t="s">
        <v>115</v>
      </c>
      <c r="AC566" s="1" t="s">
        <v>140</v>
      </c>
      <c r="AD566" s="1" t="s">
        <v>66</v>
      </c>
      <c r="AE566" s="2">
        <v>41960</v>
      </c>
      <c r="AF566" s="2">
        <v>41960</v>
      </c>
      <c r="AG566">
        <v>307.7</v>
      </c>
      <c r="AH566" t="str">
        <f>podroze7[[#This Row],[Imie]]&amp;podroze7[[#This Row],[Nazwisko]]</f>
        <v>AnnaKaliska</v>
      </c>
      <c r="AI566">
        <f>COUNTIF(podroze7[id],podroze7[[#This Row],[id]])</f>
        <v>15</v>
      </c>
      <c r="AJ566">
        <f>podroze7[[#This Row],[D_powr]]-podroze7[[#This Row],[D_wyj]]+1</f>
        <v>1</v>
      </c>
      <c r="AK566" s="1" cm="1">
        <f t="array" ref="AK566">SUM(IF(podroze7[Nazwisko]=podroze7[[#This Row],[Nazwisko]],podroze7[dnie],0))</f>
        <v>27</v>
      </c>
      <c r="AL566" s="1">
        <f>30+(podroze7[[#This Row],[dnie]]-1)*24</f>
        <v>30</v>
      </c>
      <c r="AM566" s="1">
        <f>podroze7[[#This Row],[dieta]]+podroze7[[#This Row],[Koszt_wyj]]</f>
        <v>337.7</v>
      </c>
      <c r="AZ566" s="1" t="s">
        <v>115</v>
      </c>
      <c r="BA566" s="1" t="s">
        <v>140</v>
      </c>
      <c r="BB566" s="1" t="s">
        <v>66</v>
      </c>
      <c r="BC566" s="2">
        <v>41960</v>
      </c>
      <c r="BD566" s="2">
        <v>41960</v>
      </c>
      <c r="BE566">
        <v>307.7</v>
      </c>
      <c r="BF566" t="str">
        <f>podroze78[[#This Row],[Imie]]&amp;podroze78[[#This Row],[Nazwisko]]</f>
        <v>AnnaKaliska</v>
      </c>
      <c r="BG566">
        <f>COUNTIF(podroze78[id],podroze78[[#This Row],[id]])</f>
        <v>15</v>
      </c>
      <c r="BH566">
        <f>podroze78[[#This Row],[D_powr]]-podroze78[[#This Row],[D_wyj]]+1</f>
        <v>1</v>
      </c>
      <c r="BI566" s="1" cm="1">
        <f t="array" ref="BI566">SUM(IF(podroze78[Nazwisko]=podroze78[[#This Row],[Nazwisko]],podroze78[dnie],0))</f>
        <v>27</v>
      </c>
      <c r="BJ566" s="1">
        <f>30+(podroze78[[#This Row],[dnie]]-1)*24</f>
        <v>30</v>
      </c>
      <c r="BK566" s="1">
        <f>podroze78[[#This Row],[dieta]]+podroze78[[#This Row],[Koszt_wyj]]</f>
        <v>337.7</v>
      </c>
      <c r="BL566" s="1">
        <f>MONTH(podroze78[[#This Row],[D_wyj]])</f>
        <v>11</v>
      </c>
      <c r="BT566" s="1" t="s">
        <v>115</v>
      </c>
      <c r="BU566" s="1" t="s">
        <v>140</v>
      </c>
      <c r="BV566" s="1" t="s">
        <v>66</v>
      </c>
      <c r="BW566" s="2">
        <v>41960</v>
      </c>
      <c r="BX566" s="2">
        <v>41960</v>
      </c>
      <c r="BY566">
        <v>307.7</v>
      </c>
      <c r="BZ566" t="str">
        <f>podroze789[[#This Row],[Imie]]&amp;podroze789[[#This Row],[Nazwisko]]</f>
        <v>AnnaKaliska</v>
      </c>
      <c r="CA566">
        <f>COUNTIF(podroze789[id],podroze789[[#This Row],[id]])</f>
        <v>15</v>
      </c>
      <c r="CB566">
        <f>podroze789[[#This Row],[D_powr]]-podroze789[[#This Row],[D_wyj]]+1</f>
        <v>1</v>
      </c>
      <c r="CC566" s="1" cm="1">
        <f t="array" ref="CC566">SUM(IF(podroze789[Nazwisko]=podroze789[[#This Row],[Nazwisko]],podroze789[dnie],0))</f>
        <v>27</v>
      </c>
      <c r="CD566" s="1">
        <f>30+(podroze789[[#This Row],[dnie]]-1)*24</f>
        <v>30</v>
      </c>
      <c r="CE566" s="1">
        <f>podroze789[[#This Row],[dieta]]+podroze789[[#This Row],[Koszt_wyj]]</f>
        <v>337.7</v>
      </c>
      <c r="CF566" s="1">
        <f>MONTH(podroze789[[#This Row],[D_wyj]])</f>
        <v>11</v>
      </c>
      <c r="CG566" s="1">
        <f>podroze789[[#This Row],[dnie]]-1</f>
        <v>0</v>
      </c>
      <c r="CV566" s="24">
        <v>1</v>
      </c>
    </row>
    <row r="567" spans="1:100" hidden="1" x14ac:dyDescent="0.25">
      <c r="A567" s="1" t="s">
        <v>115</v>
      </c>
      <c r="B567" s="1" t="s">
        <v>140</v>
      </c>
      <c r="C567" s="1" t="s">
        <v>47</v>
      </c>
      <c r="D567" s="2">
        <v>41971</v>
      </c>
      <c r="E567" s="2">
        <v>41971</v>
      </c>
      <c r="F567">
        <v>363.8</v>
      </c>
      <c r="G567" t="str">
        <f>podroze[[#This Row],[Imie]]&amp;podroze[[#This Row],[Nazwisko]]</f>
        <v>AnnaKaliska</v>
      </c>
      <c r="H567">
        <f>COUNTIF(podroze[id],podroze[[#This Row],[id]])</f>
        <v>15</v>
      </c>
      <c r="I567">
        <f>podroze[[#This Row],[D_powr]]-podroze[[#This Row],[D_wyj]]+1</f>
        <v>1</v>
      </c>
      <c r="J567" s="1" cm="1">
        <f t="array" ref="J567">SUM(IF(podroze[Nazwisko]=podroze[[#This Row],[Nazwisko]],podroze[dnie],0))</f>
        <v>27</v>
      </c>
      <c r="K567" s="1">
        <f>30+(podroze[[#This Row],[dnie]]-1)*24</f>
        <v>30</v>
      </c>
      <c r="AB567" s="1" t="s">
        <v>115</v>
      </c>
      <c r="AC567" s="1" t="s">
        <v>140</v>
      </c>
      <c r="AD567" s="1" t="s">
        <v>47</v>
      </c>
      <c r="AE567" s="2">
        <v>41971</v>
      </c>
      <c r="AF567" s="2">
        <v>41971</v>
      </c>
      <c r="AG567">
        <v>363.8</v>
      </c>
      <c r="AH567" t="str">
        <f>podroze7[[#This Row],[Imie]]&amp;podroze7[[#This Row],[Nazwisko]]</f>
        <v>AnnaKaliska</v>
      </c>
      <c r="AI567">
        <f>COUNTIF(podroze7[id],podroze7[[#This Row],[id]])</f>
        <v>15</v>
      </c>
      <c r="AJ567">
        <f>podroze7[[#This Row],[D_powr]]-podroze7[[#This Row],[D_wyj]]+1</f>
        <v>1</v>
      </c>
      <c r="AK567" s="1" cm="1">
        <f t="array" ref="AK567">SUM(IF(podroze7[Nazwisko]=podroze7[[#This Row],[Nazwisko]],podroze7[dnie],0))</f>
        <v>27</v>
      </c>
      <c r="AL567" s="1">
        <f>30+(podroze7[[#This Row],[dnie]]-1)*24</f>
        <v>30</v>
      </c>
      <c r="AM567" s="1">
        <f>podroze7[[#This Row],[dieta]]+podroze7[[#This Row],[Koszt_wyj]]</f>
        <v>393.8</v>
      </c>
      <c r="AZ567" s="1" t="s">
        <v>115</v>
      </c>
      <c r="BA567" s="1" t="s">
        <v>140</v>
      </c>
      <c r="BB567" s="1" t="s">
        <v>47</v>
      </c>
      <c r="BC567" s="2">
        <v>41971</v>
      </c>
      <c r="BD567" s="2">
        <v>41971</v>
      </c>
      <c r="BE567">
        <v>363.8</v>
      </c>
      <c r="BF567" t="str">
        <f>podroze78[[#This Row],[Imie]]&amp;podroze78[[#This Row],[Nazwisko]]</f>
        <v>AnnaKaliska</v>
      </c>
      <c r="BG567">
        <f>COUNTIF(podroze78[id],podroze78[[#This Row],[id]])</f>
        <v>15</v>
      </c>
      <c r="BH567">
        <f>podroze78[[#This Row],[D_powr]]-podroze78[[#This Row],[D_wyj]]+1</f>
        <v>1</v>
      </c>
      <c r="BI567" s="1" cm="1">
        <f t="array" ref="BI567">SUM(IF(podroze78[Nazwisko]=podroze78[[#This Row],[Nazwisko]],podroze78[dnie],0))</f>
        <v>27</v>
      </c>
      <c r="BJ567" s="1">
        <f>30+(podroze78[[#This Row],[dnie]]-1)*24</f>
        <v>30</v>
      </c>
      <c r="BK567" s="1">
        <f>podroze78[[#This Row],[dieta]]+podroze78[[#This Row],[Koszt_wyj]]</f>
        <v>393.8</v>
      </c>
      <c r="BL567" s="1">
        <f>MONTH(podroze78[[#This Row],[D_wyj]])</f>
        <v>11</v>
      </c>
      <c r="BT567" s="1" t="s">
        <v>115</v>
      </c>
      <c r="BU567" s="1" t="s">
        <v>140</v>
      </c>
      <c r="BV567" s="1" t="s">
        <v>47</v>
      </c>
      <c r="BW567" s="2">
        <v>41971</v>
      </c>
      <c r="BX567" s="2">
        <v>41971</v>
      </c>
      <c r="BY567">
        <v>363.8</v>
      </c>
      <c r="BZ567" t="str">
        <f>podroze789[[#This Row],[Imie]]&amp;podroze789[[#This Row],[Nazwisko]]</f>
        <v>AnnaKaliska</v>
      </c>
      <c r="CA567">
        <f>COUNTIF(podroze789[id],podroze789[[#This Row],[id]])</f>
        <v>15</v>
      </c>
      <c r="CB567">
        <f>podroze789[[#This Row],[D_powr]]-podroze789[[#This Row],[D_wyj]]+1</f>
        <v>1</v>
      </c>
      <c r="CC567" s="1" cm="1">
        <f t="array" ref="CC567">SUM(IF(podroze789[Nazwisko]=podroze789[[#This Row],[Nazwisko]],podroze789[dnie],0))</f>
        <v>27</v>
      </c>
      <c r="CD567" s="1">
        <f>30+(podroze789[[#This Row],[dnie]]-1)*24</f>
        <v>30</v>
      </c>
      <c r="CE567" s="1">
        <f>podroze789[[#This Row],[dieta]]+podroze789[[#This Row],[Koszt_wyj]]</f>
        <v>393.8</v>
      </c>
      <c r="CF567" s="1">
        <f>MONTH(podroze789[[#This Row],[D_wyj]])</f>
        <v>11</v>
      </c>
      <c r="CG567" s="1">
        <f>podroze789[[#This Row],[dnie]]-1</f>
        <v>0</v>
      </c>
      <c r="CV567" s="23">
        <v>1</v>
      </c>
    </row>
    <row r="568" spans="1:100" hidden="1" x14ac:dyDescent="0.25">
      <c r="A568" s="1" t="s">
        <v>115</v>
      </c>
      <c r="B568" s="1" t="s">
        <v>140</v>
      </c>
      <c r="C568" s="1" t="s">
        <v>8</v>
      </c>
      <c r="D568" s="2">
        <v>41974</v>
      </c>
      <c r="E568" s="2">
        <v>41974</v>
      </c>
      <c r="F568">
        <v>680</v>
      </c>
      <c r="G568" t="str">
        <f>podroze[[#This Row],[Imie]]&amp;podroze[[#This Row],[Nazwisko]]</f>
        <v>AnnaKaliska</v>
      </c>
      <c r="H568">
        <f>COUNTIF(podroze[id],podroze[[#This Row],[id]])</f>
        <v>15</v>
      </c>
      <c r="I568">
        <f>podroze[[#This Row],[D_powr]]-podroze[[#This Row],[D_wyj]]+1</f>
        <v>1</v>
      </c>
      <c r="J568" s="1" cm="1">
        <f t="array" ref="J568">SUM(IF(podroze[Nazwisko]=podroze[[#This Row],[Nazwisko]],podroze[dnie],0))</f>
        <v>27</v>
      </c>
      <c r="K568" s="1">
        <f>30+(podroze[[#This Row],[dnie]]-1)*24</f>
        <v>30</v>
      </c>
      <c r="AB568" s="1" t="s">
        <v>115</v>
      </c>
      <c r="AC568" s="1" t="s">
        <v>140</v>
      </c>
      <c r="AD568" s="1" t="s">
        <v>8</v>
      </c>
      <c r="AE568" s="2">
        <v>41974</v>
      </c>
      <c r="AF568" s="2">
        <v>41974</v>
      </c>
      <c r="AG568">
        <v>680</v>
      </c>
      <c r="AH568" t="str">
        <f>podroze7[[#This Row],[Imie]]&amp;podroze7[[#This Row],[Nazwisko]]</f>
        <v>AnnaKaliska</v>
      </c>
      <c r="AI568">
        <f>COUNTIF(podroze7[id],podroze7[[#This Row],[id]])</f>
        <v>15</v>
      </c>
      <c r="AJ568">
        <f>podroze7[[#This Row],[D_powr]]-podroze7[[#This Row],[D_wyj]]+1</f>
        <v>1</v>
      </c>
      <c r="AK568" s="1" cm="1">
        <f t="array" ref="AK568">SUM(IF(podroze7[Nazwisko]=podroze7[[#This Row],[Nazwisko]],podroze7[dnie],0))</f>
        <v>27</v>
      </c>
      <c r="AL568" s="1">
        <f>30+(podroze7[[#This Row],[dnie]]-1)*24</f>
        <v>30</v>
      </c>
      <c r="AM568" s="1">
        <f>podroze7[[#This Row],[dieta]]+podroze7[[#This Row],[Koszt_wyj]]</f>
        <v>710</v>
      </c>
      <c r="AZ568" s="1" t="s">
        <v>115</v>
      </c>
      <c r="BA568" s="1" t="s">
        <v>140</v>
      </c>
      <c r="BB568" s="1" t="s">
        <v>8</v>
      </c>
      <c r="BC568" s="2">
        <v>41974</v>
      </c>
      <c r="BD568" s="2">
        <v>41974</v>
      </c>
      <c r="BE568">
        <v>680</v>
      </c>
      <c r="BF568" t="str">
        <f>podroze78[[#This Row],[Imie]]&amp;podroze78[[#This Row],[Nazwisko]]</f>
        <v>AnnaKaliska</v>
      </c>
      <c r="BG568">
        <f>COUNTIF(podroze78[id],podroze78[[#This Row],[id]])</f>
        <v>15</v>
      </c>
      <c r="BH568">
        <f>podroze78[[#This Row],[D_powr]]-podroze78[[#This Row],[D_wyj]]+1</f>
        <v>1</v>
      </c>
      <c r="BI568" s="1" cm="1">
        <f t="array" ref="BI568">SUM(IF(podroze78[Nazwisko]=podroze78[[#This Row],[Nazwisko]],podroze78[dnie],0))</f>
        <v>27</v>
      </c>
      <c r="BJ568" s="1">
        <f>30+(podroze78[[#This Row],[dnie]]-1)*24</f>
        <v>30</v>
      </c>
      <c r="BK568" s="1">
        <f>podroze78[[#This Row],[dieta]]+podroze78[[#This Row],[Koszt_wyj]]</f>
        <v>710</v>
      </c>
      <c r="BL568" s="1">
        <f>MONTH(podroze78[[#This Row],[D_wyj]])</f>
        <v>12</v>
      </c>
      <c r="BT568" s="1" t="s">
        <v>115</v>
      </c>
      <c r="BU568" s="1" t="s">
        <v>140</v>
      </c>
      <c r="BV568" s="1" t="s">
        <v>8</v>
      </c>
      <c r="BW568" s="2">
        <v>41974</v>
      </c>
      <c r="BX568" s="2">
        <v>41974</v>
      </c>
      <c r="BY568">
        <v>680</v>
      </c>
      <c r="BZ568" t="str">
        <f>podroze789[[#This Row],[Imie]]&amp;podroze789[[#This Row],[Nazwisko]]</f>
        <v>AnnaKaliska</v>
      </c>
      <c r="CA568">
        <f>COUNTIF(podroze789[id],podroze789[[#This Row],[id]])</f>
        <v>15</v>
      </c>
      <c r="CB568">
        <f>podroze789[[#This Row],[D_powr]]-podroze789[[#This Row],[D_wyj]]+1</f>
        <v>1</v>
      </c>
      <c r="CC568" s="1" cm="1">
        <f t="array" ref="CC568">SUM(IF(podroze789[Nazwisko]=podroze789[[#This Row],[Nazwisko]],podroze789[dnie],0))</f>
        <v>27</v>
      </c>
      <c r="CD568" s="1">
        <f>30+(podroze789[[#This Row],[dnie]]-1)*24</f>
        <v>30</v>
      </c>
      <c r="CE568" s="1">
        <f>podroze789[[#This Row],[dieta]]+podroze789[[#This Row],[Koszt_wyj]]</f>
        <v>710</v>
      </c>
      <c r="CF568" s="1">
        <f>MONTH(podroze789[[#This Row],[D_wyj]])</f>
        <v>12</v>
      </c>
      <c r="CG568" s="1">
        <f>podroze789[[#This Row],[dnie]]-1</f>
        <v>0</v>
      </c>
      <c r="CV568" s="24">
        <v>3</v>
      </c>
    </row>
    <row r="569" spans="1:100" hidden="1" x14ac:dyDescent="0.25">
      <c r="A569" s="1" t="s">
        <v>115</v>
      </c>
      <c r="B569" s="1" t="s">
        <v>140</v>
      </c>
      <c r="C569" s="1" t="s">
        <v>19</v>
      </c>
      <c r="D569" s="2">
        <v>42002</v>
      </c>
      <c r="E569" s="2">
        <v>42002</v>
      </c>
      <c r="F569">
        <v>513.4</v>
      </c>
      <c r="G569" t="str">
        <f>podroze[[#This Row],[Imie]]&amp;podroze[[#This Row],[Nazwisko]]</f>
        <v>AnnaKaliska</v>
      </c>
      <c r="H569">
        <f>COUNTIF(podroze[id],podroze[[#This Row],[id]])</f>
        <v>15</v>
      </c>
      <c r="I569">
        <f>podroze[[#This Row],[D_powr]]-podroze[[#This Row],[D_wyj]]+1</f>
        <v>1</v>
      </c>
      <c r="J569" s="1" cm="1">
        <f t="array" ref="J569">SUM(IF(podroze[Nazwisko]=podroze[[#This Row],[Nazwisko]],podroze[dnie],0))</f>
        <v>27</v>
      </c>
      <c r="K569" s="1">
        <f>30+(podroze[[#This Row],[dnie]]-1)*24</f>
        <v>30</v>
      </c>
      <c r="AB569" s="1" t="s">
        <v>115</v>
      </c>
      <c r="AC569" s="1" t="s">
        <v>140</v>
      </c>
      <c r="AD569" s="1" t="s">
        <v>19</v>
      </c>
      <c r="AE569" s="2">
        <v>42002</v>
      </c>
      <c r="AF569" s="2">
        <v>42002</v>
      </c>
      <c r="AG569">
        <v>513.4</v>
      </c>
      <c r="AH569" t="str">
        <f>podroze7[[#This Row],[Imie]]&amp;podroze7[[#This Row],[Nazwisko]]</f>
        <v>AnnaKaliska</v>
      </c>
      <c r="AI569">
        <f>COUNTIF(podroze7[id],podroze7[[#This Row],[id]])</f>
        <v>15</v>
      </c>
      <c r="AJ569">
        <f>podroze7[[#This Row],[D_powr]]-podroze7[[#This Row],[D_wyj]]+1</f>
        <v>1</v>
      </c>
      <c r="AK569" s="1" cm="1">
        <f t="array" ref="AK569">SUM(IF(podroze7[Nazwisko]=podroze7[[#This Row],[Nazwisko]],podroze7[dnie],0))</f>
        <v>27</v>
      </c>
      <c r="AL569" s="1">
        <f>30+(podroze7[[#This Row],[dnie]]-1)*24</f>
        <v>30</v>
      </c>
      <c r="AM569" s="1">
        <f>podroze7[[#This Row],[dieta]]+podroze7[[#This Row],[Koszt_wyj]]</f>
        <v>543.4</v>
      </c>
      <c r="AZ569" s="1" t="s">
        <v>115</v>
      </c>
      <c r="BA569" s="1" t="s">
        <v>140</v>
      </c>
      <c r="BB569" s="1" t="s">
        <v>19</v>
      </c>
      <c r="BC569" s="2">
        <v>42002</v>
      </c>
      <c r="BD569" s="2">
        <v>42002</v>
      </c>
      <c r="BE569">
        <v>513.4</v>
      </c>
      <c r="BF569" t="str">
        <f>podroze78[[#This Row],[Imie]]&amp;podroze78[[#This Row],[Nazwisko]]</f>
        <v>AnnaKaliska</v>
      </c>
      <c r="BG569">
        <f>COUNTIF(podroze78[id],podroze78[[#This Row],[id]])</f>
        <v>15</v>
      </c>
      <c r="BH569">
        <f>podroze78[[#This Row],[D_powr]]-podroze78[[#This Row],[D_wyj]]+1</f>
        <v>1</v>
      </c>
      <c r="BI569" s="1" cm="1">
        <f t="array" ref="BI569">SUM(IF(podroze78[Nazwisko]=podroze78[[#This Row],[Nazwisko]],podroze78[dnie],0))</f>
        <v>27</v>
      </c>
      <c r="BJ569" s="1">
        <f>30+(podroze78[[#This Row],[dnie]]-1)*24</f>
        <v>30</v>
      </c>
      <c r="BK569" s="1">
        <f>podroze78[[#This Row],[dieta]]+podroze78[[#This Row],[Koszt_wyj]]</f>
        <v>543.4</v>
      </c>
      <c r="BL569" s="1">
        <f>MONTH(podroze78[[#This Row],[D_wyj]])</f>
        <v>12</v>
      </c>
      <c r="BT569" s="1" t="s">
        <v>115</v>
      </c>
      <c r="BU569" s="1" t="s">
        <v>140</v>
      </c>
      <c r="BV569" s="1" t="s">
        <v>19</v>
      </c>
      <c r="BW569" s="2">
        <v>42002</v>
      </c>
      <c r="BX569" s="2">
        <v>42002</v>
      </c>
      <c r="BY569">
        <v>513.4</v>
      </c>
      <c r="BZ569" t="str">
        <f>podroze789[[#This Row],[Imie]]&amp;podroze789[[#This Row],[Nazwisko]]</f>
        <v>AnnaKaliska</v>
      </c>
      <c r="CA569">
        <f>COUNTIF(podroze789[id],podroze789[[#This Row],[id]])</f>
        <v>15</v>
      </c>
      <c r="CB569">
        <f>podroze789[[#This Row],[D_powr]]-podroze789[[#This Row],[D_wyj]]+1</f>
        <v>1</v>
      </c>
      <c r="CC569" s="1" cm="1">
        <f t="array" ref="CC569">SUM(IF(podroze789[Nazwisko]=podroze789[[#This Row],[Nazwisko]],podroze789[dnie],0))</f>
        <v>27</v>
      </c>
      <c r="CD569" s="1">
        <f>30+(podroze789[[#This Row],[dnie]]-1)*24</f>
        <v>30</v>
      </c>
      <c r="CE569" s="1">
        <f>podroze789[[#This Row],[dieta]]+podroze789[[#This Row],[Koszt_wyj]]</f>
        <v>543.4</v>
      </c>
      <c r="CF569" s="1">
        <f>MONTH(podroze789[[#This Row],[D_wyj]])</f>
        <v>12</v>
      </c>
      <c r="CG569" s="1">
        <f>podroze789[[#This Row],[dnie]]-1</f>
        <v>0</v>
      </c>
      <c r="CV569" s="23">
        <v>4</v>
      </c>
    </row>
    <row r="570" spans="1:100" hidden="1" x14ac:dyDescent="0.25">
      <c r="A570" s="1" t="s">
        <v>82</v>
      </c>
      <c r="B570" s="1" t="s">
        <v>125</v>
      </c>
      <c r="C570" s="1" t="s">
        <v>17</v>
      </c>
      <c r="D570" s="2">
        <v>41902</v>
      </c>
      <c r="E570" s="2">
        <v>41902</v>
      </c>
      <c r="F570">
        <v>501.5</v>
      </c>
      <c r="G570" t="str">
        <f>podroze[[#This Row],[Imie]]&amp;podroze[[#This Row],[Nazwisko]]</f>
        <v>KornelHenrykowski</v>
      </c>
      <c r="H570">
        <f>COUNTIF(podroze[id],podroze[[#This Row],[id]])</f>
        <v>13</v>
      </c>
      <c r="I570">
        <f>podroze[[#This Row],[D_powr]]-podroze[[#This Row],[D_wyj]]+1</f>
        <v>1</v>
      </c>
      <c r="J570" s="1" cm="1">
        <f t="array" ref="J570">SUM(IF(podroze[Nazwisko]=podroze[[#This Row],[Nazwisko]],podroze[dnie],0))</f>
        <v>27</v>
      </c>
      <c r="K570" s="1">
        <f>30+(podroze[[#This Row],[dnie]]-1)*24</f>
        <v>30</v>
      </c>
      <c r="AB570" s="1" t="s">
        <v>82</v>
      </c>
      <c r="AC570" s="1" t="s">
        <v>125</v>
      </c>
      <c r="AD570" s="1" t="s">
        <v>17</v>
      </c>
      <c r="AE570" s="2">
        <v>41902</v>
      </c>
      <c r="AF570" s="2">
        <v>41902</v>
      </c>
      <c r="AG570">
        <v>501.5</v>
      </c>
      <c r="AH570" t="str">
        <f>podroze7[[#This Row],[Imie]]&amp;podroze7[[#This Row],[Nazwisko]]</f>
        <v>KornelHenrykowski</v>
      </c>
      <c r="AI570">
        <f>COUNTIF(podroze7[id],podroze7[[#This Row],[id]])</f>
        <v>13</v>
      </c>
      <c r="AJ570">
        <f>podroze7[[#This Row],[D_powr]]-podroze7[[#This Row],[D_wyj]]+1</f>
        <v>1</v>
      </c>
      <c r="AK570" s="1" cm="1">
        <f t="array" ref="AK570">SUM(IF(podroze7[Nazwisko]=podroze7[[#This Row],[Nazwisko]],podroze7[dnie],0))</f>
        <v>27</v>
      </c>
      <c r="AL570" s="1">
        <f>30+(podroze7[[#This Row],[dnie]]-1)*24</f>
        <v>30</v>
      </c>
      <c r="AM570" s="1">
        <f>podroze7[[#This Row],[dieta]]+podroze7[[#This Row],[Koszt_wyj]]</f>
        <v>531.5</v>
      </c>
      <c r="AZ570" s="1" t="s">
        <v>82</v>
      </c>
      <c r="BA570" s="1" t="s">
        <v>125</v>
      </c>
      <c r="BB570" s="1" t="s">
        <v>17</v>
      </c>
      <c r="BC570" s="2">
        <v>41902</v>
      </c>
      <c r="BD570" s="2">
        <v>41902</v>
      </c>
      <c r="BE570">
        <v>501.5</v>
      </c>
      <c r="BF570" t="str">
        <f>podroze78[[#This Row],[Imie]]&amp;podroze78[[#This Row],[Nazwisko]]</f>
        <v>KornelHenrykowski</v>
      </c>
      <c r="BG570">
        <f>COUNTIF(podroze78[id],podroze78[[#This Row],[id]])</f>
        <v>13</v>
      </c>
      <c r="BH570">
        <f>podroze78[[#This Row],[D_powr]]-podroze78[[#This Row],[D_wyj]]+1</f>
        <v>1</v>
      </c>
      <c r="BI570" s="1" cm="1">
        <f t="array" ref="BI570">SUM(IF(podroze78[Nazwisko]=podroze78[[#This Row],[Nazwisko]],podroze78[dnie],0))</f>
        <v>27</v>
      </c>
      <c r="BJ570" s="1">
        <f>30+(podroze78[[#This Row],[dnie]]-1)*24</f>
        <v>30</v>
      </c>
      <c r="BK570" s="1">
        <f>podroze78[[#This Row],[dieta]]+podroze78[[#This Row],[Koszt_wyj]]</f>
        <v>531.5</v>
      </c>
      <c r="BL570" s="1">
        <f>MONTH(podroze78[[#This Row],[D_wyj]])</f>
        <v>9</v>
      </c>
      <c r="BT570" s="1" t="s">
        <v>82</v>
      </c>
      <c r="BU570" s="1" t="s">
        <v>125</v>
      </c>
      <c r="BV570" s="1" t="s">
        <v>17</v>
      </c>
      <c r="BW570" s="2">
        <v>41902</v>
      </c>
      <c r="BX570" s="2">
        <v>41902</v>
      </c>
      <c r="BY570">
        <v>501.5</v>
      </c>
      <c r="BZ570" t="str">
        <f>podroze789[[#This Row],[Imie]]&amp;podroze789[[#This Row],[Nazwisko]]</f>
        <v>KornelHenrykowski</v>
      </c>
      <c r="CA570">
        <f>COUNTIF(podroze789[id],podroze789[[#This Row],[id]])</f>
        <v>13</v>
      </c>
      <c r="CB570">
        <f>podroze789[[#This Row],[D_powr]]-podroze789[[#This Row],[D_wyj]]+1</f>
        <v>1</v>
      </c>
      <c r="CC570" s="1" cm="1">
        <f t="array" ref="CC570">SUM(IF(podroze789[Nazwisko]=podroze789[[#This Row],[Nazwisko]],podroze789[dnie],0))</f>
        <v>27</v>
      </c>
      <c r="CD570" s="1">
        <f>30+(podroze789[[#This Row],[dnie]]-1)*24</f>
        <v>30</v>
      </c>
      <c r="CE570" s="1">
        <f>podroze789[[#This Row],[dieta]]+podroze789[[#This Row],[Koszt_wyj]]</f>
        <v>531.5</v>
      </c>
      <c r="CF570" s="1">
        <f>MONTH(podroze789[[#This Row],[D_wyj]])</f>
        <v>9</v>
      </c>
      <c r="CG570" s="1">
        <f>podroze789[[#This Row],[dnie]]-1</f>
        <v>0</v>
      </c>
      <c r="CV570" s="24">
        <v>4</v>
      </c>
    </row>
    <row r="571" spans="1:100" hidden="1" x14ac:dyDescent="0.25">
      <c r="A571" s="1" t="s">
        <v>82</v>
      </c>
      <c r="B571" s="1" t="s">
        <v>125</v>
      </c>
      <c r="C571" s="1" t="s">
        <v>11</v>
      </c>
      <c r="D571" s="2">
        <v>41915</v>
      </c>
      <c r="E571" s="2">
        <v>41915</v>
      </c>
      <c r="F571">
        <v>156.4</v>
      </c>
      <c r="G571" t="str">
        <f>podroze[[#This Row],[Imie]]&amp;podroze[[#This Row],[Nazwisko]]</f>
        <v>KornelHenrykowski</v>
      </c>
      <c r="H571">
        <f>COUNTIF(podroze[id],podroze[[#This Row],[id]])</f>
        <v>13</v>
      </c>
      <c r="I571">
        <f>podroze[[#This Row],[D_powr]]-podroze[[#This Row],[D_wyj]]+1</f>
        <v>1</v>
      </c>
      <c r="J571" s="1" cm="1">
        <f t="array" ref="J571">SUM(IF(podroze[Nazwisko]=podroze[[#This Row],[Nazwisko]],podroze[dnie],0))</f>
        <v>27</v>
      </c>
      <c r="K571" s="1">
        <f>30+(podroze[[#This Row],[dnie]]-1)*24</f>
        <v>30</v>
      </c>
      <c r="AB571" s="1" t="s">
        <v>82</v>
      </c>
      <c r="AC571" s="1" t="s">
        <v>125</v>
      </c>
      <c r="AD571" s="1" t="s">
        <v>11</v>
      </c>
      <c r="AE571" s="2">
        <v>41915</v>
      </c>
      <c r="AF571" s="2">
        <v>41915</v>
      </c>
      <c r="AG571">
        <v>156.4</v>
      </c>
      <c r="AH571" t="str">
        <f>podroze7[[#This Row],[Imie]]&amp;podroze7[[#This Row],[Nazwisko]]</f>
        <v>KornelHenrykowski</v>
      </c>
      <c r="AI571">
        <f>COUNTIF(podroze7[id],podroze7[[#This Row],[id]])</f>
        <v>13</v>
      </c>
      <c r="AJ571">
        <f>podroze7[[#This Row],[D_powr]]-podroze7[[#This Row],[D_wyj]]+1</f>
        <v>1</v>
      </c>
      <c r="AK571" s="1" cm="1">
        <f t="array" ref="AK571">SUM(IF(podroze7[Nazwisko]=podroze7[[#This Row],[Nazwisko]],podroze7[dnie],0))</f>
        <v>27</v>
      </c>
      <c r="AL571" s="1">
        <f>30+(podroze7[[#This Row],[dnie]]-1)*24</f>
        <v>30</v>
      </c>
      <c r="AM571" s="1">
        <f>podroze7[[#This Row],[dieta]]+podroze7[[#This Row],[Koszt_wyj]]</f>
        <v>186.4</v>
      </c>
      <c r="AZ571" s="1" t="s">
        <v>82</v>
      </c>
      <c r="BA571" s="1" t="s">
        <v>125</v>
      </c>
      <c r="BB571" s="1" t="s">
        <v>11</v>
      </c>
      <c r="BC571" s="2">
        <v>41915</v>
      </c>
      <c r="BD571" s="2">
        <v>41915</v>
      </c>
      <c r="BE571">
        <v>156.4</v>
      </c>
      <c r="BF571" t="str">
        <f>podroze78[[#This Row],[Imie]]&amp;podroze78[[#This Row],[Nazwisko]]</f>
        <v>KornelHenrykowski</v>
      </c>
      <c r="BG571">
        <f>COUNTIF(podroze78[id],podroze78[[#This Row],[id]])</f>
        <v>13</v>
      </c>
      <c r="BH571">
        <f>podroze78[[#This Row],[D_powr]]-podroze78[[#This Row],[D_wyj]]+1</f>
        <v>1</v>
      </c>
      <c r="BI571" s="1" cm="1">
        <f t="array" ref="BI571">SUM(IF(podroze78[Nazwisko]=podroze78[[#This Row],[Nazwisko]],podroze78[dnie],0))</f>
        <v>27</v>
      </c>
      <c r="BJ571" s="1">
        <f>30+(podroze78[[#This Row],[dnie]]-1)*24</f>
        <v>30</v>
      </c>
      <c r="BK571" s="1">
        <f>podroze78[[#This Row],[dieta]]+podroze78[[#This Row],[Koszt_wyj]]</f>
        <v>186.4</v>
      </c>
      <c r="BL571" s="1">
        <f>MONTH(podroze78[[#This Row],[D_wyj]])</f>
        <v>10</v>
      </c>
      <c r="BT571" s="1" t="s">
        <v>82</v>
      </c>
      <c r="BU571" s="1" t="s">
        <v>125</v>
      </c>
      <c r="BV571" s="1" t="s">
        <v>11</v>
      </c>
      <c r="BW571" s="2">
        <v>41915</v>
      </c>
      <c r="BX571" s="2">
        <v>41915</v>
      </c>
      <c r="BY571">
        <v>156.4</v>
      </c>
      <c r="BZ571" t="str">
        <f>podroze789[[#This Row],[Imie]]&amp;podroze789[[#This Row],[Nazwisko]]</f>
        <v>KornelHenrykowski</v>
      </c>
      <c r="CA571">
        <f>COUNTIF(podroze789[id],podroze789[[#This Row],[id]])</f>
        <v>13</v>
      </c>
      <c r="CB571">
        <f>podroze789[[#This Row],[D_powr]]-podroze789[[#This Row],[D_wyj]]+1</f>
        <v>1</v>
      </c>
      <c r="CC571" s="1" cm="1">
        <f t="array" ref="CC571">SUM(IF(podroze789[Nazwisko]=podroze789[[#This Row],[Nazwisko]],podroze789[dnie],0))</f>
        <v>27</v>
      </c>
      <c r="CD571" s="1">
        <f>30+(podroze789[[#This Row],[dnie]]-1)*24</f>
        <v>30</v>
      </c>
      <c r="CE571" s="1">
        <f>podroze789[[#This Row],[dieta]]+podroze789[[#This Row],[Koszt_wyj]]</f>
        <v>186.4</v>
      </c>
      <c r="CF571" s="1">
        <f>MONTH(podroze789[[#This Row],[D_wyj]])</f>
        <v>10</v>
      </c>
      <c r="CG571" s="1">
        <f>podroze789[[#This Row],[dnie]]-1</f>
        <v>0</v>
      </c>
      <c r="CV571" s="23">
        <v>4</v>
      </c>
    </row>
    <row r="572" spans="1:100" hidden="1" x14ac:dyDescent="0.25">
      <c r="A572" s="1" t="s">
        <v>82</v>
      </c>
      <c r="B572" s="1" t="s">
        <v>125</v>
      </c>
      <c r="C572" s="1" t="s">
        <v>72</v>
      </c>
      <c r="D572" s="2">
        <v>41934</v>
      </c>
      <c r="E572" s="2">
        <v>41934</v>
      </c>
      <c r="F572">
        <v>494.7</v>
      </c>
      <c r="G572" t="str">
        <f>podroze[[#This Row],[Imie]]&amp;podroze[[#This Row],[Nazwisko]]</f>
        <v>KornelHenrykowski</v>
      </c>
      <c r="H572">
        <f>COUNTIF(podroze[id],podroze[[#This Row],[id]])</f>
        <v>13</v>
      </c>
      <c r="I572">
        <f>podroze[[#This Row],[D_powr]]-podroze[[#This Row],[D_wyj]]+1</f>
        <v>1</v>
      </c>
      <c r="J572" s="1" cm="1">
        <f t="array" ref="J572">SUM(IF(podroze[Nazwisko]=podroze[[#This Row],[Nazwisko]],podroze[dnie],0))</f>
        <v>27</v>
      </c>
      <c r="K572" s="1">
        <f>30+(podroze[[#This Row],[dnie]]-1)*24</f>
        <v>30</v>
      </c>
      <c r="AB572" s="1" t="s">
        <v>82</v>
      </c>
      <c r="AC572" s="1" t="s">
        <v>125</v>
      </c>
      <c r="AD572" s="1" t="s">
        <v>72</v>
      </c>
      <c r="AE572" s="2">
        <v>41934</v>
      </c>
      <c r="AF572" s="2">
        <v>41934</v>
      </c>
      <c r="AG572">
        <v>494.7</v>
      </c>
      <c r="AH572" t="str">
        <f>podroze7[[#This Row],[Imie]]&amp;podroze7[[#This Row],[Nazwisko]]</f>
        <v>KornelHenrykowski</v>
      </c>
      <c r="AI572">
        <f>COUNTIF(podroze7[id],podroze7[[#This Row],[id]])</f>
        <v>13</v>
      </c>
      <c r="AJ572">
        <f>podroze7[[#This Row],[D_powr]]-podroze7[[#This Row],[D_wyj]]+1</f>
        <v>1</v>
      </c>
      <c r="AK572" s="1" cm="1">
        <f t="array" ref="AK572">SUM(IF(podroze7[Nazwisko]=podroze7[[#This Row],[Nazwisko]],podroze7[dnie],0))</f>
        <v>27</v>
      </c>
      <c r="AL572" s="1">
        <f>30+(podroze7[[#This Row],[dnie]]-1)*24</f>
        <v>30</v>
      </c>
      <c r="AM572" s="1">
        <f>podroze7[[#This Row],[dieta]]+podroze7[[#This Row],[Koszt_wyj]]</f>
        <v>524.70000000000005</v>
      </c>
      <c r="AZ572" s="1" t="s">
        <v>82</v>
      </c>
      <c r="BA572" s="1" t="s">
        <v>125</v>
      </c>
      <c r="BB572" s="1" t="s">
        <v>72</v>
      </c>
      <c r="BC572" s="2">
        <v>41934</v>
      </c>
      <c r="BD572" s="2">
        <v>41934</v>
      </c>
      <c r="BE572">
        <v>494.7</v>
      </c>
      <c r="BF572" t="str">
        <f>podroze78[[#This Row],[Imie]]&amp;podroze78[[#This Row],[Nazwisko]]</f>
        <v>KornelHenrykowski</v>
      </c>
      <c r="BG572">
        <f>COUNTIF(podroze78[id],podroze78[[#This Row],[id]])</f>
        <v>13</v>
      </c>
      <c r="BH572">
        <f>podroze78[[#This Row],[D_powr]]-podroze78[[#This Row],[D_wyj]]+1</f>
        <v>1</v>
      </c>
      <c r="BI572" s="1" cm="1">
        <f t="array" ref="BI572">SUM(IF(podroze78[Nazwisko]=podroze78[[#This Row],[Nazwisko]],podroze78[dnie],0))</f>
        <v>27</v>
      </c>
      <c r="BJ572" s="1">
        <f>30+(podroze78[[#This Row],[dnie]]-1)*24</f>
        <v>30</v>
      </c>
      <c r="BK572" s="1">
        <f>podroze78[[#This Row],[dieta]]+podroze78[[#This Row],[Koszt_wyj]]</f>
        <v>524.70000000000005</v>
      </c>
      <c r="BL572" s="1">
        <f>MONTH(podroze78[[#This Row],[D_wyj]])</f>
        <v>10</v>
      </c>
      <c r="BT572" s="1" t="s">
        <v>82</v>
      </c>
      <c r="BU572" s="1" t="s">
        <v>125</v>
      </c>
      <c r="BV572" s="1" t="s">
        <v>72</v>
      </c>
      <c r="BW572" s="2">
        <v>41934</v>
      </c>
      <c r="BX572" s="2">
        <v>41934</v>
      </c>
      <c r="BY572">
        <v>494.7</v>
      </c>
      <c r="BZ572" t="str">
        <f>podroze789[[#This Row],[Imie]]&amp;podroze789[[#This Row],[Nazwisko]]</f>
        <v>KornelHenrykowski</v>
      </c>
      <c r="CA572">
        <f>COUNTIF(podroze789[id],podroze789[[#This Row],[id]])</f>
        <v>13</v>
      </c>
      <c r="CB572">
        <f>podroze789[[#This Row],[D_powr]]-podroze789[[#This Row],[D_wyj]]+1</f>
        <v>1</v>
      </c>
      <c r="CC572" s="1" cm="1">
        <f t="array" ref="CC572">SUM(IF(podroze789[Nazwisko]=podroze789[[#This Row],[Nazwisko]],podroze789[dnie],0))</f>
        <v>27</v>
      </c>
      <c r="CD572" s="1">
        <f>30+(podroze789[[#This Row],[dnie]]-1)*24</f>
        <v>30</v>
      </c>
      <c r="CE572" s="1">
        <f>podroze789[[#This Row],[dieta]]+podroze789[[#This Row],[Koszt_wyj]]</f>
        <v>524.70000000000005</v>
      </c>
      <c r="CF572" s="1">
        <f>MONTH(podroze789[[#This Row],[D_wyj]])</f>
        <v>10</v>
      </c>
      <c r="CG572" s="1">
        <f>podroze789[[#This Row],[dnie]]-1</f>
        <v>0</v>
      </c>
      <c r="CV572" s="24">
        <v>2</v>
      </c>
    </row>
    <row r="573" spans="1:100" hidden="1" x14ac:dyDescent="0.25">
      <c r="A573" s="1" t="s">
        <v>82</v>
      </c>
      <c r="B573" s="1" t="s">
        <v>125</v>
      </c>
      <c r="C573" s="1" t="s">
        <v>66</v>
      </c>
      <c r="D573" s="2">
        <v>41937</v>
      </c>
      <c r="E573" s="2">
        <v>41937</v>
      </c>
      <c r="F573">
        <v>307.7</v>
      </c>
      <c r="G573" t="str">
        <f>podroze[[#This Row],[Imie]]&amp;podroze[[#This Row],[Nazwisko]]</f>
        <v>KornelHenrykowski</v>
      </c>
      <c r="H573">
        <f>COUNTIF(podroze[id],podroze[[#This Row],[id]])</f>
        <v>13</v>
      </c>
      <c r="I573">
        <f>podroze[[#This Row],[D_powr]]-podroze[[#This Row],[D_wyj]]+1</f>
        <v>1</v>
      </c>
      <c r="J573" s="1" cm="1">
        <f t="array" ref="J573">SUM(IF(podroze[Nazwisko]=podroze[[#This Row],[Nazwisko]],podroze[dnie],0))</f>
        <v>27</v>
      </c>
      <c r="K573" s="1">
        <f>30+(podroze[[#This Row],[dnie]]-1)*24</f>
        <v>30</v>
      </c>
      <c r="AB573" s="1" t="s">
        <v>82</v>
      </c>
      <c r="AC573" s="1" t="s">
        <v>125</v>
      </c>
      <c r="AD573" s="1" t="s">
        <v>66</v>
      </c>
      <c r="AE573" s="2">
        <v>41937</v>
      </c>
      <c r="AF573" s="2">
        <v>41937</v>
      </c>
      <c r="AG573">
        <v>307.7</v>
      </c>
      <c r="AH573" t="str">
        <f>podroze7[[#This Row],[Imie]]&amp;podroze7[[#This Row],[Nazwisko]]</f>
        <v>KornelHenrykowski</v>
      </c>
      <c r="AI573">
        <f>COUNTIF(podroze7[id],podroze7[[#This Row],[id]])</f>
        <v>13</v>
      </c>
      <c r="AJ573">
        <f>podroze7[[#This Row],[D_powr]]-podroze7[[#This Row],[D_wyj]]+1</f>
        <v>1</v>
      </c>
      <c r="AK573" s="1" cm="1">
        <f t="array" ref="AK573">SUM(IF(podroze7[Nazwisko]=podroze7[[#This Row],[Nazwisko]],podroze7[dnie],0))</f>
        <v>27</v>
      </c>
      <c r="AL573" s="1">
        <f>30+(podroze7[[#This Row],[dnie]]-1)*24</f>
        <v>30</v>
      </c>
      <c r="AM573" s="1">
        <f>podroze7[[#This Row],[dieta]]+podroze7[[#This Row],[Koszt_wyj]]</f>
        <v>337.7</v>
      </c>
      <c r="AZ573" s="1" t="s">
        <v>82</v>
      </c>
      <c r="BA573" s="1" t="s">
        <v>125</v>
      </c>
      <c r="BB573" s="1" t="s">
        <v>66</v>
      </c>
      <c r="BC573" s="2">
        <v>41937</v>
      </c>
      <c r="BD573" s="2">
        <v>41937</v>
      </c>
      <c r="BE573">
        <v>307.7</v>
      </c>
      <c r="BF573" t="str">
        <f>podroze78[[#This Row],[Imie]]&amp;podroze78[[#This Row],[Nazwisko]]</f>
        <v>KornelHenrykowski</v>
      </c>
      <c r="BG573">
        <f>COUNTIF(podroze78[id],podroze78[[#This Row],[id]])</f>
        <v>13</v>
      </c>
      <c r="BH573">
        <f>podroze78[[#This Row],[D_powr]]-podroze78[[#This Row],[D_wyj]]+1</f>
        <v>1</v>
      </c>
      <c r="BI573" s="1" cm="1">
        <f t="array" ref="BI573">SUM(IF(podroze78[Nazwisko]=podroze78[[#This Row],[Nazwisko]],podroze78[dnie],0))</f>
        <v>27</v>
      </c>
      <c r="BJ573" s="1">
        <f>30+(podroze78[[#This Row],[dnie]]-1)*24</f>
        <v>30</v>
      </c>
      <c r="BK573" s="1">
        <f>podroze78[[#This Row],[dieta]]+podroze78[[#This Row],[Koszt_wyj]]</f>
        <v>337.7</v>
      </c>
      <c r="BL573" s="1">
        <f>MONTH(podroze78[[#This Row],[D_wyj]])</f>
        <v>10</v>
      </c>
      <c r="BT573" s="1" t="s">
        <v>82</v>
      </c>
      <c r="BU573" s="1" t="s">
        <v>125</v>
      </c>
      <c r="BV573" s="1" t="s">
        <v>66</v>
      </c>
      <c r="BW573" s="2">
        <v>41937</v>
      </c>
      <c r="BX573" s="2">
        <v>41937</v>
      </c>
      <c r="BY573">
        <v>307.7</v>
      </c>
      <c r="BZ573" t="str">
        <f>podroze789[[#This Row],[Imie]]&amp;podroze789[[#This Row],[Nazwisko]]</f>
        <v>KornelHenrykowski</v>
      </c>
      <c r="CA573">
        <f>COUNTIF(podroze789[id],podroze789[[#This Row],[id]])</f>
        <v>13</v>
      </c>
      <c r="CB573">
        <f>podroze789[[#This Row],[D_powr]]-podroze789[[#This Row],[D_wyj]]+1</f>
        <v>1</v>
      </c>
      <c r="CC573" s="1" cm="1">
        <f t="array" ref="CC573">SUM(IF(podroze789[Nazwisko]=podroze789[[#This Row],[Nazwisko]],podroze789[dnie],0))</f>
        <v>27</v>
      </c>
      <c r="CD573" s="1">
        <f>30+(podroze789[[#This Row],[dnie]]-1)*24</f>
        <v>30</v>
      </c>
      <c r="CE573" s="1">
        <f>podroze789[[#This Row],[dieta]]+podroze789[[#This Row],[Koszt_wyj]]</f>
        <v>337.7</v>
      </c>
      <c r="CF573" s="1">
        <f>MONTH(podroze789[[#This Row],[D_wyj]])</f>
        <v>10</v>
      </c>
      <c r="CG573" s="1">
        <f>podroze789[[#This Row],[dnie]]-1</f>
        <v>0</v>
      </c>
      <c r="CV573" s="23">
        <v>4</v>
      </c>
    </row>
    <row r="574" spans="1:100" hidden="1" x14ac:dyDescent="0.25">
      <c r="A574" s="1" t="s">
        <v>82</v>
      </c>
      <c r="B574" s="1" t="s">
        <v>125</v>
      </c>
      <c r="C574" s="1" t="s">
        <v>72</v>
      </c>
      <c r="D574" s="2">
        <v>41962</v>
      </c>
      <c r="E574" s="2">
        <v>41962</v>
      </c>
      <c r="F574">
        <v>494.7</v>
      </c>
      <c r="G574" t="str">
        <f>podroze[[#This Row],[Imie]]&amp;podroze[[#This Row],[Nazwisko]]</f>
        <v>KornelHenrykowski</v>
      </c>
      <c r="H574">
        <f>COUNTIF(podroze[id],podroze[[#This Row],[id]])</f>
        <v>13</v>
      </c>
      <c r="I574">
        <f>podroze[[#This Row],[D_powr]]-podroze[[#This Row],[D_wyj]]+1</f>
        <v>1</v>
      </c>
      <c r="J574" s="1" cm="1">
        <f t="array" ref="J574">SUM(IF(podroze[Nazwisko]=podroze[[#This Row],[Nazwisko]],podroze[dnie],0))</f>
        <v>27</v>
      </c>
      <c r="K574" s="1">
        <f>30+(podroze[[#This Row],[dnie]]-1)*24</f>
        <v>30</v>
      </c>
      <c r="AB574" s="1" t="s">
        <v>82</v>
      </c>
      <c r="AC574" s="1" t="s">
        <v>125</v>
      </c>
      <c r="AD574" s="1" t="s">
        <v>72</v>
      </c>
      <c r="AE574" s="2">
        <v>41962</v>
      </c>
      <c r="AF574" s="2">
        <v>41962</v>
      </c>
      <c r="AG574">
        <v>494.7</v>
      </c>
      <c r="AH574" t="str">
        <f>podroze7[[#This Row],[Imie]]&amp;podroze7[[#This Row],[Nazwisko]]</f>
        <v>KornelHenrykowski</v>
      </c>
      <c r="AI574">
        <f>COUNTIF(podroze7[id],podroze7[[#This Row],[id]])</f>
        <v>13</v>
      </c>
      <c r="AJ574">
        <f>podroze7[[#This Row],[D_powr]]-podroze7[[#This Row],[D_wyj]]+1</f>
        <v>1</v>
      </c>
      <c r="AK574" s="1" cm="1">
        <f t="array" ref="AK574">SUM(IF(podroze7[Nazwisko]=podroze7[[#This Row],[Nazwisko]],podroze7[dnie],0))</f>
        <v>27</v>
      </c>
      <c r="AL574" s="1">
        <f>30+(podroze7[[#This Row],[dnie]]-1)*24</f>
        <v>30</v>
      </c>
      <c r="AM574" s="1">
        <f>podroze7[[#This Row],[dieta]]+podroze7[[#This Row],[Koszt_wyj]]</f>
        <v>524.70000000000005</v>
      </c>
      <c r="AZ574" s="1" t="s">
        <v>82</v>
      </c>
      <c r="BA574" s="1" t="s">
        <v>125</v>
      </c>
      <c r="BB574" s="1" t="s">
        <v>72</v>
      </c>
      <c r="BC574" s="2">
        <v>41962</v>
      </c>
      <c r="BD574" s="2">
        <v>41962</v>
      </c>
      <c r="BE574">
        <v>494.7</v>
      </c>
      <c r="BF574" t="str">
        <f>podroze78[[#This Row],[Imie]]&amp;podroze78[[#This Row],[Nazwisko]]</f>
        <v>KornelHenrykowski</v>
      </c>
      <c r="BG574">
        <f>COUNTIF(podroze78[id],podroze78[[#This Row],[id]])</f>
        <v>13</v>
      </c>
      <c r="BH574">
        <f>podroze78[[#This Row],[D_powr]]-podroze78[[#This Row],[D_wyj]]+1</f>
        <v>1</v>
      </c>
      <c r="BI574" s="1" cm="1">
        <f t="array" ref="BI574">SUM(IF(podroze78[Nazwisko]=podroze78[[#This Row],[Nazwisko]],podroze78[dnie],0))</f>
        <v>27</v>
      </c>
      <c r="BJ574" s="1">
        <f>30+(podroze78[[#This Row],[dnie]]-1)*24</f>
        <v>30</v>
      </c>
      <c r="BK574" s="1">
        <f>podroze78[[#This Row],[dieta]]+podroze78[[#This Row],[Koszt_wyj]]</f>
        <v>524.70000000000005</v>
      </c>
      <c r="BL574" s="1">
        <f>MONTH(podroze78[[#This Row],[D_wyj]])</f>
        <v>11</v>
      </c>
      <c r="BT574" s="1" t="s">
        <v>82</v>
      </c>
      <c r="BU574" s="1" t="s">
        <v>125</v>
      </c>
      <c r="BV574" s="1" t="s">
        <v>72</v>
      </c>
      <c r="BW574" s="2">
        <v>41962</v>
      </c>
      <c r="BX574" s="2">
        <v>41962</v>
      </c>
      <c r="BY574">
        <v>494.7</v>
      </c>
      <c r="BZ574" t="str">
        <f>podroze789[[#This Row],[Imie]]&amp;podroze789[[#This Row],[Nazwisko]]</f>
        <v>KornelHenrykowski</v>
      </c>
      <c r="CA574">
        <f>COUNTIF(podroze789[id],podroze789[[#This Row],[id]])</f>
        <v>13</v>
      </c>
      <c r="CB574">
        <f>podroze789[[#This Row],[D_powr]]-podroze789[[#This Row],[D_wyj]]+1</f>
        <v>1</v>
      </c>
      <c r="CC574" s="1" cm="1">
        <f t="array" ref="CC574">SUM(IF(podroze789[Nazwisko]=podroze789[[#This Row],[Nazwisko]],podroze789[dnie],0))</f>
        <v>27</v>
      </c>
      <c r="CD574" s="1">
        <f>30+(podroze789[[#This Row],[dnie]]-1)*24</f>
        <v>30</v>
      </c>
      <c r="CE574" s="1">
        <f>podroze789[[#This Row],[dieta]]+podroze789[[#This Row],[Koszt_wyj]]</f>
        <v>524.70000000000005</v>
      </c>
      <c r="CF574" s="1">
        <f>MONTH(podroze789[[#This Row],[D_wyj]])</f>
        <v>11</v>
      </c>
      <c r="CG574" s="1">
        <f>podroze789[[#This Row],[dnie]]-1</f>
        <v>0</v>
      </c>
      <c r="CV574" s="24">
        <v>4</v>
      </c>
    </row>
    <row r="575" spans="1:100" hidden="1" x14ac:dyDescent="0.25">
      <c r="A575" s="1" t="s">
        <v>82</v>
      </c>
      <c r="B575" s="1" t="s">
        <v>125</v>
      </c>
      <c r="C575" s="1" t="s">
        <v>17</v>
      </c>
      <c r="D575" s="2">
        <v>41970</v>
      </c>
      <c r="E575" s="2">
        <v>41970</v>
      </c>
      <c r="F575">
        <v>501.5</v>
      </c>
      <c r="G575" t="str">
        <f>podroze[[#This Row],[Imie]]&amp;podroze[[#This Row],[Nazwisko]]</f>
        <v>KornelHenrykowski</v>
      </c>
      <c r="H575">
        <f>COUNTIF(podroze[id],podroze[[#This Row],[id]])</f>
        <v>13</v>
      </c>
      <c r="I575">
        <f>podroze[[#This Row],[D_powr]]-podroze[[#This Row],[D_wyj]]+1</f>
        <v>1</v>
      </c>
      <c r="J575" s="1" cm="1">
        <f t="array" ref="J575">SUM(IF(podroze[Nazwisko]=podroze[[#This Row],[Nazwisko]],podroze[dnie],0))</f>
        <v>27</v>
      </c>
      <c r="K575" s="1">
        <f>30+(podroze[[#This Row],[dnie]]-1)*24</f>
        <v>30</v>
      </c>
      <c r="AB575" s="1" t="s">
        <v>82</v>
      </c>
      <c r="AC575" s="1" t="s">
        <v>125</v>
      </c>
      <c r="AD575" s="1" t="s">
        <v>17</v>
      </c>
      <c r="AE575" s="2">
        <v>41970</v>
      </c>
      <c r="AF575" s="2">
        <v>41970</v>
      </c>
      <c r="AG575">
        <v>501.5</v>
      </c>
      <c r="AH575" t="str">
        <f>podroze7[[#This Row],[Imie]]&amp;podroze7[[#This Row],[Nazwisko]]</f>
        <v>KornelHenrykowski</v>
      </c>
      <c r="AI575">
        <f>COUNTIF(podroze7[id],podroze7[[#This Row],[id]])</f>
        <v>13</v>
      </c>
      <c r="AJ575">
        <f>podroze7[[#This Row],[D_powr]]-podroze7[[#This Row],[D_wyj]]+1</f>
        <v>1</v>
      </c>
      <c r="AK575" s="1" cm="1">
        <f t="array" ref="AK575">SUM(IF(podroze7[Nazwisko]=podroze7[[#This Row],[Nazwisko]],podroze7[dnie],0))</f>
        <v>27</v>
      </c>
      <c r="AL575" s="1">
        <f>30+(podroze7[[#This Row],[dnie]]-1)*24</f>
        <v>30</v>
      </c>
      <c r="AM575" s="1">
        <f>podroze7[[#This Row],[dieta]]+podroze7[[#This Row],[Koszt_wyj]]</f>
        <v>531.5</v>
      </c>
      <c r="AZ575" s="1" t="s">
        <v>82</v>
      </c>
      <c r="BA575" s="1" t="s">
        <v>125</v>
      </c>
      <c r="BB575" s="1" t="s">
        <v>17</v>
      </c>
      <c r="BC575" s="2">
        <v>41970</v>
      </c>
      <c r="BD575" s="2">
        <v>41970</v>
      </c>
      <c r="BE575">
        <v>501.5</v>
      </c>
      <c r="BF575" t="str">
        <f>podroze78[[#This Row],[Imie]]&amp;podroze78[[#This Row],[Nazwisko]]</f>
        <v>KornelHenrykowski</v>
      </c>
      <c r="BG575">
        <f>COUNTIF(podroze78[id],podroze78[[#This Row],[id]])</f>
        <v>13</v>
      </c>
      <c r="BH575">
        <f>podroze78[[#This Row],[D_powr]]-podroze78[[#This Row],[D_wyj]]+1</f>
        <v>1</v>
      </c>
      <c r="BI575" s="1" cm="1">
        <f t="array" ref="BI575">SUM(IF(podroze78[Nazwisko]=podroze78[[#This Row],[Nazwisko]],podroze78[dnie],0))</f>
        <v>27</v>
      </c>
      <c r="BJ575" s="1">
        <f>30+(podroze78[[#This Row],[dnie]]-1)*24</f>
        <v>30</v>
      </c>
      <c r="BK575" s="1">
        <f>podroze78[[#This Row],[dieta]]+podroze78[[#This Row],[Koszt_wyj]]</f>
        <v>531.5</v>
      </c>
      <c r="BL575" s="1">
        <f>MONTH(podroze78[[#This Row],[D_wyj]])</f>
        <v>11</v>
      </c>
      <c r="BT575" s="1" t="s">
        <v>82</v>
      </c>
      <c r="BU575" s="1" t="s">
        <v>125</v>
      </c>
      <c r="BV575" s="1" t="s">
        <v>17</v>
      </c>
      <c r="BW575" s="2">
        <v>41970</v>
      </c>
      <c r="BX575" s="2">
        <v>41970</v>
      </c>
      <c r="BY575">
        <v>501.5</v>
      </c>
      <c r="BZ575" t="str">
        <f>podroze789[[#This Row],[Imie]]&amp;podroze789[[#This Row],[Nazwisko]]</f>
        <v>KornelHenrykowski</v>
      </c>
      <c r="CA575">
        <f>COUNTIF(podroze789[id],podroze789[[#This Row],[id]])</f>
        <v>13</v>
      </c>
      <c r="CB575">
        <f>podroze789[[#This Row],[D_powr]]-podroze789[[#This Row],[D_wyj]]+1</f>
        <v>1</v>
      </c>
      <c r="CC575" s="1" cm="1">
        <f t="array" ref="CC575">SUM(IF(podroze789[Nazwisko]=podroze789[[#This Row],[Nazwisko]],podroze789[dnie],0))</f>
        <v>27</v>
      </c>
      <c r="CD575" s="1">
        <f>30+(podroze789[[#This Row],[dnie]]-1)*24</f>
        <v>30</v>
      </c>
      <c r="CE575" s="1">
        <f>podroze789[[#This Row],[dieta]]+podroze789[[#This Row],[Koszt_wyj]]</f>
        <v>531.5</v>
      </c>
      <c r="CF575" s="1">
        <f>MONTH(podroze789[[#This Row],[D_wyj]])</f>
        <v>11</v>
      </c>
      <c r="CG575" s="1">
        <f>podroze789[[#This Row],[dnie]]-1</f>
        <v>0</v>
      </c>
      <c r="CV575" s="23">
        <v>4</v>
      </c>
    </row>
    <row r="576" spans="1:100" hidden="1" x14ac:dyDescent="0.25">
      <c r="A576" s="1" t="s">
        <v>75</v>
      </c>
      <c r="B576" s="1" t="s">
        <v>88</v>
      </c>
      <c r="C576" s="1" t="s">
        <v>30</v>
      </c>
      <c r="D576" s="2">
        <v>41653</v>
      </c>
      <c r="E576" s="2">
        <v>41653</v>
      </c>
      <c r="F576">
        <v>212.5</v>
      </c>
      <c r="G576" t="str">
        <f>podroze[[#This Row],[Imie]]&amp;podroze[[#This Row],[Nazwisko]]</f>
        <v>EweliaNyska</v>
      </c>
      <c r="H576">
        <f>COUNTIF(podroze[id],podroze[[#This Row],[id]])</f>
        <v>10</v>
      </c>
      <c r="I576">
        <f>podroze[[#This Row],[D_powr]]-podroze[[#This Row],[D_wyj]]+1</f>
        <v>1</v>
      </c>
      <c r="J576" s="1" cm="1">
        <f t="array" ref="J576">SUM(IF(podroze[Nazwisko]=podroze[[#This Row],[Nazwisko]],podroze[dnie],0))</f>
        <v>27</v>
      </c>
      <c r="K576" s="1">
        <f>30+(podroze[[#This Row],[dnie]]-1)*24</f>
        <v>30</v>
      </c>
      <c r="AB576" s="1" t="s">
        <v>75</v>
      </c>
      <c r="AC576" s="1" t="s">
        <v>88</v>
      </c>
      <c r="AD576" s="1" t="s">
        <v>30</v>
      </c>
      <c r="AE576" s="2">
        <v>41653</v>
      </c>
      <c r="AF576" s="2">
        <v>41653</v>
      </c>
      <c r="AG576">
        <v>212.5</v>
      </c>
      <c r="AH576" t="str">
        <f>podroze7[[#This Row],[Imie]]&amp;podroze7[[#This Row],[Nazwisko]]</f>
        <v>EweliaNyska</v>
      </c>
      <c r="AI576">
        <f>COUNTIF(podroze7[id],podroze7[[#This Row],[id]])</f>
        <v>10</v>
      </c>
      <c r="AJ576">
        <f>podroze7[[#This Row],[D_powr]]-podroze7[[#This Row],[D_wyj]]+1</f>
        <v>1</v>
      </c>
      <c r="AK576" s="1" cm="1">
        <f t="array" ref="AK576">SUM(IF(podroze7[Nazwisko]=podroze7[[#This Row],[Nazwisko]],podroze7[dnie],0))</f>
        <v>27</v>
      </c>
      <c r="AL576" s="1">
        <f>30+(podroze7[[#This Row],[dnie]]-1)*24</f>
        <v>30</v>
      </c>
      <c r="AM576" s="1">
        <f>podroze7[[#This Row],[dieta]]+podroze7[[#This Row],[Koszt_wyj]]</f>
        <v>242.5</v>
      </c>
      <c r="AZ576" s="1" t="s">
        <v>75</v>
      </c>
      <c r="BA576" s="1" t="s">
        <v>88</v>
      </c>
      <c r="BB576" s="1" t="s">
        <v>30</v>
      </c>
      <c r="BC576" s="2">
        <v>41653</v>
      </c>
      <c r="BD576" s="2">
        <v>41653</v>
      </c>
      <c r="BE576">
        <v>212.5</v>
      </c>
      <c r="BF576" t="str">
        <f>podroze78[[#This Row],[Imie]]&amp;podroze78[[#This Row],[Nazwisko]]</f>
        <v>EweliaNyska</v>
      </c>
      <c r="BG576">
        <f>COUNTIF(podroze78[id],podroze78[[#This Row],[id]])</f>
        <v>10</v>
      </c>
      <c r="BH576">
        <f>podroze78[[#This Row],[D_powr]]-podroze78[[#This Row],[D_wyj]]+1</f>
        <v>1</v>
      </c>
      <c r="BI576" s="1" cm="1">
        <f t="array" ref="BI576">SUM(IF(podroze78[Nazwisko]=podroze78[[#This Row],[Nazwisko]],podroze78[dnie],0))</f>
        <v>27</v>
      </c>
      <c r="BJ576" s="1">
        <f>30+(podroze78[[#This Row],[dnie]]-1)*24</f>
        <v>30</v>
      </c>
      <c r="BK576" s="1">
        <f>podroze78[[#This Row],[dieta]]+podroze78[[#This Row],[Koszt_wyj]]</f>
        <v>242.5</v>
      </c>
      <c r="BL576" s="1">
        <f>MONTH(podroze78[[#This Row],[D_wyj]])</f>
        <v>1</v>
      </c>
      <c r="BT576" s="1" t="s">
        <v>75</v>
      </c>
      <c r="BU576" s="1" t="s">
        <v>88</v>
      </c>
      <c r="BV576" s="1" t="s">
        <v>30</v>
      </c>
      <c r="BW576" s="2">
        <v>41653</v>
      </c>
      <c r="BX576" s="2">
        <v>41653</v>
      </c>
      <c r="BY576">
        <v>212.5</v>
      </c>
      <c r="BZ576" t="str">
        <f>podroze789[[#This Row],[Imie]]&amp;podroze789[[#This Row],[Nazwisko]]</f>
        <v>EweliaNyska</v>
      </c>
      <c r="CA576">
        <f>COUNTIF(podroze789[id],podroze789[[#This Row],[id]])</f>
        <v>10</v>
      </c>
      <c r="CB576">
        <f>podroze789[[#This Row],[D_powr]]-podroze789[[#This Row],[D_wyj]]+1</f>
        <v>1</v>
      </c>
      <c r="CC576" s="1" cm="1">
        <f t="array" ref="CC576">SUM(IF(podroze789[Nazwisko]=podroze789[[#This Row],[Nazwisko]],podroze789[dnie],0))</f>
        <v>27</v>
      </c>
      <c r="CD576" s="1">
        <f>30+(podroze789[[#This Row],[dnie]]-1)*24</f>
        <v>30</v>
      </c>
      <c r="CE576" s="1">
        <f>podroze789[[#This Row],[dieta]]+podroze789[[#This Row],[Koszt_wyj]]</f>
        <v>242.5</v>
      </c>
      <c r="CF576" s="1">
        <f>MONTH(podroze789[[#This Row],[D_wyj]])</f>
        <v>1</v>
      </c>
      <c r="CG576" s="1">
        <f>podroze789[[#This Row],[dnie]]-1</f>
        <v>0</v>
      </c>
      <c r="CV576" s="24">
        <v>4</v>
      </c>
    </row>
    <row r="577" spans="1:100" hidden="1" x14ac:dyDescent="0.25">
      <c r="A577" s="1" t="s">
        <v>75</v>
      </c>
      <c r="B577" s="1" t="s">
        <v>88</v>
      </c>
      <c r="C577" s="1" t="s">
        <v>27</v>
      </c>
      <c r="D577" s="2">
        <v>41803</v>
      </c>
      <c r="E577" s="2">
        <v>41803</v>
      </c>
      <c r="F577">
        <v>442</v>
      </c>
      <c r="G577" t="str">
        <f>podroze[[#This Row],[Imie]]&amp;podroze[[#This Row],[Nazwisko]]</f>
        <v>EweliaNyska</v>
      </c>
      <c r="H577">
        <f>COUNTIF(podroze[id],podroze[[#This Row],[id]])</f>
        <v>10</v>
      </c>
      <c r="I577">
        <f>podroze[[#This Row],[D_powr]]-podroze[[#This Row],[D_wyj]]+1</f>
        <v>1</v>
      </c>
      <c r="J577" s="1" cm="1">
        <f t="array" ref="J577">SUM(IF(podroze[Nazwisko]=podroze[[#This Row],[Nazwisko]],podroze[dnie],0))</f>
        <v>27</v>
      </c>
      <c r="K577" s="1">
        <f>30+(podroze[[#This Row],[dnie]]-1)*24</f>
        <v>30</v>
      </c>
      <c r="AB577" s="1" t="s">
        <v>75</v>
      </c>
      <c r="AC577" s="1" t="s">
        <v>88</v>
      </c>
      <c r="AD577" s="1" t="s">
        <v>27</v>
      </c>
      <c r="AE577" s="2">
        <v>41803</v>
      </c>
      <c r="AF577" s="2">
        <v>41803</v>
      </c>
      <c r="AG577">
        <v>442</v>
      </c>
      <c r="AH577" t="str">
        <f>podroze7[[#This Row],[Imie]]&amp;podroze7[[#This Row],[Nazwisko]]</f>
        <v>EweliaNyska</v>
      </c>
      <c r="AI577">
        <f>COUNTIF(podroze7[id],podroze7[[#This Row],[id]])</f>
        <v>10</v>
      </c>
      <c r="AJ577">
        <f>podroze7[[#This Row],[D_powr]]-podroze7[[#This Row],[D_wyj]]+1</f>
        <v>1</v>
      </c>
      <c r="AK577" s="1" cm="1">
        <f t="array" ref="AK577">SUM(IF(podroze7[Nazwisko]=podroze7[[#This Row],[Nazwisko]],podroze7[dnie],0))</f>
        <v>27</v>
      </c>
      <c r="AL577" s="1">
        <f>30+(podroze7[[#This Row],[dnie]]-1)*24</f>
        <v>30</v>
      </c>
      <c r="AM577" s="1">
        <f>podroze7[[#This Row],[dieta]]+podroze7[[#This Row],[Koszt_wyj]]</f>
        <v>472</v>
      </c>
      <c r="AZ577" s="1" t="s">
        <v>75</v>
      </c>
      <c r="BA577" s="1" t="s">
        <v>88</v>
      </c>
      <c r="BB577" s="1" t="s">
        <v>27</v>
      </c>
      <c r="BC577" s="2">
        <v>41803</v>
      </c>
      <c r="BD577" s="2">
        <v>41803</v>
      </c>
      <c r="BE577">
        <v>442</v>
      </c>
      <c r="BF577" t="str">
        <f>podroze78[[#This Row],[Imie]]&amp;podroze78[[#This Row],[Nazwisko]]</f>
        <v>EweliaNyska</v>
      </c>
      <c r="BG577">
        <f>COUNTIF(podroze78[id],podroze78[[#This Row],[id]])</f>
        <v>10</v>
      </c>
      <c r="BH577">
        <f>podroze78[[#This Row],[D_powr]]-podroze78[[#This Row],[D_wyj]]+1</f>
        <v>1</v>
      </c>
      <c r="BI577" s="1" cm="1">
        <f t="array" ref="BI577">SUM(IF(podroze78[Nazwisko]=podroze78[[#This Row],[Nazwisko]],podroze78[dnie],0))</f>
        <v>27</v>
      </c>
      <c r="BJ577" s="1">
        <f>30+(podroze78[[#This Row],[dnie]]-1)*24</f>
        <v>30</v>
      </c>
      <c r="BK577" s="1">
        <f>podroze78[[#This Row],[dieta]]+podroze78[[#This Row],[Koszt_wyj]]</f>
        <v>472</v>
      </c>
      <c r="BL577" s="1">
        <f>MONTH(podroze78[[#This Row],[D_wyj]])</f>
        <v>6</v>
      </c>
      <c r="BT577" s="1" t="s">
        <v>75</v>
      </c>
      <c r="BU577" s="1" t="s">
        <v>88</v>
      </c>
      <c r="BV577" s="1" t="s">
        <v>27</v>
      </c>
      <c r="BW577" s="2">
        <v>41803</v>
      </c>
      <c r="BX577" s="2">
        <v>41803</v>
      </c>
      <c r="BY577">
        <v>442</v>
      </c>
      <c r="BZ577" t="str">
        <f>podroze789[[#This Row],[Imie]]&amp;podroze789[[#This Row],[Nazwisko]]</f>
        <v>EweliaNyska</v>
      </c>
      <c r="CA577">
        <f>COUNTIF(podroze789[id],podroze789[[#This Row],[id]])</f>
        <v>10</v>
      </c>
      <c r="CB577">
        <f>podroze789[[#This Row],[D_powr]]-podroze789[[#This Row],[D_wyj]]+1</f>
        <v>1</v>
      </c>
      <c r="CC577" s="1" cm="1">
        <f t="array" ref="CC577">SUM(IF(podroze789[Nazwisko]=podroze789[[#This Row],[Nazwisko]],podroze789[dnie],0))</f>
        <v>27</v>
      </c>
      <c r="CD577" s="1">
        <f>30+(podroze789[[#This Row],[dnie]]-1)*24</f>
        <v>30</v>
      </c>
      <c r="CE577" s="1">
        <f>podroze789[[#This Row],[dieta]]+podroze789[[#This Row],[Koszt_wyj]]</f>
        <v>472</v>
      </c>
      <c r="CF577" s="1">
        <f>MONTH(podroze789[[#This Row],[D_wyj]])</f>
        <v>6</v>
      </c>
      <c r="CG577" s="1">
        <f>podroze789[[#This Row],[dnie]]-1</f>
        <v>0</v>
      </c>
      <c r="CV577" s="23">
        <v>4</v>
      </c>
    </row>
    <row r="578" spans="1:100" hidden="1" x14ac:dyDescent="0.25">
      <c r="A578" s="1" t="s">
        <v>75</v>
      </c>
      <c r="B578" s="1" t="s">
        <v>88</v>
      </c>
      <c r="C578" s="1" t="s">
        <v>38</v>
      </c>
      <c r="D578" s="2">
        <v>41946</v>
      </c>
      <c r="E578" s="2">
        <v>41946</v>
      </c>
      <c r="F578">
        <v>278.8</v>
      </c>
      <c r="G578" t="str">
        <f>podroze[[#This Row],[Imie]]&amp;podroze[[#This Row],[Nazwisko]]</f>
        <v>EweliaNyska</v>
      </c>
      <c r="H578">
        <f>COUNTIF(podroze[id],podroze[[#This Row],[id]])</f>
        <v>10</v>
      </c>
      <c r="I578">
        <f>podroze[[#This Row],[D_powr]]-podroze[[#This Row],[D_wyj]]+1</f>
        <v>1</v>
      </c>
      <c r="J578" s="1" cm="1">
        <f t="array" ref="J578">SUM(IF(podroze[Nazwisko]=podroze[[#This Row],[Nazwisko]],podroze[dnie],0))</f>
        <v>27</v>
      </c>
      <c r="K578" s="1">
        <f>30+(podroze[[#This Row],[dnie]]-1)*24</f>
        <v>30</v>
      </c>
      <c r="AB578" s="1" t="s">
        <v>75</v>
      </c>
      <c r="AC578" s="1" t="s">
        <v>88</v>
      </c>
      <c r="AD578" s="1" t="s">
        <v>38</v>
      </c>
      <c r="AE578" s="2">
        <v>41946</v>
      </c>
      <c r="AF578" s="2">
        <v>41946</v>
      </c>
      <c r="AG578">
        <v>278.8</v>
      </c>
      <c r="AH578" t="str">
        <f>podroze7[[#This Row],[Imie]]&amp;podroze7[[#This Row],[Nazwisko]]</f>
        <v>EweliaNyska</v>
      </c>
      <c r="AI578">
        <f>COUNTIF(podroze7[id],podroze7[[#This Row],[id]])</f>
        <v>10</v>
      </c>
      <c r="AJ578">
        <f>podroze7[[#This Row],[D_powr]]-podroze7[[#This Row],[D_wyj]]+1</f>
        <v>1</v>
      </c>
      <c r="AK578" s="1" cm="1">
        <f t="array" ref="AK578">SUM(IF(podroze7[Nazwisko]=podroze7[[#This Row],[Nazwisko]],podroze7[dnie],0))</f>
        <v>27</v>
      </c>
      <c r="AL578" s="1">
        <f>30+(podroze7[[#This Row],[dnie]]-1)*24</f>
        <v>30</v>
      </c>
      <c r="AM578" s="1">
        <f>podroze7[[#This Row],[dieta]]+podroze7[[#This Row],[Koszt_wyj]]</f>
        <v>308.8</v>
      </c>
      <c r="AZ578" s="1" t="s">
        <v>75</v>
      </c>
      <c r="BA578" s="1" t="s">
        <v>88</v>
      </c>
      <c r="BB578" s="1" t="s">
        <v>38</v>
      </c>
      <c r="BC578" s="2">
        <v>41946</v>
      </c>
      <c r="BD578" s="2">
        <v>41946</v>
      </c>
      <c r="BE578">
        <v>278.8</v>
      </c>
      <c r="BF578" t="str">
        <f>podroze78[[#This Row],[Imie]]&amp;podroze78[[#This Row],[Nazwisko]]</f>
        <v>EweliaNyska</v>
      </c>
      <c r="BG578">
        <f>COUNTIF(podroze78[id],podroze78[[#This Row],[id]])</f>
        <v>10</v>
      </c>
      <c r="BH578">
        <f>podroze78[[#This Row],[D_powr]]-podroze78[[#This Row],[D_wyj]]+1</f>
        <v>1</v>
      </c>
      <c r="BI578" s="1" cm="1">
        <f t="array" ref="BI578">SUM(IF(podroze78[Nazwisko]=podroze78[[#This Row],[Nazwisko]],podroze78[dnie],0))</f>
        <v>27</v>
      </c>
      <c r="BJ578" s="1">
        <f>30+(podroze78[[#This Row],[dnie]]-1)*24</f>
        <v>30</v>
      </c>
      <c r="BK578" s="1">
        <f>podroze78[[#This Row],[dieta]]+podroze78[[#This Row],[Koszt_wyj]]</f>
        <v>308.8</v>
      </c>
      <c r="BL578" s="1">
        <f>MONTH(podroze78[[#This Row],[D_wyj]])</f>
        <v>11</v>
      </c>
      <c r="BT578" s="1" t="s">
        <v>75</v>
      </c>
      <c r="BU578" s="1" t="s">
        <v>88</v>
      </c>
      <c r="BV578" s="1" t="s">
        <v>38</v>
      </c>
      <c r="BW578" s="2">
        <v>41946</v>
      </c>
      <c r="BX578" s="2">
        <v>41946</v>
      </c>
      <c r="BY578">
        <v>278.8</v>
      </c>
      <c r="BZ578" t="str">
        <f>podroze789[[#This Row],[Imie]]&amp;podroze789[[#This Row],[Nazwisko]]</f>
        <v>EweliaNyska</v>
      </c>
      <c r="CA578">
        <f>COUNTIF(podroze789[id],podroze789[[#This Row],[id]])</f>
        <v>10</v>
      </c>
      <c r="CB578">
        <f>podroze789[[#This Row],[D_powr]]-podroze789[[#This Row],[D_wyj]]+1</f>
        <v>1</v>
      </c>
      <c r="CC578" s="1" cm="1">
        <f t="array" ref="CC578">SUM(IF(podroze789[Nazwisko]=podroze789[[#This Row],[Nazwisko]],podroze789[dnie],0))</f>
        <v>27</v>
      </c>
      <c r="CD578" s="1">
        <f>30+(podroze789[[#This Row],[dnie]]-1)*24</f>
        <v>30</v>
      </c>
      <c r="CE578" s="1">
        <f>podroze789[[#This Row],[dieta]]+podroze789[[#This Row],[Koszt_wyj]]</f>
        <v>308.8</v>
      </c>
      <c r="CF578" s="1">
        <f>MONTH(podroze789[[#This Row],[D_wyj]])</f>
        <v>11</v>
      </c>
      <c r="CG578" s="1">
        <f>podroze789[[#This Row],[dnie]]-1</f>
        <v>0</v>
      </c>
      <c r="CV578" s="24">
        <v>3</v>
      </c>
    </row>
    <row r="579" spans="1:100" hidden="1" x14ac:dyDescent="0.25">
      <c r="A579" s="1" t="s">
        <v>75</v>
      </c>
      <c r="B579" s="1" t="s">
        <v>88</v>
      </c>
      <c r="C579" s="1" t="s">
        <v>27</v>
      </c>
      <c r="D579" s="2">
        <v>41950</v>
      </c>
      <c r="E579" s="2">
        <v>41950</v>
      </c>
      <c r="F579">
        <v>442</v>
      </c>
      <c r="G579" t="str">
        <f>podroze[[#This Row],[Imie]]&amp;podroze[[#This Row],[Nazwisko]]</f>
        <v>EweliaNyska</v>
      </c>
      <c r="H579">
        <f>COUNTIF(podroze[id],podroze[[#This Row],[id]])</f>
        <v>10</v>
      </c>
      <c r="I579">
        <f>podroze[[#This Row],[D_powr]]-podroze[[#This Row],[D_wyj]]+1</f>
        <v>1</v>
      </c>
      <c r="J579" s="1" cm="1">
        <f t="array" ref="J579">SUM(IF(podroze[Nazwisko]=podroze[[#This Row],[Nazwisko]],podroze[dnie],0))</f>
        <v>27</v>
      </c>
      <c r="K579" s="1">
        <f>30+(podroze[[#This Row],[dnie]]-1)*24</f>
        <v>30</v>
      </c>
      <c r="AB579" s="1" t="s">
        <v>75</v>
      </c>
      <c r="AC579" s="1" t="s">
        <v>88</v>
      </c>
      <c r="AD579" s="1" t="s">
        <v>27</v>
      </c>
      <c r="AE579" s="2">
        <v>41950</v>
      </c>
      <c r="AF579" s="2">
        <v>41950</v>
      </c>
      <c r="AG579">
        <v>442</v>
      </c>
      <c r="AH579" t="str">
        <f>podroze7[[#This Row],[Imie]]&amp;podroze7[[#This Row],[Nazwisko]]</f>
        <v>EweliaNyska</v>
      </c>
      <c r="AI579">
        <f>COUNTIF(podroze7[id],podroze7[[#This Row],[id]])</f>
        <v>10</v>
      </c>
      <c r="AJ579">
        <f>podroze7[[#This Row],[D_powr]]-podroze7[[#This Row],[D_wyj]]+1</f>
        <v>1</v>
      </c>
      <c r="AK579" s="1" cm="1">
        <f t="array" ref="AK579">SUM(IF(podroze7[Nazwisko]=podroze7[[#This Row],[Nazwisko]],podroze7[dnie],0))</f>
        <v>27</v>
      </c>
      <c r="AL579" s="1">
        <f>30+(podroze7[[#This Row],[dnie]]-1)*24</f>
        <v>30</v>
      </c>
      <c r="AM579" s="1">
        <f>podroze7[[#This Row],[dieta]]+podroze7[[#This Row],[Koszt_wyj]]</f>
        <v>472</v>
      </c>
      <c r="AZ579" s="1" t="s">
        <v>75</v>
      </c>
      <c r="BA579" s="1" t="s">
        <v>88</v>
      </c>
      <c r="BB579" s="1" t="s">
        <v>27</v>
      </c>
      <c r="BC579" s="2">
        <v>41950</v>
      </c>
      <c r="BD579" s="2">
        <v>41950</v>
      </c>
      <c r="BE579">
        <v>442</v>
      </c>
      <c r="BF579" t="str">
        <f>podroze78[[#This Row],[Imie]]&amp;podroze78[[#This Row],[Nazwisko]]</f>
        <v>EweliaNyska</v>
      </c>
      <c r="BG579">
        <f>COUNTIF(podroze78[id],podroze78[[#This Row],[id]])</f>
        <v>10</v>
      </c>
      <c r="BH579">
        <f>podroze78[[#This Row],[D_powr]]-podroze78[[#This Row],[D_wyj]]+1</f>
        <v>1</v>
      </c>
      <c r="BI579" s="1" cm="1">
        <f t="array" ref="BI579">SUM(IF(podroze78[Nazwisko]=podroze78[[#This Row],[Nazwisko]],podroze78[dnie],0))</f>
        <v>27</v>
      </c>
      <c r="BJ579" s="1">
        <f>30+(podroze78[[#This Row],[dnie]]-1)*24</f>
        <v>30</v>
      </c>
      <c r="BK579" s="1">
        <f>podroze78[[#This Row],[dieta]]+podroze78[[#This Row],[Koszt_wyj]]</f>
        <v>472</v>
      </c>
      <c r="BL579" s="1">
        <f>MONTH(podroze78[[#This Row],[D_wyj]])</f>
        <v>11</v>
      </c>
      <c r="BT579" s="1" t="s">
        <v>75</v>
      </c>
      <c r="BU579" s="1" t="s">
        <v>88</v>
      </c>
      <c r="BV579" s="1" t="s">
        <v>27</v>
      </c>
      <c r="BW579" s="2">
        <v>41950</v>
      </c>
      <c r="BX579" s="2">
        <v>41950</v>
      </c>
      <c r="BY579">
        <v>442</v>
      </c>
      <c r="BZ579" t="str">
        <f>podroze789[[#This Row],[Imie]]&amp;podroze789[[#This Row],[Nazwisko]]</f>
        <v>EweliaNyska</v>
      </c>
      <c r="CA579">
        <f>COUNTIF(podroze789[id],podroze789[[#This Row],[id]])</f>
        <v>10</v>
      </c>
      <c r="CB579">
        <f>podroze789[[#This Row],[D_powr]]-podroze789[[#This Row],[D_wyj]]+1</f>
        <v>1</v>
      </c>
      <c r="CC579" s="1" cm="1">
        <f t="array" ref="CC579">SUM(IF(podroze789[Nazwisko]=podroze789[[#This Row],[Nazwisko]],podroze789[dnie],0))</f>
        <v>27</v>
      </c>
      <c r="CD579" s="1">
        <f>30+(podroze789[[#This Row],[dnie]]-1)*24</f>
        <v>30</v>
      </c>
      <c r="CE579" s="1">
        <f>podroze789[[#This Row],[dieta]]+podroze789[[#This Row],[Koszt_wyj]]</f>
        <v>472</v>
      </c>
      <c r="CF579" s="1">
        <f>MONTH(podroze789[[#This Row],[D_wyj]])</f>
        <v>11</v>
      </c>
      <c r="CG579" s="1">
        <f>podroze789[[#This Row],[dnie]]-1</f>
        <v>0</v>
      </c>
      <c r="CV579" s="23">
        <v>3</v>
      </c>
    </row>
    <row r="580" spans="1:100" hidden="1" x14ac:dyDescent="0.25">
      <c r="A580" s="1" t="s">
        <v>109</v>
      </c>
      <c r="B580" s="1" t="s">
        <v>110</v>
      </c>
      <c r="C580" s="1" t="s">
        <v>38</v>
      </c>
      <c r="D580" s="2">
        <v>41989</v>
      </c>
      <c r="E580" s="2">
        <v>41989</v>
      </c>
      <c r="F580">
        <v>278.8</v>
      </c>
      <c r="G580" t="str">
        <f>podroze[[#This Row],[Imie]]&amp;podroze[[#This Row],[Nazwisko]]</f>
        <v>KatarzynaPiotrowska</v>
      </c>
      <c r="H580">
        <f>COUNTIF(podroze[id],podroze[[#This Row],[id]])</f>
        <v>10</v>
      </c>
      <c r="I580">
        <f>podroze[[#This Row],[D_powr]]-podroze[[#This Row],[D_wyj]]+1</f>
        <v>1</v>
      </c>
      <c r="J580" s="1" cm="1">
        <f t="array" ref="J580">SUM(IF(podroze[Nazwisko]=podroze[[#This Row],[Nazwisko]],podroze[dnie],0))</f>
        <v>27</v>
      </c>
      <c r="K580" s="1">
        <f>30+(podroze[[#This Row],[dnie]]-1)*24</f>
        <v>30</v>
      </c>
      <c r="AB580" s="1" t="s">
        <v>109</v>
      </c>
      <c r="AC580" s="1" t="s">
        <v>110</v>
      </c>
      <c r="AD580" s="1" t="s">
        <v>38</v>
      </c>
      <c r="AE580" s="2">
        <v>41989</v>
      </c>
      <c r="AF580" s="2">
        <v>41989</v>
      </c>
      <c r="AG580">
        <v>278.8</v>
      </c>
      <c r="AH580" t="str">
        <f>podroze7[[#This Row],[Imie]]&amp;podroze7[[#This Row],[Nazwisko]]</f>
        <v>KatarzynaPiotrowska</v>
      </c>
      <c r="AI580">
        <f>COUNTIF(podroze7[id],podroze7[[#This Row],[id]])</f>
        <v>10</v>
      </c>
      <c r="AJ580">
        <f>podroze7[[#This Row],[D_powr]]-podroze7[[#This Row],[D_wyj]]+1</f>
        <v>1</v>
      </c>
      <c r="AK580" s="1" cm="1">
        <f t="array" ref="AK580">SUM(IF(podroze7[Nazwisko]=podroze7[[#This Row],[Nazwisko]],podroze7[dnie],0))</f>
        <v>27</v>
      </c>
      <c r="AL580" s="1">
        <f>30+(podroze7[[#This Row],[dnie]]-1)*24</f>
        <v>30</v>
      </c>
      <c r="AM580" s="1">
        <f>podroze7[[#This Row],[dieta]]+podroze7[[#This Row],[Koszt_wyj]]</f>
        <v>308.8</v>
      </c>
      <c r="AZ580" s="1" t="s">
        <v>109</v>
      </c>
      <c r="BA580" s="1" t="s">
        <v>110</v>
      </c>
      <c r="BB580" s="1" t="s">
        <v>38</v>
      </c>
      <c r="BC580" s="2">
        <v>41989</v>
      </c>
      <c r="BD580" s="2">
        <v>41989</v>
      </c>
      <c r="BE580">
        <v>278.8</v>
      </c>
      <c r="BF580" t="str">
        <f>podroze78[[#This Row],[Imie]]&amp;podroze78[[#This Row],[Nazwisko]]</f>
        <v>KatarzynaPiotrowska</v>
      </c>
      <c r="BG580">
        <f>COUNTIF(podroze78[id],podroze78[[#This Row],[id]])</f>
        <v>10</v>
      </c>
      <c r="BH580">
        <f>podroze78[[#This Row],[D_powr]]-podroze78[[#This Row],[D_wyj]]+1</f>
        <v>1</v>
      </c>
      <c r="BI580" s="1" cm="1">
        <f t="array" ref="BI580">SUM(IF(podroze78[Nazwisko]=podroze78[[#This Row],[Nazwisko]],podroze78[dnie],0))</f>
        <v>27</v>
      </c>
      <c r="BJ580" s="1">
        <f>30+(podroze78[[#This Row],[dnie]]-1)*24</f>
        <v>30</v>
      </c>
      <c r="BK580" s="1">
        <f>podroze78[[#This Row],[dieta]]+podroze78[[#This Row],[Koszt_wyj]]</f>
        <v>308.8</v>
      </c>
      <c r="BL580" s="1">
        <f>MONTH(podroze78[[#This Row],[D_wyj]])</f>
        <v>12</v>
      </c>
      <c r="BT580" s="1" t="s">
        <v>109</v>
      </c>
      <c r="BU580" s="1" t="s">
        <v>110</v>
      </c>
      <c r="BV580" s="1" t="s">
        <v>38</v>
      </c>
      <c r="BW580" s="2">
        <v>41989</v>
      </c>
      <c r="BX580" s="2">
        <v>41989</v>
      </c>
      <c r="BY580">
        <v>278.8</v>
      </c>
      <c r="BZ580" t="str">
        <f>podroze789[[#This Row],[Imie]]&amp;podroze789[[#This Row],[Nazwisko]]</f>
        <v>KatarzynaPiotrowska</v>
      </c>
      <c r="CA580">
        <f>COUNTIF(podroze789[id],podroze789[[#This Row],[id]])</f>
        <v>10</v>
      </c>
      <c r="CB580">
        <f>podroze789[[#This Row],[D_powr]]-podroze789[[#This Row],[D_wyj]]+1</f>
        <v>1</v>
      </c>
      <c r="CC580" s="1" cm="1">
        <f t="array" ref="CC580">SUM(IF(podroze789[Nazwisko]=podroze789[[#This Row],[Nazwisko]],podroze789[dnie],0))</f>
        <v>27</v>
      </c>
      <c r="CD580" s="1">
        <f>30+(podroze789[[#This Row],[dnie]]-1)*24</f>
        <v>30</v>
      </c>
      <c r="CE580" s="1">
        <f>podroze789[[#This Row],[dieta]]+podroze789[[#This Row],[Koszt_wyj]]</f>
        <v>308.8</v>
      </c>
      <c r="CF580" s="1">
        <f>MONTH(podroze789[[#This Row],[D_wyj]])</f>
        <v>12</v>
      </c>
      <c r="CG580" s="1">
        <f>podroze789[[#This Row],[dnie]]-1</f>
        <v>0</v>
      </c>
      <c r="CV580" s="24">
        <v>2</v>
      </c>
    </row>
    <row r="581" spans="1:100" hidden="1" x14ac:dyDescent="0.25">
      <c r="A581" s="1" t="s">
        <v>75</v>
      </c>
      <c r="B581" s="1" t="s">
        <v>76</v>
      </c>
      <c r="C581" s="1" t="s">
        <v>27</v>
      </c>
      <c r="D581" s="2">
        <v>41806</v>
      </c>
      <c r="E581" s="2">
        <v>41806</v>
      </c>
      <c r="F581">
        <v>442</v>
      </c>
      <c r="G581" t="str">
        <f>podroze[[#This Row],[Imie]]&amp;podroze[[#This Row],[Nazwisko]]</f>
        <v>EweliaPrus</v>
      </c>
      <c r="H581">
        <f>COUNTIF(podroze[id],podroze[[#This Row],[id]])</f>
        <v>8</v>
      </c>
      <c r="I581">
        <f>podroze[[#This Row],[D_powr]]-podroze[[#This Row],[D_wyj]]+1</f>
        <v>1</v>
      </c>
      <c r="J581" s="1" cm="1">
        <f t="array" ref="J581">SUM(IF(podroze[Nazwisko]=podroze[[#This Row],[Nazwisko]],podroze[dnie],0))</f>
        <v>27</v>
      </c>
      <c r="K581" s="1">
        <f>30+(podroze[[#This Row],[dnie]]-1)*24</f>
        <v>30</v>
      </c>
      <c r="AB581" s="1" t="s">
        <v>75</v>
      </c>
      <c r="AC581" s="1" t="s">
        <v>76</v>
      </c>
      <c r="AD581" s="1" t="s">
        <v>27</v>
      </c>
      <c r="AE581" s="2">
        <v>41806</v>
      </c>
      <c r="AF581" s="2">
        <v>41806</v>
      </c>
      <c r="AG581">
        <v>442</v>
      </c>
      <c r="AH581" t="str">
        <f>podroze7[[#This Row],[Imie]]&amp;podroze7[[#This Row],[Nazwisko]]</f>
        <v>EweliaPrus</v>
      </c>
      <c r="AI581">
        <f>COUNTIF(podroze7[id],podroze7[[#This Row],[id]])</f>
        <v>8</v>
      </c>
      <c r="AJ581">
        <f>podroze7[[#This Row],[D_powr]]-podroze7[[#This Row],[D_wyj]]+1</f>
        <v>1</v>
      </c>
      <c r="AK581" s="1" cm="1">
        <f t="array" ref="AK581">SUM(IF(podroze7[Nazwisko]=podroze7[[#This Row],[Nazwisko]],podroze7[dnie],0))</f>
        <v>27</v>
      </c>
      <c r="AL581" s="1">
        <f>30+(podroze7[[#This Row],[dnie]]-1)*24</f>
        <v>30</v>
      </c>
      <c r="AM581" s="1">
        <f>podroze7[[#This Row],[dieta]]+podroze7[[#This Row],[Koszt_wyj]]</f>
        <v>472</v>
      </c>
      <c r="AZ581" s="1" t="s">
        <v>75</v>
      </c>
      <c r="BA581" s="1" t="s">
        <v>76</v>
      </c>
      <c r="BB581" s="1" t="s">
        <v>27</v>
      </c>
      <c r="BC581" s="2">
        <v>41806</v>
      </c>
      <c r="BD581" s="2">
        <v>41806</v>
      </c>
      <c r="BE581">
        <v>442</v>
      </c>
      <c r="BF581" t="str">
        <f>podroze78[[#This Row],[Imie]]&amp;podroze78[[#This Row],[Nazwisko]]</f>
        <v>EweliaPrus</v>
      </c>
      <c r="BG581">
        <f>COUNTIF(podroze78[id],podroze78[[#This Row],[id]])</f>
        <v>8</v>
      </c>
      <c r="BH581">
        <f>podroze78[[#This Row],[D_powr]]-podroze78[[#This Row],[D_wyj]]+1</f>
        <v>1</v>
      </c>
      <c r="BI581" s="1" cm="1">
        <f t="array" ref="BI581">SUM(IF(podroze78[Nazwisko]=podroze78[[#This Row],[Nazwisko]],podroze78[dnie],0))</f>
        <v>27</v>
      </c>
      <c r="BJ581" s="1">
        <f>30+(podroze78[[#This Row],[dnie]]-1)*24</f>
        <v>30</v>
      </c>
      <c r="BK581" s="1">
        <f>podroze78[[#This Row],[dieta]]+podroze78[[#This Row],[Koszt_wyj]]</f>
        <v>472</v>
      </c>
      <c r="BL581" s="1">
        <f>MONTH(podroze78[[#This Row],[D_wyj]])</f>
        <v>6</v>
      </c>
      <c r="BT581" s="1" t="s">
        <v>75</v>
      </c>
      <c r="BU581" s="1" t="s">
        <v>76</v>
      </c>
      <c r="BV581" s="1" t="s">
        <v>27</v>
      </c>
      <c r="BW581" s="2">
        <v>41806</v>
      </c>
      <c r="BX581" s="2">
        <v>41806</v>
      </c>
      <c r="BY581">
        <v>442</v>
      </c>
      <c r="BZ581" t="str">
        <f>podroze789[[#This Row],[Imie]]&amp;podroze789[[#This Row],[Nazwisko]]</f>
        <v>EweliaPrus</v>
      </c>
      <c r="CA581">
        <f>COUNTIF(podroze789[id],podroze789[[#This Row],[id]])</f>
        <v>8</v>
      </c>
      <c r="CB581">
        <f>podroze789[[#This Row],[D_powr]]-podroze789[[#This Row],[D_wyj]]+1</f>
        <v>1</v>
      </c>
      <c r="CC581" s="1" cm="1">
        <f t="array" ref="CC581">SUM(IF(podroze789[Nazwisko]=podroze789[[#This Row],[Nazwisko]],podroze789[dnie],0))</f>
        <v>27</v>
      </c>
      <c r="CD581" s="1">
        <f>30+(podroze789[[#This Row],[dnie]]-1)*24</f>
        <v>30</v>
      </c>
      <c r="CE581" s="1">
        <f>podroze789[[#This Row],[dieta]]+podroze789[[#This Row],[Koszt_wyj]]</f>
        <v>472</v>
      </c>
      <c r="CF581" s="1">
        <f>MONTH(podroze789[[#This Row],[D_wyj]])</f>
        <v>6</v>
      </c>
      <c r="CG581" s="1">
        <f>podroze789[[#This Row],[dnie]]-1</f>
        <v>0</v>
      </c>
      <c r="CV581" s="23">
        <v>2</v>
      </c>
    </row>
    <row r="582" spans="1:100" x14ac:dyDescent="0.25">
      <c r="A582" s="1" t="s">
        <v>6</v>
      </c>
      <c r="B582" s="1" t="s">
        <v>139</v>
      </c>
      <c r="C582" s="1" t="s">
        <v>19</v>
      </c>
      <c r="D582" s="2">
        <v>41713</v>
      </c>
      <c r="E582" s="2">
        <v>41717</v>
      </c>
      <c r="F582">
        <v>1077.4000000000001</v>
      </c>
      <c r="G582" t="str">
        <f>podroze[[#This Row],[Imie]]&amp;podroze[[#This Row],[Nazwisko]]</f>
        <v>KarolinaBizuta</v>
      </c>
      <c r="H582">
        <f>COUNTIF(podroze[id],podroze[[#This Row],[id]])</f>
        <v>10</v>
      </c>
      <c r="I582">
        <f>podroze[[#This Row],[D_powr]]-podroze[[#This Row],[D_wyj]]+1</f>
        <v>5</v>
      </c>
      <c r="J582" s="1" cm="1">
        <f t="array" ref="J582">SUM(IF(podroze[Nazwisko]=podroze[[#This Row],[Nazwisko]],podroze[dnie],0))</f>
        <v>26</v>
      </c>
      <c r="K582" s="1">
        <f>30+(podroze[[#This Row],[dnie]]-1)*24</f>
        <v>126</v>
      </c>
      <c r="AB582" s="1" t="s">
        <v>6</v>
      </c>
      <c r="AC582" s="1" t="s">
        <v>139</v>
      </c>
      <c r="AD582" s="1" t="s">
        <v>19</v>
      </c>
      <c r="AE582" s="2">
        <v>41713</v>
      </c>
      <c r="AF582" s="2">
        <v>41717</v>
      </c>
      <c r="AG582">
        <v>1077.4000000000001</v>
      </c>
      <c r="AH582" t="str">
        <f>podroze7[[#This Row],[Imie]]&amp;podroze7[[#This Row],[Nazwisko]]</f>
        <v>KarolinaBizuta</v>
      </c>
      <c r="AI582">
        <f>COUNTIF(podroze7[id],podroze7[[#This Row],[id]])</f>
        <v>10</v>
      </c>
      <c r="AJ582">
        <f>podroze7[[#This Row],[D_powr]]-podroze7[[#This Row],[D_wyj]]+1</f>
        <v>5</v>
      </c>
      <c r="AK582" s="1" cm="1">
        <f t="array" ref="AK582">SUM(IF(podroze7[Nazwisko]=podroze7[[#This Row],[Nazwisko]],podroze7[dnie],0))</f>
        <v>26</v>
      </c>
      <c r="AL582" s="1">
        <f>30+(podroze7[[#This Row],[dnie]]-1)*24</f>
        <v>126</v>
      </c>
      <c r="AM582" s="1">
        <f>podroze7[[#This Row],[dieta]]+podroze7[[#This Row],[Koszt_wyj]]</f>
        <v>1203.4000000000001</v>
      </c>
      <c r="AZ582" s="1" t="s">
        <v>6</v>
      </c>
      <c r="BA582" s="1" t="s">
        <v>139</v>
      </c>
      <c r="BB582" s="1" t="s">
        <v>19</v>
      </c>
      <c r="BC582" s="2">
        <v>41713</v>
      </c>
      <c r="BD582" s="2">
        <v>41717</v>
      </c>
      <c r="BE582">
        <v>1077.4000000000001</v>
      </c>
      <c r="BF582" t="str">
        <f>podroze78[[#This Row],[Imie]]&amp;podroze78[[#This Row],[Nazwisko]]</f>
        <v>KarolinaBizuta</v>
      </c>
      <c r="BG582">
        <f>COUNTIF(podroze78[id],podroze78[[#This Row],[id]])</f>
        <v>10</v>
      </c>
      <c r="BH582">
        <f>podroze78[[#This Row],[D_powr]]-podroze78[[#This Row],[D_wyj]]+1</f>
        <v>5</v>
      </c>
      <c r="BI582" s="1" cm="1">
        <f t="array" ref="BI582">SUM(IF(podroze78[Nazwisko]=podroze78[[#This Row],[Nazwisko]],podroze78[dnie],0))</f>
        <v>26</v>
      </c>
      <c r="BJ582" s="1">
        <f>30+(podroze78[[#This Row],[dnie]]-1)*24</f>
        <v>126</v>
      </c>
      <c r="BK582" s="1">
        <f>podroze78[[#This Row],[dieta]]+podroze78[[#This Row],[Koszt_wyj]]</f>
        <v>1203.4000000000001</v>
      </c>
      <c r="BL582" s="1">
        <f>MONTH(podroze78[[#This Row],[D_wyj]])</f>
        <v>3</v>
      </c>
      <c r="BT582" s="1" t="s">
        <v>6</v>
      </c>
      <c r="BU582" s="1" t="s">
        <v>139</v>
      </c>
      <c r="BV582" s="1" t="s">
        <v>19</v>
      </c>
      <c r="BW582" s="2">
        <v>41713</v>
      </c>
      <c r="BX582" s="2">
        <v>41717</v>
      </c>
      <c r="BY582">
        <v>1077.4000000000001</v>
      </c>
      <c r="BZ582" t="str">
        <f>podroze789[[#This Row],[Imie]]&amp;podroze789[[#This Row],[Nazwisko]]</f>
        <v>KarolinaBizuta</v>
      </c>
      <c r="CA582">
        <f>COUNTIF(podroze789[id],podroze789[[#This Row],[id]])</f>
        <v>10</v>
      </c>
      <c r="CB582">
        <f>podroze789[[#This Row],[D_powr]]-podroze789[[#This Row],[D_wyj]]+1</f>
        <v>5</v>
      </c>
      <c r="CC582" s="1" cm="1">
        <f t="array" ref="CC582">SUM(IF(podroze789[Nazwisko]=podroze789[[#This Row],[Nazwisko]],podroze789[dnie],0))</f>
        <v>26</v>
      </c>
      <c r="CD582" s="1">
        <f>30+(podroze789[[#This Row],[dnie]]-1)*24</f>
        <v>126</v>
      </c>
      <c r="CE582" s="1">
        <f>podroze789[[#This Row],[dieta]]+podroze789[[#This Row],[Koszt_wyj]]</f>
        <v>1203.4000000000001</v>
      </c>
      <c r="CF582" s="1">
        <f>MONTH(podroze789[[#This Row],[D_wyj]])</f>
        <v>3</v>
      </c>
      <c r="CG582" s="1">
        <f>podroze789[[#This Row],[dnie]]-1</f>
        <v>4</v>
      </c>
      <c r="CV582" s="24">
        <v>1</v>
      </c>
    </row>
    <row r="583" spans="1:100" x14ac:dyDescent="0.25">
      <c r="A583" s="1" t="s">
        <v>73</v>
      </c>
      <c r="B583" s="1" t="s">
        <v>74</v>
      </c>
      <c r="C583" s="1" t="s">
        <v>59</v>
      </c>
      <c r="D583" s="2">
        <v>41934</v>
      </c>
      <c r="E583" s="2">
        <v>41938</v>
      </c>
      <c r="F583">
        <v>1078</v>
      </c>
      <c r="G583" t="str">
        <f>podroze[[#This Row],[Imie]]&amp;podroze[[#This Row],[Nazwisko]]</f>
        <v>WojciechKrokus</v>
      </c>
      <c r="H583">
        <f>COUNTIF(podroze[id],podroze[[#This Row],[id]])</f>
        <v>10</v>
      </c>
      <c r="I583">
        <f>podroze[[#This Row],[D_powr]]-podroze[[#This Row],[D_wyj]]+1</f>
        <v>5</v>
      </c>
      <c r="J583" s="1" cm="1">
        <f t="array" ref="J583">SUM(IF(podroze[Nazwisko]=podroze[[#This Row],[Nazwisko]],podroze[dnie],0))</f>
        <v>26</v>
      </c>
      <c r="K583" s="1">
        <f>30+(podroze[[#This Row],[dnie]]-1)*24</f>
        <v>126</v>
      </c>
      <c r="AB583" s="1" t="s">
        <v>73</v>
      </c>
      <c r="AC583" s="1" t="s">
        <v>74</v>
      </c>
      <c r="AD583" s="1" t="s">
        <v>59</v>
      </c>
      <c r="AE583" s="2">
        <v>41934</v>
      </c>
      <c r="AF583" s="2">
        <v>41938</v>
      </c>
      <c r="AG583">
        <v>1078</v>
      </c>
      <c r="AH583" t="str">
        <f>podroze7[[#This Row],[Imie]]&amp;podroze7[[#This Row],[Nazwisko]]</f>
        <v>WojciechKrokus</v>
      </c>
      <c r="AI583">
        <f>COUNTIF(podroze7[id],podroze7[[#This Row],[id]])</f>
        <v>10</v>
      </c>
      <c r="AJ583">
        <f>podroze7[[#This Row],[D_powr]]-podroze7[[#This Row],[D_wyj]]+1</f>
        <v>5</v>
      </c>
      <c r="AK583" s="1" cm="1">
        <f t="array" ref="AK583">SUM(IF(podroze7[Nazwisko]=podroze7[[#This Row],[Nazwisko]],podroze7[dnie],0))</f>
        <v>26</v>
      </c>
      <c r="AL583" s="1">
        <f>30+(podroze7[[#This Row],[dnie]]-1)*24</f>
        <v>126</v>
      </c>
      <c r="AM583" s="1">
        <f>podroze7[[#This Row],[dieta]]+podroze7[[#This Row],[Koszt_wyj]]</f>
        <v>1204</v>
      </c>
      <c r="AZ583" s="1" t="s">
        <v>73</v>
      </c>
      <c r="BA583" s="1" t="s">
        <v>74</v>
      </c>
      <c r="BB583" s="1" t="s">
        <v>59</v>
      </c>
      <c r="BC583" s="2">
        <v>41934</v>
      </c>
      <c r="BD583" s="2">
        <v>41938</v>
      </c>
      <c r="BE583">
        <v>1078</v>
      </c>
      <c r="BF583" t="str">
        <f>podroze78[[#This Row],[Imie]]&amp;podroze78[[#This Row],[Nazwisko]]</f>
        <v>WojciechKrokus</v>
      </c>
      <c r="BG583">
        <f>COUNTIF(podroze78[id],podroze78[[#This Row],[id]])</f>
        <v>10</v>
      </c>
      <c r="BH583">
        <f>podroze78[[#This Row],[D_powr]]-podroze78[[#This Row],[D_wyj]]+1</f>
        <v>5</v>
      </c>
      <c r="BI583" s="1" cm="1">
        <f t="array" ref="BI583">SUM(IF(podroze78[Nazwisko]=podroze78[[#This Row],[Nazwisko]],podroze78[dnie],0))</f>
        <v>26</v>
      </c>
      <c r="BJ583" s="1">
        <f>30+(podroze78[[#This Row],[dnie]]-1)*24</f>
        <v>126</v>
      </c>
      <c r="BK583" s="1">
        <f>podroze78[[#This Row],[dieta]]+podroze78[[#This Row],[Koszt_wyj]]</f>
        <v>1204</v>
      </c>
      <c r="BL583" s="1">
        <f>MONTH(podroze78[[#This Row],[D_wyj]])</f>
        <v>10</v>
      </c>
      <c r="BT583" s="1" t="s">
        <v>73</v>
      </c>
      <c r="BU583" s="1" t="s">
        <v>74</v>
      </c>
      <c r="BV583" s="1" t="s">
        <v>59</v>
      </c>
      <c r="BW583" s="2">
        <v>41934</v>
      </c>
      <c r="BX583" s="2">
        <v>41938</v>
      </c>
      <c r="BY583">
        <v>1078</v>
      </c>
      <c r="BZ583" t="str">
        <f>podroze789[[#This Row],[Imie]]&amp;podroze789[[#This Row],[Nazwisko]]</f>
        <v>WojciechKrokus</v>
      </c>
      <c r="CA583">
        <f>COUNTIF(podroze789[id],podroze789[[#This Row],[id]])</f>
        <v>10</v>
      </c>
      <c r="CB583">
        <f>podroze789[[#This Row],[D_powr]]-podroze789[[#This Row],[D_wyj]]+1</f>
        <v>5</v>
      </c>
      <c r="CC583" s="1" cm="1">
        <f t="array" ref="CC583">SUM(IF(podroze789[Nazwisko]=podroze789[[#This Row],[Nazwisko]],podroze789[dnie],0))</f>
        <v>26</v>
      </c>
      <c r="CD583" s="1">
        <f>30+(podroze789[[#This Row],[dnie]]-1)*24</f>
        <v>126</v>
      </c>
      <c r="CE583" s="1">
        <f>podroze789[[#This Row],[dieta]]+podroze789[[#This Row],[Koszt_wyj]]</f>
        <v>1204</v>
      </c>
      <c r="CF583" s="1">
        <f>MONTH(podroze789[[#This Row],[D_wyj]])</f>
        <v>10</v>
      </c>
      <c r="CG583" s="1">
        <f>podroze789[[#This Row],[dnie]]-1</f>
        <v>4</v>
      </c>
      <c r="CV583" s="23">
        <v>1</v>
      </c>
    </row>
    <row r="584" spans="1:100" x14ac:dyDescent="0.25">
      <c r="A584" s="1" t="s">
        <v>25</v>
      </c>
      <c r="B584" s="1" t="s">
        <v>26</v>
      </c>
      <c r="C584" s="1" t="s">
        <v>27</v>
      </c>
      <c r="D584" s="2">
        <v>41642</v>
      </c>
      <c r="E584" s="2">
        <v>41645</v>
      </c>
      <c r="F584">
        <v>826</v>
      </c>
      <c r="G584" t="str">
        <f>podroze[[#This Row],[Imie]]&amp;podroze[[#This Row],[Nazwisko]]</f>
        <v>JerzyGranica</v>
      </c>
      <c r="H584">
        <f>COUNTIF(podroze[id],podroze[[#This Row],[id]])</f>
        <v>11</v>
      </c>
      <c r="I584">
        <f>podroze[[#This Row],[D_powr]]-podroze[[#This Row],[D_wyj]]+1</f>
        <v>4</v>
      </c>
      <c r="J584" s="1" cm="1">
        <f t="array" ref="J584">SUM(IF(podroze[Nazwisko]=podroze[[#This Row],[Nazwisko]],podroze[dnie],0))</f>
        <v>26</v>
      </c>
      <c r="K584" s="1">
        <f>30+(podroze[[#This Row],[dnie]]-1)*24</f>
        <v>102</v>
      </c>
      <c r="AB584" s="1" t="s">
        <v>25</v>
      </c>
      <c r="AC584" s="1" t="s">
        <v>26</v>
      </c>
      <c r="AD584" s="1" t="s">
        <v>27</v>
      </c>
      <c r="AE584" s="2">
        <v>41642</v>
      </c>
      <c r="AF584" s="2">
        <v>41645</v>
      </c>
      <c r="AG584">
        <v>826</v>
      </c>
      <c r="AH584" t="str">
        <f>podroze7[[#This Row],[Imie]]&amp;podroze7[[#This Row],[Nazwisko]]</f>
        <v>JerzyGranica</v>
      </c>
      <c r="AI584">
        <f>COUNTIF(podroze7[id],podroze7[[#This Row],[id]])</f>
        <v>11</v>
      </c>
      <c r="AJ584">
        <f>podroze7[[#This Row],[D_powr]]-podroze7[[#This Row],[D_wyj]]+1</f>
        <v>4</v>
      </c>
      <c r="AK584" s="1" cm="1">
        <f t="array" ref="AK584">SUM(IF(podroze7[Nazwisko]=podroze7[[#This Row],[Nazwisko]],podroze7[dnie],0))</f>
        <v>26</v>
      </c>
      <c r="AL584" s="1">
        <f>30+(podroze7[[#This Row],[dnie]]-1)*24</f>
        <v>102</v>
      </c>
      <c r="AM584" s="1">
        <f>podroze7[[#This Row],[dieta]]+podroze7[[#This Row],[Koszt_wyj]]</f>
        <v>928</v>
      </c>
      <c r="AZ584" s="1" t="s">
        <v>25</v>
      </c>
      <c r="BA584" s="1" t="s">
        <v>26</v>
      </c>
      <c r="BB584" s="1" t="s">
        <v>27</v>
      </c>
      <c r="BC584" s="2">
        <v>41642</v>
      </c>
      <c r="BD584" s="2">
        <v>41645</v>
      </c>
      <c r="BE584">
        <v>826</v>
      </c>
      <c r="BF584" t="str">
        <f>podroze78[[#This Row],[Imie]]&amp;podroze78[[#This Row],[Nazwisko]]</f>
        <v>JerzyGranica</v>
      </c>
      <c r="BG584">
        <f>COUNTIF(podroze78[id],podroze78[[#This Row],[id]])</f>
        <v>11</v>
      </c>
      <c r="BH584">
        <f>podroze78[[#This Row],[D_powr]]-podroze78[[#This Row],[D_wyj]]+1</f>
        <v>4</v>
      </c>
      <c r="BI584" s="1" cm="1">
        <f t="array" ref="BI584">SUM(IF(podroze78[Nazwisko]=podroze78[[#This Row],[Nazwisko]],podroze78[dnie],0))</f>
        <v>26</v>
      </c>
      <c r="BJ584" s="1">
        <f>30+(podroze78[[#This Row],[dnie]]-1)*24</f>
        <v>102</v>
      </c>
      <c r="BK584" s="1">
        <f>podroze78[[#This Row],[dieta]]+podroze78[[#This Row],[Koszt_wyj]]</f>
        <v>928</v>
      </c>
      <c r="BL584" s="1">
        <f>MONTH(podroze78[[#This Row],[D_wyj]])</f>
        <v>1</v>
      </c>
      <c r="BT584" s="1" t="s">
        <v>25</v>
      </c>
      <c r="BU584" s="1" t="s">
        <v>26</v>
      </c>
      <c r="BV584" s="1" t="s">
        <v>27</v>
      </c>
      <c r="BW584" s="2">
        <v>41642</v>
      </c>
      <c r="BX584" s="2">
        <v>41645</v>
      </c>
      <c r="BY584">
        <v>826</v>
      </c>
      <c r="BZ584" t="str">
        <f>podroze789[[#This Row],[Imie]]&amp;podroze789[[#This Row],[Nazwisko]]</f>
        <v>JerzyGranica</v>
      </c>
      <c r="CA584">
        <f>COUNTIF(podroze789[id],podroze789[[#This Row],[id]])</f>
        <v>11</v>
      </c>
      <c r="CB584">
        <f>podroze789[[#This Row],[D_powr]]-podroze789[[#This Row],[D_wyj]]+1</f>
        <v>4</v>
      </c>
      <c r="CC584" s="1" cm="1">
        <f t="array" ref="CC584">SUM(IF(podroze789[Nazwisko]=podroze789[[#This Row],[Nazwisko]],podroze789[dnie],0))</f>
        <v>26</v>
      </c>
      <c r="CD584" s="1">
        <f>30+(podroze789[[#This Row],[dnie]]-1)*24</f>
        <v>102</v>
      </c>
      <c r="CE584" s="1">
        <f>podroze789[[#This Row],[dieta]]+podroze789[[#This Row],[Koszt_wyj]]</f>
        <v>928</v>
      </c>
      <c r="CF584" s="1">
        <f>MONTH(podroze789[[#This Row],[D_wyj]])</f>
        <v>1</v>
      </c>
      <c r="CG584" s="1">
        <f>podroze789[[#This Row],[dnie]]-1</f>
        <v>3</v>
      </c>
      <c r="CV584" s="24">
        <v>1</v>
      </c>
    </row>
    <row r="585" spans="1:100" x14ac:dyDescent="0.25">
      <c r="A585" s="1" t="s">
        <v>25</v>
      </c>
      <c r="B585" s="1" t="s">
        <v>26</v>
      </c>
      <c r="C585" s="1" t="s">
        <v>59</v>
      </c>
      <c r="D585" s="2">
        <v>41755</v>
      </c>
      <c r="E585" s="2">
        <v>41758</v>
      </c>
      <c r="F585">
        <v>919</v>
      </c>
      <c r="G585" t="str">
        <f>podroze[[#This Row],[Imie]]&amp;podroze[[#This Row],[Nazwisko]]</f>
        <v>JerzyGranica</v>
      </c>
      <c r="H585">
        <f>COUNTIF(podroze[id],podroze[[#This Row],[id]])</f>
        <v>11</v>
      </c>
      <c r="I585">
        <f>podroze[[#This Row],[D_powr]]-podroze[[#This Row],[D_wyj]]+1</f>
        <v>4</v>
      </c>
      <c r="J585" s="1" cm="1">
        <f t="array" ref="J585">SUM(IF(podroze[Nazwisko]=podroze[[#This Row],[Nazwisko]],podroze[dnie],0))</f>
        <v>26</v>
      </c>
      <c r="K585" s="1">
        <f>30+(podroze[[#This Row],[dnie]]-1)*24</f>
        <v>102</v>
      </c>
      <c r="AB585" s="1" t="s">
        <v>25</v>
      </c>
      <c r="AC585" s="1" t="s">
        <v>26</v>
      </c>
      <c r="AD585" s="1" t="s">
        <v>59</v>
      </c>
      <c r="AE585" s="2">
        <v>41755</v>
      </c>
      <c r="AF585" s="2">
        <v>41758</v>
      </c>
      <c r="AG585">
        <v>919</v>
      </c>
      <c r="AH585" t="str">
        <f>podroze7[[#This Row],[Imie]]&amp;podroze7[[#This Row],[Nazwisko]]</f>
        <v>JerzyGranica</v>
      </c>
      <c r="AI585">
        <f>COUNTIF(podroze7[id],podroze7[[#This Row],[id]])</f>
        <v>11</v>
      </c>
      <c r="AJ585">
        <f>podroze7[[#This Row],[D_powr]]-podroze7[[#This Row],[D_wyj]]+1</f>
        <v>4</v>
      </c>
      <c r="AK585" s="1" cm="1">
        <f t="array" ref="AK585">SUM(IF(podroze7[Nazwisko]=podroze7[[#This Row],[Nazwisko]],podroze7[dnie],0))</f>
        <v>26</v>
      </c>
      <c r="AL585" s="1">
        <f>30+(podroze7[[#This Row],[dnie]]-1)*24</f>
        <v>102</v>
      </c>
      <c r="AM585" s="1">
        <f>podroze7[[#This Row],[dieta]]+podroze7[[#This Row],[Koszt_wyj]]</f>
        <v>1021</v>
      </c>
      <c r="AZ585" s="1" t="s">
        <v>25</v>
      </c>
      <c r="BA585" s="1" t="s">
        <v>26</v>
      </c>
      <c r="BB585" s="1" t="s">
        <v>59</v>
      </c>
      <c r="BC585" s="2">
        <v>41755</v>
      </c>
      <c r="BD585" s="2">
        <v>41758</v>
      </c>
      <c r="BE585">
        <v>919</v>
      </c>
      <c r="BF585" t="str">
        <f>podroze78[[#This Row],[Imie]]&amp;podroze78[[#This Row],[Nazwisko]]</f>
        <v>JerzyGranica</v>
      </c>
      <c r="BG585">
        <f>COUNTIF(podroze78[id],podroze78[[#This Row],[id]])</f>
        <v>11</v>
      </c>
      <c r="BH585">
        <f>podroze78[[#This Row],[D_powr]]-podroze78[[#This Row],[D_wyj]]+1</f>
        <v>4</v>
      </c>
      <c r="BI585" s="1" cm="1">
        <f t="array" ref="BI585">SUM(IF(podroze78[Nazwisko]=podroze78[[#This Row],[Nazwisko]],podroze78[dnie],0))</f>
        <v>26</v>
      </c>
      <c r="BJ585" s="1">
        <f>30+(podroze78[[#This Row],[dnie]]-1)*24</f>
        <v>102</v>
      </c>
      <c r="BK585" s="1">
        <f>podroze78[[#This Row],[dieta]]+podroze78[[#This Row],[Koszt_wyj]]</f>
        <v>1021</v>
      </c>
      <c r="BL585" s="1">
        <f>MONTH(podroze78[[#This Row],[D_wyj]])</f>
        <v>4</v>
      </c>
      <c r="BT585" s="1" t="s">
        <v>25</v>
      </c>
      <c r="BU585" s="1" t="s">
        <v>26</v>
      </c>
      <c r="BV585" s="1" t="s">
        <v>59</v>
      </c>
      <c r="BW585" s="2">
        <v>41755</v>
      </c>
      <c r="BX585" s="2">
        <v>41758</v>
      </c>
      <c r="BY585">
        <v>919</v>
      </c>
      <c r="BZ585" t="str">
        <f>podroze789[[#This Row],[Imie]]&amp;podroze789[[#This Row],[Nazwisko]]</f>
        <v>JerzyGranica</v>
      </c>
      <c r="CA585">
        <f>COUNTIF(podroze789[id],podroze789[[#This Row],[id]])</f>
        <v>11</v>
      </c>
      <c r="CB585">
        <f>podroze789[[#This Row],[D_powr]]-podroze789[[#This Row],[D_wyj]]+1</f>
        <v>4</v>
      </c>
      <c r="CC585" s="1" cm="1">
        <f t="array" ref="CC585">SUM(IF(podroze789[Nazwisko]=podroze789[[#This Row],[Nazwisko]],podroze789[dnie],0))</f>
        <v>26</v>
      </c>
      <c r="CD585" s="1">
        <f>30+(podroze789[[#This Row],[dnie]]-1)*24</f>
        <v>102</v>
      </c>
      <c r="CE585" s="1">
        <f>podroze789[[#This Row],[dieta]]+podroze789[[#This Row],[Koszt_wyj]]</f>
        <v>1021</v>
      </c>
      <c r="CF585" s="1">
        <f>MONTH(podroze789[[#This Row],[D_wyj]])</f>
        <v>4</v>
      </c>
      <c r="CG585" s="1">
        <f>podroze789[[#This Row],[dnie]]-1</f>
        <v>3</v>
      </c>
      <c r="CV585" s="23">
        <v>2</v>
      </c>
    </row>
    <row r="586" spans="1:100" x14ac:dyDescent="0.25">
      <c r="A586" s="1" t="s">
        <v>25</v>
      </c>
      <c r="B586" s="1" t="s">
        <v>26</v>
      </c>
      <c r="C586" s="1" t="s">
        <v>59</v>
      </c>
      <c r="D586" s="2">
        <v>41785</v>
      </c>
      <c r="E586" s="2">
        <v>41788</v>
      </c>
      <c r="F586">
        <v>919</v>
      </c>
      <c r="G586" t="str">
        <f>podroze[[#This Row],[Imie]]&amp;podroze[[#This Row],[Nazwisko]]</f>
        <v>JerzyGranica</v>
      </c>
      <c r="H586">
        <f>COUNTIF(podroze[id],podroze[[#This Row],[id]])</f>
        <v>11</v>
      </c>
      <c r="I586">
        <f>podroze[[#This Row],[D_powr]]-podroze[[#This Row],[D_wyj]]+1</f>
        <v>4</v>
      </c>
      <c r="J586" s="1" cm="1">
        <f t="array" ref="J586">SUM(IF(podroze[Nazwisko]=podroze[[#This Row],[Nazwisko]],podroze[dnie],0))</f>
        <v>26</v>
      </c>
      <c r="K586" s="1">
        <f>30+(podroze[[#This Row],[dnie]]-1)*24</f>
        <v>102</v>
      </c>
      <c r="AB586" s="1" t="s">
        <v>25</v>
      </c>
      <c r="AC586" s="1" t="s">
        <v>26</v>
      </c>
      <c r="AD586" s="1" t="s">
        <v>59</v>
      </c>
      <c r="AE586" s="2">
        <v>41785</v>
      </c>
      <c r="AF586" s="2">
        <v>41788</v>
      </c>
      <c r="AG586">
        <v>919</v>
      </c>
      <c r="AH586" t="str">
        <f>podroze7[[#This Row],[Imie]]&amp;podroze7[[#This Row],[Nazwisko]]</f>
        <v>JerzyGranica</v>
      </c>
      <c r="AI586">
        <f>COUNTIF(podroze7[id],podroze7[[#This Row],[id]])</f>
        <v>11</v>
      </c>
      <c r="AJ586">
        <f>podroze7[[#This Row],[D_powr]]-podroze7[[#This Row],[D_wyj]]+1</f>
        <v>4</v>
      </c>
      <c r="AK586" s="1" cm="1">
        <f t="array" ref="AK586">SUM(IF(podroze7[Nazwisko]=podroze7[[#This Row],[Nazwisko]],podroze7[dnie],0))</f>
        <v>26</v>
      </c>
      <c r="AL586" s="1">
        <f>30+(podroze7[[#This Row],[dnie]]-1)*24</f>
        <v>102</v>
      </c>
      <c r="AM586" s="1">
        <f>podroze7[[#This Row],[dieta]]+podroze7[[#This Row],[Koszt_wyj]]</f>
        <v>1021</v>
      </c>
      <c r="AZ586" s="1" t="s">
        <v>25</v>
      </c>
      <c r="BA586" s="1" t="s">
        <v>26</v>
      </c>
      <c r="BB586" s="1" t="s">
        <v>59</v>
      </c>
      <c r="BC586" s="2">
        <v>41785</v>
      </c>
      <c r="BD586" s="2">
        <v>41788</v>
      </c>
      <c r="BE586">
        <v>919</v>
      </c>
      <c r="BF586" t="str">
        <f>podroze78[[#This Row],[Imie]]&amp;podroze78[[#This Row],[Nazwisko]]</f>
        <v>JerzyGranica</v>
      </c>
      <c r="BG586">
        <f>COUNTIF(podroze78[id],podroze78[[#This Row],[id]])</f>
        <v>11</v>
      </c>
      <c r="BH586">
        <f>podroze78[[#This Row],[D_powr]]-podroze78[[#This Row],[D_wyj]]+1</f>
        <v>4</v>
      </c>
      <c r="BI586" s="1" cm="1">
        <f t="array" ref="BI586">SUM(IF(podroze78[Nazwisko]=podroze78[[#This Row],[Nazwisko]],podroze78[dnie],0))</f>
        <v>26</v>
      </c>
      <c r="BJ586" s="1">
        <f>30+(podroze78[[#This Row],[dnie]]-1)*24</f>
        <v>102</v>
      </c>
      <c r="BK586" s="1">
        <f>podroze78[[#This Row],[dieta]]+podroze78[[#This Row],[Koszt_wyj]]</f>
        <v>1021</v>
      </c>
      <c r="BL586" s="1">
        <f>MONTH(podroze78[[#This Row],[D_wyj]])</f>
        <v>5</v>
      </c>
      <c r="BT586" s="1" t="s">
        <v>25</v>
      </c>
      <c r="BU586" s="1" t="s">
        <v>26</v>
      </c>
      <c r="BV586" s="1" t="s">
        <v>59</v>
      </c>
      <c r="BW586" s="2">
        <v>41785</v>
      </c>
      <c r="BX586" s="2">
        <v>41788</v>
      </c>
      <c r="BY586">
        <v>919</v>
      </c>
      <c r="BZ586" t="str">
        <f>podroze789[[#This Row],[Imie]]&amp;podroze789[[#This Row],[Nazwisko]]</f>
        <v>JerzyGranica</v>
      </c>
      <c r="CA586">
        <f>COUNTIF(podroze789[id],podroze789[[#This Row],[id]])</f>
        <v>11</v>
      </c>
      <c r="CB586">
        <f>podroze789[[#This Row],[D_powr]]-podroze789[[#This Row],[D_wyj]]+1</f>
        <v>4</v>
      </c>
      <c r="CC586" s="1" cm="1">
        <f t="array" ref="CC586">SUM(IF(podroze789[Nazwisko]=podroze789[[#This Row],[Nazwisko]],podroze789[dnie],0))</f>
        <v>26</v>
      </c>
      <c r="CD586" s="1">
        <f>30+(podroze789[[#This Row],[dnie]]-1)*24</f>
        <v>102</v>
      </c>
      <c r="CE586" s="1">
        <f>podroze789[[#This Row],[dieta]]+podroze789[[#This Row],[Koszt_wyj]]</f>
        <v>1021</v>
      </c>
      <c r="CF586" s="1">
        <f>MONTH(podroze789[[#This Row],[D_wyj]])</f>
        <v>5</v>
      </c>
      <c r="CG586" s="1">
        <f>podroze789[[#This Row],[dnie]]-1</f>
        <v>3</v>
      </c>
      <c r="CV586" s="24">
        <v>2</v>
      </c>
    </row>
    <row r="587" spans="1:100" x14ac:dyDescent="0.25">
      <c r="A587" s="1" t="s">
        <v>6</v>
      </c>
      <c r="B587" s="1" t="s">
        <v>139</v>
      </c>
      <c r="C587" s="1" t="s">
        <v>24</v>
      </c>
      <c r="D587" s="2">
        <v>41899</v>
      </c>
      <c r="E587" s="2">
        <v>41902</v>
      </c>
      <c r="F587">
        <v>737.7</v>
      </c>
      <c r="G587" t="str">
        <f>podroze[[#This Row],[Imie]]&amp;podroze[[#This Row],[Nazwisko]]</f>
        <v>KarolinaBizuta</v>
      </c>
      <c r="H587">
        <f>COUNTIF(podroze[id],podroze[[#This Row],[id]])</f>
        <v>10</v>
      </c>
      <c r="I587">
        <f>podroze[[#This Row],[D_powr]]-podroze[[#This Row],[D_wyj]]+1</f>
        <v>4</v>
      </c>
      <c r="J587" s="1" cm="1">
        <f t="array" ref="J587">SUM(IF(podroze[Nazwisko]=podroze[[#This Row],[Nazwisko]],podroze[dnie],0))</f>
        <v>26</v>
      </c>
      <c r="K587" s="1">
        <f>30+(podroze[[#This Row],[dnie]]-1)*24</f>
        <v>102</v>
      </c>
      <c r="AB587" s="1" t="s">
        <v>6</v>
      </c>
      <c r="AC587" s="1" t="s">
        <v>139</v>
      </c>
      <c r="AD587" s="1" t="s">
        <v>24</v>
      </c>
      <c r="AE587" s="2">
        <v>41899</v>
      </c>
      <c r="AF587" s="2">
        <v>41902</v>
      </c>
      <c r="AG587">
        <v>737.7</v>
      </c>
      <c r="AH587" t="str">
        <f>podroze7[[#This Row],[Imie]]&amp;podroze7[[#This Row],[Nazwisko]]</f>
        <v>KarolinaBizuta</v>
      </c>
      <c r="AI587">
        <f>COUNTIF(podroze7[id],podroze7[[#This Row],[id]])</f>
        <v>10</v>
      </c>
      <c r="AJ587">
        <f>podroze7[[#This Row],[D_powr]]-podroze7[[#This Row],[D_wyj]]+1</f>
        <v>4</v>
      </c>
      <c r="AK587" s="1" cm="1">
        <f t="array" ref="AK587">SUM(IF(podroze7[Nazwisko]=podroze7[[#This Row],[Nazwisko]],podroze7[dnie],0))</f>
        <v>26</v>
      </c>
      <c r="AL587" s="1">
        <f>30+(podroze7[[#This Row],[dnie]]-1)*24</f>
        <v>102</v>
      </c>
      <c r="AM587" s="1">
        <f>podroze7[[#This Row],[dieta]]+podroze7[[#This Row],[Koszt_wyj]]</f>
        <v>839.7</v>
      </c>
      <c r="AZ587" s="1" t="s">
        <v>6</v>
      </c>
      <c r="BA587" s="1" t="s">
        <v>139</v>
      </c>
      <c r="BB587" s="1" t="s">
        <v>24</v>
      </c>
      <c r="BC587" s="2">
        <v>41899</v>
      </c>
      <c r="BD587" s="2">
        <v>41902</v>
      </c>
      <c r="BE587">
        <v>737.7</v>
      </c>
      <c r="BF587" t="str">
        <f>podroze78[[#This Row],[Imie]]&amp;podroze78[[#This Row],[Nazwisko]]</f>
        <v>KarolinaBizuta</v>
      </c>
      <c r="BG587">
        <f>COUNTIF(podroze78[id],podroze78[[#This Row],[id]])</f>
        <v>10</v>
      </c>
      <c r="BH587">
        <f>podroze78[[#This Row],[D_powr]]-podroze78[[#This Row],[D_wyj]]+1</f>
        <v>4</v>
      </c>
      <c r="BI587" s="1" cm="1">
        <f t="array" ref="BI587">SUM(IF(podroze78[Nazwisko]=podroze78[[#This Row],[Nazwisko]],podroze78[dnie],0))</f>
        <v>26</v>
      </c>
      <c r="BJ587" s="1">
        <f>30+(podroze78[[#This Row],[dnie]]-1)*24</f>
        <v>102</v>
      </c>
      <c r="BK587" s="1">
        <f>podroze78[[#This Row],[dieta]]+podroze78[[#This Row],[Koszt_wyj]]</f>
        <v>839.7</v>
      </c>
      <c r="BL587" s="1">
        <f>MONTH(podroze78[[#This Row],[D_wyj]])</f>
        <v>9</v>
      </c>
      <c r="BT587" s="1" t="s">
        <v>6</v>
      </c>
      <c r="BU587" s="1" t="s">
        <v>139</v>
      </c>
      <c r="BV587" s="1" t="s">
        <v>24</v>
      </c>
      <c r="BW587" s="2">
        <v>41899</v>
      </c>
      <c r="BX587" s="2">
        <v>41902</v>
      </c>
      <c r="BY587">
        <v>737.7</v>
      </c>
      <c r="BZ587" t="str">
        <f>podroze789[[#This Row],[Imie]]&amp;podroze789[[#This Row],[Nazwisko]]</f>
        <v>KarolinaBizuta</v>
      </c>
      <c r="CA587">
        <f>COUNTIF(podroze789[id],podroze789[[#This Row],[id]])</f>
        <v>10</v>
      </c>
      <c r="CB587">
        <f>podroze789[[#This Row],[D_powr]]-podroze789[[#This Row],[D_wyj]]+1</f>
        <v>4</v>
      </c>
      <c r="CC587" s="1" cm="1">
        <f t="array" ref="CC587">SUM(IF(podroze789[Nazwisko]=podroze789[[#This Row],[Nazwisko]],podroze789[dnie],0))</f>
        <v>26</v>
      </c>
      <c r="CD587" s="1">
        <f>30+(podroze789[[#This Row],[dnie]]-1)*24</f>
        <v>102</v>
      </c>
      <c r="CE587" s="1">
        <f>podroze789[[#This Row],[dieta]]+podroze789[[#This Row],[Koszt_wyj]]</f>
        <v>839.7</v>
      </c>
      <c r="CF587" s="1">
        <f>MONTH(podroze789[[#This Row],[D_wyj]])</f>
        <v>9</v>
      </c>
      <c r="CG587" s="1">
        <f>podroze789[[#This Row],[dnie]]-1</f>
        <v>3</v>
      </c>
      <c r="CV587" s="23">
        <v>2</v>
      </c>
    </row>
    <row r="588" spans="1:100" x14ac:dyDescent="0.25">
      <c r="A588" s="1" t="s">
        <v>73</v>
      </c>
      <c r="B588" s="1" t="s">
        <v>74</v>
      </c>
      <c r="C588" s="1" t="s">
        <v>11</v>
      </c>
      <c r="D588" s="2">
        <v>41767</v>
      </c>
      <c r="E588" s="2">
        <v>41770</v>
      </c>
      <c r="F588">
        <v>573.4</v>
      </c>
      <c r="G588" t="str">
        <f>podroze[[#This Row],[Imie]]&amp;podroze[[#This Row],[Nazwisko]]</f>
        <v>WojciechKrokus</v>
      </c>
      <c r="H588">
        <f>COUNTIF(podroze[id],podroze[[#This Row],[id]])</f>
        <v>10</v>
      </c>
      <c r="I588">
        <f>podroze[[#This Row],[D_powr]]-podroze[[#This Row],[D_wyj]]+1</f>
        <v>4</v>
      </c>
      <c r="J588" s="1" cm="1">
        <f t="array" ref="J588">SUM(IF(podroze[Nazwisko]=podroze[[#This Row],[Nazwisko]],podroze[dnie],0))</f>
        <v>26</v>
      </c>
      <c r="K588" s="1">
        <f>30+(podroze[[#This Row],[dnie]]-1)*24</f>
        <v>102</v>
      </c>
      <c r="AB588" s="1" t="s">
        <v>73</v>
      </c>
      <c r="AC588" s="1" t="s">
        <v>74</v>
      </c>
      <c r="AD588" s="1" t="s">
        <v>11</v>
      </c>
      <c r="AE588" s="2">
        <v>41767</v>
      </c>
      <c r="AF588" s="2">
        <v>41770</v>
      </c>
      <c r="AG588">
        <v>573.4</v>
      </c>
      <c r="AH588" t="str">
        <f>podroze7[[#This Row],[Imie]]&amp;podroze7[[#This Row],[Nazwisko]]</f>
        <v>WojciechKrokus</v>
      </c>
      <c r="AI588">
        <f>COUNTIF(podroze7[id],podroze7[[#This Row],[id]])</f>
        <v>10</v>
      </c>
      <c r="AJ588">
        <f>podroze7[[#This Row],[D_powr]]-podroze7[[#This Row],[D_wyj]]+1</f>
        <v>4</v>
      </c>
      <c r="AK588" s="1" cm="1">
        <f t="array" ref="AK588">SUM(IF(podroze7[Nazwisko]=podroze7[[#This Row],[Nazwisko]],podroze7[dnie],0))</f>
        <v>26</v>
      </c>
      <c r="AL588" s="1">
        <f>30+(podroze7[[#This Row],[dnie]]-1)*24</f>
        <v>102</v>
      </c>
      <c r="AM588" s="1">
        <f>podroze7[[#This Row],[dieta]]+podroze7[[#This Row],[Koszt_wyj]]</f>
        <v>675.4</v>
      </c>
      <c r="AZ588" s="1" t="s">
        <v>73</v>
      </c>
      <c r="BA588" s="1" t="s">
        <v>74</v>
      </c>
      <c r="BB588" s="1" t="s">
        <v>11</v>
      </c>
      <c r="BC588" s="2">
        <v>41767</v>
      </c>
      <c r="BD588" s="2">
        <v>41770</v>
      </c>
      <c r="BE588">
        <v>573.4</v>
      </c>
      <c r="BF588" t="str">
        <f>podroze78[[#This Row],[Imie]]&amp;podroze78[[#This Row],[Nazwisko]]</f>
        <v>WojciechKrokus</v>
      </c>
      <c r="BG588">
        <f>COUNTIF(podroze78[id],podroze78[[#This Row],[id]])</f>
        <v>10</v>
      </c>
      <c r="BH588">
        <f>podroze78[[#This Row],[D_powr]]-podroze78[[#This Row],[D_wyj]]+1</f>
        <v>4</v>
      </c>
      <c r="BI588" s="1" cm="1">
        <f t="array" ref="BI588">SUM(IF(podroze78[Nazwisko]=podroze78[[#This Row],[Nazwisko]],podroze78[dnie],0))</f>
        <v>26</v>
      </c>
      <c r="BJ588" s="1">
        <f>30+(podroze78[[#This Row],[dnie]]-1)*24</f>
        <v>102</v>
      </c>
      <c r="BK588" s="1">
        <f>podroze78[[#This Row],[dieta]]+podroze78[[#This Row],[Koszt_wyj]]</f>
        <v>675.4</v>
      </c>
      <c r="BL588" s="1">
        <f>MONTH(podroze78[[#This Row],[D_wyj]])</f>
        <v>5</v>
      </c>
      <c r="BT588" s="1" t="s">
        <v>73</v>
      </c>
      <c r="BU588" s="1" t="s">
        <v>74</v>
      </c>
      <c r="BV588" s="1" t="s">
        <v>11</v>
      </c>
      <c r="BW588" s="2">
        <v>41767</v>
      </c>
      <c r="BX588" s="2">
        <v>41770</v>
      </c>
      <c r="BY588">
        <v>573.4</v>
      </c>
      <c r="BZ588" t="str">
        <f>podroze789[[#This Row],[Imie]]&amp;podroze789[[#This Row],[Nazwisko]]</f>
        <v>WojciechKrokus</v>
      </c>
      <c r="CA588">
        <f>COUNTIF(podroze789[id],podroze789[[#This Row],[id]])</f>
        <v>10</v>
      </c>
      <c r="CB588">
        <f>podroze789[[#This Row],[D_powr]]-podroze789[[#This Row],[D_wyj]]+1</f>
        <v>4</v>
      </c>
      <c r="CC588" s="1" cm="1">
        <f t="array" ref="CC588">SUM(IF(podroze789[Nazwisko]=podroze789[[#This Row],[Nazwisko]],podroze789[dnie],0))</f>
        <v>26</v>
      </c>
      <c r="CD588" s="1">
        <f>30+(podroze789[[#This Row],[dnie]]-1)*24</f>
        <v>102</v>
      </c>
      <c r="CE588" s="1">
        <f>podroze789[[#This Row],[dieta]]+podroze789[[#This Row],[Koszt_wyj]]</f>
        <v>675.4</v>
      </c>
      <c r="CF588" s="1">
        <f>MONTH(podroze789[[#This Row],[D_wyj]])</f>
        <v>5</v>
      </c>
      <c r="CG588" s="1">
        <f>podroze789[[#This Row],[dnie]]-1</f>
        <v>3</v>
      </c>
      <c r="CV588" s="24">
        <v>1</v>
      </c>
    </row>
    <row r="589" spans="1:100" x14ac:dyDescent="0.25">
      <c r="A589" s="1" t="s">
        <v>73</v>
      </c>
      <c r="B589" s="1" t="s">
        <v>74</v>
      </c>
      <c r="C589" s="1" t="s">
        <v>47</v>
      </c>
      <c r="D589" s="2">
        <v>41947</v>
      </c>
      <c r="E589" s="2">
        <v>41950</v>
      </c>
      <c r="F589">
        <v>852.8</v>
      </c>
      <c r="G589" t="str">
        <f>podroze[[#This Row],[Imie]]&amp;podroze[[#This Row],[Nazwisko]]</f>
        <v>WojciechKrokus</v>
      </c>
      <c r="H589">
        <f>COUNTIF(podroze[id],podroze[[#This Row],[id]])</f>
        <v>10</v>
      </c>
      <c r="I589">
        <f>podroze[[#This Row],[D_powr]]-podroze[[#This Row],[D_wyj]]+1</f>
        <v>4</v>
      </c>
      <c r="J589" s="1" cm="1">
        <f t="array" ref="J589">SUM(IF(podroze[Nazwisko]=podroze[[#This Row],[Nazwisko]],podroze[dnie],0))</f>
        <v>26</v>
      </c>
      <c r="K589" s="1">
        <f>30+(podroze[[#This Row],[dnie]]-1)*24</f>
        <v>102</v>
      </c>
      <c r="AB589" s="1" t="s">
        <v>73</v>
      </c>
      <c r="AC589" s="1" t="s">
        <v>74</v>
      </c>
      <c r="AD589" s="1" t="s">
        <v>47</v>
      </c>
      <c r="AE589" s="2">
        <v>41947</v>
      </c>
      <c r="AF589" s="2">
        <v>41950</v>
      </c>
      <c r="AG589">
        <v>852.8</v>
      </c>
      <c r="AH589" t="str">
        <f>podroze7[[#This Row],[Imie]]&amp;podroze7[[#This Row],[Nazwisko]]</f>
        <v>WojciechKrokus</v>
      </c>
      <c r="AI589">
        <f>COUNTIF(podroze7[id],podroze7[[#This Row],[id]])</f>
        <v>10</v>
      </c>
      <c r="AJ589">
        <f>podroze7[[#This Row],[D_powr]]-podroze7[[#This Row],[D_wyj]]+1</f>
        <v>4</v>
      </c>
      <c r="AK589" s="1" cm="1">
        <f t="array" ref="AK589">SUM(IF(podroze7[Nazwisko]=podroze7[[#This Row],[Nazwisko]],podroze7[dnie],0))</f>
        <v>26</v>
      </c>
      <c r="AL589" s="1">
        <f>30+(podroze7[[#This Row],[dnie]]-1)*24</f>
        <v>102</v>
      </c>
      <c r="AM589" s="1">
        <f>podroze7[[#This Row],[dieta]]+podroze7[[#This Row],[Koszt_wyj]]</f>
        <v>954.8</v>
      </c>
      <c r="AZ589" s="1" t="s">
        <v>73</v>
      </c>
      <c r="BA589" s="1" t="s">
        <v>74</v>
      </c>
      <c r="BB589" s="1" t="s">
        <v>47</v>
      </c>
      <c r="BC589" s="2">
        <v>41947</v>
      </c>
      <c r="BD589" s="2">
        <v>41950</v>
      </c>
      <c r="BE589">
        <v>852.8</v>
      </c>
      <c r="BF589" t="str">
        <f>podroze78[[#This Row],[Imie]]&amp;podroze78[[#This Row],[Nazwisko]]</f>
        <v>WojciechKrokus</v>
      </c>
      <c r="BG589">
        <f>COUNTIF(podroze78[id],podroze78[[#This Row],[id]])</f>
        <v>10</v>
      </c>
      <c r="BH589">
        <f>podroze78[[#This Row],[D_powr]]-podroze78[[#This Row],[D_wyj]]+1</f>
        <v>4</v>
      </c>
      <c r="BI589" s="1" cm="1">
        <f t="array" ref="BI589">SUM(IF(podroze78[Nazwisko]=podroze78[[#This Row],[Nazwisko]],podroze78[dnie],0))</f>
        <v>26</v>
      </c>
      <c r="BJ589" s="1">
        <f>30+(podroze78[[#This Row],[dnie]]-1)*24</f>
        <v>102</v>
      </c>
      <c r="BK589" s="1">
        <f>podroze78[[#This Row],[dieta]]+podroze78[[#This Row],[Koszt_wyj]]</f>
        <v>954.8</v>
      </c>
      <c r="BL589" s="1">
        <f>MONTH(podroze78[[#This Row],[D_wyj]])</f>
        <v>11</v>
      </c>
      <c r="BT589" s="1" t="s">
        <v>73</v>
      </c>
      <c r="BU589" s="1" t="s">
        <v>74</v>
      </c>
      <c r="BV589" s="1" t="s">
        <v>47</v>
      </c>
      <c r="BW589" s="2">
        <v>41947</v>
      </c>
      <c r="BX589" s="2">
        <v>41950</v>
      </c>
      <c r="BY589">
        <v>852.8</v>
      </c>
      <c r="BZ589" t="str">
        <f>podroze789[[#This Row],[Imie]]&amp;podroze789[[#This Row],[Nazwisko]]</f>
        <v>WojciechKrokus</v>
      </c>
      <c r="CA589">
        <f>COUNTIF(podroze789[id],podroze789[[#This Row],[id]])</f>
        <v>10</v>
      </c>
      <c r="CB589">
        <f>podroze789[[#This Row],[D_powr]]-podroze789[[#This Row],[D_wyj]]+1</f>
        <v>4</v>
      </c>
      <c r="CC589" s="1" cm="1">
        <f t="array" ref="CC589">SUM(IF(podroze789[Nazwisko]=podroze789[[#This Row],[Nazwisko]],podroze789[dnie],0))</f>
        <v>26</v>
      </c>
      <c r="CD589" s="1">
        <f>30+(podroze789[[#This Row],[dnie]]-1)*24</f>
        <v>102</v>
      </c>
      <c r="CE589" s="1">
        <f>podroze789[[#This Row],[dieta]]+podroze789[[#This Row],[Koszt_wyj]]</f>
        <v>954.8</v>
      </c>
      <c r="CF589" s="1">
        <f>MONTH(podroze789[[#This Row],[D_wyj]])</f>
        <v>11</v>
      </c>
      <c r="CG589" s="1">
        <f>podroze789[[#This Row],[dnie]]-1</f>
        <v>3</v>
      </c>
      <c r="CV589" s="23">
        <v>1</v>
      </c>
    </row>
    <row r="590" spans="1:100" x14ac:dyDescent="0.25">
      <c r="A590" s="1" t="s">
        <v>73</v>
      </c>
      <c r="B590" s="1" t="s">
        <v>74</v>
      </c>
      <c r="C590" s="1" t="s">
        <v>11</v>
      </c>
      <c r="D590" s="2">
        <v>41982</v>
      </c>
      <c r="E590" s="2">
        <v>41985</v>
      </c>
      <c r="F590">
        <v>573.4</v>
      </c>
      <c r="G590" t="str">
        <f>podroze[[#This Row],[Imie]]&amp;podroze[[#This Row],[Nazwisko]]</f>
        <v>WojciechKrokus</v>
      </c>
      <c r="H590">
        <f>COUNTIF(podroze[id],podroze[[#This Row],[id]])</f>
        <v>10</v>
      </c>
      <c r="I590">
        <f>podroze[[#This Row],[D_powr]]-podroze[[#This Row],[D_wyj]]+1</f>
        <v>4</v>
      </c>
      <c r="J590" s="1" cm="1">
        <f t="array" ref="J590">SUM(IF(podroze[Nazwisko]=podroze[[#This Row],[Nazwisko]],podroze[dnie],0))</f>
        <v>26</v>
      </c>
      <c r="K590" s="1">
        <f>30+(podroze[[#This Row],[dnie]]-1)*24</f>
        <v>102</v>
      </c>
      <c r="AB590" s="1" t="s">
        <v>73</v>
      </c>
      <c r="AC590" s="1" t="s">
        <v>74</v>
      </c>
      <c r="AD590" s="1" t="s">
        <v>11</v>
      </c>
      <c r="AE590" s="2">
        <v>41982</v>
      </c>
      <c r="AF590" s="2">
        <v>41985</v>
      </c>
      <c r="AG590">
        <v>573.4</v>
      </c>
      <c r="AH590" t="str">
        <f>podroze7[[#This Row],[Imie]]&amp;podroze7[[#This Row],[Nazwisko]]</f>
        <v>WojciechKrokus</v>
      </c>
      <c r="AI590">
        <f>COUNTIF(podroze7[id],podroze7[[#This Row],[id]])</f>
        <v>10</v>
      </c>
      <c r="AJ590">
        <f>podroze7[[#This Row],[D_powr]]-podroze7[[#This Row],[D_wyj]]+1</f>
        <v>4</v>
      </c>
      <c r="AK590" s="1" cm="1">
        <f t="array" ref="AK590">SUM(IF(podroze7[Nazwisko]=podroze7[[#This Row],[Nazwisko]],podroze7[dnie],0))</f>
        <v>26</v>
      </c>
      <c r="AL590" s="1">
        <f>30+(podroze7[[#This Row],[dnie]]-1)*24</f>
        <v>102</v>
      </c>
      <c r="AM590" s="1">
        <f>podroze7[[#This Row],[dieta]]+podroze7[[#This Row],[Koszt_wyj]]</f>
        <v>675.4</v>
      </c>
      <c r="AZ590" s="1" t="s">
        <v>73</v>
      </c>
      <c r="BA590" s="1" t="s">
        <v>74</v>
      </c>
      <c r="BB590" s="1" t="s">
        <v>11</v>
      </c>
      <c r="BC590" s="2">
        <v>41982</v>
      </c>
      <c r="BD590" s="2">
        <v>41985</v>
      </c>
      <c r="BE590">
        <v>573.4</v>
      </c>
      <c r="BF590" t="str">
        <f>podroze78[[#This Row],[Imie]]&amp;podroze78[[#This Row],[Nazwisko]]</f>
        <v>WojciechKrokus</v>
      </c>
      <c r="BG590">
        <f>COUNTIF(podroze78[id],podroze78[[#This Row],[id]])</f>
        <v>10</v>
      </c>
      <c r="BH590">
        <f>podroze78[[#This Row],[D_powr]]-podroze78[[#This Row],[D_wyj]]+1</f>
        <v>4</v>
      </c>
      <c r="BI590" s="1" cm="1">
        <f t="array" ref="BI590">SUM(IF(podroze78[Nazwisko]=podroze78[[#This Row],[Nazwisko]],podroze78[dnie],0))</f>
        <v>26</v>
      </c>
      <c r="BJ590" s="1">
        <f>30+(podroze78[[#This Row],[dnie]]-1)*24</f>
        <v>102</v>
      </c>
      <c r="BK590" s="1">
        <f>podroze78[[#This Row],[dieta]]+podroze78[[#This Row],[Koszt_wyj]]</f>
        <v>675.4</v>
      </c>
      <c r="BL590" s="1">
        <f>MONTH(podroze78[[#This Row],[D_wyj]])</f>
        <v>12</v>
      </c>
      <c r="BT590" s="1" t="s">
        <v>73</v>
      </c>
      <c r="BU590" s="1" t="s">
        <v>74</v>
      </c>
      <c r="BV590" s="1" t="s">
        <v>11</v>
      </c>
      <c r="BW590" s="2">
        <v>41982</v>
      </c>
      <c r="BX590" s="2">
        <v>41985</v>
      </c>
      <c r="BY590">
        <v>573.4</v>
      </c>
      <c r="BZ590" t="str">
        <f>podroze789[[#This Row],[Imie]]&amp;podroze789[[#This Row],[Nazwisko]]</f>
        <v>WojciechKrokus</v>
      </c>
      <c r="CA590">
        <f>COUNTIF(podroze789[id],podroze789[[#This Row],[id]])</f>
        <v>10</v>
      </c>
      <c r="CB590">
        <f>podroze789[[#This Row],[D_powr]]-podroze789[[#This Row],[D_wyj]]+1</f>
        <v>4</v>
      </c>
      <c r="CC590" s="1" cm="1">
        <f t="array" ref="CC590">SUM(IF(podroze789[Nazwisko]=podroze789[[#This Row],[Nazwisko]],podroze789[dnie],0))</f>
        <v>26</v>
      </c>
      <c r="CD590" s="1">
        <f>30+(podroze789[[#This Row],[dnie]]-1)*24</f>
        <v>102</v>
      </c>
      <c r="CE590" s="1">
        <f>podroze789[[#This Row],[dieta]]+podroze789[[#This Row],[Koszt_wyj]]</f>
        <v>675.4</v>
      </c>
      <c r="CF590" s="1">
        <f>MONTH(podroze789[[#This Row],[D_wyj]])</f>
        <v>12</v>
      </c>
      <c r="CG590" s="1">
        <f>podroze789[[#This Row],[dnie]]-1</f>
        <v>3</v>
      </c>
      <c r="CV590" s="24">
        <v>1</v>
      </c>
    </row>
    <row r="591" spans="1:100" x14ac:dyDescent="0.25">
      <c r="A591" s="1" t="s">
        <v>101</v>
      </c>
      <c r="B591" s="1" t="s">
        <v>102</v>
      </c>
      <c r="C591" s="1" t="s">
        <v>72</v>
      </c>
      <c r="D591" s="2">
        <v>41654</v>
      </c>
      <c r="E591" s="2">
        <v>41657</v>
      </c>
      <c r="F591">
        <v>1091.7</v>
      </c>
      <c r="G591" t="str">
        <f>podroze[[#This Row],[Imie]]&amp;podroze[[#This Row],[Nazwisko]]</f>
        <v>MichalinaLamda</v>
      </c>
      <c r="H591">
        <f>COUNTIF(podroze[id],podroze[[#This Row],[id]])</f>
        <v>9</v>
      </c>
      <c r="I591">
        <f>podroze[[#This Row],[D_powr]]-podroze[[#This Row],[D_wyj]]+1</f>
        <v>4</v>
      </c>
      <c r="J591" s="1" cm="1">
        <f t="array" ref="J591">SUM(IF(podroze[Nazwisko]=podroze[[#This Row],[Nazwisko]],podroze[dnie],0))</f>
        <v>26</v>
      </c>
      <c r="K591" s="1">
        <f>30+(podroze[[#This Row],[dnie]]-1)*24</f>
        <v>102</v>
      </c>
      <c r="AB591" s="1" t="s">
        <v>101</v>
      </c>
      <c r="AC591" s="1" t="s">
        <v>102</v>
      </c>
      <c r="AD591" s="1" t="s">
        <v>72</v>
      </c>
      <c r="AE591" s="2">
        <v>41654</v>
      </c>
      <c r="AF591" s="2">
        <v>41657</v>
      </c>
      <c r="AG591">
        <v>1091.7</v>
      </c>
      <c r="AH591" t="str">
        <f>podroze7[[#This Row],[Imie]]&amp;podroze7[[#This Row],[Nazwisko]]</f>
        <v>MichalinaLamda</v>
      </c>
      <c r="AI591">
        <f>COUNTIF(podroze7[id],podroze7[[#This Row],[id]])</f>
        <v>9</v>
      </c>
      <c r="AJ591">
        <f>podroze7[[#This Row],[D_powr]]-podroze7[[#This Row],[D_wyj]]+1</f>
        <v>4</v>
      </c>
      <c r="AK591" s="1" cm="1">
        <f t="array" ref="AK591">SUM(IF(podroze7[Nazwisko]=podroze7[[#This Row],[Nazwisko]],podroze7[dnie],0))</f>
        <v>26</v>
      </c>
      <c r="AL591" s="1">
        <f>30+(podroze7[[#This Row],[dnie]]-1)*24</f>
        <v>102</v>
      </c>
      <c r="AM591" s="1">
        <f>podroze7[[#This Row],[dieta]]+podroze7[[#This Row],[Koszt_wyj]]</f>
        <v>1193.7</v>
      </c>
      <c r="AZ591" s="1" t="s">
        <v>101</v>
      </c>
      <c r="BA591" s="1" t="s">
        <v>102</v>
      </c>
      <c r="BB591" s="1" t="s">
        <v>72</v>
      </c>
      <c r="BC591" s="2">
        <v>41654</v>
      </c>
      <c r="BD591" s="2">
        <v>41657</v>
      </c>
      <c r="BE591">
        <v>1091.7</v>
      </c>
      <c r="BF591" t="str">
        <f>podroze78[[#This Row],[Imie]]&amp;podroze78[[#This Row],[Nazwisko]]</f>
        <v>MichalinaLamda</v>
      </c>
      <c r="BG591">
        <f>COUNTIF(podroze78[id],podroze78[[#This Row],[id]])</f>
        <v>9</v>
      </c>
      <c r="BH591">
        <f>podroze78[[#This Row],[D_powr]]-podroze78[[#This Row],[D_wyj]]+1</f>
        <v>4</v>
      </c>
      <c r="BI591" s="1" cm="1">
        <f t="array" ref="BI591">SUM(IF(podroze78[Nazwisko]=podroze78[[#This Row],[Nazwisko]],podroze78[dnie],0))</f>
        <v>26</v>
      </c>
      <c r="BJ591" s="1">
        <f>30+(podroze78[[#This Row],[dnie]]-1)*24</f>
        <v>102</v>
      </c>
      <c r="BK591" s="1">
        <f>podroze78[[#This Row],[dieta]]+podroze78[[#This Row],[Koszt_wyj]]</f>
        <v>1193.7</v>
      </c>
      <c r="BL591" s="1">
        <f>MONTH(podroze78[[#This Row],[D_wyj]])</f>
        <v>1</v>
      </c>
      <c r="BT591" s="1" t="s">
        <v>101</v>
      </c>
      <c r="BU591" s="1" t="s">
        <v>102</v>
      </c>
      <c r="BV591" s="1" t="s">
        <v>72</v>
      </c>
      <c r="BW591" s="2">
        <v>41654</v>
      </c>
      <c r="BX591" s="2">
        <v>41657</v>
      </c>
      <c r="BY591">
        <v>1091.7</v>
      </c>
      <c r="BZ591" t="str">
        <f>podroze789[[#This Row],[Imie]]&amp;podroze789[[#This Row],[Nazwisko]]</f>
        <v>MichalinaLamda</v>
      </c>
      <c r="CA591">
        <f>COUNTIF(podroze789[id],podroze789[[#This Row],[id]])</f>
        <v>9</v>
      </c>
      <c r="CB591">
        <f>podroze789[[#This Row],[D_powr]]-podroze789[[#This Row],[D_wyj]]+1</f>
        <v>4</v>
      </c>
      <c r="CC591" s="1" cm="1">
        <f t="array" ref="CC591">SUM(IF(podroze789[Nazwisko]=podroze789[[#This Row],[Nazwisko]],podroze789[dnie],0))</f>
        <v>26</v>
      </c>
      <c r="CD591" s="1">
        <f>30+(podroze789[[#This Row],[dnie]]-1)*24</f>
        <v>102</v>
      </c>
      <c r="CE591" s="1">
        <f>podroze789[[#This Row],[dieta]]+podroze789[[#This Row],[Koszt_wyj]]</f>
        <v>1193.7</v>
      </c>
      <c r="CF591" s="1">
        <f>MONTH(podroze789[[#This Row],[D_wyj]])</f>
        <v>1</v>
      </c>
      <c r="CG591" s="1">
        <f>podroze789[[#This Row],[dnie]]-1</f>
        <v>3</v>
      </c>
      <c r="CV591" s="23">
        <v>1</v>
      </c>
    </row>
    <row r="592" spans="1:100" x14ac:dyDescent="0.25">
      <c r="A592" s="1" t="s">
        <v>101</v>
      </c>
      <c r="B592" s="1" t="s">
        <v>102</v>
      </c>
      <c r="C592" s="1" t="s">
        <v>27</v>
      </c>
      <c r="D592" s="2">
        <v>41899</v>
      </c>
      <c r="E592" s="2">
        <v>41902</v>
      </c>
      <c r="F592">
        <v>826</v>
      </c>
      <c r="G592" t="str">
        <f>podroze[[#This Row],[Imie]]&amp;podroze[[#This Row],[Nazwisko]]</f>
        <v>MichalinaLamda</v>
      </c>
      <c r="H592">
        <f>COUNTIF(podroze[id],podroze[[#This Row],[id]])</f>
        <v>9</v>
      </c>
      <c r="I592">
        <f>podroze[[#This Row],[D_powr]]-podroze[[#This Row],[D_wyj]]+1</f>
        <v>4</v>
      </c>
      <c r="J592" s="1" cm="1">
        <f t="array" ref="J592">SUM(IF(podroze[Nazwisko]=podroze[[#This Row],[Nazwisko]],podroze[dnie],0))</f>
        <v>26</v>
      </c>
      <c r="K592" s="1">
        <f>30+(podroze[[#This Row],[dnie]]-1)*24</f>
        <v>102</v>
      </c>
      <c r="AB592" s="1" t="s">
        <v>101</v>
      </c>
      <c r="AC592" s="1" t="s">
        <v>102</v>
      </c>
      <c r="AD592" s="1" t="s">
        <v>27</v>
      </c>
      <c r="AE592" s="2">
        <v>41899</v>
      </c>
      <c r="AF592" s="2">
        <v>41902</v>
      </c>
      <c r="AG592">
        <v>826</v>
      </c>
      <c r="AH592" t="str">
        <f>podroze7[[#This Row],[Imie]]&amp;podroze7[[#This Row],[Nazwisko]]</f>
        <v>MichalinaLamda</v>
      </c>
      <c r="AI592">
        <f>COUNTIF(podroze7[id],podroze7[[#This Row],[id]])</f>
        <v>9</v>
      </c>
      <c r="AJ592">
        <f>podroze7[[#This Row],[D_powr]]-podroze7[[#This Row],[D_wyj]]+1</f>
        <v>4</v>
      </c>
      <c r="AK592" s="1" cm="1">
        <f t="array" ref="AK592">SUM(IF(podroze7[Nazwisko]=podroze7[[#This Row],[Nazwisko]],podroze7[dnie],0))</f>
        <v>26</v>
      </c>
      <c r="AL592" s="1">
        <f>30+(podroze7[[#This Row],[dnie]]-1)*24</f>
        <v>102</v>
      </c>
      <c r="AM592" s="1">
        <f>podroze7[[#This Row],[dieta]]+podroze7[[#This Row],[Koszt_wyj]]</f>
        <v>928</v>
      </c>
      <c r="AZ592" s="1" t="s">
        <v>101</v>
      </c>
      <c r="BA592" s="1" t="s">
        <v>102</v>
      </c>
      <c r="BB592" s="1" t="s">
        <v>27</v>
      </c>
      <c r="BC592" s="2">
        <v>41899</v>
      </c>
      <c r="BD592" s="2">
        <v>41902</v>
      </c>
      <c r="BE592">
        <v>826</v>
      </c>
      <c r="BF592" t="str">
        <f>podroze78[[#This Row],[Imie]]&amp;podroze78[[#This Row],[Nazwisko]]</f>
        <v>MichalinaLamda</v>
      </c>
      <c r="BG592">
        <f>COUNTIF(podroze78[id],podroze78[[#This Row],[id]])</f>
        <v>9</v>
      </c>
      <c r="BH592">
        <f>podroze78[[#This Row],[D_powr]]-podroze78[[#This Row],[D_wyj]]+1</f>
        <v>4</v>
      </c>
      <c r="BI592" s="1" cm="1">
        <f t="array" ref="BI592">SUM(IF(podroze78[Nazwisko]=podroze78[[#This Row],[Nazwisko]],podroze78[dnie],0))</f>
        <v>26</v>
      </c>
      <c r="BJ592" s="1">
        <f>30+(podroze78[[#This Row],[dnie]]-1)*24</f>
        <v>102</v>
      </c>
      <c r="BK592" s="1">
        <f>podroze78[[#This Row],[dieta]]+podroze78[[#This Row],[Koszt_wyj]]</f>
        <v>928</v>
      </c>
      <c r="BL592" s="1">
        <f>MONTH(podroze78[[#This Row],[D_wyj]])</f>
        <v>9</v>
      </c>
      <c r="BT592" s="1" t="s">
        <v>101</v>
      </c>
      <c r="BU592" s="1" t="s">
        <v>102</v>
      </c>
      <c r="BV592" s="1" t="s">
        <v>27</v>
      </c>
      <c r="BW592" s="2">
        <v>41899</v>
      </c>
      <c r="BX592" s="2">
        <v>41902</v>
      </c>
      <c r="BY592">
        <v>826</v>
      </c>
      <c r="BZ592" t="str">
        <f>podroze789[[#This Row],[Imie]]&amp;podroze789[[#This Row],[Nazwisko]]</f>
        <v>MichalinaLamda</v>
      </c>
      <c r="CA592">
        <f>COUNTIF(podroze789[id],podroze789[[#This Row],[id]])</f>
        <v>9</v>
      </c>
      <c r="CB592">
        <f>podroze789[[#This Row],[D_powr]]-podroze789[[#This Row],[D_wyj]]+1</f>
        <v>4</v>
      </c>
      <c r="CC592" s="1" cm="1">
        <f t="array" ref="CC592">SUM(IF(podroze789[Nazwisko]=podroze789[[#This Row],[Nazwisko]],podroze789[dnie],0))</f>
        <v>26</v>
      </c>
      <c r="CD592" s="1">
        <f>30+(podroze789[[#This Row],[dnie]]-1)*24</f>
        <v>102</v>
      </c>
      <c r="CE592" s="1">
        <f>podroze789[[#This Row],[dieta]]+podroze789[[#This Row],[Koszt_wyj]]</f>
        <v>928</v>
      </c>
      <c r="CF592" s="1">
        <f>MONTH(podroze789[[#This Row],[D_wyj]])</f>
        <v>9</v>
      </c>
      <c r="CG592" s="1">
        <f>podroze789[[#This Row],[dnie]]-1</f>
        <v>3</v>
      </c>
      <c r="CV592" s="24">
        <v>1</v>
      </c>
    </row>
    <row r="593" spans="1:100" x14ac:dyDescent="0.25">
      <c r="A593" s="1" t="s">
        <v>101</v>
      </c>
      <c r="B593" s="1" t="s">
        <v>102</v>
      </c>
      <c r="C593" s="1" t="s">
        <v>30</v>
      </c>
      <c r="D593" s="2">
        <v>41982</v>
      </c>
      <c r="E593" s="2">
        <v>41985</v>
      </c>
      <c r="F593">
        <v>569.5</v>
      </c>
      <c r="G593" t="str">
        <f>podroze[[#This Row],[Imie]]&amp;podroze[[#This Row],[Nazwisko]]</f>
        <v>MichalinaLamda</v>
      </c>
      <c r="H593">
        <f>COUNTIF(podroze[id],podroze[[#This Row],[id]])</f>
        <v>9</v>
      </c>
      <c r="I593">
        <f>podroze[[#This Row],[D_powr]]-podroze[[#This Row],[D_wyj]]+1</f>
        <v>4</v>
      </c>
      <c r="J593" s="1" cm="1">
        <f t="array" ref="J593">SUM(IF(podroze[Nazwisko]=podroze[[#This Row],[Nazwisko]],podroze[dnie],0))</f>
        <v>26</v>
      </c>
      <c r="K593" s="1">
        <f>30+(podroze[[#This Row],[dnie]]-1)*24</f>
        <v>102</v>
      </c>
      <c r="AB593" s="1" t="s">
        <v>101</v>
      </c>
      <c r="AC593" s="1" t="s">
        <v>102</v>
      </c>
      <c r="AD593" s="1" t="s">
        <v>30</v>
      </c>
      <c r="AE593" s="2">
        <v>41982</v>
      </c>
      <c r="AF593" s="2">
        <v>41985</v>
      </c>
      <c r="AG593">
        <v>569.5</v>
      </c>
      <c r="AH593" t="str">
        <f>podroze7[[#This Row],[Imie]]&amp;podroze7[[#This Row],[Nazwisko]]</f>
        <v>MichalinaLamda</v>
      </c>
      <c r="AI593">
        <f>COUNTIF(podroze7[id],podroze7[[#This Row],[id]])</f>
        <v>9</v>
      </c>
      <c r="AJ593">
        <f>podroze7[[#This Row],[D_powr]]-podroze7[[#This Row],[D_wyj]]+1</f>
        <v>4</v>
      </c>
      <c r="AK593" s="1" cm="1">
        <f t="array" ref="AK593">SUM(IF(podroze7[Nazwisko]=podroze7[[#This Row],[Nazwisko]],podroze7[dnie],0))</f>
        <v>26</v>
      </c>
      <c r="AL593" s="1">
        <f>30+(podroze7[[#This Row],[dnie]]-1)*24</f>
        <v>102</v>
      </c>
      <c r="AM593" s="1">
        <f>podroze7[[#This Row],[dieta]]+podroze7[[#This Row],[Koszt_wyj]]</f>
        <v>671.5</v>
      </c>
      <c r="AZ593" s="1" t="s">
        <v>101</v>
      </c>
      <c r="BA593" s="1" t="s">
        <v>102</v>
      </c>
      <c r="BB593" s="1" t="s">
        <v>30</v>
      </c>
      <c r="BC593" s="2">
        <v>41982</v>
      </c>
      <c r="BD593" s="2">
        <v>41985</v>
      </c>
      <c r="BE593">
        <v>569.5</v>
      </c>
      <c r="BF593" t="str">
        <f>podroze78[[#This Row],[Imie]]&amp;podroze78[[#This Row],[Nazwisko]]</f>
        <v>MichalinaLamda</v>
      </c>
      <c r="BG593">
        <f>COUNTIF(podroze78[id],podroze78[[#This Row],[id]])</f>
        <v>9</v>
      </c>
      <c r="BH593">
        <f>podroze78[[#This Row],[D_powr]]-podroze78[[#This Row],[D_wyj]]+1</f>
        <v>4</v>
      </c>
      <c r="BI593" s="1" cm="1">
        <f t="array" ref="BI593">SUM(IF(podroze78[Nazwisko]=podroze78[[#This Row],[Nazwisko]],podroze78[dnie],0))</f>
        <v>26</v>
      </c>
      <c r="BJ593" s="1">
        <f>30+(podroze78[[#This Row],[dnie]]-1)*24</f>
        <v>102</v>
      </c>
      <c r="BK593" s="1">
        <f>podroze78[[#This Row],[dieta]]+podroze78[[#This Row],[Koszt_wyj]]</f>
        <v>671.5</v>
      </c>
      <c r="BL593" s="1">
        <f>MONTH(podroze78[[#This Row],[D_wyj]])</f>
        <v>12</v>
      </c>
      <c r="BT593" s="1" t="s">
        <v>101</v>
      </c>
      <c r="BU593" s="1" t="s">
        <v>102</v>
      </c>
      <c r="BV593" s="1" t="s">
        <v>30</v>
      </c>
      <c r="BW593" s="2">
        <v>41982</v>
      </c>
      <c r="BX593" s="2">
        <v>41985</v>
      </c>
      <c r="BY593">
        <v>569.5</v>
      </c>
      <c r="BZ593" t="str">
        <f>podroze789[[#This Row],[Imie]]&amp;podroze789[[#This Row],[Nazwisko]]</f>
        <v>MichalinaLamda</v>
      </c>
      <c r="CA593">
        <f>COUNTIF(podroze789[id],podroze789[[#This Row],[id]])</f>
        <v>9</v>
      </c>
      <c r="CB593">
        <f>podroze789[[#This Row],[D_powr]]-podroze789[[#This Row],[D_wyj]]+1</f>
        <v>4</v>
      </c>
      <c r="CC593" s="1" cm="1">
        <f t="array" ref="CC593">SUM(IF(podroze789[Nazwisko]=podroze789[[#This Row],[Nazwisko]],podroze789[dnie],0))</f>
        <v>26</v>
      </c>
      <c r="CD593" s="1">
        <f>30+(podroze789[[#This Row],[dnie]]-1)*24</f>
        <v>102</v>
      </c>
      <c r="CE593" s="1">
        <f>podroze789[[#This Row],[dieta]]+podroze789[[#This Row],[Koszt_wyj]]</f>
        <v>671.5</v>
      </c>
      <c r="CF593" s="1">
        <f>MONTH(podroze789[[#This Row],[D_wyj]])</f>
        <v>12</v>
      </c>
      <c r="CG593" s="1">
        <f>podroze789[[#This Row],[dnie]]-1</f>
        <v>3</v>
      </c>
      <c r="CV593" s="23">
        <v>1</v>
      </c>
    </row>
    <row r="594" spans="1:100" x14ac:dyDescent="0.25">
      <c r="A594" s="1" t="s">
        <v>25</v>
      </c>
      <c r="B594" s="1" t="s">
        <v>26</v>
      </c>
      <c r="C594" s="1" t="s">
        <v>11</v>
      </c>
      <c r="D594" s="2">
        <v>41881</v>
      </c>
      <c r="E594" s="2">
        <v>41883</v>
      </c>
      <c r="F594">
        <v>434.4</v>
      </c>
      <c r="G594" t="str">
        <f>podroze[[#This Row],[Imie]]&amp;podroze[[#This Row],[Nazwisko]]</f>
        <v>JerzyGranica</v>
      </c>
      <c r="H594">
        <f>COUNTIF(podroze[id],podroze[[#This Row],[id]])</f>
        <v>11</v>
      </c>
      <c r="I594">
        <f>podroze[[#This Row],[D_powr]]-podroze[[#This Row],[D_wyj]]+1</f>
        <v>3</v>
      </c>
      <c r="J594" s="1" cm="1">
        <f t="array" ref="J594">SUM(IF(podroze[Nazwisko]=podroze[[#This Row],[Nazwisko]],podroze[dnie],0))</f>
        <v>26</v>
      </c>
      <c r="K594" s="1">
        <f>30+(podroze[[#This Row],[dnie]]-1)*24</f>
        <v>78</v>
      </c>
      <c r="AB594" s="1" t="s">
        <v>25</v>
      </c>
      <c r="AC594" s="1" t="s">
        <v>26</v>
      </c>
      <c r="AD594" s="1" t="s">
        <v>11</v>
      </c>
      <c r="AE594" s="2">
        <v>41881</v>
      </c>
      <c r="AF594" s="2">
        <v>41883</v>
      </c>
      <c r="AG594">
        <v>434.4</v>
      </c>
      <c r="AH594" t="str">
        <f>podroze7[[#This Row],[Imie]]&amp;podroze7[[#This Row],[Nazwisko]]</f>
        <v>JerzyGranica</v>
      </c>
      <c r="AI594">
        <f>COUNTIF(podroze7[id],podroze7[[#This Row],[id]])</f>
        <v>11</v>
      </c>
      <c r="AJ594">
        <f>podroze7[[#This Row],[D_powr]]-podroze7[[#This Row],[D_wyj]]+1</f>
        <v>3</v>
      </c>
      <c r="AK594" s="1" cm="1">
        <f t="array" ref="AK594">SUM(IF(podroze7[Nazwisko]=podroze7[[#This Row],[Nazwisko]],podroze7[dnie],0))</f>
        <v>26</v>
      </c>
      <c r="AL594" s="1">
        <f>30+(podroze7[[#This Row],[dnie]]-1)*24</f>
        <v>78</v>
      </c>
      <c r="AM594" s="1">
        <f>podroze7[[#This Row],[dieta]]+podroze7[[#This Row],[Koszt_wyj]]</f>
        <v>512.4</v>
      </c>
      <c r="AZ594" s="1" t="s">
        <v>25</v>
      </c>
      <c r="BA594" s="1" t="s">
        <v>26</v>
      </c>
      <c r="BB594" s="1" t="s">
        <v>11</v>
      </c>
      <c r="BC594" s="2">
        <v>41881</v>
      </c>
      <c r="BD594" s="2">
        <v>41883</v>
      </c>
      <c r="BE594">
        <v>434.4</v>
      </c>
      <c r="BF594" t="str">
        <f>podroze78[[#This Row],[Imie]]&amp;podroze78[[#This Row],[Nazwisko]]</f>
        <v>JerzyGranica</v>
      </c>
      <c r="BG594">
        <f>COUNTIF(podroze78[id],podroze78[[#This Row],[id]])</f>
        <v>11</v>
      </c>
      <c r="BH594">
        <f>podroze78[[#This Row],[D_powr]]-podroze78[[#This Row],[D_wyj]]+1</f>
        <v>3</v>
      </c>
      <c r="BI594" s="1" cm="1">
        <f t="array" ref="BI594">SUM(IF(podroze78[Nazwisko]=podroze78[[#This Row],[Nazwisko]],podroze78[dnie],0))</f>
        <v>26</v>
      </c>
      <c r="BJ594" s="1">
        <f>30+(podroze78[[#This Row],[dnie]]-1)*24</f>
        <v>78</v>
      </c>
      <c r="BK594" s="1">
        <f>podroze78[[#This Row],[dieta]]+podroze78[[#This Row],[Koszt_wyj]]</f>
        <v>512.4</v>
      </c>
      <c r="BL594" s="1">
        <f>MONTH(podroze78[[#This Row],[D_wyj]])</f>
        <v>8</v>
      </c>
      <c r="BT594" s="1" t="s">
        <v>25</v>
      </c>
      <c r="BU594" s="1" t="s">
        <v>26</v>
      </c>
      <c r="BV594" s="1" t="s">
        <v>11</v>
      </c>
      <c r="BW594" s="2">
        <v>41881</v>
      </c>
      <c r="BX594" s="2">
        <v>41883</v>
      </c>
      <c r="BY594">
        <v>434.4</v>
      </c>
      <c r="BZ594" t="str">
        <f>podroze789[[#This Row],[Imie]]&amp;podroze789[[#This Row],[Nazwisko]]</f>
        <v>JerzyGranica</v>
      </c>
      <c r="CA594">
        <f>COUNTIF(podroze789[id],podroze789[[#This Row],[id]])</f>
        <v>11</v>
      </c>
      <c r="CB594">
        <f>podroze789[[#This Row],[D_powr]]-podroze789[[#This Row],[D_wyj]]+1</f>
        <v>3</v>
      </c>
      <c r="CC594" s="1" cm="1">
        <f t="array" ref="CC594">SUM(IF(podroze789[Nazwisko]=podroze789[[#This Row],[Nazwisko]],podroze789[dnie],0))</f>
        <v>26</v>
      </c>
      <c r="CD594" s="1">
        <f>30+(podroze789[[#This Row],[dnie]]-1)*24</f>
        <v>78</v>
      </c>
      <c r="CE594" s="1">
        <f>podroze789[[#This Row],[dieta]]+podroze789[[#This Row],[Koszt_wyj]]</f>
        <v>512.4</v>
      </c>
      <c r="CF594" s="1">
        <f>MONTH(podroze789[[#This Row],[D_wyj]])</f>
        <v>8</v>
      </c>
      <c r="CG594" s="1">
        <f>podroze789[[#This Row],[dnie]]-1</f>
        <v>2</v>
      </c>
      <c r="CV594" s="24">
        <v>1</v>
      </c>
    </row>
    <row r="595" spans="1:100" x14ac:dyDescent="0.25">
      <c r="A595" s="1" t="s">
        <v>6</v>
      </c>
      <c r="B595" s="1" t="s">
        <v>139</v>
      </c>
      <c r="C595" s="1" t="s">
        <v>72</v>
      </c>
      <c r="D595" s="2">
        <v>41677</v>
      </c>
      <c r="E595" s="2">
        <v>41679</v>
      </c>
      <c r="F595">
        <v>892.7</v>
      </c>
      <c r="G595" t="str">
        <f>podroze[[#This Row],[Imie]]&amp;podroze[[#This Row],[Nazwisko]]</f>
        <v>KarolinaBizuta</v>
      </c>
      <c r="H595">
        <f>COUNTIF(podroze[id],podroze[[#This Row],[id]])</f>
        <v>10</v>
      </c>
      <c r="I595">
        <f>podroze[[#This Row],[D_powr]]-podroze[[#This Row],[D_wyj]]+1</f>
        <v>3</v>
      </c>
      <c r="J595" s="1" cm="1">
        <f t="array" ref="J595">SUM(IF(podroze[Nazwisko]=podroze[[#This Row],[Nazwisko]],podroze[dnie],0))</f>
        <v>26</v>
      </c>
      <c r="K595" s="1">
        <f>30+(podroze[[#This Row],[dnie]]-1)*24</f>
        <v>78</v>
      </c>
      <c r="AB595" s="1" t="s">
        <v>6</v>
      </c>
      <c r="AC595" s="1" t="s">
        <v>139</v>
      </c>
      <c r="AD595" s="1" t="s">
        <v>72</v>
      </c>
      <c r="AE595" s="2">
        <v>41677</v>
      </c>
      <c r="AF595" s="2">
        <v>41679</v>
      </c>
      <c r="AG595">
        <v>892.7</v>
      </c>
      <c r="AH595" t="str">
        <f>podroze7[[#This Row],[Imie]]&amp;podroze7[[#This Row],[Nazwisko]]</f>
        <v>KarolinaBizuta</v>
      </c>
      <c r="AI595">
        <f>COUNTIF(podroze7[id],podroze7[[#This Row],[id]])</f>
        <v>10</v>
      </c>
      <c r="AJ595">
        <f>podroze7[[#This Row],[D_powr]]-podroze7[[#This Row],[D_wyj]]+1</f>
        <v>3</v>
      </c>
      <c r="AK595" s="1" cm="1">
        <f t="array" ref="AK595">SUM(IF(podroze7[Nazwisko]=podroze7[[#This Row],[Nazwisko]],podroze7[dnie],0))</f>
        <v>26</v>
      </c>
      <c r="AL595" s="1">
        <f>30+(podroze7[[#This Row],[dnie]]-1)*24</f>
        <v>78</v>
      </c>
      <c r="AM595" s="1">
        <f>podroze7[[#This Row],[dieta]]+podroze7[[#This Row],[Koszt_wyj]]</f>
        <v>970.7</v>
      </c>
      <c r="AZ595" s="1" t="s">
        <v>6</v>
      </c>
      <c r="BA595" s="1" t="s">
        <v>139</v>
      </c>
      <c r="BB595" s="1" t="s">
        <v>72</v>
      </c>
      <c r="BC595" s="2">
        <v>41677</v>
      </c>
      <c r="BD595" s="2">
        <v>41679</v>
      </c>
      <c r="BE595">
        <v>892.7</v>
      </c>
      <c r="BF595" t="str">
        <f>podroze78[[#This Row],[Imie]]&amp;podroze78[[#This Row],[Nazwisko]]</f>
        <v>KarolinaBizuta</v>
      </c>
      <c r="BG595">
        <f>COUNTIF(podroze78[id],podroze78[[#This Row],[id]])</f>
        <v>10</v>
      </c>
      <c r="BH595">
        <f>podroze78[[#This Row],[D_powr]]-podroze78[[#This Row],[D_wyj]]+1</f>
        <v>3</v>
      </c>
      <c r="BI595" s="1" cm="1">
        <f t="array" ref="BI595">SUM(IF(podroze78[Nazwisko]=podroze78[[#This Row],[Nazwisko]],podroze78[dnie],0))</f>
        <v>26</v>
      </c>
      <c r="BJ595" s="1">
        <f>30+(podroze78[[#This Row],[dnie]]-1)*24</f>
        <v>78</v>
      </c>
      <c r="BK595" s="1">
        <f>podroze78[[#This Row],[dieta]]+podroze78[[#This Row],[Koszt_wyj]]</f>
        <v>970.7</v>
      </c>
      <c r="BL595" s="1">
        <f>MONTH(podroze78[[#This Row],[D_wyj]])</f>
        <v>2</v>
      </c>
      <c r="BT595" s="1" t="s">
        <v>6</v>
      </c>
      <c r="BU595" s="1" t="s">
        <v>139</v>
      </c>
      <c r="BV595" s="1" t="s">
        <v>72</v>
      </c>
      <c r="BW595" s="2">
        <v>41677</v>
      </c>
      <c r="BX595" s="2">
        <v>41679</v>
      </c>
      <c r="BY595">
        <v>892.7</v>
      </c>
      <c r="BZ595" t="str">
        <f>podroze789[[#This Row],[Imie]]&amp;podroze789[[#This Row],[Nazwisko]]</f>
        <v>KarolinaBizuta</v>
      </c>
      <c r="CA595">
        <f>COUNTIF(podroze789[id],podroze789[[#This Row],[id]])</f>
        <v>10</v>
      </c>
      <c r="CB595">
        <f>podroze789[[#This Row],[D_powr]]-podroze789[[#This Row],[D_wyj]]+1</f>
        <v>3</v>
      </c>
      <c r="CC595" s="1" cm="1">
        <f t="array" ref="CC595">SUM(IF(podroze789[Nazwisko]=podroze789[[#This Row],[Nazwisko]],podroze789[dnie],0))</f>
        <v>26</v>
      </c>
      <c r="CD595" s="1">
        <f>30+(podroze789[[#This Row],[dnie]]-1)*24</f>
        <v>78</v>
      </c>
      <c r="CE595" s="1">
        <f>podroze789[[#This Row],[dieta]]+podroze789[[#This Row],[Koszt_wyj]]</f>
        <v>970.7</v>
      </c>
      <c r="CF595" s="1">
        <f>MONTH(podroze789[[#This Row],[D_wyj]])</f>
        <v>2</v>
      </c>
      <c r="CG595" s="1">
        <f>podroze789[[#This Row],[dnie]]-1</f>
        <v>2</v>
      </c>
      <c r="CV595" s="23">
        <v>1</v>
      </c>
    </row>
    <row r="596" spans="1:100" x14ac:dyDescent="0.25">
      <c r="A596" s="1" t="s">
        <v>6</v>
      </c>
      <c r="B596" s="1" t="s">
        <v>139</v>
      </c>
      <c r="C596" s="1" t="s">
        <v>38</v>
      </c>
      <c r="D596" s="2">
        <v>41898</v>
      </c>
      <c r="E596" s="2">
        <v>41900</v>
      </c>
      <c r="F596">
        <v>536.79999999999995</v>
      </c>
      <c r="G596" t="str">
        <f>podroze[[#This Row],[Imie]]&amp;podroze[[#This Row],[Nazwisko]]</f>
        <v>KarolinaBizuta</v>
      </c>
      <c r="H596">
        <f>COUNTIF(podroze[id],podroze[[#This Row],[id]])</f>
        <v>10</v>
      </c>
      <c r="I596">
        <f>podroze[[#This Row],[D_powr]]-podroze[[#This Row],[D_wyj]]+1</f>
        <v>3</v>
      </c>
      <c r="J596" s="1" cm="1">
        <f t="array" ref="J596">SUM(IF(podroze[Nazwisko]=podroze[[#This Row],[Nazwisko]],podroze[dnie],0))</f>
        <v>26</v>
      </c>
      <c r="K596" s="1">
        <f>30+(podroze[[#This Row],[dnie]]-1)*24</f>
        <v>78</v>
      </c>
      <c r="AB596" s="1" t="s">
        <v>6</v>
      </c>
      <c r="AC596" s="1" t="s">
        <v>139</v>
      </c>
      <c r="AD596" s="1" t="s">
        <v>38</v>
      </c>
      <c r="AE596" s="2">
        <v>41898</v>
      </c>
      <c r="AF596" s="2">
        <v>41900</v>
      </c>
      <c r="AG596">
        <v>536.79999999999995</v>
      </c>
      <c r="AH596" t="str">
        <f>podroze7[[#This Row],[Imie]]&amp;podroze7[[#This Row],[Nazwisko]]</f>
        <v>KarolinaBizuta</v>
      </c>
      <c r="AI596">
        <f>COUNTIF(podroze7[id],podroze7[[#This Row],[id]])</f>
        <v>10</v>
      </c>
      <c r="AJ596">
        <f>podroze7[[#This Row],[D_powr]]-podroze7[[#This Row],[D_wyj]]+1</f>
        <v>3</v>
      </c>
      <c r="AK596" s="1" cm="1">
        <f t="array" ref="AK596">SUM(IF(podroze7[Nazwisko]=podroze7[[#This Row],[Nazwisko]],podroze7[dnie],0))</f>
        <v>26</v>
      </c>
      <c r="AL596" s="1">
        <f>30+(podroze7[[#This Row],[dnie]]-1)*24</f>
        <v>78</v>
      </c>
      <c r="AM596" s="1">
        <f>podroze7[[#This Row],[dieta]]+podroze7[[#This Row],[Koszt_wyj]]</f>
        <v>614.79999999999995</v>
      </c>
      <c r="AZ596" s="1" t="s">
        <v>6</v>
      </c>
      <c r="BA596" s="1" t="s">
        <v>139</v>
      </c>
      <c r="BB596" s="1" t="s">
        <v>38</v>
      </c>
      <c r="BC596" s="2">
        <v>41898</v>
      </c>
      <c r="BD596" s="2">
        <v>41900</v>
      </c>
      <c r="BE596">
        <v>536.79999999999995</v>
      </c>
      <c r="BF596" t="str">
        <f>podroze78[[#This Row],[Imie]]&amp;podroze78[[#This Row],[Nazwisko]]</f>
        <v>KarolinaBizuta</v>
      </c>
      <c r="BG596">
        <f>COUNTIF(podroze78[id],podroze78[[#This Row],[id]])</f>
        <v>10</v>
      </c>
      <c r="BH596">
        <f>podroze78[[#This Row],[D_powr]]-podroze78[[#This Row],[D_wyj]]+1</f>
        <v>3</v>
      </c>
      <c r="BI596" s="1" cm="1">
        <f t="array" ref="BI596">SUM(IF(podroze78[Nazwisko]=podroze78[[#This Row],[Nazwisko]],podroze78[dnie],0))</f>
        <v>26</v>
      </c>
      <c r="BJ596" s="1">
        <f>30+(podroze78[[#This Row],[dnie]]-1)*24</f>
        <v>78</v>
      </c>
      <c r="BK596" s="1">
        <f>podroze78[[#This Row],[dieta]]+podroze78[[#This Row],[Koszt_wyj]]</f>
        <v>614.79999999999995</v>
      </c>
      <c r="BL596" s="1">
        <f>MONTH(podroze78[[#This Row],[D_wyj]])</f>
        <v>9</v>
      </c>
      <c r="BT596" s="1" t="s">
        <v>6</v>
      </c>
      <c r="BU596" s="1" t="s">
        <v>139</v>
      </c>
      <c r="BV596" s="1" t="s">
        <v>38</v>
      </c>
      <c r="BW596" s="2">
        <v>41898</v>
      </c>
      <c r="BX596" s="2">
        <v>41900</v>
      </c>
      <c r="BY596">
        <v>536.79999999999995</v>
      </c>
      <c r="BZ596" t="str">
        <f>podroze789[[#This Row],[Imie]]&amp;podroze789[[#This Row],[Nazwisko]]</f>
        <v>KarolinaBizuta</v>
      </c>
      <c r="CA596">
        <f>COUNTIF(podroze789[id],podroze789[[#This Row],[id]])</f>
        <v>10</v>
      </c>
      <c r="CB596">
        <f>podroze789[[#This Row],[D_powr]]-podroze789[[#This Row],[D_wyj]]+1</f>
        <v>3</v>
      </c>
      <c r="CC596" s="1" cm="1">
        <f t="array" ref="CC596">SUM(IF(podroze789[Nazwisko]=podroze789[[#This Row],[Nazwisko]],podroze789[dnie],0))</f>
        <v>26</v>
      </c>
      <c r="CD596" s="1">
        <f>30+(podroze789[[#This Row],[dnie]]-1)*24</f>
        <v>78</v>
      </c>
      <c r="CE596" s="1">
        <f>podroze789[[#This Row],[dieta]]+podroze789[[#This Row],[Koszt_wyj]]</f>
        <v>614.79999999999995</v>
      </c>
      <c r="CF596" s="1">
        <f>MONTH(podroze789[[#This Row],[D_wyj]])</f>
        <v>9</v>
      </c>
      <c r="CG596" s="1">
        <f>podroze789[[#This Row],[dnie]]-1</f>
        <v>2</v>
      </c>
      <c r="CV596" s="24">
        <v>1</v>
      </c>
    </row>
    <row r="597" spans="1:100" x14ac:dyDescent="0.25">
      <c r="A597" s="1" t="s">
        <v>6</v>
      </c>
      <c r="B597" s="1" t="s">
        <v>139</v>
      </c>
      <c r="C597" s="1" t="s">
        <v>8</v>
      </c>
      <c r="D597" s="2">
        <v>41910</v>
      </c>
      <c r="E597" s="2">
        <v>41912</v>
      </c>
      <c r="F597">
        <v>1102</v>
      </c>
      <c r="G597" t="str">
        <f>podroze[[#This Row],[Imie]]&amp;podroze[[#This Row],[Nazwisko]]</f>
        <v>KarolinaBizuta</v>
      </c>
      <c r="H597">
        <f>COUNTIF(podroze[id],podroze[[#This Row],[id]])</f>
        <v>10</v>
      </c>
      <c r="I597">
        <f>podroze[[#This Row],[D_powr]]-podroze[[#This Row],[D_wyj]]+1</f>
        <v>3</v>
      </c>
      <c r="J597" s="1" cm="1">
        <f t="array" ref="J597">SUM(IF(podroze[Nazwisko]=podroze[[#This Row],[Nazwisko]],podroze[dnie],0))</f>
        <v>26</v>
      </c>
      <c r="K597" s="1">
        <f>30+(podroze[[#This Row],[dnie]]-1)*24</f>
        <v>78</v>
      </c>
      <c r="AB597" s="1" t="s">
        <v>6</v>
      </c>
      <c r="AC597" s="1" t="s">
        <v>139</v>
      </c>
      <c r="AD597" s="1" t="s">
        <v>8</v>
      </c>
      <c r="AE597" s="2">
        <v>41910</v>
      </c>
      <c r="AF597" s="2">
        <v>41912</v>
      </c>
      <c r="AG597">
        <v>1102</v>
      </c>
      <c r="AH597" t="str">
        <f>podroze7[[#This Row],[Imie]]&amp;podroze7[[#This Row],[Nazwisko]]</f>
        <v>KarolinaBizuta</v>
      </c>
      <c r="AI597">
        <f>COUNTIF(podroze7[id],podroze7[[#This Row],[id]])</f>
        <v>10</v>
      </c>
      <c r="AJ597">
        <f>podroze7[[#This Row],[D_powr]]-podroze7[[#This Row],[D_wyj]]+1</f>
        <v>3</v>
      </c>
      <c r="AK597" s="1" cm="1">
        <f t="array" ref="AK597">SUM(IF(podroze7[Nazwisko]=podroze7[[#This Row],[Nazwisko]],podroze7[dnie],0))</f>
        <v>26</v>
      </c>
      <c r="AL597" s="1">
        <f>30+(podroze7[[#This Row],[dnie]]-1)*24</f>
        <v>78</v>
      </c>
      <c r="AM597" s="1">
        <f>podroze7[[#This Row],[dieta]]+podroze7[[#This Row],[Koszt_wyj]]</f>
        <v>1180</v>
      </c>
      <c r="AZ597" s="1" t="s">
        <v>6</v>
      </c>
      <c r="BA597" s="1" t="s">
        <v>139</v>
      </c>
      <c r="BB597" s="1" t="s">
        <v>8</v>
      </c>
      <c r="BC597" s="2">
        <v>41910</v>
      </c>
      <c r="BD597" s="2">
        <v>41912</v>
      </c>
      <c r="BE597">
        <v>1102</v>
      </c>
      <c r="BF597" t="str">
        <f>podroze78[[#This Row],[Imie]]&amp;podroze78[[#This Row],[Nazwisko]]</f>
        <v>KarolinaBizuta</v>
      </c>
      <c r="BG597">
        <f>COUNTIF(podroze78[id],podroze78[[#This Row],[id]])</f>
        <v>10</v>
      </c>
      <c r="BH597">
        <f>podroze78[[#This Row],[D_powr]]-podroze78[[#This Row],[D_wyj]]+1</f>
        <v>3</v>
      </c>
      <c r="BI597" s="1" cm="1">
        <f t="array" ref="BI597">SUM(IF(podroze78[Nazwisko]=podroze78[[#This Row],[Nazwisko]],podroze78[dnie],0))</f>
        <v>26</v>
      </c>
      <c r="BJ597" s="1">
        <f>30+(podroze78[[#This Row],[dnie]]-1)*24</f>
        <v>78</v>
      </c>
      <c r="BK597" s="1">
        <f>podroze78[[#This Row],[dieta]]+podroze78[[#This Row],[Koszt_wyj]]</f>
        <v>1180</v>
      </c>
      <c r="BL597" s="1">
        <f>MONTH(podroze78[[#This Row],[D_wyj]])</f>
        <v>9</v>
      </c>
      <c r="BT597" s="1" t="s">
        <v>6</v>
      </c>
      <c r="BU597" s="1" t="s">
        <v>139</v>
      </c>
      <c r="BV597" s="1" t="s">
        <v>8</v>
      </c>
      <c r="BW597" s="2">
        <v>41910</v>
      </c>
      <c r="BX597" s="2">
        <v>41912</v>
      </c>
      <c r="BY597">
        <v>1102</v>
      </c>
      <c r="BZ597" t="str">
        <f>podroze789[[#This Row],[Imie]]&amp;podroze789[[#This Row],[Nazwisko]]</f>
        <v>KarolinaBizuta</v>
      </c>
      <c r="CA597">
        <f>COUNTIF(podroze789[id],podroze789[[#This Row],[id]])</f>
        <v>10</v>
      </c>
      <c r="CB597">
        <f>podroze789[[#This Row],[D_powr]]-podroze789[[#This Row],[D_wyj]]+1</f>
        <v>3</v>
      </c>
      <c r="CC597" s="1" cm="1">
        <f t="array" ref="CC597">SUM(IF(podroze789[Nazwisko]=podroze789[[#This Row],[Nazwisko]],podroze789[dnie],0))</f>
        <v>26</v>
      </c>
      <c r="CD597" s="1">
        <f>30+(podroze789[[#This Row],[dnie]]-1)*24</f>
        <v>78</v>
      </c>
      <c r="CE597" s="1">
        <f>podroze789[[#This Row],[dieta]]+podroze789[[#This Row],[Koszt_wyj]]</f>
        <v>1180</v>
      </c>
      <c r="CF597" s="1">
        <f>MONTH(podroze789[[#This Row],[D_wyj]])</f>
        <v>9</v>
      </c>
      <c r="CG597" s="1">
        <f>podroze789[[#This Row],[dnie]]-1</f>
        <v>2</v>
      </c>
      <c r="CV597" s="23">
        <v>1</v>
      </c>
    </row>
    <row r="598" spans="1:100" x14ac:dyDescent="0.25">
      <c r="A598" s="1" t="s">
        <v>101</v>
      </c>
      <c r="B598" s="1" t="s">
        <v>102</v>
      </c>
      <c r="C598" s="1" t="s">
        <v>59</v>
      </c>
      <c r="D598" s="2">
        <v>41677</v>
      </c>
      <c r="E598" s="2">
        <v>41679</v>
      </c>
      <c r="F598">
        <v>760</v>
      </c>
      <c r="G598" t="str">
        <f>podroze[[#This Row],[Imie]]&amp;podroze[[#This Row],[Nazwisko]]</f>
        <v>MichalinaLamda</v>
      </c>
      <c r="H598">
        <f>COUNTIF(podroze[id],podroze[[#This Row],[id]])</f>
        <v>9</v>
      </c>
      <c r="I598">
        <f>podroze[[#This Row],[D_powr]]-podroze[[#This Row],[D_wyj]]+1</f>
        <v>3</v>
      </c>
      <c r="J598" s="1" cm="1">
        <f t="array" ref="J598">SUM(IF(podroze[Nazwisko]=podroze[[#This Row],[Nazwisko]],podroze[dnie],0))</f>
        <v>26</v>
      </c>
      <c r="K598" s="1">
        <f>30+(podroze[[#This Row],[dnie]]-1)*24</f>
        <v>78</v>
      </c>
      <c r="AB598" s="1" t="s">
        <v>101</v>
      </c>
      <c r="AC598" s="1" t="s">
        <v>102</v>
      </c>
      <c r="AD598" s="1" t="s">
        <v>59</v>
      </c>
      <c r="AE598" s="2">
        <v>41677</v>
      </c>
      <c r="AF598" s="2">
        <v>41679</v>
      </c>
      <c r="AG598">
        <v>760</v>
      </c>
      <c r="AH598" t="str">
        <f>podroze7[[#This Row],[Imie]]&amp;podroze7[[#This Row],[Nazwisko]]</f>
        <v>MichalinaLamda</v>
      </c>
      <c r="AI598">
        <f>COUNTIF(podroze7[id],podroze7[[#This Row],[id]])</f>
        <v>9</v>
      </c>
      <c r="AJ598">
        <f>podroze7[[#This Row],[D_powr]]-podroze7[[#This Row],[D_wyj]]+1</f>
        <v>3</v>
      </c>
      <c r="AK598" s="1" cm="1">
        <f t="array" ref="AK598">SUM(IF(podroze7[Nazwisko]=podroze7[[#This Row],[Nazwisko]],podroze7[dnie],0))</f>
        <v>26</v>
      </c>
      <c r="AL598" s="1">
        <f>30+(podroze7[[#This Row],[dnie]]-1)*24</f>
        <v>78</v>
      </c>
      <c r="AM598" s="1">
        <f>podroze7[[#This Row],[dieta]]+podroze7[[#This Row],[Koszt_wyj]]</f>
        <v>838</v>
      </c>
      <c r="AZ598" s="1" t="s">
        <v>101</v>
      </c>
      <c r="BA598" s="1" t="s">
        <v>102</v>
      </c>
      <c r="BB598" s="1" t="s">
        <v>59</v>
      </c>
      <c r="BC598" s="2">
        <v>41677</v>
      </c>
      <c r="BD598" s="2">
        <v>41679</v>
      </c>
      <c r="BE598">
        <v>760</v>
      </c>
      <c r="BF598" t="str">
        <f>podroze78[[#This Row],[Imie]]&amp;podroze78[[#This Row],[Nazwisko]]</f>
        <v>MichalinaLamda</v>
      </c>
      <c r="BG598">
        <f>COUNTIF(podroze78[id],podroze78[[#This Row],[id]])</f>
        <v>9</v>
      </c>
      <c r="BH598">
        <f>podroze78[[#This Row],[D_powr]]-podroze78[[#This Row],[D_wyj]]+1</f>
        <v>3</v>
      </c>
      <c r="BI598" s="1" cm="1">
        <f t="array" ref="BI598">SUM(IF(podroze78[Nazwisko]=podroze78[[#This Row],[Nazwisko]],podroze78[dnie],0))</f>
        <v>26</v>
      </c>
      <c r="BJ598" s="1">
        <f>30+(podroze78[[#This Row],[dnie]]-1)*24</f>
        <v>78</v>
      </c>
      <c r="BK598" s="1">
        <f>podroze78[[#This Row],[dieta]]+podroze78[[#This Row],[Koszt_wyj]]</f>
        <v>838</v>
      </c>
      <c r="BL598" s="1">
        <f>MONTH(podroze78[[#This Row],[D_wyj]])</f>
        <v>2</v>
      </c>
      <c r="BT598" s="1" t="s">
        <v>101</v>
      </c>
      <c r="BU598" s="1" t="s">
        <v>102</v>
      </c>
      <c r="BV598" s="1" t="s">
        <v>59</v>
      </c>
      <c r="BW598" s="2">
        <v>41677</v>
      </c>
      <c r="BX598" s="2">
        <v>41679</v>
      </c>
      <c r="BY598">
        <v>760</v>
      </c>
      <c r="BZ598" t="str">
        <f>podroze789[[#This Row],[Imie]]&amp;podroze789[[#This Row],[Nazwisko]]</f>
        <v>MichalinaLamda</v>
      </c>
      <c r="CA598">
        <f>COUNTIF(podroze789[id],podroze789[[#This Row],[id]])</f>
        <v>9</v>
      </c>
      <c r="CB598">
        <f>podroze789[[#This Row],[D_powr]]-podroze789[[#This Row],[D_wyj]]+1</f>
        <v>3</v>
      </c>
      <c r="CC598" s="1" cm="1">
        <f t="array" ref="CC598">SUM(IF(podroze789[Nazwisko]=podroze789[[#This Row],[Nazwisko]],podroze789[dnie],0))</f>
        <v>26</v>
      </c>
      <c r="CD598" s="1">
        <f>30+(podroze789[[#This Row],[dnie]]-1)*24</f>
        <v>78</v>
      </c>
      <c r="CE598" s="1">
        <f>podroze789[[#This Row],[dieta]]+podroze789[[#This Row],[Koszt_wyj]]</f>
        <v>838</v>
      </c>
      <c r="CF598" s="1">
        <f>MONTH(podroze789[[#This Row],[D_wyj]])</f>
        <v>2</v>
      </c>
      <c r="CG598" s="1">
        <f>podroze789[[#This Row],[dnie]]-1</f>
        <v>2</v>
      </c>
      <c r="CV598" s="24">
        <v>1</v>
      </c>
    </row>
    <row r="599" spans="1:100" x14ac:dyDescent="0.25">
      <c r="A599" s="1" t="s">
        <v>101</v>
      </c>
      <c r="B599" s="1" t="s">
        <v>102</v>
      </c>
      <c r="C599" s="1" t="s">
        <v>66</v>
      </c>
      <c r="D599" s="2">
        <v>41821</v>
      </c>
      <c r="E599" s="2">
        <v>41823</v>
      </c>
      <c r="F599">
        <v>663.7</v>
      </c>
      <c r="G599" t="str">
        <f>podroze[[#This Row],[Imie]]&amp;podroze[[#This Row],[Nazwisko]]</f>
        <v>MichalinaLamda</v>
      </c>
      <c r="H599">
        <f>COUNTIF(podroze[id],podroze[[#This Row],[id]])</f>
        <v>9</v>
      </c>
      <c r="I599">
        <f>podroze[[#This Row],[D_powr]]-podroze[[#This Row],[D_wyj]]+1</f>
        <v>3</v>
      </c>
      <c r="J599" s="1" cm="1">
        <f t="array" ref="J599">SUM(IF(podroze[Nazwisko]=podroze[[#This Row],[Nazwisko]],podroze[dnie],0))</f>
        <v>26</v>
      </c>
      <c r="K599" s="1">
        <f>30+(podroze[[#This Row],[dnie]]-1)*24</f>
        <v>78</v>
      </c>
      <c r="AB599" s="1" t="s">
        <v>101</v>
      </c>
      <c r="AC599" s="1" t="s">
        <v>102</v>
      </c>
      <c r="AD599" s="1" t="s">
        <v>66</v>
      </c>
      <c r="AE599" s="2">
        <v>41821</v>
      </c>
      <c r="AF599" s="2">
        <v>41823</v>
      </c>
      <c r="AG599">
        <v>663.7</v>
      </c>
      <c r="AH599" t="str">
        <f>podroze7[[#This Row],[Imie]]&amp;podroze7[[#This Row],[Nazwisko]]</f>
        <v>MichalinaLamda</v>
      </c>
      <c r="AI599">
        <f>COUNTIF(podroze7[id],podroze7[[#This Row],[id]])</f>
        <v>9</v>
      </c>
      <c r="AJ599">
        <f>podroze7[[#This Row],[D_powr]]-podroze7[[#This Row],[D_wyj]]+1</f>
        <v>3</v>
      </c>
      <c r="AK599" s="1" cm="1">
        <f t="array" ref="AK599">SUM(IF(podroze7[Nazwisko]=podroze7[[#This Row],[Nazwisko]],podroze7[dnie],0))</f>
        <v>26</v>
      </c>
      <c r="AL599" s="1">
        <f>30+(podroze7[[#This Row],[dnie]]-1)*24</f>
        <v>78</v>
      </c>
      <c r="AM599" s="1">
        <f>podroze7[[#This Row],[dieta]]+podroze7[[#This Row],[Koszt_wyj]]</f>
        <v>741.7</v>
      </c>
      <c r="AZ599" s="1" t="s">
        <v>101</v>
      </c>
      <c r="BA599" s="1" t="s">
        <v>102</v>
      </c>
      <c r="BB599" s="1" t="s">
        <v>66</v>
      </c>
      <c r="BC599" s="2">
        <v>41821</v>
      </c>
      <c r="BD599" s="2">
        <v>41823</v>
      </c>
      <c r="BE599">
        <v>663.7</v>
      </c>
      <c r="BF599" t="str">
        <f>podroze78[[#This Row],[Imie]]&amp;podroze78[[#This Row],[Nazwisko]]</f>
        <v>MichalinaLamda</v>
      </c>
      <c r="BG599">
        <f>COUNTIF(podroze78[id],podroze78[[#This Row],[id]])</f>
        <v>9</v>
      </c>
      <c r="BH599">
        <f>podroze78[[#This Row],[D_powr]]-podroze78[[#This Row],[D_wyj]]+1</f>
        <v>3</v>
      </c>
      <c r="BI599" s="1" cm="1">
        <f t="array" ref="BI599">SUM(IF(podroze78[Nazwisko]=podroze78[[#This Row],[Nazwisko]],podroze78[dnie],0))</f>
        <v>26</v>
      </c>
      <c r="BJ599" s="1">
        <f>30+(podroze78[[#This Row],[dnie]]-1)*24</f>
        <v>78</v>
      </c>
      <c r="BK599" s="1">
        <f>podroze78[[#This Row],[dieta]]+podroze78[[#This Row],[Koszt_wyj]]</f>
        <v>741.7</v>
      </c>
      <c r="BL599" s="1">
        <f>MONTH(podroze78[[#This Row],[D_wyj]])</f>
        <v>7</v>
      </c>
      <c r="BT599" s="1" t="s">
        <v>101</v>
      </c>
      <c r="BU599" s="1" t="s">
        <v>102</v>
      </c>
      <c r="BV599" s="1" t="s">
        <v>66</v>
      </c>
      <c r="BW599" s="2">
        <v>41821</v>
      </c>
      <c r="BX599" s="2">
        <v>41823</v>
      </c>
      <c r="BY599">
        <v>663.7</v>
      </c>
      <c r="BZ599" t="str">
        <f>podroze789[[#This Row],[Imie]]&amp;podroze789[[#This Row],[Nazwisko]]</f>
        <v>MichalinaLamda</v>
      </c>
      <c r="CA599">
        <f>COUNTIF(podroze789[id],podroze789[[#This Row],[id]])</f>
        <v>9</v>
      </c>
      <c r="CB599">
        <f>podroze789[[#This Row],[D_powr]]-podroze789[[#This Row],[D_wyj]]+1</f>
        <v>3</v>
      </c>
      <c r="CC599" s="1" cm="1">
        <f t="array" ref="CC599">SUM(IF(podroze789[Nazwisko]=podroze789[[#This Row],[Nazwisko]],podroze789[dnie],0))</f>
        <v>26</v>
      </c>
      <c r="CD599" s="1">
        <f>30+(podroze789[[#This Row],[dnie]]-1)*24</f>
        <v>78</v>
      </c>
      <c r="CE599" s="1">
        <f>podroze789[[#This Row],[dieta]]+podroze789[[#This Row],[Koszt_wyj]]</f>
        <v>741.7</v>
      </c>
      <c r="CF599" s="1">
        <f>MONTH(podroze789[[#This Row],[D_wyj]])</f>
        <v>7</v>
      </c>
      <c r="CG599" s="1">
        <f>podroze789[[#This Row],[dnie]]-1</f>
        <v>2</v>
      </c>
      <c r="CV599" s="23">
        <v>1</v>
      </c>
    </row>
    <row r="600" spans="1:100" x14ac:dyDescent="0.25">
      <c r="A600" s="1" t="s">
        <v>101</v>
      </c>
      <c r="B600" s="1" t="s">
        <v>102</v>
      </c>
      <c r="C600" s="1" t="s">
        <v>38</v>
      </c>
      <c r="D600" s="2">
        <v>41851</v>
      </c>
      <c r="E600" s="2">
        <v>41853</v>
      </c>
      <c r="F600">
        <v>536.79999999999995</v>
      </c>
      <c r="G600" t="str">
        <f>podroze[[#This Row],[Imie]]&amp;podroze[[#This Row],[Nazwisko]]</f>
        <v>MichalinaLamda</v>
      </c>
      <c r="H600">
        <f>COUNTIF(podroze[id],podroze[[#This Row],[id]])</f>
        <v>9</v>
      </c>
      <c r="I600">
        <f>podroze[[#This Row],[D_powr]]-podroze[[#This Row],[D_wyj]]+1</f>
        <v>3</v>
      </c>
      <c r="J600" s="1" cm="1">
        <f t="array" ref="J600">SUM(IF(podroze[Nazwisko]=podroze[[#This Row],[Nazwisko]],podroze[dnie],0))</f>
        <v>26</v>
      </c>
      <c r="K600" s="1">
        <f>30+(podroze[[#This Row],[dnie]]-1)*24</f>
        <v>78</v>
      </c>
      <c r="AB600" s="1" t="s">
        <v>101</v>
      </c>
      <c r="AC600" s="1" t="s">
        <v>102</v>
      </c>
      <c r="AD600" s="1" t="s">
        <v>38</v>
      </c>
      <c r="AE600" s="2">
        <v>41851</v>
      </c>
      <c r="AF600" s="2">
        <v>41853</v>
      </c>
      <c r="AG600">
        <v>536.79999999999995</v>
      </c>
      <c r="AH600" t="str">
        <f>podroze7[[#This Row],[Imie]]&amp;podroze7[[#This Row],[Nazwisko]]</f>
        <v>MichalinaLamda</v>
      </c>
      <c r="AI600">
        <f>COUNTIF(podroze7[id],podroze7[[#This Row],[id]])</f>
        <v>9</v>
      </c>
      <c r="AJ600">
        <f>podroze7[[#This Row],[D_powr]]-podroze7[[#This Row],[D_wyj]]+1</f>
        <v>3</v>
      </c>
      <c r="AK600" s="1" cm="1">
        <f t="array" ref="AK600">SUM(IF(podroze7[Nazwisko]=podroze7[[#This Row],[Nazwisko]],podroze7[dnie],0))</f>
        <v>26</v>
      </c>
      <c r="AL600" s="1">
        <f>30+(podroze7[[#This Row],[dnie]]-1)*24</f>
        <v>78</v>
      </c>
      <c r="AM600" s="1">
        <f>podroze7[[#This Row],[dieta]]+podroze7[[#This Row],[Koszt_wyj]]</f>
        <v>614.79999999999995</v>
      </c>
      <c r="AZ600" s="1" t="s">
        <v>101</v>
      </c>
      <c r="BA600" s="1" t="s">
        <v>102</v>
      </c>
      <c r="BB600" s="1" t="s">
        <v>38</v>
      </c>
      <c r="BC600" s="2">
        <v>41851</v>
      </c>
      <c r="BD600" s="2">
        <v>41853</v>
      </c>
      <c r="BE600">
        <v>536.79999999999995</v>
      </c>
      <c r="BF600" t="str">
        <f>podroze78[[#This Row],[Imie]]&amp;podroze78[[#This Row],[Nazwisko]]</f>
        <v>MichalinaLamda</v>
      </c>
      <c r="BG600">
        <f>COUNTIF(podroze78[id],podroze78[[#This Row],[id]])</f>
        <v>9</v>
      </c>
      <c r="BH600">
        <f>podroze78[[#This Row],[D_powr]]-podroze78[[#This Row],[D_wyj]]+1</f>
        <v>3</v>
      </c>
      <c r="BI600" s="1" cm="1">
        <f t="array" ref="BI600">SUM(IF(podroze78[Nazwisko]=podroze78[[#This Row],[Nazwisko]],podroze78[dnie],0))</f>
        <v>26</v>
      </c>
      <c r="BJ600" s="1">
        <f>30+(podroze78[[#This Row],[dnie]]-1)*24</f>
        <v>78</v>
      </c>
      <c r="BK600" s="1">
        <f>podroze78[[#This Row],[dieta]]+podroze78[[#This Row],[Koszt_wyj]]</f>
        <v>614.79999999999995</v>
      </c>
      <c r="BL600" s="1">
        <f>MONTH(podroze78[[#This Row],[D_wyj]])</f>
        <v>7</v>
      </c>
      <c r="BT600" s="1" t="s">
        <v>101</v>
      </c>
      <c r="BU600" s="1" t="s">
        <v>102</v>
      </c>
      <c r="BV600" s="1" t="s">
        <v>38</v>
      </c>
      <c r="BW600" s="2">
        <v>41851</v>
      </c>
      <c r="BX600" s="2">
        <v>41853</v>
      </c>
      <c r="BY600">
        <v>536.79999999999995</v>
      </c>
      <c r="BZ600" t="str">
        <f>podroze789[[#This Row],[Imie]]&amp;podroze789[[#This Row],[Nazwisko]]</f>
        <v>MichalinaLamda</v>
      </c>
      <c r="CA600">
        <f>COUNTIF(podroze789[id],podroze789[[#This Row],[id]])</f>
        <v>9</v>
      </c>
      <c r="CB600">
        <f>podroze789[[#This Row],[D_powr]]-podroze789[[#This Row],[D_wyj]]+1</f>
        <v>3</v>
      </c>
      <c r="CC600" s="1" cm="1">
        <f t="array" ref="CC600">SUM(IF(podroze789[Nazwisko]=podroze789[[#This Row],[Nazwisko]],podroze789[dnie],0))</f>
        <v>26</v>
      </c>
      <c r="CD600" s="1">
        <f>30+(podroze789[[#This Row],[dnie]]-1)*24</f>
        <v>78</v>
      </c>
      <c r="CE600" s="1">
        <f>podroze789[[#This Row],[dieta]]+podroze789[[#This Row],[Koszt_wyj]]</f>
        <v>614.79999999999995</v>
      </c>
      <c r="CF600" s="1">
        <f>MONTH(podroze789[[#This Row],[D_wyj]])</f>
        <v>7</v>
      </c>
      <c r="CG600" s="1">
        <f>podroze789[[#This Row],[dnie]]-1</f>
        <v>2</v>
      </c>
      <c r="CV600" s="24">
        <v>1</v>
      </c>
    </row>
    <row r="601" spans="1:100" x14ac:dyDescent="0.25">
      <c r="A601" s="1" t="s">
        <v>25</v>
      </c>
      <c r="B601" s="1" t="s">
        <v>26</v>
      </c>
      <c r="C601" s="1" t="s">
        <v>11</v>
      </c>
      <c r="D601" s="2">
        <v>41662</v>
      </c>
      <c r="E601" s="2">
        <v>41663</v>
      </c>
      <c r="F601">
        <v>295.39999999999998</v>
      </c>
      <c r="G601" t="str">
        <f>podroze[[#This Row],[Imie]]&amp;podroze[[#This Row],[Nazwisko]]</f>
        <v>JerzyGranica</v>
      </c>
      <c r="H601">
        <f>COUNTIF(podroze[id],podroze[[#This Row],[id]])</f>
        <v>11</v>
      </c>
      <c r="I601">
        <f>podroze[[#This Row],[D_powr]]-podroze[[#This Row],[D_wyj]]+1</f>
        <v>2</v>
      </c>
      <c r="J601" s="1" cm="1">
        <f t="array" ref="J601">SUM(IF(podroze[Nazwisko]=podroze[[#This Row],[Nazwisko]],podroze[dnie],0))</f>
        <v>26</v>
      </c>
      <c r="K601" s="1">
        <f>30+(podroze[[#This Row],[dnie]]-1)*24</f>
        <v>54</v>
      </c>
      <c r="AB601" s="1" t="s">
        <v>25</v>
      </c>
      <c r="AC601" s="1" t="s">
        <v>26</v>
      </c>
      <c r="AD601" s="1" t="s">
        <v>11</v>
      </c>
      <c r="AE601" s="2">
        <v>41662</v>
      </c>
      <c r="AF601" s="2">
        <v>41663</v>
      </c>
      <c r="AG601">
        <v>295.39999999999998</v>
      </c>
      <c r="AH601" t="str">
        <f>podroze7[[#This Row],[Imie]]&amp;podroze7[[#This Row],[Nazwisko]]</f>
        <v>JerzyGranica</v>
      </c>
      <c r="AI601">
        <f>COUNTIF(podroze7[id],podroze7[[#This Row],[id]])</f>
        <v>11</v>
      </c>
      <c r="AJ601">
        <f>podroze7[[#This Row],[D_powr]]-podroze7[[#This Row],[D_wyj]]+1</f>
        <v>2</v>
      </c>
      <c r="AK601" s="1" cm="1">
        <f t="array" ref="AK601">SUM(IF(podroze7[Nazwisko]=podroze7[[#This Row],[Nazwisko]],podroze7[dnie],0))</f>
        <v>26</v>
      </c>
      <c r="AL601" s="1">
        <f>30+(podroze7[[#This Row],[dnie]]-1)*24</f>
        <v>54</v>
      </c>
      <c r="AM601" s="1">
        <f>podroze7[[#This Row],[dieta]]+podroze7[[#This Row],[Koszt_wyj]]</f>
        <v>349.4</v>
      </c>
      <c r="AZ601" s="1" t="s">
        <v>25</v>
      </c>
      <c r="BA601" s="1" t="s">
        <v>26</v>
      </c>
      <c r="BB601" s="1" t="s">
        <v>11</v>
      </c>
      <c r="BC601" s="2">
        <v>41662</v>
      </c>
      <c r="BD601" s="2">
        <v>41663</v>
      </c>
      <c r="BE601">
        <v>295.39999999999998</v>
      </c>
      <c r="BF601" t="str">
        <f>podroze78[[#This Row],[Imie]]&amp;podroze78[[#This Row],[Nazwisko]]</f>
        <v>JerzyGranica</v>
      </c>
      <c r="BG601">
        <f>COUNTIF(podroze78[id],podroze78[[#This Row],[id]])</f>
        <v>11</v>
      </c>
      <c r="BH601">
        <f>podroze78[[#This Row],[D_powr]]-podroze78[[#This Row],[D_wyj]]+1</f>
        <v>2</v>
      </c>
      <c r="BI601" s="1" cm="1">
        <f t="array" ref="BI601">SUM(IF(podroze78[Nazwisko]=podroze78[[#This Row],[Nazwisko]],podroze78[dnie],0))</f>
        <v>26</v>
      </c>
      <c r="BJ601" s="1">
        <f>30+(podroze78[[#This Row],[dnie]]-1)*24</f>
        <v>54</v>
      </c>
      <c r="BK601" s="1">
        <f>podroze78[[#This Row],[dieta]]+podroze78[[#This Row],[Koszt_wyj]]</f>
        <v>349.4</v>
      </c>
      <c r="BL601" s="1">
        <f>MONTH(podroze78[[#This Row],[D_wyj]])</f>
        <v>1</v>
      </c>
      <c r="BT601" s="1" t="s">
        <v>25</v>
      </c>
      <c r="BU601" s="1" t="s">
        <v>26</v>
      </c>
      <c r="BV601" s="1" t="s">
        <v>11</v>
      </c>
      <c r="BW601" s="2">
        <v>41662</v>
      </c>
      <c r="BX601" s="2">
        <v>41663</v>
      </c>
      <c r="BY601">
        <v>295.39999999999998</v>
      </c>
      <c r="BZ601" t="str">
        <f>podroze789[[#This Row],[Imie]]&amp;podroze789[[#This Row],[Nazwisko]]</f>
        <v>JerzyGranica</v>
      </c>
      <c r="CA601">
        <f>COUNTIF(podroze789[id],podroze789[[#This Row],[id]])</f>
        <v>11</v>
      </c>
      <c r="CB601">
        <f>podroze789[[#This Row],[D_powr]]-podroze789[[#This Row],[D_wyj]]+1</f>
        <v>2</v>
      </c>
      <c r="CC601" s="1" cm="1">
        <f t="array" ref="CC601">SUM(IF(podroze789[Nazwisko]=podroze789[[#This Row],[Nazwisko]],podroze789[dnie],0))</f>
        <v>26</v>
      </c>
      <c r="CD601" s="1">
        <f>30+(podroze789[[#This Row],[dnie]]-1)*24</f>
        <v>54</v>
      </c>
      <c r="CE601" s="1">
        <f>podroze789[[#This Row],[dieta]]+podroze789[[#This Row],[Koszt_wyj]]</f>
        <v>349.4</v>
      </c>
      <c r="CF601" s="1">
        <f>MONTH(podroze789[[#This Row],[D_wyj]])</f>
        <v>1</v>
      </c>
      <c r="CG601" s="1">
        <f>podroze789[[#This Row],[dnie]]-1</f>
        <v>1</v>
      </c>
      <c r="CV601" s="23">
        <v>1</v>
      </c>
    </row>
    <row r="602" spans="1:100" x14ac:dyDescent="0.25">
      <c r="A602" s="1" t="s">
        <v>25</v>
      </c>
      <c r="B602" s="1" t="s">
        <v>26</v>
      </c>
      <c r="C602" s="1" t="s">
        <v>38</v>
      </c>
      <c r="D602" s="2">
        <v>41827</v>
      </c>
      <c r="E602" s="2">
        <v>41828</v>
      </c>
      <c r="F602">
        <v>407.8</v>
      </c>
      <c r="G602" t="str">
        <f>podroze[[#This Row],[Imie]]&amp;podroze[[#This Row],[Nazwisko]]</f>
        <v>JerzyGranica</v>
      </c>
      <c r="H602">
        <f>COUNTIF(podroze[id],podroze[[#This Row],[id]])</f>
        <v>11</v>
      </c>
      <c r="I602">
        <f>podroze[[#This Row],[D_powr]]-podroze[[#This Row],[D_wyj]]+1</f>
        <v>2</v>
      </c>
      <c r="J602" s="1" cm="1">
        <f t="array" ref="J602">SUM(IF(podroze[Nazwisko]=podroze[[#This Row],[Nazwisko]],podroze[dnie],0))</f>
        <v>26</v>
      </c>
      <c r="K602" s="1">
        <f>30+(podroze[[#This Row],[dnie]]-1)*24</f>
        <v>54</v>
      </c>
      <c r="AB602" s="1" t="s">
        <v>25</v>
      </c>
      <c r="AC602" s="1" t="s">
        <v>26</v>
      </c>
      <c r="AD602" s="1" t="s">
        <v>38</v>
      </c>
      <c r="AE602" s="2">
        <v>41827</v>
      </c>
      <c r="AF602" s="2">
        <v>41828</v>
      </c>
      <c r="AG602">
        <v>407.8</v>
      </c>
      <c r="AH602" t="str">
        <f>podroze7[[#This Row],[Imie]]&amp;podroze7[[#This Row],[Nazwisko]]</f>
        <v>JerzyGranica</v>
      </c>
      <c r="AI602">
        <f>COUNTIF(podroze7[id],podroze7[[#This Row],[id]])</f>
        <v>11</v>
      </c>
      <c r="AJ602">
        <f>podroze7[[#This Row],[D_powr]]-podroze7[[#This Row],[D_wyj]]+1</f>
        <v>2</v>
      </c>
      <c r="AK602" s="1" cm="1">
        <f t="array" ref="AK602">SUM(IF(podroze7[Nazwisko]=podroze7[[#This Row],[Nazwisko]],podroze7[dnie],0))</f>
        <v>26</v>
      </c>
      <c r="AL602" s="1">
        <f>30+(podroze7[[#This Row],[dnie]]-1)*24</f>
        <v>54</v>
      </c>
      <c r="AM602" s="1">
        <f>podroze7[[#This Row],[dieta]]+podroze7[[#This Row],[Koszt_wyj]]</f>
        <v>461.8</v>
      </c>
      <c r="AZ602" s="1" t="s">
        <v>25</v>
      </c>
      <c r="BA602" s="1" t="s">
        <v>26</v>
      </c>
      <c r="BB602" s="1" t="s">
        <v>38</v>
      </c>
      <c r="BC602" s="2">
        <v>41827</v>
      </c>
      <c r="BD602" s="2">
        <v>41828</v>
      </c>
      <c r="BE602">
        <v>407.8</v>
      </c>
      <c r="BF602" t="str">
        <f>podroze78[[#This Row],[Imie]]&amp;podroze78[[#This Row],[Nazwisko]]</f>
        <v>JerzyGranica</v>
      </c>
      <c r="BG602">
        <f>COUNTIF(podroze78[id],podroze78[[#This Row],[id]])</f>
        <v>11</v>
      </c>
      <c r="BH602">
        <f>podroze78[[#This Row],[D_powr]]-podroze78[[#This Row],[D_wyj]]+1</f>
        <v>2</v>
      </c>
      <c r="BI602" s="1" cm="1">
        <f t="array" ref="BI602">SUM(IF(podroze78[Nazwisko]=podroze78[[#This Row],[Nazwisko]],podroze78[dnie],0))</f>
        <v>26</v>
      </c>
      <c r="BJ602" s="1">
        <f>30+(podroze78[[#This Row],[dnie]]-1)*24</f>
        <v>54</v>
      </c>
      <c r="BK602" s="1">
        <f>podroze78[[#This Row],[dieta]]+podroze78[[#This Row],[Koszt_wyj]]</f>
        <v>461.8</v>
      </c>
      <c r="BL602" s="1">
        <f>MONTH(podroze78[[#This Row],[D_wyj]])</f>
        <v>7</v>
      </c>
      <c r="BT602" s="1" t="s">
        <v>25</v>
      </c>
      <c r="BU602" s="1" t="s">
        <v>26</v>
      </c>
      <c r="BV602" s="1" t="s">
        <v>38</v>
      </c>
      <c r="BW602" s="2">
        <v>41827</v>
      </c>
      <c r="BX602" s="2">
        <v>41828</v>
      </c>
      <c r="BY602">
        <v>407.8</v>
      </c>
      <c r="BZ602" t="str">
        <f>podroze789[[#This Row],[Imie]]&amp;podroze789[[#This Row],[Nazwisko]]</f>
        <v>JerzyGranica</v>
      </c>
      <c r="CA602">
        <f>COUNTIF(podroze789[id],podroze789[[#This Row],[id]])</f>
        <v>11</v>
      </c>
      <c r="CB602">
        <f>podroze789[[#This Row],[D_powr]]-podroze789[[#This Row],[D_wyj]]+1</f>
        <v>2</v>
      </c>
      <c r="CC602" s="1" cm="1">
        <f t="array" ref="CC602">SUM(IF(podroze789[Nazwisko]=podroze789[[#This Row],[Nazwisko]],podroze789[dnie],0))</f>
        <v>26</v>
      </c>
      <c r="CD602" s="1">
        <f>30+(podroze789[[#This Row],[dnie]]-1)*24</f>
        <v>54</v>
      </c>
      <c r="CE602" s="1">
        <f>podroze789[[#This Row],[dieta]]+podroze789[[#This Row],[Koszt_wyj]]</f>
        <v>461.8</v>
      </c>
      <c r="CF602" s="1">
        <f>MONTH(podroze789[[#This Row],[D_wyj]])</f>
        <v>7</v>
      </c>
      <c r="CG602" s="1">
        <f>podroze789[[#This Row],[dnie]]-1</f>
        <v>1</v>
      </c>
      <c r="CV602" s="24">
        <v>1</v>
      </c>
    </row>
    <row r="603" spans="1:100" x14ac:dyDescent="0.25">
      <c r="A603" s="1" t="s">
        <v>25</v>
      </c>
      <c r="B603" s="1" t="s">
        <v>26</v>
      </c>
      <c r="C603" s="1" t="s">
        <v>38</v>
      </c>
      <c r="D603" s="2">
        <v>41877</v>
      </c>
      <c r="E603" s="2">
        <v>41878</v>
      </c>
      <c r="F603">
        <v>407.8</v>
      </c>
      <c r="G603" t="str">
        <f>podroze[[#This Row],[Imie]]&amp;podroze[[#This Row],[Nazwisko]]</f>
        <v>JerzyGranica</v>
      </c>
      <c r="H603">
        <f>COUNTIF(podroze[id],podroze[[#This Row],[id]])</f>
        <v>11</v>
      </c>
      <c r="I603">
        <f>podroze[[#This Row],[D_powr]]-podroze[[#This Row],[D_wyj]]+1</f>
        <v>2</v>
      </c>
      <c r="J603" s="1" cm="1">
        <f t="array" ref="J603">SUM(IF(podroze[Nazwisko]=podroze[[#This Row],[Nazwisko]],podroze[dnie],0))</f>
        <v>26</v>
      </c>
      <c r="K603" s="1">
        <f>30+(podroze[[#This Row],[dnie]]-1)*24</f>
        <v>54</v>
      </c>
      <c r="AB603" s="1" t="s">
        <v>25</v>
      </c>
      <c r="AC603" s="1" t="s">
        <v>26</v>
      </c>
      <c r="AD603" s="1" t="s">
        <v>38</v>
      </c>
      <c r="AE603" s="2">
        <v>41877</v>
      </c>
      <c r="AF603" s="2">
        <v>41878</v>
      </c>
      <c r="AG603">
        <v>407.8</v>
      </c>
      <c r="AH603" t="str">
        <f>podroze7[[#This Row],[Imie]]&amp;podroze7[[#This Row],[Nazwisko]]</f>
        <v>JerzyGranica</v>
      </c>
      <c r="AI603">
        <f>COUNTIF(podroze7[id],podroze7[[#This Row],[id]])</f>
        <v>11</v>
      </c>
      <c r="AJ603">
        <f>podroze7[[#This Row],[D_powr]]-podroze7[[#This Row],[D_wyj]]+1</f>
        <v>2</v>
      </c>
      <c r="AK603" s="1" cm="1">
        <f t="array" ref="AK603">SUM(IF(podroze7[Nazwisko]=podroze7[[#This Row],[Nazwisko]],podroze7[dnie],0))</f>
        <v>26</v>
      </c>
      <c r="AL603" s="1">
        <f>30+(podroze7[[#This Row],[dnie]]-1)*24</f>
        <v>54</v>
      </c>
      <c r="AM603" s="1">
        <f>podroze7[[#This Row],[dieta]]+podroze7[[#This Row],[Koszt_wyj]]</f>
        <v>461.8</v>
      </c>
      <c r="AZ603" s="1" t="s">
        <v>25</v>
      </c>
      <c r="BA603" s="1" t="s">
        <v>26</v>
      </c>
      <c r="BB603" s="1" t="s">
        <v>38</v>
      </c>
      <c r="BC603" s="2">
        <v>41877</v>
      </c>
      <c r="BD603" s="2">
        <v>41878</v>
      </c>
      <c r="BE603">
        <v>407.8</v>
      </c>
      <c r="BF603" t="str">
        <f>podroze78[[#This Row],[Imie]]&amp;podroze78[[#This Row],[Nazwisko]]</f>
        <v>JerzyGranica</v>
      </c>
      <c r="BG603">
        <f>COUNTIF(podroze78[id],podroze78[[#This Row],[id]])</f>
        <v>11</v>
      </c>
      <c r="BH603">
        <f>podroze78[[#This Row],[D_powr]]-podroze78[[#This Row],[D_wyj]]+1</f>
        <v>2</v>
      </c>
      <c r="BI603" s="1" cm="1">
        <f t="array" ref="BI603">SUM(IF(podroze78[Nazwisko]=podroze78[[#This Row],[Nazwisko]],podroze78[dnie],0))</f>
        <v>26</v>
      </c>
      <c r="BJ603" s="1">
        <f>30+(podroze78[[#This Row],[dnie]]-1)*24</f>
        <v>54</v>
      </c>
      <c r="BK603" s="1">
        <f>podroze78[[#This Row],[dieta]]+podroze78[[#This Row],[Koszt_wyj]]</f>
        <v>461.8</v>
      </c>
      <c r="BL603" s="1">
        <f>MONTH(podroze78[[#This Row],[D_wyj]])</f>
        <v>8</v>
      </c>
      <c r="BT603" s="1" t="s">
        <v>25</v>
      </c>
      <c r="BU603" s="1" t="s">
        <v>26</v>
      </c>
      <c r="BV603" s="1" t="s">
        <v>38</v>
      </c>
      <c r="BW603" s="2">
        <v>41877</v>
      </c>
      <c r="BX603" s="2">
        <v>41878</v>
      </c>
      <c r="BY603">
        <v>407.8</v>
      </c>
      <c r="BZ603" t="str">
        <f>podroze789[[#This Row],[Imie]]&amp;podroze789[[#This Row],[Nazwisko]]</f>
        <v>JerzyGranica</v>
      </c>
      <c r="CA603">
        <f>COUNTIF(podroze789[id],podroze789[[#This Row],[id]])</f>
        <v>11</v>
      </c>
      <c r="CB603">
        <f>podroze789[[#This Row],[D_powr]]-podroze789[[#This Row],[D_wyj]]+1</f>
        <v>2</v>
      </c>
      <c r="CC603" s="1" cm="1">
        <f t="array" ref="CC603">SUM(IF(podroze789[Nazwisko]=podroze789[[#This Row],[Nazwisko]],podroze789[dnie],0))</f>
        <v>26</v>
      </c>
      <c r="CD603" s="1">
        <f>30+(podroze789[[#This Row],[dnie]]-1)*24</f>
        <v>54</v>
      </c>
      <c r="CE603" s="1">
        <f>podroze789[[#This Row],[dieta]]+podroze789[[#This Row],[Koszt_wyj]]</f>
        <v>461.8</v>
      </c>
      <c r="CF603" s="1">
        <f>MONTH(podroze789[[#This Row],[D_wyj]])</f>
        <v>8</v>
      </c>
      <c r="CG603" s="1">
        <f>podroze789[[#This Row],[dnie]]-1</f>
        <v>1</v>
      </c>
      <c r="CV603" s="23">
        <v>4</v>
      </c>
    </row>
    <row r="604" spans="1:100" x14ac:dyDescent="0.25">
      <c r="A604" s="1" t="s">
        <v>25</v>
      </c>
      <c r="B604" s="1" t="s">
        <v>26</v>
      </c>
      <c r="C604" s="1" t="s">
        <v>11</v>
      </c>
      <c r="D604" s="2">
        <v>41935</v>
      </c>
      <c r="E604" s="2">
        <v>41936</v>
      </c>
      <c r="F604">
        <v>295.39999999999998</v>
      </c>
      <c r="G604" t="str">
        <f>podroze[[#This Row],[Imie]]&amp;podroze[[#This Row],[Nazwisko]]</f>
        <v>JerzyGranica</v>
      </c>
      <c r="H604">
        <f>COUNTIF(podroze[id],podroze[[#This Row],[id]])</f>
        <v>11</v>
      </c>
      <c r="I604">
        <f>podroze[[#This Row],[D_powr]]-podroze[[#This Row],[D_wyj]]+1</f>
        <v>2</v>
      </c>
      <c r="J604" s="1" cm="1">
        <f t="array" ref="J604">SUM(IF(podroze[Nazwisko]=podroze[[#This Row],[Nazwisko]],podroze[dnie],0))</f>
        <v>26</v>
      </c>
      <c r="K604" s="1">
        <f>30+(podroze[[#This Row],[dnie]]-1)*24</f>
        <v>54</v>
      </c>
      <c r="AB604" s="1" t="s">
        <v>25</v>
      </c>
      <c r="AC604" s="1" t="s">
        <v>26</v>
      </c>
      <c r="AD604" s="1" t="s">
        <v>11</v>
      </c>
      <c r="AE604" s="2">
        <v>41935</v>
      </c>
      <c r="AF604" s="2">
        <v>41936</v>
      </c>
      <c r="AG604">
        <v>295.39999999999998</v>
      </c>
      <c r="AH604" t="str">
        <f>podroze7[[#This Row],[Imie]]&amp;podroze7[[#This Row],[Nazwisko]]</f>
        <v>JerzyGranica</v>
      </c>
      <c r="AI604">
        <f>COUNTIF(podroze7[id],podroze7[[#This Row],[id]])</f>
        <v>11</v>
      </c>
      <c r="AJ604">
        <f>podroze7[[#This Row],[D_powr]]-podroze7[[#This Row],[D_wyj]]+1</f>
        <v>2</v>
      </c>
      <c r="AK604" s="1" cm="1">
        <f t="array" ref="AK604">SUM(IF(podroze7[Nazwisko]=podroze7[[#This Row],[Nazwisko]],podroze7[dnie],0))</f>
        <v>26</v>
      </c>
      <c r="AL604" s="1">
        <f>30+(podroze7[[#This Row],[dnie]]-1)*24</f>
        <v>54</v>
      </c>
      <c r="AM604" s="1">
        <f>podroze7[[#This Row],[dieta]]+podroze7[[#This Row],[Koszt_wyj]]</f>
        <v>349.4</v>
      </c>
      <c r="AZ604" s="1" t="s">
        <v>25</v>
      </c>
      <c r="BA604" s="1" t="s">
        <v>26</v>
      </c>
      <c r="BB604" s="1" t="s">
        <v>11</v>
      </c>
      <c r="BC604" s="2">
        <v>41935</v>
      </c>
      <c r="BD604" s="2">
        <v>41936</v>
      </c>
      <c r="BE604">
        <v>295.39999999999998</v>
      </c>
      <c r="BF604" t="str">
        <f>podroze78[[#This Row],[Imie]]&amp;podroze78[[#This Row],[Nazwisko]]</f>
        <v>JerzyGranica</v>
      </c>
      <c r="BG604">
        <f>COUNTIF(podroze78[id],podroze78[[#This Row],[id]])</f>
        <v>11</v>
      </c>
      <c r="BH604">
        <f>podroze78[[#This Row],[D_powr]]-podroze78[[#This Row],[D_wyj]]+1</f>
        <v>2</v>
      </c>
      <c r="BI604" s="1" cm="1">
        <f t="array" ref="BI604">SUM(IF(podroze78[Nazwisko]=podroze78[[#This Row],[Nazwisko]],podroze78[dnie],0))</f>
        <v>26</v>
      </c>
      <c r="BJ604" s="1">
        <f>30+(podroze78[[#This Row],[dnie]]-1)*24</f>
        <v>54</v>
      </c>
      <c r="BK604" s="1">
        <f>podroze78[[#This Row],[dieta]]+podroze78[[#This Row],[Koszt_wyj]]</f>
        <v>349.4</v>
      </c>
      <c r="BL604" s="1">
        <f>MONTH(podroze78[[#This Row],[D_wyj]])</f>
        <v>10</v>
      </c>
      <c r="BT604" s="1" t="s">
        <v>25</v>
      </c>
      <c r="BU604" s="1" t="s">
        <v>26</v>
      </c>
      <c r="BV604" s="1" t="s">
        <v>11</v>
      </c>
      <c r="BW604" s="2">
        <v>41935</v>
      </c>
      <c r="BX604" s="2">
        <v>41936</v>
      </c>
      <c r="BY604">
        <v>295.39999999999998</v>
      </c>
      <c r="BZ604" t="str">
        <f>podroze789[[#This Row],[Imie]]&amp;podroze789[[#This Row],[Nazwisko]]</f>
        <v>JerzyGranica</v>
      </c>
      <c r="CA604">
        <f>COUNTIF(podroze789[id],podroze789[[#This Row],[id]])</f>
        <v>11</v>
      </c>
      <c r="CB604">
        <f>podroze789[[#This Row],[D_powr]]-podroze789[[#This Row],[D_wyj]]+1</f>
        <v>2</v>
      </c>
      <c r="CC604" s="1" cm="1">
        <f t="array" ref="CC604">SUM(IF(podroze789[Nazwisko]=podroze789[[#This Row],[Nazwisko]],podroze789[dnie],0))</f>
        <v>26</v>
      </c>
      <c r="CD604" s="1">
        <f>30+(podroze789[[#This Row],[dnie]]-1)*24</f>
        <v>54</v>
      </c>
      <c r="CE604" s="1">
        <f>podroze789[[#This Row],[dieta]]+podroze789[[#This Row],[Koszt_wyj]]</f>
        <v>349.4</v>
      </c>
      <c r="CF604" s="1">
        <f>MONTH(podroze789[[#This Row],[D_wyj]])</f>
        <v>10</v>
      </c>
      <c r="CG604" s="1">
        <f>podroze789[[#This Row],[dnie]]-1</f>
        <v>1</v>
      </c>
      <c r="CV604" s="24">
        <v>3</v>
      </c>
    </row>
    <row r="605" spans="1:100" x14ac:dyDescent="0.25">
      <c r="A605" s="1" t="s">
        <v>6</v>
      </c>
      <c r="B605" s="1" t="s">
        <v>139</v>
      </c>
      <c r="C605" s="1" t="s">
        <v>17</v>
      </c>
      <c r="D605" s="2">
        <v>41672</v>
      </c>
      <c r="E605" s="2">
        <v>41673</v>
      </c>
      <c r="F605">
        <v>706.5</v>
      </c>
      <c r="G605" t="str">
        <f>podroze[[#This Row],[Imie]]&amp;podroze[[#This Row],[Nazwisko]]</f>
        <v>KarolinaBizuta</v>
      </c>
      <c r="H605">
        <f>COUNTIF(podroze[id],podroze[[#This Row],[id]])</f>
        <v>10</v>
      </c>
      <c r="I605">
        <f>podroze[[#This Row],[D_powr]]-podroze[[#This Row],[D_wyj]]+1</f>
        <v>2</v>
      </c>
      <c r="J605" s="1" cm="1">
        <f t="array" ref="J605">SUM(IF(podroze[Nazwisko]=podroze[[#This Row],[Nazwisko]],podroze[dnie],0))</f>
        <v>26</v>
      </c>
      <c r="K605" s="1">
        <f>30+(podroze[[#This Row],[dnie]]-1)*24</f>
        <v>54</v>
      </c>
      <c r="AB605" s="1" t="s">
        <v>6</v>
      </c>
      <c r="AC605" s="1" t="s">
        <v>139</v>
      </c>
      <c r="AD605" s="1" t="s">
        <v>17</v>
      </c>
      <c r="AE605" s="2">
        <v>41672</v>
      </c>
      <c r="AF605" s="2">
        <v>41673</v>
      </c>
      <c r="AG605">
        <v>706.5</v>
      </c>
      <c r="AH605" t="str">
        <f>podroze7[[#This Row],[Imie]]&amp;podroze7[[#This Row],[Nazwisko]]</f>
        <v>KarolinaBizuta</v>
      </c>
      <c r="AI605">
        <f>COUNTIF(podroze7[id],podroze7[[#This Row],[id]])</f>
        <v>10</v>
      </c>
      <c r="AJ605">
        <f>podroze7[[#This Row],[D_powr]]-podroze7[[#This Row],[D_wyj]]+1</f>
        <v>2</v>
      </c>
      <c r="AK605" s="1" cm="1">
        <f t="array" ref="AK605">SUM(IF(podroze7[Nazwisko]=podroze7[[#This Row],[Nazwisko]],podroze7[dnie],0))</f>
        <v>26</v>
      </c>
      <c r="AL605" s="1">
        <f>30+(podroze7[[#This Row],[dnie]]-1)*24</f>
        <v>54</v>
      </c>
      <c r="AM605" s="1">
        <f>podroze7[[#This Row],[dieta]]+podroze7[[#This Row],[Koszt_wyj]]</f>
        <v>760.5</v>
      </c>
      <c r="AZ605" s="1" t="s">
        <v>6</v>
      </c>
      <c r="BA605" s="1" t="s">
        <v>139</v>
      </c>
      <c r="BB605" s="1" t="s">
        <v>17</v>
      </c>
      <c r="BC605" s="2">
        <v>41672</v>
      </c>
      <c r="BD605" s="2">
        <v>41673</v>
      </c>
      <c r="BE605">
        <v>706.5</v>
      </c>
      <c r="BF605" t="str">
        <f>podroze78[[#This Row],[Imie]]&amp;podroze78[[#This Row],[Nazwisko]]</f>
        <v>KarolinaBizuta</v>
      </c>
      <c r="BG605">
        <f>COUNTIF(podroze78[id],podroze78[[#This Row],[id]])</f>
        <v>10</v>
      </c>
      <c r="BH605">
        <f>podroze78[[#This Row],[D_powr]]-podroze78[[#This Row],[D_wyj]]+1</f>
        <v>2</v>
      </c>
      <c r="BI605" s="1" cm="1">
        <f t="array" ref="BI605">SUM(IF(podroze78[Nazwisko]=podroze78[[#This Row],[Nazwisko]],podroze78[dnie],0))</f>
        <v>26</v>
      </c>
      <c r="BJ605" s="1">
        <f>30+(podroze78[[#This Row],[dnie]]-1)*24</f>
        <v>54</v>
      </c>
      <c r="BK605" s="1">
        <f>podroze78[[#This Row],[dieta]]+podroze78[[#This Row],[Koszt_wyj]]</f>
        <v>760.5</v>
      </c>
      <c r="BL605" s="1">
        <f>MONTH(podroze78[[#This Row],[D_wyj]])</f>
        <v>2</v>
      </c>
      <c r="BT605" s="1" t="s">
        <v>6</v>
      </c>
      <c r="BU605" s="1" t="s">
        <v>139</v>
      </c>
      <c r="BV605" s="1" t="s">
        <v>17</v>
      </c>
      <c r="BW605" s="2">
        <v>41672</v>
      </c>
      <c r="BX605" s="2">
        <v>41673</v>
      </c>
      <c r="BY605">
        <v>706.5</v>
      </c>
      <c r="BZ605" t="str">
        <f>podroze789[[#This Row],[Imie]]&amp;podroze789[[#This Row],[Nazwisko]]</f>
        <v>KarolinaBizuta</v>
      </c>
      <c r="CA605">
        <f>COUNTIF(podroze789[id],podroze789[[#This Row],[id]])</f>
        <v>10</v>
      </c>
      <c r="CB605">
        <f>podroze789[[#This Row],[D_powr]]-podroze789[[#This Row],[D_wyj]]+1</f>
        <v>2</v>
      </c>
      <c r="CC605" s="1" cm="1">
        <f t="array" ref="CC605">SUM(IF(podroze789[Nazwisko]=podroze789[[#This Row],[Nazwisko]],podroze789[dnie],0))</f>
        <v>26</v>
      </c>
      <c r="CD605" s="1">
        <f>30+(podroze789[[#This Row],[dnie]]-1)*24</f>
        <v>54</v>
      </c>
      <c r="CE605" s="1">
        <f>podroze789[[#This Row],[dieta]]+podroze789[[#This Row],[Koszt_wyj]]</f>
        <v>760.5</v>
      </c>
      <c r="CF605" s="1">
        <f>MONTH(podroze789[[#This Row],[D_wyj]])</f>
        <v>2</v>
      </c>
      <c r="CG605" s="1">
        <f>podroze789[[#This Row],[dnie]]-1</f>
        <v>1</v>
      </c>
      <c r="CV605" s="23">
        <v>3</v>
      </c>
    </row>
    <row r="606" spans="1:100" x14ac:dyDescent="0.25">
      <c r="A606" s="1" t="s">
        <v>6</v>
      </c>
      <c r="B606" s="1" t="s">
        <v>139</v>
      </c>
      <c r="C606" s="1" t="s">
        <v>17</v>
      </c>
      <c r="D606" s="2">
        <v>41757</v>
      </c>
      <c r="E606" s="2">
        <v>41758</v>
      </c>
      <c r="F606">
        <v>706.5</v>
      </c>
      <c r="G606" t="str">
        <f>podroze[[#This Row],[Imie]]&amp;podroze[[#This Row],[Nazwisko]]</f>
        <v>KarolinaBizuta</v>
      </c>
      <c r="H606">
        <f>COUNTIF(podroze[id],podroze[[#This Row],[id]])</f>
        <v>10</v>
      </c>
      <c r="I606">
        <f>podroze[[#This Row],[D_powr]]-podroze[[#This Row],[D_wyj]]+1</f>
        <v>2</v>
      </c>
      <c r="J606" s="1" cm="1">
        <f t="array" ref="J606">SUM(IF(podroze[Nazwisko]=podroze[[#This Row],[Nazwisko]],podroze[dnie],0))</f>
        <v>26</v>
      </c>
      <c r="K606" s="1">
        <f>30+(podroze[[#This Row],[dnie]]-1)*24</f>
        <v>54</v>
      </c>
      <c r="AB606" s="1" t="s">
        <v>6</v>
      </c>
      <c r="AC606" s="1" t="s">
        <v>139</v>
      </c>
      <c r="AD606" s="1" t="s">
        <v>17</v>
      </c>
      <c r="AE606" s="2">
        <v>41757</v>
      </c>
      <c r="AF606" s="2">
        <v>41758</v>
      </c>
      <c r="AG606">
        <v>706.5</v>
      </c>
      <c r="AH606" t="str">
        <f>podroze7[[#This Row],[Imie]]&amp;podroze7[[#This Row],[Nazwisko]]</f>
        <v>KarolinaBizuta</v>
      </c>
      <c r="AI606">
        <f>COUNTIF(podroze7[id],podroze7[[#This Row],[id]])</f>
        <v>10</v>
      </c>
      <c r="AJ606">
        <f>podroze7[[#This Row],[D_powr]]-podroze7[[#This Row],[D_wyj]]+1</f>
        <v>2</v>
      </c>
      <c r="AK606" s="1" cm="1">
        <f t="array" ref="AK606">SUM(IF(podroze7[Nazwisko]=podroze7[[#This Row],[Nazwisko]],podroze7[dnie],0))</f>
        <v>26</v>
      </c>
      <c r="AL606" s="1">
        <f>30+(podroze7[[#This Row],[dnie]]-1)*24</f>
        <v>54</v>
      </c>
      <c r="AM606" s="1">
        <f>podroze7[[#This Row],[dieta]]+podroze7[[#This Row],[Koszt_wyj]]</f>
        <v>760.5</v>
      </c>
      <c r="AZ606" s="1" t="s">
        <v>6</v>
      </c>
      <c r="BA606" s="1" t="s">
        <v>139</v>
      </c>
      <c r="BB606" s="1" t="s">
        <v>17</v>
      </c>
      <c r="BC606" s="2">
        <v>41757</v>
      </c>
      <c r="BD606" s="2">
        <v>41758</v>
      </c>
      <c r="BE606">
        <v>706.5</v>
      </c>
      <c r="BF606" t="str">
        <f>podroze78[[#This Row],[Imie]]&amp;podroze78[[#This Row],[Nazwisko]]</f>
        <v>KarolinaBizuta</v>
      </c>
      <c r="BG606">
        <f>COUNTIF(podroze78[id],podroze78[[#This Row],[id]])</f>
        <v>10</v>
      </c>
      <c r="BH606">
        <f>podroze78[[#This Row],[D_powr]]-podroze78[[#This Row],[D_wyj]]+1</f>
        <v>2</v>
      </c>
      <c r="BI606" s="1" cm="1">
        <f t="array" ref="BI606">SUM(IF(podroze78[Nazwisko]=podroze78[[#This Row],[Nazwisko]],podroze78[dnie],0))</f>
        <v>26</v>
      </c>
      <c r="BJ606" s="1">
        <f>30+(podroze78[[#This Row],[dnie]]-1)*24</f>
        <v>54</v>
      </c>
      <c r="BK606" s="1">
        <f>podroze78[[#This Row],[dieta]]+podroze78[[#This Row],[Koszt_wyj]]</f>
        <v>760.5</v>
      </c>
      <c r="BL606" s="1">
        <f>MONTH(podroze78[[#This Row],[D_wyj]])</f>
        <v>4</v>
      </c>
      <c r="BT606" s="1" t="s">
        <v>6</v>
      </c>
      <c r="BU606" s="1" t="s">
        <v>139</v>
      </c>
      <c r="BV606" s="1" t="s">
        <v>17</v>
      </c>
      <c r="BW606" s="2">
        <v>41757</v>
      </c>
      <c r="BX606" s="2">
        <v>41758</v>
      </c>
      <c r="BY606">
        <v>706.5</v>
      </c>
      <c r="BZ606" t="str">
        <f>podroze789[[#This Row],[Imie]]&amp;podroze789[[#This Row],[Nazwisko]]</f>
        <v>KarolinaBizuta</v>
      </c>
      <c r="CA606">
        <f>COUNTIF(podroze789[id],podroze789[[#This Row],[id]])</f>
        <v>10</v>
      </c>
      <c r="CB606">
        <f>podroze789[[#This Row],[D_powr]]-podroze789[[#This Row],[D_wyj]]+1</f>
        <v>2</v>
      </c>
      <c r="CC606" s="1" cm="1">
        <f t="array" ref="CC606">SUM(IF(podroze789[Nazwisko]=podroze789[[#This Row],[Nazwisko]],podroze789[dnie],0))</f>
        <v>26</v>
      </c>
      <c r="CD606" s="1">
        <f>30+(podroze789[[#This Row],[dnie]]-1)*24</f>
        <v>54</v>
      </c>
      <c r="CE606" s="1">
        <f>podroze789[[#This Row],[dieta]]+podroze789[[#This Row],[Koszt_wyj]]</f>
        <v>760.5</v>
      </c>
      <c r="CF606" s="1">
        <f>MONTH(podroze789[[#This Row],[D_wyj]])</f>
        <v>4</v>
      </c>
      <c r="CG606" s="1">
        <f>podroze789[[#This Row],[dnie]]-1</f>
        <v>1</v>
      </c>
      <c r="CV606" s="24">
        <v>3</v>
      </c>
    </row>
    <row r="607" spans="1:100" x14ac:dyDescent="0.25">
      <c r="A607" s="1" t="s">
        <v>6</v>
      </c>
      <c r="B607" s="1" t="s">
        <v>139</v>
      </c>
      <c r="C607" s="1" t="s">
        <v>30</v>
      </c>
      <c r="D607" s="2">
        <v>41982</v>
      </c>
      <c r="E607" s="2">
        <v>41983</v>
      </c>
      <c r="F607">
        <v>331.5</v>
      </c>
      <c r="G607" t="str">
        <f>podroze[[#This Row],[Imie]]&amp;podroze[[#This Row],[Nazwisko]]</f>
        <v>KarolinaBizuta</v>
      </c>
      <c r="H607">
        <f>COUNTIF(podroze[id],podroze[[#This Row],[id]])</f>
        <v>10</v>
      </c>
      <c r="I607">
        <f>podroze[[#This Row],[D_powr]]-podroze[[#This Row],[D_wyj]]+1</f>
        <v>2</v>
      </c>
      <c r="J607" s="1" cm="1">
        <f t="array" ref="J607">SUM(IF(podroze[Nazwisko]=podroze[[#This Row],[Nazwisko]],podroze[dnie],0))</f>
        <v>26</v>
      </c>
      <c r="K607" s="1">
        <f>30+(podroze[[#This Row],[dnie]]-1)*24</f>
        <v>54</v>
      </c>
      <c r="AB607" s="1" t="s">
        <v>6</v>
      </c>
      <c r="AC607" s="1" t="s">
        <v>139</v>
      </c>
      <c r="AD607" s="1" t="s">
        <v>30</v>
      </c>
      <c r="AE607" s="2">
        <v>41982</v>
      </c>
      <c r="AF607" s="2">
        <v>41983</v>
      </c>
      <c r="AG607">
        <v>331.5</v>
      </c>
      <c r="AH607" t="str">
        <f>podroze7[[#This Row],[Imie]]&amp;podroze7[[#This Row],[Nazwisko]]</f>
        <v>KarolinaBizuta</v>
      </c>
      <c r="AI607">
        <f>COUNTIF(podroze7[id],podroze7[[#This Row],[id]])</f>
        <v>10</v>
      </c>
      <c r="AJ607">
        <f>podroze7[[#This Row],[D_powr]]-podroze7[[#This Row],[D_wyj]]+1</f>
        <v>2</v>
      </c>
      <c r="AK607" s="1" cm="1">
        <f t="array" ref="AK607">SUM(IF(podroze7[Nazwisko]=podroze7[[#This Row],[Nazwisko]],podroze7[dnie],0))</f>
        <v>26</v>
      </c>
      <c r="AL607" s="1">
        <f>30+(podroze7[[#This Row],[dnie]]-1)*24</f>
        <v>54</v>
      </c>
      <c r="AM607" s="1">
        <f>podroze7[[#This Row],[dieta]]+podroze7[[#This Row],[Koszt_wyj]]</f>
        <v>385.5</v>
      </c>
      <c r="AZ607" s="1" t="s">
        <v>6</v>
      </c>
      <c r="BA607" s="1" t="s">
        <v>139</v>
      </c>
      <c r="BB607" s="1" t="s">
        <v>30</v>
      </c>
      <c r="BC607" s="2">
        <v>41982</v>
      </c>
      <c r="BD607" s="2">
        <v>41983</v>
      </c>
      <c r="BE607">
        <v>331.5</v>
      </c>
      <c r="BF607" t="str">
        <f>podroze78[[#This Row],[Imie]]&amp;podroze78[[#This Row],[Nazwisko]]</f>
        <v>KarolinaBizuta</v>
      </c>
      <c r="BG607">
        <f>COUNTIF(podroze78[id],podroze78[[#This Row],[id]])</f>
        <v>10</v>
      </c>
      <c r="BH607">
        <f>podroze78[[#This Row],[D_powr]]-podroze78[[#This Row],[D_wyj]]+1</f>
        <v>2</v>
      </c>
      <c r="BI607" s="1" cm="1">
        <f t="array" ref="BI607">SUM(IF(podroze78[Nazwisko]=podroze78[[#This Row],[Nazwisko]],podroze78[dnie],0))</f>
        <v>26</v>
      </c>
      <c r="BJ607" s="1">
        <f>30+(podroze78[[#This Row],[dnie]]-1)*24</f>
        <v>54</v>
      </c>
      <c r="BK607" s="1">
        <f>podroze78[[#This Row],[dieta]]+podroze78[[#This Row],[Koszt_wyj]]</f>
        <v>385.5</v>
      </c>
      <c r="BL607" s="1">
        <f>MONTH(podroze78[[#This Row],[D_wyj]])</f>
        <v>12</v>
      </c>
      <c r="BT607" s="1" t="s">
        <v>6</v>
      </c>
      <c r="BU607" s="1" t="s">
        <v>139</v>
      </c>
      <c r="BV607" s="1" t="s">
        <v>30</v>
      </c>
      <c r="BW607" s="2">
        <v>41982</v>
      </c>
      <c r="BX607" s="2">
        <v>41983</v>
      </c>
      <c r="BY607">
        <v>331.5</v>
      </c>
      <c r="BZ607" t="str">
        <f>podroze789[[#This Row],[Imie]]&amp;podroze789[[#This Row],[Nazwisko]]</f>
        <v>KarolinaBizuta</v>
      </c>
      <c r="CA607">
        <f>COUNTIF(podroze789[id],podroze789[[#This Row],[id]])</f>
        <v>10</v>
      </c>
      <c r="CB607">
        <f>podroze789[[#This Row],[D_powr]]-podroze789[[#This Row],[D_wyj]]+1</f>
        <v>2</v>
      </c>
      <c r="CC607" s="1" cm="1">
        <f t="array" ref="CC607">SUM(IF(podroze789[Nazwisko]=podroze789[[#This Row],[Nazwisko]],podroze789[dnie],0))</f>
        <v>26</v>
      </c>
      <c r="CD607" s="1">
        <f>30+(podroze789[[#This Row],[dnie]]-1)*24</f>
        <v>54</v>
      </c>
      <c r="CE607" s="1">
        <f>podroze789[[#This Row],[dieta]]+podroze789[[#This Row],[Koszt_wyj]]</f>
        <v>385.5</v>
      </c>
      <c r="CF607" s="1">
        <f>MONTH(podroze789[[#This Row],[D_wyj]])</f>
        <v>12</v>
      </c>
      <c r="CG607" s="1">
        <f>podroze789[[#This Row],[dnie]]-1</f>
        <v>1</v>
      </c>
      <c r="CV607" s="23">
        <v>4</v>
      </c>
    </row>
    <row r="608" spans="1:100" x14ac:dyDescent="0.25">
      <c r="A608" s="1" t="s">
        <v>73</v>
      </c>
      <c r="B608" s="1" t="s">
        <v>74</v>
      </c>
      <c r="C608" s="1" t="s">
        <v>27</v>
      </c>
      <c r="D608" s="2">
        <v>41652</v>
      </c>
      <c r="E608" s="2">
        <v>41653</v>
      </c>
      <c r="F608">
        <v>570</v>
      </c>
      <c r="G608" t="str">
        <f>podroze[[#This Row],[Imie]]&amp;podroze[[#This Row],[Nazwisko]]</f>
        <v>WojciechKrokus</v>
      </c>
      <c r="H608">
        <f>COUNTIF(podroze[id],podroze[[#This Row],[id]])</f>
        <v>10</v>
      </c>
      <c r="I608">
        <f>podroze[[#This Row],[D_powr]]-podroze[[#This Row],[D_wyj]]+1</f>
        <v>2</v>
      </c>
      <c r="J608" s="1" cm="1">
        <f t="array" ref="J608">SUM(IF(podroze[Nazwisko]=podroze[[#This Row],[Nazwisko]],podroze[dnie],0))</f>
        <v>26</v>
      </c>
      <c r="K608" s="1">
        <f>30+(podroze[[#This Row],[dnie]]-1)*24</f>
        <v>54</v>
      </c>
      <c r="AB608" s="1" t="s">
        <v>73</v>
      </c>
      <c r="AC608" s="1" t="s">
        <v>74</v>
      </c>
      <c r="AD608" s="1" t="s">
        <v>27</v>
      </c>
      <c r="AE608" s="2">
        <v>41652</v>
      </c>
      <c r="AF608" s="2">
        <v>41653</v>
      </c>
      <c r="AG608">
        <v>570</v>
      </c>
      <c r="AH608" t="str">
        <f>podroze7[[#This Row],[Imie]]&amp;podroze7[[#This Row],[Nazwisko]]</f>
        <v>WojciechKrokus</v>
      </c>
      <c r="AI608">
        <f>COUNTIF(podroze7[id],podroze7[[#This Row],[id]])</f>
        <v>10</v>
      </c>
      <c r="AJ608">
        <f>podroze7[[#This Row],[D_powr]]-podroze7[[#This Row],[D_wyj]]+1</f>
        <v>2</v>
      </c>
      <c r="AK608" s="1" cm="1">
        <f t="array" ref="AK608">SUM(IF(podroze7[Nazwisko]=podroze7[[#This Row],[Nazwisko]],podroze7[dnie],0))</f>
        <v>26</v>
      </c>
      <c r="AL608" s="1">
        <f>30+(podroze7[[#This Row],[dnie]]-1)*24</f>
        <v>54</v>
      </c>
      <c r="AM608" s="1">
        <f>podroze7[[#This Row],[dieta]]+podroze7[[#This Row],[Koszt_wyj]]</f>
        <v>624</v>
      </c>
      <c r="AZ608" s="1" t="s">
        <v>73</v>
      </c>
      <c r="BA608" s="1" t="s">
        <v>74</v>
      </c>
      <c r="BB608" s="1" t="s">
        <v>27</v>
      </c>
      <c r="BC608" s="2">
        <v>41652</v>
      </c>
      <c r="BD608" s="2">
        <v>41653</v>
      </c>
      <c r="BE608">
        <v>570</v>
      </c>
      <c r="BF608" t="str">
        <f>podroze78[[#This Row],[Imie]]&amp;podroze78[[#This Row],[Nazwisko]]</f>
        <v>WojciechKrokus</v>
      </c>
      <c r="BG608">
        <f>COUNTIF(podroze78[id],podroze78[[#This Row],[id]])</f>
        <v>10</v>
      </c>
      <c r="BH608">
        <f>podroze78[[#This Row],[D_powr]]-podroze78[[#This Row],[D_wyj]]+1</f>
        <v>2</v>
      </c>
      <c r="BI608" s="1" cm="1">
        <f t="array" ref="BI608">SUM(IF(podroze78[Nazwisko]=podroze78[[#This Row],[Nazwisko]],podroze78[dnie],0))</f>
        <v>26</v>
      </c>
      <c r="BJ608" s="1">
        <f>30+(podroze78[[#This Row],[dnie]]-1)*24</f>
        <v>54</v>
      </c>
      <c r="BK608" s="1">
        <f>podroze78[[#This Row],[dieta]]+podroze78[[#This Row],[Koszt_wyj]]</f>
        <v>624</v>
      </c>
      <c r="BL608" s="1">
        <f>MONTH(podroze78[[#This Row],[D_wyj]])</f>
        <v>1</v>
      </c>
      <c r="BT608" s="1" t="s">
        <v>73</v>
      </c>
      <c r="BU608" s="1" t="s">
        <v>74</v>
      </c>
      <c r="BV608" s="1" t="s">
        <v>27</v>
      </c>
      <c r="BW608" s="2">
        <v>41652</v>
      </c>
      <c r="BX608" s="2">
        <v>41653</v>
      </c>
      <c r="BY608">
        <v>570</v>
      </c>
      <c r="BZ608" t="str">
        <f>podroze789[[#This Row],[Imie]]&amp;podroze789[[#This Row],[Nazwisko]]</f>
        <v>WojciechKrokus</v>
      </c>
      <c r="CA608">
        <f>COUNTIF(podroze789[id],podroze789[[#This Row],[id]])</f>
        <v>10</v>
      </c>
      <c r="CB608">
        <f>podroze789[[#This Row],[D_powr]]-podroze789[[#This Row],[D_wyj]]+1</f>
        <v>2</v>
      </c>
      <c r="CC608" s="1" cm="1">
        <f t="array" ref="CC608">SUM(IF(podroze789[Nazwisko]=podroze789[[#This Row],[Nazwisko]],podroze789[dnie],0))</f>
        <v>26</v>
      </c>
      <c r="CD608" s="1">
        <f>30+(podroze789[[#This Row],[dnie]]-1)*24</f>
        <v>54</v>
      </c>
      <c r="CE608" s="1">
        <f>podroze789[[#This Row],[dieta]]+podroze789[[#This Row],[Koszt_wyj]]</f>
        <v>624</v>
      </c>
      <c r="CF608" s="1">
        <f>MONTH(podroze789[[#This Row],[D_wyj]])</f>
        <v>1</v>
      </c>
      <c r="CG608" s="1">
        <f>podroze789[[#This Row],[dnie]]-1</f>
        <v>1</v>
      </c>
      <c r="CV608" s="24">
        <v>4</v>
      </c>
    </row>
    <row r="609" spans="1:100" x14ac:dyDescent="0.25">
      <c r="A609" s="1" t="s">
        <v>73</v>
      </c>
      <c r="B609" s="1" t="s">
        <v>74</v>
      </c>
      <c r="C609" s="1" t="s">
        <v>8</v>
      </c>
      <c r="D609" s="2">
        <v>41863</v>
      </c>
      <c r="E609" s="2">
        <v>41864</v>
      </c>
      <c r="F609">
        <v>891</v>
      </c>
      <c r="G609" t="str">
        <f>podroze[[#This Row],[Imie]]&amp;podroze[[#This Row],[Nazwisko]]</f>
        <v>WojciechKrokus</v>
      </c>
      <c r="H609">
        <f>COUNTIF(podroze[id],podroze[[#This Row],[id]])</f>
        <v>10</v>
      </c>
      <c r="I609">
        <f>podroze[[#This Row],[D_powr]]-podroze[[#This Row],[D_wyj]]+1</f>
        <v>2</v>
      </c>
      <c r="J609" s="1" cm="1">
        <f t="array" ref="J609">SUM(IF(podroze[Nazwisko]=podroze[[#This Row],[Nazwisko]],podroze[dnie],0))</f>
        <v>26</v>
      </c>
      <c r="K609" s="1">
        <f>30+(podroze[[#This Row],[dnie]]-1)*24</f>
        <v>54</v>
      </c>
      <c r="AB609" s="1" t="s">
        <v>73</v>
      </c>
      <c r="AC609" s="1" t="s">
        <v>74</v>
      </c>
      <c r="AD609" s="1" t="s">
        <v>8</v>
      </c>
      <c r="AE609" s="2">
        <v>41863</v>
      </c>
      <c r="AF609" s="2">
        <v>41864</v>
      </c>
      <c r="AG609">
        <v>891</v>
      </c>
      <c r="AH609" t="str">
        <f>podroze7[[#This Row],[Imie]]&amp;podroze7[[#This Row],[Nazwisko]]</f>
        <v>WojciechKrokus</v>
      </c>
      <c r="AI609">
        <f>COUNTIF(podroze7[id],podroze7[[#This Row],[id]])</f>
        <v>10</v>
      </c>
      <c r="AJ609">
        <f>podroze7[[#This Row],[D_powr]]-podroze7[[#This Row],[D_wyj]]+1</f>
        <v>2</v>
      </c>
      <c r="AK609" s="1" cm="1">
        <f t="array" ref="AK609">SUM(IF(podroze7[Nazwisko]=podroze7[[#This Row],[Nazwisko]],podroze7[dnie],0))</f>
        <v>26</v>
      </c>
      <c r="AL609" s="1">
        <f>30+(podroze7[[#This Row],[dnie]]-1)*24</f>
        <v>54</v>
      </c>
      <c r="AM609" s="1">
        <f>podroze7[[#This Row],[dieta]]+podroze7[[#This Row],[Koszt_wyj]]</f>
        <v>945</v>
      </c>
      <c r="AZ609" s="1" t="s">
        <v>73</v>
      </c>
      <c r="BA609" s="1" t="s">
        <v>74</v>
      </c>
      <c r="BB609" s="1" t="s">
        <v>8</v>
      </c>
      <c r="BC609" s="2">
        <v>41863</v>
      </c>
      <c r="BD609" s="2">
        <v>41864</v>
      </c>
      <c r="BE609">
        <v>891</v>
      </c>
      <c r="BF609" t="str">
        <f>podroze78[[#This Row],[Imie]]&amp;podroze78[[#This Row],[Nazwisko]]</f>
        <v>WojciechKrokus</v>
      </c>
      <c r="BG609">
        <f>COUNTIF(podroze78[id],podroze78[[#This Row],[id]])</f>
        <v>10</v>
      </c>
      <c r="BH609">
        <f>podroze78[[#This Row],[D_powr]]-podroze78[[#This Row],[D_wyj]]+1</f>
        <v>2</v>
      </c>
      <c r="BI609" s="1" cm="1">
        <f t="array" ref="BI609">SUM(IF(podroze78[Nazwisko]=podroze78[[#This Row],[Nazwisko]],podroze78[dnie],0))</f>
        <v>26</v>
      </c>
      <c r="BJ609" s="1">
        <f>30+(podroze78[[#This Row],[dnie]]-1)*24</f>
        <v>54</v>
      </c>
      <c r="BK609" s="1">
        <f>podroze78[[#This Row],[dieta]]+podroze78[[#This Row],[Koszt_wyj]]</f>
        <v>945</v>
      </c>
      <c r="BL609" s="1">
        <f>MONTH(podroze78[[#This Row],[D_wyj]])</f>
        <v>8</v>
      </c>
      <c r="BT609" s="1" t="s">
        <v>73</v>
      </c>
      <c r="BU609" s="1" t="s">
        <v>74</v>
      </c>
      <c r="BV609" s="1" t="s">
        <v>8</v>
      </c>
      <c r="BW609" s="2">
        <v>41863</v>
      </c>
      <c r="BX609" s="2">
        <v>41864</v>
      </c>
      <c r="BY609">
        <v>891</v>
      </c>
      <c r="BZ609" t="str">
        <f>podroze789[[#This Row],[Imie]]&amp;podroze789[[#This Row],[Nazwisko]]</f>
        <v>WojciechKrokus</v>
      </c>
      <c r="CA609">
        <f>COUNTIF(podroze789[id],podroze789[[#This Row],[id]])</f>
        <v>10</v>
      </c>
      <c r="CB609">
        <f>podroze789[[#This Row],[D_powr]]-podroze789[[#This Row],[D_wyj]]+1</f>
        <v>2</v>
      </c>
      <c r="CC609" s="1" cm="1">
        <f t="array" ref="CC609">SUM(IF(podroze789[Nazwisko]=podroze789[[#This Row],[Nazwisko]],podroze789[dnie],0))</f>
        <v>26</v>
      </c>
      <c r="CD609" s="1">
        <f>30+(podroze789[[#This Row],[dnie]]-1)*24</f>
        <v>54</v>
      </c>
      <c r="CE609" s="1">
        <f>podroze789[[#This Row],[dieta]]+podroze789[[#This Row],[Koszt_wyj]]</f>
        <v>945</v>
      </c>
      <c r="CF609" s="1">
        <f>MONTH(podroze789[[#This Row],[D_wyj]])</f>
        <v>8</v>
      </c>
      <c r="CG609" s="1">
        <f>podroze789[[#This Row],[dnie]]-1</f>
        <v>1</v>
      </c>
      <c r="CV609" s="23">
        <v>3</v>
      </c>
    </row>
    <row r="610" spans="1:100" x14ac:dyDescent="0.25">
      <c r="A610" s="1" t="s">
        <v>73</v>
      </c>
      <c r="B610" s="1" t="s">
        <v>74</v>
      </c>
      <c r="C610" s="1" t="s">
        <v>17</v>
      </c>
      <c r="D610" s="2">
        <v>41935</v>
      </c>
      <c r="E610" s="2">
        <v>41936</v>
      </c>
      <c r="F610">
        <v>706.5</v>
      </c>
      <c r="G610" t="str">
        <f>podroze[[#This Row],[Imie]]&amp;podroze[[#This Row],[Nazwisko]]</f>
        <v>WojciechKrokus</v>
      </c>
      <c r="H610">
        <f>COUNTIF(podroze[id],podroze[[#This Row],[id]])</f>
        <v>10</v>
      </c>
      <c r="I610">
        <f>podroze[[#This Row],[D_powr]]-podroze[[#This Row],[D_wyj]]+1</f>
        <v>2</v>
      </c>
      <c r="J610" s="1" cm="1">
        <f t="array" ref="J610">SUM(IF(podroze[Nazwisko]=podroze[[#This Row],[Nazwisko]],podroze[dnie],0))</f>
        <v>26</v>
      </c>
      <c r="K610" s="1">
        <f>30+(podroze[[#This Row],[dnie]]-1)*24</f>
        <v>54</v>
      </c>
      <c r="AB610" s="1" t="s">
        <v>73</v>
      </c>
      <c r="AC610" s="1" t="s">
        <v>74</v>
      </c>
      <c r="AD610" s="1" t="s">
        <v>17</v>
      </c>
      <c r="AE610" s="2">
        <v>41935</v>
      </c>
      <c r="AF610" s="2">
        <v>41936</v>
      </c>
      <c r="AG610">
        <v>706.5</v>
      </c>
      <c r="AH610" t="str">
        <f>podroze7[[#This Row],[Imie]]&amp;podroze7[[#This Row],[Nazwisko]]</f>
        <v>WojciechKrokus</v>
      </c>
      <c r="AI610">
        <f>COUNTIF(podroze7[id],podroze7[[#This Row],[id]])</f>
        <v>10</v>
      </c>
      <c r="AJ610">
        <f>podroze7[[#This Row],[D_powr]]-podroze7[[#This Row],[D_wyj]]+1</f>
        <v>2</v>
      </c>
      <c r="AK610" s="1" cm="1">
        <f t="array" ref="AK610">SUM(IF(podroze7[Nazwisko]=podroze7[[#This Row],[Nazwisko]],podroze7[dnie],0))</f>
        <v>26</v>
      </c>
      <c r="AL610" s="1">
        <f>30+(podroze7[[#This Row],[dnie]]-1)*24</f>
        <v>54</v>
      </c>
      <c r="AM610" s="1">
        <f>podroze7[[#This Row],[dieta]]+podroze7[[#This Row],[Koszt_wyj]]</f>
        <v>760.5</v>
      </c>
      <c r="AZ610" s="1" t="s">
        <v>73</v>
      </c>
      <c r="BA610" s="1" t="s">
        <v>74</v>
      </c>
      <c r="BB610" s="1" t="s">
        <v>17</v>
      </c>
      <c r="BC610" s="2">
        <v>41935</v>
      </c>
      <c r="BD610" s="2">
        <v>41936</v>
      </c>
      <c r="BE610">
        <v>706.5</v>
      </c>
      <c r="BF610" t="str">
        <f>podroze78[[#This Row],[Imie]]&amp;podroze78[[#This Row],[Nazwisko]]</f>
        <v>WojciechKrokus</v>
      </c>
      <c r="BG610">
        <f>COUNTIF(podroze78[id],podroze78[[#This Row],[id]])</f>
        <v>10</v>
      </c>
      <c r="BH610">
        <f>podroze78[[#This Row],[D_powr]]-podroze78[[#This Row],[D_wyj]]+1</f>
        <v>2</v>
      </c>
      <c r="BI610" s="1" cm="1">
        <f t="array" ref="BI610">SUM(IF(podroze78[Nazwisko]=podroze78[[#This Row],[Nazwisko]],podroze78[dnie],0))</f>
        <v>26</v>
      </c>
      <c r="BJ610" s="1">
        <f>30+(podroze78[[#This Row],[dnie]]-1)*24</f>
        <v>54</v>
      </c>
      <c r="BK610" s="1">
        <f>podroze78[[#This Row],[dieta]]+podroze78[[#This Row],[Koszt_wyj]]</f>
        <v>760.5</v>
      </c>
      <c r="BL610" s="1">
        <f>MONTH(podroze78[[#This Row],[D_wyj]])</f>
        <v>10</v>
      </c>
      <c r="BT610" s="1" t="s">
        <v>73</v>
      </c>
      <c r="BU610" s="1" t="s">
        <v>74</v>
      </c>
      <c r="BV610" s="1" t="s">
        <v>17</v>
      </c>
      <c r="BW610" s="2">
        <v>41935</v>
      </c>
      <c r="BX610" s="2">
        <v>41936</v>
      </c>
      <c r="BY610">
        <v>706.5</v>
      </c>
      <c r="BZ610" t="str">
        <f>podroze789[[#This Row],[Imie]]&amp;podroze789[[#This Row],[Nazwisko]]</f>
        <v>WojciechKrokus</v>
      </c>
      <c r="CA610">
        <f>COUNTIF(podroze789[id],podroze789[[#This Row],[id]])</f>
        <v>10</v>
      </c>
      <c r="CB610">
        <f>podroze789[[#This Row],[D_powr]]-podroze789[[#This Row],[D_wyj]]+1</f>
        <v>2</v>
      </c>
      <c r="CC610" s="1" cm="1">
        <f t="array" ref="CC610">SUM(IF(podroze789[Nazwisko]=podroze789[[#This Row],[Nazwisko]],podroze789[dnie],0))</f>
        <v>26</v>
      </c>
      <c r="CD610" s="1">
        <f>30+(podroze789[[#This Row],[dnie]]-1)*24</f>
        <v>54</v>
      </c>
      <c r="CE610" s="1">
        <f>podroze789[[#This Row],[dieta]]+podroze789[[#This Row],[Koszt_wyj]]</f>
        <v>760.5</v>
      </c>
      <c r="CF610" s="1">
        <f>MONTH(podroze789[[#This Row],[D_wyj]])</f>
        <v>10</v>
      </c>
      <c r="CG610" s="1">
        <f>podroze789[[#This Row],[dnie]]-1</f>
        <v>1</v>
      </c>
      <c r="CV610" s="24">
        <v>3</v>
      </c>
    </row>
    <row r="611" spans="1:100" x14ac:dyDescent="0.25">
      <c r="A611" s="1" t="s">
        <v>101</v>
      </c>
      <c r="B611" s="1" t="s">
        <v>102</v>
      </c>
      <c r="C611" s="1" t="s">
        <v>11</v>
      </c>
      <c r="D611" s="2">
        <v>41887</v>
      </c>
      <c r="E611" s="2">
        <v>41888</v>
      </c>
      <c r="F611">
        <v>295.39999999999998</v>
      </c>
      <c r="G611" t="str">
        <f>podroze[[#This Row],[Imie]]&amp;podroze[[#This Row],[Nazwisko]]</f>
        <v>MichalinaLamda</v>
      </c>
      <c r="H611">
        <f>COUNTIF(podroze[id],podroze[[#This Row],[id]])</f>
        <v>9</v>
      </c>
      <c r="I611">
        <f>podroze[[#This Row],[D_powr]]-podroze[[#This Row],[D_wyj]]+1</f>
        <v>2</v>
      </c>
      <c r="J611" s="1" cm="1">
        <f t="array" ref="J611">SUM(IF(podroze[Nazwisko]=podroze[[#This Row],[Nazwisko]],podroze[dnie],0))</f>
        <v>26</v>
      </c>
      <c r="K611" s="1">
        <f>30+(podroze[[#This Row],[dnie]]-1)*24</f>
        <v>54</v>
      </c>
      <c r="AB611" s="1" t="s">
        <v>101</v>
      </c>
      <c r="AC611" s="1" t="s">
        <v>102</v>
      </c>
      <c r="AD611" s="1" t="s">
        <v>11</v>
      </c>
      <c r="AE611" s="2">
        <v>41887</v>
      </c>
      <c r="AF611" s="2">
        <v>41888</v>
      </c>
      <c r="AG611">
        <v>295.39999999999998</v>
      </c>
      <c r="AH611" t="str">
        <f>podroze7[[#This Row],[Imie]]&amp;podroze7[[#This Row],[Nazwisko]]</f>
        <v>MichalinaLamda</v>
      </c>
      <c r="AI611">
        <f>COUNTIF(podroze7[id],podroze7[[#This Row],[id]])</f>
        <v>9</v>
      </c>
      <c r="AJ611">
        <f>podroze7[[#This Row],[D_powr]]-podroze7[[#This Row],[D_wyj]]+1</f>
        <v>2</v>
      </c>
      <c r="AK611" s="1" cm="1">
        <f t="array" ref="AK611">SUM(IF(podroze7[Nazwisko]=podroze7[[#This Row],[Nazwisko]],podroze7[dnie],0))</f>
        <v>26</v>
      </c>
      <c r="AL611" s="1">
        <f>30+(podroze7[[#This Row],[dnie]]-1)*24</f>
        <v>54</v>
      </c>
      <c r="AM611" s="1">
        <f>podroze7[[#This Row],[dieta]]+podroze7[[#This Row],[Koszt_wyj]]</f>
        <v>349.4</v>
      </c>
      <c r="AZ611" s="1" t="s">
        <v>101</v>
      </c>
      <c r="BA611" s="1" t="s">
        <v>102</v>
      </c>
      <c r="BB611" s="1" t="s">
        <v>11</v>
      </c>
      <c r="BC611" s="2">
        <v>41887</v>
      </c>
      <c r="BD611" s="2">
        <v>41888</v>
      </c>
      <c r="BE611">
        <v>295.39999999999998</v>
      </c>
      <c r="BF611" t="str">
        <f>podroze78[[#This Row],[Imie]]&amp;podroze78[[#This Row],[Nazwisko]]</f>
        <v>MichalinaLamda</v>
      </c>
      <c r="BG611">
        <f>COUNTIF(podroze78[id],podroze78[[#This Row],[id]])</f>
        <v>9</v>
      </c>
      <c r="BH611">
        <f>podroze78[[#This Row],[D_powr]]-podroze78[[#This Row],[D_wyj]]+1</f>
        <v>2</v>
      </c>
      <c r="BI611" s="1" cm="1">
        <f t="array" ref="BI611">SUM(IF(podroze78[Nazwisko]=podroze78[[#This Row],[Nazwisko]],podroze78[dnie],0))</f>
        <v>26</v>
      </c>
      <c r="BJ611" s="1">
        <f>30+(podroze78[[#This Row],[dnie]]-1)*24</f>
        <v>54</v>
      </c>
      <c r="BK611" s="1">
        <f>podroze78[[#This Row],[dieta]]+podroze78[[#This Row],[Koszt_wyj]]</f>
        <v>349.4</v>
      </c>
      <c r="BL611" s="1">
        <f>MONTH(podroze78[[#This Row],[D_wyj]])</f>
        <v>9</v>
      </c>
      <c r="BT611" s="1" t="s">
        <v>101</v>
      </c>
      <c r="BU611" s="1" t="s">
        <v>102</v>
      </c>
      <c r="BV611" s="1" t="s">
        <v>11</v>
      </c>
      <c r="BW611" s="2">
        <v>41887</v>
      </c>
      <c r="BX611" s="2">
        <v>41888</v>
      </c>
      <c r="BY611">
        <v>295.39999999999998</v>
      </c>
      <c r="BZ611" t="str">
        <f>podroze789[[#This Row],[Imie]]&amp;podroze789[[#This Row],[Nazwisko]]</f>
        <v>MichalinaLamda</v>
      </c>
      <c r="CA611">
        <f>COUNTIF(podroze789[id],podroze789[[#This Row],[id]])</f>
        <v>9</v>
      </c>
      <c r="CB611">
        <f>podroze789[[#This Row],[D_powr]]-podroze789[[#This Row],[D_wyj]]+1</f>
        <v>2</v>
      </c>
      <c r="CC611" s="1" cm="1">
        <f t="array" ref="CC611">SUM(IF(podroze789[Nazwisko]=podroze789[[#This Row],[Nazwisko]],podroze789[dnie],0))</f>
        <v>26</v>
      </c>
      <c r="CD611" s="1">
        <f>30+(podroze789[[#This Row],[dnie]]-1)*24</f>
        <v>54</v>
      </c>
      <c r="CE611" s="1">
        <f>podroze789[[#This Row],[dieta]]+podroze789[[#This Row],[Koszt_wyj]]</f>
        <v>349.4</v>
      </c>
      <c r="CF611" s="1">
        <f>MONTH(podroze789[[#This Row],[D_wyj]])</f>
        <v>9</v>
      </c>
      <c r="CG611" s="1">
        <f>podroze789[[#This Row],[dnie]]-1</f>
        <v>1</v>
      </c>
      <c r="CV611" s="23">
        <v>3</v>
      </c>
    </row>
    <row r="612" spans="1:100" x14ac:dyDescent="0.25">
      <c r="A612" s="1" t="s">
        <v>101</v>
      </c>
      <c r="B612" s="1" t="s">
        <v>102</v>
      </c>
      <c r="C612" s="1" t="s">
        <v>59</v>
      </c>
      <c r="D612" s="2">
        <v>41946</v>
      </c>
      <c r="E612" s="2">
        <v>41947</v>
      </c>
      <c r="F612">
        <v>601</v>
      </c>
      <c r="G612" t="str">
        <f>podroze[[#This Row],[Imie]]&amp;podroze[[#This Row],[Nazwisko]]</f>
        <v>MichalinaLamda</v>
      </c>
      <c r="H612">
        <f>COUNTIF(podroze[id],podroze[[#This Row],[id]])</f>
        <v>9</v>
      </c>
      <c r="I612">
        <f>podroze[[#This Row],[D_powr]]-podroze[[#This Row],[D_wyj]]+1</f>
        <v>2</v>
      </c>
      <c r="J612" s="1" cm="1">
        <f t="array" ref="J612">SUM(IF(podroze[Nazwisko]=podroze[[#This Row],[Nazwisko]],podroze[dnie],0))</f>
        <v>26</v>
      </c>
      <c r="K612" s="1">
        <f>30+(podroze[[#This Row],[dnie]]-1)*24</f>
        <v>54</v>
      </c>
      <c r="AB612" s="1" t="s">
        <v>101</v>
      </c>
      <c r="AC612" s="1" t="s">
        <v>102</v>
      </c>
      <c r="AD612" s="1" t="s">
        <v>59</v>
      </c>
      <c r="AE612" s="2">
        <v>41946</v>
      </c>
      <c r="AF612" s="2">
        <v>41947</v>
      </c>
      <c r="AG612">
        <v>601</v>
      </c>
      <c r="AH612" t="str">
        <f>podroze7[[#This Row],[Imie]]&amp;podroze7[[#This Row],[Nazwisko]]</f>
        <v>MichalinaLamda</v>
      </c>
      <c r="AI612">
        <f>COUNTIF(podroze7[id],podroze7[[#This Row],[id]])</f>
        <v>9</v>
      </c>
      <c r="AJ612">
        <f>podroze7[[#This Row],[D_powr]]-podroze7[[#This Row],[D_wyj]]+1</f>
        <v>2</v>
      </c>
      <c r="AK612" s="1" cm="1">
        <f t="array" ref="AK612">SUM(IF(podroze7[Nazwisko]=podroze7[[#This Row],[Nazwisko]],podroze7[dnie],0))</f>
        <v>26</v>
      </c>
      <c r="AL612" s="1">
        <f>30+(podroze7[[#This Row],[dnie]]-1)*24</f>
        <v>54</v>
      </c>
      <c r="AM612" s="1">
        <f>podroze7[[#This Row],[dieta]]+podroze7[[#This Row],[Koszt_wyj]]</f>
        <v>655</v>
      </c>
      <c r="AZ612" s="1" t="s">
        <v>101</v>
      </c>
      <c r="BA612" s="1" t="s">
        <v>102</v>
      </c>
      <c r="BB612" s="1" t="s">
        <v>59</v>
      </c>
      <c r="BC612" s="2">
        <v>41946</v>
      </c>
      <c r="BD612" s="2">
        <v>41947</v>
      </c>
      <c r="BE612">
        <v>601</v>
      </c>
      <c r="BF612" t="str">
        <f>podroze78[[#This Row],[Imie]]&amp;podroze78[[#This Row],[Nazwisko]]</f>
        <v>MichalinaLamda</v>
      </c>
      <c r="BG612">
        <f>COUNTIF(podroze78[id],podroze78[[#This Row],[id]])</f>
        <v>9</v>
      </c>
      <c r="BH612">
        <f>podroze78[[#This Row],[D_powr]]-podroze78[[#This Row],[D_wyj]]+1</f>
        <v>2</v>
      </c>
      <c r="BI612" s="1" cm="1">
        <f t="array" ref="BI612">SUM(IF(podroze78[Nazwisko]=podroze78[[#This Row],[Nazwisko]],podroze78[dnie],0))</f>
        <v>26</v>
      </c>
      <c r="BJ612" s="1">
        <f>30+(podroze78[[#This Row],[dnie]]-1)*24</f>
        <v>54</v>
      </c>
      <c r="BK612" s="1">
        <f>podroze78[[#This Row],[dieta]]+podroze78[[#This Row],[Koszt_wyj]]</f>
        <v>655</v>
      </c>
      <c r="BL612" s="1">
        <f>MONTH(podroze78[[#This Row],[D_wyj]])</f>
        <v>11</v>
      </c>
      <c r="BT612" s="1" t="s">
        <v>101</v>
      </c>
      <c r="BU612" s="1" t="s">
        <v>102</v>
      </c>
      <c r="BV612" s="1" t="s">
        <v>59</v>
      </c>
      <c r="BW612" s="2">
        <v>41946</v>
      </c>
      <c r="BX612" s="2">
        <v>41947</v>
      </c>
      <c r="BY612">
        <v>601</v>
      </c>
      <c r="BZ612" t="str">
        <f>podroze789[[#This Row],[Imie]]&amp;podroze789[[#This Row],[Nazwisko]]</f>
        <v>MichalinaLamda</v>
      </c>
      <c r="CA612">
        <f>COUNTIF(podroze789[id],podroze789[[#This Row],[id]])</f>
        <v>9</v>
      </c>
      <c r="CB612">
        <f>podroze789[[#This Row],[D_powr]]-podroze789[[#This Row],[D_wyj]]+1</f>
        <v>2</v>
      </c>
      <c r="CC612" s="1" cm="1">
        <f t="array" ref="CC612">SUM(IF(podroze789[Nazwisko]=podroze789[[#This Row],[Nazwisko]],podroze789[dnie],0))</f>
        <v>26</v>
      </c>
      <c r="CD612" s="1">
        <f>30+(podroze789[[#This Row],[dnie]]-1)*24</f>
        <v>54</v>
      </c>
      <c r="CE612" s="1">
        <f>podroze789[[#This Row],[dieta]]+podroze789[[#This Row],[Koszt_wyj]]</f>
        <v>655</v>
      </c>
      <c r="CF612" s="1">
        <f>MONTH(podroze789[[#This Row],[D_wyj]])</f>
        <v>11</v>
      </c>
      <c r="CG612" s="1">
        <f>podroze789[[#This Row],[dnie]]-1</f>
        <v>1</v>
      </c>
      <c r="CV612" s="24">
        <v>2</v>
      </c>
    </row>
    <row r="613" spans="1:100" hidden="1" x14ac:dyDescent="0.25">
      <c r="A613" s="1" t="s">
        <v>25</v>
      </c>
      <c r="B613" s="1" t="s">
        <v>26</v>
      </c>
      <c r="C613" s="1" t="s">
        <v>38</v>
      </c>
      <c r="D613" s="2">
        <v>41792</v>
      </c>
      <c r="E613" s="2">
        <v>41792</v>
      </c>
      <c r="F613">
        <v>278.8</v>
      </c>
      <c r="G613" t="str">
        <f>podroze[[#This Row],[Imie]]&amp;podroze[[#This Row],[Nazwisko]]</f>
        <v>JerzyGranica</v>
      </c>
      <c r="H613">
        <f>COUNTIF(podroze[id],podroze[[#This Row],[id]])</f>
        <v>11</v>
      </c>
      <c r="I613">
        <f>podroze[[#This Row],[D_powr]]-podroze[[#This Row],[D_wyj]]+1</f>
        <v>1</v>
      </c>
      <c r="J613" s="1" cm="1">
        <f t="array" ref="J613">SUM(IF(podroze[Nazwisko]=podroze[[#This Row],[Nazwisko]],podroze[dnie],0))</f>
        <v>26</v>
      </c>
      <c r="K613" s="1">
        <f>30+(podroze[[#This Row],[dnie]]-1)*24</f>
        <v>30</v>
      </c>
      <c r="AB613" s="1" t="s">
        <v>25</v>
      </c>
      <c r="AC613" s="1" t="s">
        <v>26</v>
      </c>
      <c r="AD613" s="1" t="s">
        <v>38</v>
      </c>
      <c r="AE613" s="2">
        <v>41792</v>
      </c>
      <c r="AF613" s="2">
        <v>41792</v>
      </c>
      <c r="AG613">
        <v>278.8</v>
      </c>
      <c r="AH613" t="str">
        <f>podroze7[[#This Row],[Imie]]&amp;podroze7[[#This Row],[Nazwisko]]</f>
        <v>JerzyGranica</v>
      </c>
      <c r="AI613">
        <f>COUNTIF(podroze7[id],podroze7[[#This Row],[id]])</f>
        <v>11</v>
      </c>
      <c r="AJ613">
        <f>podroze7[[#This Row],[D_powr]]-podroze7[[#This Row],[D_wyj]]+1</f>
        <v>1</v>
      </c>
      <c r="AK613" s="1" cm="1">
        <f t="array" ref="AK613">SUM(IF(podroze7[Nazwisko]=podroze7[[#This Row],[Nazwisko]],podroze7[dnie],0))</f>
        <v>26</v>
      </c>
      <c r="AL613" s="1">
        <f>30+(podroze7[[#This Row],[dnie]]-1)*24</f>
        <v>30</v>
      </c>
      <c r="AM613" s="1">
        <f>podroze7[[#This Row],[dieta]]+podroze7[[#This Row],[Koszt_wyj]]</f>
        <v>308.8</v>
      </c>
      <c r="AZ613" s="1" t="s">
        <v>25</v>
      </c>
      <c r="BA613" s="1" t="s">
        <v>26</v>
      </c>
      <c r="BB613" s="1" t="s">
        <v>38</v>
      </c>
      <c r="BC613" s="2">
        <v>41792</v>
      </c>
      <c r="BD613" s="2">
        <v>41792</v>
      </c>
      <c r="BE613">
        <v>278.8</v>
      </c>
      <c r="BF613" t="str">
        <f>podroze78[[#This Row],[Imie]]&amp;podroze78[[#This Row],[Nazwisko]]</f>
        <v>JerzyGranica</v>
      </c>
      <c r="BG613">
        <f>COUNTIF(podroze78[id],podroze78[[#This Row],[id]])</f>
        <v>11</v>
      </c>
      <c r="BH613">
        <f>podroze78[[#This Row],[D_powr]]-podroze78[[#This Row],[D_wyj]]+1</f>
        <v>1</v>
      </c>
      <c r="BI613" s="1" cm="1">
        <f t="array" ref="BI613">SUM(IF(podroze78[Nazwisko]=podroze78[[#This Row],[Nazwisko]],podroze78[dnie],0))</f>
        <v>26</v>
      </c>
      <c r="BJ613" s="1">
        <f>30+(podroze78[[#This Row],[dnie]]-1)*24</f>
        <v>30</v>
      </c>
      <c r="BK613" s="1">
        <f>podroze78[[#This Row],[dieta]]+podroze78[[#This Row],[Koszt_wyj]]</f>
        <v>308.8</v>
      </c>
      <c r="BL613" s="1">
        <f>MONTH(podroze78[[#This Row],[D_wyj]])</f>
        <v>6</v>
      </c>
      <c r="BT613" s="1" t="s">
        <v>25</v>
      </c>
      <c r="BU613" s="1" t="s">
        <v>26</v>
      </c>
      <c r="BV613" s="1" t="s">
        <v>38</v>
      </c>
      <c r="BW613" s="2">
        <v>41792</v>
      </c>
      <c r="BX613" s="2">
        <v>41792</v>
      </c>
      <c r="BY613">
        <v>278.8</v>
      </c>
      <c r="BZ613" t="str">
        <f>podroze789[[#This Row],[Imie]]&amp;podroze789[[#This Row],[Nazwisko]]</f>
        <v>JerzyGranica</v>
      </c>
      <c r="CA613">
        <f>COUNTIF(podroze789[id],podroze789[[#This Row],[id]])</f>
        <v>11</v>
      </c>
      <c r="CB613">
        <f>podroze789[[#This Row],[D_powr]]-podroze789[[#This Row],[D_wyj]]+1</f>
        <v>1</v>
      </c>
      <c r="CC613" s="1" cm="1">
        <f t="array" ref="CC613">SUM(IF(podroze789[Nazwisko]=podroze789[[#This Row],[Nazwisko]],podroze789[dnie],0))</f>
        <v>26</v>
      </c>
      <c r="CD613" s="1">
        <f>30+(podroze789[[#This Row],[dnie]]-1)*24</f>
        <v>30</v>
      </c>
      <c r="CE613" s="1">
        <f>podroze789[[#This Row],[dieta]]+podroze789[[#This Row],[Koszt_wyj]]</f>
        <v>308.8</v>
      </c>
      <c r="CF613" s="1">
        <f>MONTH(podroze789[[#This Row],[D_wyj]])</f>
        <v>6</v>
      </c>
      <c r="CG613" s="1">
        <f>podroze789[[#This Row],[dnie]]-1</f>
        <v>0</v>
      </c>
      <c r="CV613" s="23">
        <v>2</v>
      </c>
    </row>
    <row r="614" spans="1:100" hidden="1" x14ac:dyDescent="0.25">
      <c r="A614" s="1" t="s">
        <v>25</v>
      </c>
      <c r="B614" s="1" t="s">
        <v>26</v>
      </c>
      <c r="C614" s="1" t="s">
        <v>17</v>
      </c>
      <c r="D614" s="2">
        <v>41887</v>
      </c>
      <c r="E614" s="2">
        <v>41887</v>
      </c>
      <c r="F614">
        <v>501.5</v>
      </c>
      <c r="G614" t="str">
        <f>podroze[[#This Row],[Imie]]&amp;podroze[[#This Row],[Nazwisko]]</f>
        <v>JerzyGranica</v>
      </c>
      <c r="H614">
        <f>COUNTIF(podroze[id],podroze[[#This Row],[id]])</f>
        <v>11</v>
      </c>
      <c r="I614">
        <f>podroze[[#This Row],[D_powr]]-podroze[[#This Row],[D_wyj]]+1</f>
        <v>1</v>
      </c>
      <c r="J614" s="1" cm="1">
        <f t="array" ref="J614">SUM(IF(podroze[Nazwisko]=podroze[[#This Row],[Nazwisko]],podroze[dnie],0))</f>
        <v>26</v>
      </c>
      <c r="K614" s="1">
        <f>30+(podroze[[#This Row],[dnie]]-1)*24</f>
        <v>30</v>
      </c>
      <c r="AB614" s="1" t="s">
        <v>25</v>
      </c>
      <c r="AC614" s="1" t="s">
        <v>26</v>
      </c>
      <c r="AD614" s="1" t="s">
        <v>17</v>
      </c>
      <c r="AE614" s="2">
        <v>41887</v>
      </c>
      <c r="AF614" s="2">
        <v>41887</v>
      </c>
      <c r="AG614">
        <v>501.5</v>
      </c>
      <c r="AH614" t="str">
        <f>podroze7[[#This Row],[Imie]]&amp;podroze7[[#This Row],[Nazwisko]]</f>
        <v>JerzyGranica</v>
      </c>
      <c r="AI614">
        <f>COUNTIF(podroze7[id],podroze7[[#This Row],[id]])</f>
        <v>11</v>
      </c>
      <c r="AJ614">
        <f>podroze7[[#This Row],[D_powr]]-podroze7[[#This Row],[D_wyj]]+1</f>
        <v>1</v>
      </c>
      <c r="AK614" s="1" cm="1">
        <f t="array" ref="AK614">SUM(IF(podroze7[Nazwisko]=podroze7[[#This Row],[Nazwisko]],podroze7[dnie],0))</f>
        <v>26</v>
      </c>
      <c r="AL614" s="1">
        <f>30+(podroze7[[#This Row],[dnie]]-1)*24</f>
        <v>30</v>
      </c>
      <c r="AM614" s="1">
        <f>podroze7[[#This Row],[dieta]]+podroze7[[#This Row],[Koszt_wyj]]</f>
        <v>531.5</v>
      </c>
      <c r="AZ614" s="1" t="s">
        <v>25</v>
      </c>
      <c r="BA614" s="1" t="s">
        <v>26</v>
      </c>
      <c r="BB614" s="1" t="s">
        <v>17</v>
      </c>
      <c r="BC614" s="2">
        <v>41887</v>
      </c>
      <c r="BD614" s="2">
        <v>41887</v>
      </c>
      <c r="BE614">
        <v>501.5</v>
      </c>
      <c r="BF614" t="str">
        <f>podroze78[[#This Row],[Imie]]&amp;podroze78[[#This Row],[Nazwisko]]</f>
        <v>JerzyGranica</v>
      </c>
      <c r="BG614">
        <f>COUNTIF(podroze78[id],podroze78[[#This Row],[id]])</f>
        <v>11</v>
      </c>
      <c r="BH614">
        <f>podroze78[[#This Row],[D_powr]]-podroze78[[#This Row],[D_wyj]]+1</f>
        <v>1</v>
      </c>
      <c r="BI614" s="1" cm="1">
        <f t="array" ref="BI614">SUM(IF(podroze78[Nazwisko]=podroze78[[#This Row],[Nazwisko]],podroze78[dnie],0))</f>
        <v>26</v>
      </c>
      <c r="BJ614" s="1">
        <f>30+(podroze78[[#This Row],[dnie]]-1)*24</f>
        <v>30</v>
      </c>
      <c r="BK614" s="1">
        <f>podroze78[[#This Row],[dieta]]+podroze78[[#This Row],[Koszt_wyj]]</f>
        <v>531.5</v>
      </c>
      <c r="BL614" s="1">
        <f>MONTH(podroze78[[#This Row],[D_wyj]])</f>
        <v>9</v>
      </c>
      <c r="BT614" s="1" t="s">
        <v>25</v>
      </c>
      <c r="BU614" s="1" t="s">
        <v>26</v>
      </c>
      <c r="BV614" s="1" t="s">
        <v>17</v>
      </c>
      <c r="BW614" s="2">
        <v>41887</v>
      </c>
      <c r="BX614" s="2">
        <v>41887</v>
      </c>
      <c r="BY614">
        <v>501.5</v>
      </c>
      <c r="BZ614" t="str">
        <f>podroze789[[#This Row],[Imie]]&amp;podroze789[[#This Row],[Nazwisko]]</f>
        <v>JerzyGranica</v>
      </c>
      <c r="CA614">
        <f>COUNTIF(podroze789[id],podroze789[[#This Row],[id]])</f>
        <v>11</v>
      </c>
      <c r="CB614">
        <f>podroze789[[#This Row],[D_powr]]-podroze789[[#This Row],[D_wyj]]+1</f>
        <v>1</v>
      </c>
      <c r="CC614" s="1" cm="1">
        <f t="array" ref="CC614">SUM(IF(podroze789[Nazwisko]=podroze789[[#This Row],[Nazwisko]],podroze789[dnie],0))</f>
        <v>26</v>
      </c>
      <c r="CD614" s="1">
        <f>30+(podroze789[[#This Row],[dnie]]-1)*24</f>
        <v>30</v>
      </c>
      <c r="CE614" s="1">
        <f>podroze789[[#This Row],[dieta]]+podroze789[[#This Row],[Koszt_wyj]]</f>
        <v>531.5</v>
      </c>
      <c r="CF614" s="1">
        <f>MONTH(podroze789[[#This Row],[D_wyj]])</f>
        <v>9</v>
      </c>
      <c r="CG614" s="1">
        <f>podroze789[[#This Row],[dnie]]-1</f>
        <v>0</v>
      </c>
      <c r="CV614" s="24">
        <v>2</v>
      </c>
    </row>
    <row r="615" spans="1:100" hidden="1" x14ac:dyDescent="0.25">
      <c r="A615" s="1" t="s">
        <v>25</v>
      </c>
      <c r="B615" s="1" t="s">
        <v>26</v>
      </c>
      <c r="C615" s="1" t="s">
        <v>66</v>
      </c>
      <c r="D615" s="2">
        <v>41971</v>
      </c>
      <c r="E615" s="2">
        <v>41971</v>
      </c>
      <c r="F615">
        <v>307.7</v>
      </c>
      <c r="G615" t="str">
        <f>podroze[[#This Row],[Imie]]&amp;podroze[[#This Row],[Nazwisko]]</f>
        <v>JerzyGranica</v>
      </c>
      <c r="H615">
        <f>COUNTIF(podroze[id],podroze[[#This Row],[id]])</f>
        <v>11</v>
      </c>
      <c r="I615">
        <f>podroze[[#This Row],[D_powr]]-podroze[[#This Row],[D_wyj]]+1</f>
        <v>1</v>
      </c>
      <c r="J615" s="1" cm="1">
        <f t="array" ref="J615">SUM(IF(podroze[Nazwisko]=podroze[[#This Row],[Nazwisko]],podroze[dnie],0))</f>
        <v>26</v>
      </c>
      <c r="K615" s="1">
        <f>30+(podroze[[#This Row],[dnie]]-1)*24</f>
        <v>30</v>
      </c>
      <c r="AB615" s="1" t="s">
        <v>25</v>
      </c>
      <c r="AC615" s="1" t="s">
        <v>26</v>
      </c>
      <c r="AD615" s="1" t="s">
        <v>66</v>
      </c>
      <c r="AE615" s="2">
        <v>41971</v>
      </c>
      <c r="AF615" s="2">
        <v>41971</v>
      </c>
      <c r="AG615">
        <v>307.7</v>
      </c>
      <c r="AH615" t="str">
        <f>podroze7[[#This Row],[Imie]]&amp;podroze7[[#This Row],[Nazwisko]]</f>
        <v>JerzyGranica</v>
      </c>
      <c r="AI615">
        <f>COUNTIF(podroze7[id],podroze7[[#This Row],[id]])</f>
        <v>11</v>
      </c>
      <c r="AJ615">
        <f>podroze7[[#This Row],[D_powr]]-podroze7[[#This Row],[D_wyj]]+1</f>
        <v>1</v>
      </c>
      <c r="AK615" s="1" cm="1">
        <f t="array" ref="AK615">SUM(IF(podroze7[Nazwisko]=podroze7[[#This Row],[Nazwisko]],podroze7[dnie],0))</f>
        <v>26</v>
      </c>
      <c r="AL615" s="1">
        <f>30+(podroze7[[#This Row],[dnie]]-1)*24</f>
        <v>30</v>
      </c>
      <c r="AM615" s="1">
        <f>podroze7[[#This Row],[dieta]]+podroze7[[#This Row],[Koszt_wyj]]</f>
        <v>337.7</v>
      </c>
      <c r="AZ615" s="1" t="s">
        <v>25</v>
      </c>
      <c r="BA615" s="1" t="s">
        <v>26</v>
      </c>
      <c r="BB615" s="1" t="s">
        <v>66</v>
      </c>
      <c r="BC615" s="2">
        <v>41971</v>
      </c>
      <c r="BD615" s="2">
        <v>41971</v>
      </c>
      <c r="BE615">
        <v>307.7</v>
      </c>
      <c r="BF615" t="str">
        <f>podroze78[[#This Row],[Imie]]&amp;podroze78[[#This Row],[Nazwisko]]</f>
        <v>JerzyGranica</v>
      </c>
      <c r="BG615">
        <f>COUNTIF(podroze78[id],podroze78[[#This Row],[id]])</f>
        <v>11</v>
      </c>
      <c r="BH615">
        <f>podroze78[[#This Row],[D_powr]]-podroze78[[#This Row],[D_wyj]]+1</f>
        <v>1</v>
      </c>
      <c r="BI615" s="1" cm="1">
        <f t="array" ref="BI615">SUM(IF(podroze78[Nazwisko]=podroze78[[#This Row],[Nazwisko]],podroze78[dnie],0))</f>
        <v>26</v>
      </c>
      <c r="BJ615" s="1">
        <f>30+(podroze78[[#This Row],[dnie]]-1)*24</f>
        <v>30</v>
      </c>
      <c r="BK615" s="1">
        <f>podroze78[[#This Row],[dieta]]+podroze78[[#This Row],[Koszt_wyj]]</f>
        <v>337.7</v>
      </c>
      <c r="BL615" s="1">
        <f>MONTH(podroze78[[#This Row],[D_wyj]])</f>
        <v>11</v>
      </c>
      <c r="BT615" s="1" t="s">
        <v>25</v>
      </c>
      <c r="BU615" s="1" t="s">
        <v>26</v>
      </c>
      <c r="BV615" s="1" t="s">
        <v>66</v>
      </c>
      <c r="BW615" s="2">
        <v>41971</v>
      </c>
      <c r="BX615" s="2">
        <v>41971</v>
      </c>
      <c r="BY615">
        <v>307.7</v>
      </c>
      <c r="BZ615" t="str">
        <f>podroze789[[#This Row],[Imie]]&amp;podroze789[[#This Row],[Nazwisko]]</f>
        <v>JerzyGranica</v>
      </c>
      <c r="CA615">
        <f>COUNTIF(podroze789[id],podroze789[[#This Row],[id]])</f>
        <v>11</v>
      </c>
      <c r="CB615">
        <f>podroze789[[#This Row],[D_powr]]-podroze789[[#This Row],[D_wyj]]+1</f>
        <v>1</v>
      </c>
      <c r="CC615" s="1" cm="1">
        <f t="array" ref="CC615">SUM(IF(podroze789[Nazwisko]=podroze789[[#This Row],[Nazwisko]],podroze789[dnie],0))</f>
        <v>26</v>
      </c>
      <c r="CD615" s="1">
        <f>30+(podroze789[[#This Row],[dnie]]-1)*24</f>
        <v>30</v>
      </c>
      <c r="CE615" s="1">
        <f>podroze789[[#This Row],[dieta]]+podroze789[[#This Row],[Koszt_wyj]]</f>
        <v>337.7</v>
      </c>
      <c r="CF615" s="1">
        <f>MONTH(podroze789[[#This Row],[D_wyj]])</f>
        <v>11</v>
      </c>
      <c r="CG615" s="1">
        <f>podroze789[[#This Row],[dnie]]-1</f>
        <v>0</v>
      </c>
      <c r="CV615" s="23">
        <v>2</v>
      </c>
    </row>
    <row r="616" spans="1:100" hidden="1" x14ac:dyDescent="0.25">
      <c r="A616" s="1" t="s">
        <v>6</v>
      </c>
      <c r="B616" s="1" t="s">
        <v>139</v>
      </c>
      <c r="C616" s="1" t="s">
        <v>66</v>
      </c>
      <c r="D616" s="2">
        <v>41925</v>
      </c>
      <c r="E616" s="2">
        <v>41925</v>
      </c>
      <c r="F616">
        <v>307.7</v>
      </c>
      <c r="G616" t="str">
        <f>podroze[[#This Row],[Imie]]&amp;podroze[[#This Row],[Nazwisko]]</f>
        <v>KarolinaBizuta</v>
      </c>
      <c r="H616">
        <f>COUNTIF(podroze[id],podroze[[#This Row],[id]])</f>
        <v>10</v>
      </c>
      <c r="I616">
        <f>podroze[[#This Row],[D_powr]]-podroze[[#This Row],[D_wyj]]+1</f>
        <v>1</v>
      </c>
      <c r="J616" s="1" cm="1">
        <f t="array" ref="J616">SUM(IF(podroze[Nazwisko]=podroze[[#This Row],[Nazwisko]],podroze[dnie],0))</f>
        <v>26</v>
      </c>
      <c r="K616" s="1">
        <f>30+(podroze[[#This Row],[dnie]]-1)*24</f>
        <v>30</v>
      </c>
      <c r="AB616" s="1" t="s">
        <v>6</v>
      </c>
      <c r="AC616" s="1" t="s">
        <v>139</v>
      </c>
      <c r="AD616" s="1" t="s">
        <v>66</v>
      </c>
      <c r="AE616" s="2">
        <v>41925</v>
      </c>
      <c r="AF616" s="2">
        <v>41925</v>
      </c>
      <c r="AG616">
        <v>307.7</v>
      </c>
      <c r="AH616" t="str">
        <f>podroze7[[#This Row],[Imie]]&amp;podroze7[[#This Row],[Nazwisko]]</f>
        <v>KarolinaBizuta</v>
      </c>
      <c r="AI616">
        <f>COUNTIF(podroze7[id],podroze7[[#This Row],[id]])</f>
        <v>10</v>
      </c>
      <c r="AJ616">
        <f>podroze7[[#This Row],[D_powr]]-podroze7[[#This Row],[D_wyj]]+1</f>
        <v>1</v>
      </c>
      <c r="AK616" s="1" cm="1">
        <f t="array" ref="AK616">SUM(IF(podroze7[Nazwisko]=podroze7[[#This Row],[Nazwisko]],podroze7[dnie],0))</f>
        <v>26</v>
      </c>
      <c r="AL616" s="1">
        <f>30+(podroze7[[#This Row],[dnie]]-1)*24</f>
        <v>30</v>
      </c>
      <c r="AM616" s="1">
        <f>podroze7[[#This Row],[dieta]]+podroze7[[#This Row],[Koszt_wyj]]</f>
        <v>337.7</v>
      </c>
      <c r="AZ616" s="1" t="s">
        <v>6</v>
      </c>
      <c r="BA616" s="1" t="s">
        <v>139</v>
      </c>
      <c r="BB616" s="1" t="s">
        <v>66</v>
      </c>
      <c r="BC616" s="2">
        <v>41925</v>
      </c>
      <c r="BD616" s="2">
        <v>41925</v>
      </c>
      <c r="BE616">
        <v>307.7</v>
      </c>
      <c r="BF616" t="str">
        <f>podroze78[[#This Row],[Imie]]&amp;podroze78[[#This Row],[Nazwisko]]</f>
        <v>KarolinaBizuta</v>
      </c>
      <c r="BG616">
        <f>COUNTIF(podroze78[id],podroze78[[#This Row],[id]])</f>
        <v>10</v>
      </c>
      <c r="BH616">
        <f>podroze78[[#This Row],[D_powr]]-podroze78[[#This Row],[D_wyj]]+1</f>
        <v>1</v>
      </c>
      <c r="BI616" s="1" cm="1">
        <f t="array" ref="BI616">SUM(IF(podroze78[Nazwisko]=podroze78[[#This Row],[Nazwisko]],podroze78[dnie],0))</f>
        <v>26</v>
      </c>
      <c r="BJ616" s="1">
        <f>30+(podroze78[[#This Row],[dnie]]-1)*24</f>
        <v>30</v>
      </c>
      <c r="BK616" s="1">
        <f>podroze78[[#This Row],[dieta]]+podroze78[[#This Row],[Koszt_wyj]]</f>
        <v>337.7</v>
      </c>
      <c r="BL616" s="1">
        <f>MONTH(podroze78[[#This Row],[D_wyj]])</f>
        <v>10</v>
      </c>
      <c r="BT616" s="1" t="s">
        <v>6</v>
      </c>
      <c r="BU616" s="1" t="s">
        <v>139</v>
      </c>
      <c r="BV616" s="1" t="s">
        <v>66</v>
      </c>
      <c r="BW616" s="2">
        <v>41925</v>
      </c>
      <c r="BX616" s="2">
        <v>41925</v>
      </c>
      <c r="BY616">
        <v>307.7</v>
      </c>
      <c r="BZ616" t="str">
        <f>podroze789[[#This Row],[Imie]]&amp;podroze789[[#This Row],[Nazwisko]]</f>
        <v>KarolinaBizuta</v>
      </c>
      <c r="CA616">
        <f>COUNTIF(podroze789[id],podroze789[[#This Row],[id]])</f>
        <v>10</v>
      </c>
      <c r="CB616">
        <f>podroze789[[#This Row],[D_powr]]-podroze789[[#This Row],[D_wyj]]+1</f>
        <v>1</v>
      </c>
      <c r="CC616" s="1" cm="1">
        <f t="array" ref="CC616">SUM(IF(podroze789[Nazwisko]=podroze789[[#This Row],[Nazwisko]],podroze789[dnie],0))</f>
        <v>26</v>
      </c>
      <c r="CD616" s="1">
        <f>30+(podroze789[[#This Row],[dnie]]-1)*24</f>
        <v>30</v>
      </c>
      <c r="CE616" s="1">
        <f>podroze789[[#This Row],[dieta]]+podroze789[[#This Row],[Koszt_wyj]]</f>
        <v>337.7</v>
      </c>
      <c r="CF616" s="1">
        <f>MONTH(podroze789[[#This Row],[D_wyj]])</f>
        <v>10</v>
      </c>
      <c r="CG616" s="1">
        <f>podroze789[[#This Row],[dnie]]-1</f>
        <v>0</v>
      </c>
      <c r="CV616" s="24">
        <v>2</v>
      </c>
    </row>
    <row r="617" spans="1:100" hidden="1" x14ac:dyDescent="0.25">
      <c r="A617" s="1" t="s">
        <v>6</v>
      </c>
      <c r="B617" s="1" t="s">
        <v>139</v>
      </c>
      <c r="C617" s="1" t="s">
        <v>59</v>
      </c>
      <c r="D617" s="2">
        <v>41985</v>
      </c>
      <c r="E617" s="2">
        <v>41985</v>
      </c>
      <c r="F617">
        <v>442</v>
      </c>
      <c r="G617" t="str">
        <f>podroze[[#This Row],[Imie]]&amp;podroze[[#This Row],[Nazwisko]]</f>
        <v>KarolinaBizuta</v>
      </c>
      <c r="H617">
        <f>COUNTIF(podroze[id],podroze[[#This Row],[id]])</f>
        <v>10</v>
      </c>
      <c r="I617">
        <f>podroze[[#This Row],[D_powr]]-podroze[[#This Row],[D_wyj]]+1</f>
        <v>1</v>
      </c>
      <c r="J617" s="1" cm="1">
        <f t="array" ref="J617">SUM(IF(podroze[Nazwisko]=podroze[[#This Row],[Nazwisko]],podroze[dnie],0))</f>
        <v>26</v>
      </c>
      <c r="K617" s="1">
        <f>30+(podroze[[#This Row],[dnie]]-1)*24</f>
        <v>30</v>
      </c>
      <c r="AB617" s="1" t="s">
        <v>6</v>
      </c>
      <c r="AC617" s="1" t="s">
        <v>139</v>
      </c>
      <c r="AD617" s="1" t="s">
        <v>59</v>
      </c>
      <c r="AE617" s="2">
        <v>41985</v>
      </c>
      <c r="AF617" s="2">
        <v>41985</v>
      </c>
      <c r="AG617">
        <v>442</v>
      </c>
      <c r="AH617" t="str">
        <f>podroze7[[#This Row],[Imie]]&amp;podroze7[[#This Row],[Nazwisko]]</f>
        <v>KarolinaBizuta</v>
      </c>
      <c r="AI617">
        <f>COUNTIF(podroze7[id],podroze7[[#This Row],[id]])</f>
        <v>10</v>
      </c>
      <c r="AJ617">
        <f>podroze7[[#This Row],[D_powr]]-podroze7[[#This Row],[D_wyj]]+1</f>
        <v>1</v>
      </c>
      <c r="AK617" s="1" cm="1">
        <f t="array" ref="AK617">SUM(IF(podroze7[Nazwisko]=podroze7[[#This Row],[Nazwisko]],podroze7[dnie],0))</f>
        <v>26</v>
      </c>
      <c r="AL617" s="1">
        <f>30+(podroze7[[#This Row],[dnie]]-1)*24</f>
        <v>30</v>
      </c>
      <c r="AM617" s="1">
        <f>podroze7[[#This Row],[dieta]]+podroze7[[#This Row],[Koszt_wyj]]</f>
        <v>472</v>
      </c>
      <c r="AZ617" s="1" t="s">
        <v>6</v>
      </c>
      <c r="BA617" s="1" t="s">
        <v>139</v>
      </c>
      <c r="BB617" s="1" t="s">
        <v>59</v>
      </c>
      <c r="BC617" s="2">
        <v>41985</v>
      </c>
      <c r="BD617" s="2">
        <v>41985</v>
      </c>
      <c r="BE617">
        <v>442</v>
      </c>
      <c r="BF617" t="str">
        <f>podroze78[[#This Row],[Imie]]&amp;podroze78[[#This Row],[Nazwisko]]</f>
        <v>KarolinaBizuta</v>
      </c>
      <c r="BG617">
        <f>COUNTIF(podroze78[id],podroze78[[#This Row],[id]])</f>
        <v>10</v>
      </c>
      <c r="BH617">
        <f>podroze78[[#This Row],[D_powr]]-podroze78[[#This Row],[D_wyj]]+1</f>
        <v>1</v>
      </c>
      <c r="BI617" s="1" cm="1">
        <f t="array" ref="BI617">SUM(IF(podroze78[Nazwisko]=podroze78[[#This Row],[Nazwisko]],podroze78[dnie],0))</f>
        <v>26</v>
      </c>
      <c r="BJ617" s="1">
        <f>30+(podroze78[[#This Row],[dnie]]-1)*24</f>
        <v>30</v>
      </c>
      <c r="BK617" s="1">
        <f>podroze78[[#This Row],[dieta]]+podroze78[[#This Row],[Koszt_wyj]]</f>
        <v>472</v>
      </c>
      <c r="BL617" s="1">
        <f>MONTH(podroze78[[#This Row],[D_wyj]])</f>
        <v>12</v>
      </c>
      <c r="BT617" s="1" t="s">
        <v>6</v>
      </c>
      <c r="BU617" s="1" t="s">
        <v>139</v>
      </c>
      <c r="BV617" s="1" t="s">
        <v>59</v>
      </c>
      <c r="BW617" s="2">
        <v>41985</v>
      </c>
      <c r="BX617" s="2">
        <v>41985</v>
      </c>
      <c r="BY617">
        <v>442</v>
      </c>
      <c r="BZ617" t="str">
        <f>podroze789[[#This Row],[Imie]]&amp;podroze789[[#This Row],[Nazwisko]]</f>
        <v>KarolinaBizuta</v>
      </c>
      <c r="CA617">
        <f>COUNTIF(podroze789[id],podroze789[[#This Row],[id]])</f>
        <v>10</v>
      </c>
      <c r="CB617">
        <f>podroze789[[#This Row],[D_powr]]-podroze789[[#This Row],[D_wyj]]+1</f>
        <v>1</v>
      </c>
      <c r="CC617" s="1" cm="1">
        <f t="array" ref="CC617">SUM(IF(podroze789[Nazwisko]=podroze789[[#This Row],[Nazwisko]],podroze789[dnie],0))</f>
        <v>26</v>
      </c>
      <c r="CD617" s="1">
        <f>30+(podroze789[[#This Row],[dnie]]-1)*24</f>
        <v>30</v>
      </c>
      <c r="CE617" s="1">
        <f>podroze789[[#This Row],[dieta]]+podroze789[[#This Row],[Koszt_wyj]]</f>
        <v>472</v>
      </c>
      <c r="CF617" s="1">
        <f>MONTH(podroze789[[#This Row],[D_wyj]])</f>
        <v>12</v>
      </c>
      <c r="CG617" s="1">
        <f>podroze789[[#This Row],[dnie]]-1</f>
        <v>0</v>
      </c>
      <c r="CV617" s="23">
        <v>1</v>
      </c>
    </row>
    <row r="618" spans="1:100" hidden="1" x14ac:dyDescent="0.25">
      <c r="A618" s="1" t="s">
        <v>73</v>
      </c>
      <c r="B618" s="1" t="s">
        <v>74</v>
      </c>
      <c r="C618" s="1" t="s">
        <v>30</v>
      </c>
      <c r="D618" s="2">
        <v>41677</v>
      </c>
      <c r="E618" s="2">
        <v>41677</v>
      </c>
      <c r="F618">
        <v>212.5</v>
      </c>
      <c r="G618" t="str">
        <f>podroze[[#This Row],[Imie]]&amp;podroze[[#This Row],[Nazwisko]]</f>
        <v>WojciechKrokus</v>
      </c>
      <c r="H618">
        <f>COUNTIF(podroze[id],podroze[[#This Row],[id]])</f>
        <v>10</v>
      </c>
      <c r="I618">
        <f>podroze[[#This Row],[D_powr]]-podroze[[#This Row],[D_wyj]]+1</f>
        <v>1</v>
      </c>
      <c r="J618" s="1" cm="1">
        <f t="array" ref="J618">SUM(IF(podroze[Nazwisko]=podroze[[#This Row],[Nazwisko]],podroze[dnie],0))</f>
        <v>26</v>
      </c>
      <c r="K618" s="1">
        <f>30+(podroze[[#This Row],[dnie]]-1)*24</f>
        <v>30</v>
      </c>
      <c r="AB618" s="1" t="s">
        <v>73</v>
      </c>
      <c r="AC618" s="1" t="s">
        <v>74</v>
      </c>
      <c r="AD618" s="1" t="s">
        <v>30</v>
      </c>
      <c r="AE618" s="2">
        <v>41677</v>
      </c>
      <c r="AF618" s="2">
        <v>41677</v>
      </c>
      <c r="AG618">
        <v>212.5</v>
      </c>
      <c r="AH618" t="str">
        <f>podroze7[[#This Row],[Imie]]&amp;podroze7[[#This Row],[Nazwisko]]</f>
        <v>WojciechKrokus</v>
      </c>
      <c r="AI618">
        <f>COUNTIF(podroze7[id],podroze7[[#This Row],[id]])</f>
        <v>10</v>
      </c>
      <c r="AJ618">
        <f>podroze7[[#This Row],[D_powr]]-podroze7[[#This Row],[D_wyj]]+1</f>
        <v>1</v>
      </c>
      <c r="AK618" s="1" cm="1">
        <f t="array" ref="AK618">SUM(IF(podroze7[Nazwisko]=podroze7[[#This Row],[Nazwisko]],podroze7[dnie],0))</f>
        <v>26</v>
      </c>
      <c r="AL618" s="1">
        <f>30+(podroze7[[#This Row],[dnie]]-1)*24</f>
        <v>30</v>
      </c>
      <c r="AM618" s="1">
        <f>podroze7[[#This Row],[dieta]]+podroze7[[#This Row],[Koszt_wyj]]</f>
        <v>242.5</v>
      </c>
      <c r="AZ618" s="1" t="s">
        <v>73</v>
      </c>
      <c r="BA618" s="1" t="s">
        <v>74</v>
      </c>
      <c r="BB618" s="1" t="s">
        <v>30</v>
      </c>
      <c r="BC618" s="2">
        <v>41677</v>
      </c>
      <c r="BD618" s="2">
        <v>41677</v>
      </c>
      <c r="BE618">
        <v>212.5</v>
      </c>
      <c r="BF618" t="str">
        <f>podroze78[[#This Row],[Imie]]&amp;podroze78[[#This Row],[Nazwisko]]</f>
        <v>WojciechKrokus</v>
      </c>
      <c r="BG618">
        <f>COUNTIF(podroze78[id],podroze78[[#This Row],[id]])</f>
        <v>10</v>
      </c>
      <c r="BH618">
        <f>podroze78[[#This Row],[D_powr]]-podroze78[[#This Row],[D_wyj]]+1</f>
        <v>1</v>
      </c>
      <c r="BI618" s="1" cm="1">
        <f t="array" ref="BI618">SUM(IF(podroze78[Nazwisko]=podroze78[[#This Row],[Nazwisko]],podroze78[dnie],0))</f>
        <v>26</v>
      </c>
      <c r="BJ618" s="1">
        <f>30+(podroze78[[#This Row],[dnie]]-1)*24</f>
        <v>30</v>
      </c>
      <c r="BK618" s="1">
        <f>podroze78[[#This Row],[dieta]]+podroze78[[#This Row],[Koszt_wyj]]</f>
        <v>242.5</v>
      </c>
      <c r="BL618" s="1">
        <f>MONTH(podroze78[[#This Row],[D_wyj]])</f>
        <v>2</v>
      </c>
      <c r="BT618" s="1" t="s">
        <v>73</v>
      </c>
      <c r="BU618" s="1" t="s">
        <v>74</v>
      </c>
      <c r="BV618" s="1" t="s">
        <v>30</v>
      </c>
      <c r="BW618" s="2">
        <v>41677</v>
      </c>
      <c r="BX618" s="2">
        <v>41677</v>
      </c>
      <c r="BY618">
        <v>212.5</v>
      </c>
      <c r="BZ618" t="str">
        <f>podroze789[[#This Row],[Imie]]&amp;podroze789[[#This Row],[Nazwisko]]</f>
        <v>WojciechKrokus</v>
      </c>
      <c r="CA618">
        <f>COUNTIF(podroze789[id],podroze789[[#This Row],[id]])</f>
        <v>10</v>
      </c>
      <c r="CB618">
        <f>podroze789[[#This Row],[D_powr]]-podroze789[[#This Row],[D_wyj]]+1</f>
        <v>1</v>
      </c>
      <c r="CC618" s="1" cm="1">
        <f t="array" ref="CC618">SUM(IF(podroze789[Nazwisko]=podroze789[[#This Row],[Nazwisko]],podroze789[dnie],0))</f>
        <v>26</v>
      </c>
      <c r="CD618" s="1">
        <f>30+(podroze789[[#This Row],[dnie]]-1)*24</f>
        <v>30</v>
      </c>
      <c r="CE618" s="1">
        <f>podroze789[[#This Row],[dieta]]+podroze789[[#This Row],[Koszt_wyj]]</f>
        <v>242.5</v>
      </c>
      <c r="CF618" s="1">
        <f>MONTH(podroze789[[#This Row],[D_wyj]])</f>
        <v>2</v>
      </c>
      <c r="CG618" s="1">
        <f>podroze789[[#This Row],[dnie]]-1</f>
        <v>0</v>
      </c>
      <c r="CV618" s="24">
        <v>1</v>
      </c>
    </row>
    <row r="619" spans="1:100" hidden="1" x14ac:dyDescent="0.25">
      <c r="A619" s="1" t="s">
        <v>73</v>
      </c>
      <c r="B619" s="1" t="s">
        <v>74</v>
      </c>
      <c r="C619" s="1" t="s">
        <v>59</v>
      </c>
      <c r="D619" s="2">
        <v>41970</v>
      </c>
      <c r="E619" s="2">
        <v>41970</v>
      </c>
      <c r="F619">
        <v>442</v>
      </c>
      <c r="G619" t="str">
        <f>podroze[[#This Row],[Imie]]&amp;podroze[[#This Row],[Nazwisko]]</f>
        <v>WojciechKrokus</v>
      </c>
      <c r="H619">
        <f>COUNTIF(podroze[id],podroze[[#This Row],[id]])</f>
        <v>10</v>
      </c>
      <c r="I619">
        <f>podroze[[#This Row],[D_powr]]-podroze[[#This Row],[D_wyj]]+1</f>
        <v>1</v>
      </c>
      <c r="J619" s="1" cm="1">
        <f t="array" ref="J619">SUM(IF(podroze[Nazwisko]=podroze[[#This Row],[Nazwisko]],podroze[dnie],0))</f>
        <v>26</v>
      </c>
      <c r="K619" s="1">
        <f>30+(podroze[[#This Row],[dnie]]-1)*24</f>
        <v>30</v>
      </c>
      <c r="AB619" s="1" t="s">
        <v>73</v>
      </c>
      <c r="AC619" s="1" t="s">
        <v>74</v>
      </c>
      <c r="AD619" s="1" t="s">
        <v>59</v>
      </c>
      <c r="AE619" s="2">
        <v>41970</v>
      </c>
      <c r="AF619" s="2">
        <v>41970</v>
      </c>
      <c r="AG619">
        <v>442</v>
      </c>
      <c r="AH619" t="str">
        <f>podroze7[[#This Row],[Imie]]&amp;podroze7[[#This Row],[Nazwisko]]</f>
        <v>WojciechKrokus</v>
      </c>
      <c r="AI619">
        <f>COUNTIF(podroze7[id],podroze7[[#This Row],[id]])</f>
        <v>10</v>
      </c>
      <c r="AJ619">
        <f>podroze7[[#This Row],[D_powr]]-podroze7[[#This Row],[D_wyj]]+1</f>
        <v>1</v>
      </c>
      <c r="AK619" s="1" cm="1">
        <f t="array" ref="AK619">SUM(IF(podroze7[Nazwisko]=podroze7[[#This Row],[Nazwisko]],podroze7[dnie],0))</f>
        <v>26</v>
      </c>
      <c r="AL619" s="1">
        <f>30+(podroze7[[#This Row],[dnie]]-1)*24</f>
        <v>30</v>
      </c>
      <c r="AM619" s="1">
        <f>podroze7[[#This Row],[dieta]]+podroze7[[#This Row],[Koszt_wyj]]</f>
        <v>472</v>
      </c>
      <c r="AZ619" s="1" t="s">
        <v>73</v>
      </c>
      <c r="BA619" s="1" t="s">
        <v>74</v>
      </c>
      <c r="BB619" s="1" t="s">
        <v>59</v>
      </c>
      <c r="BC619" s="2">
        <v>41970</v>
      </c>
      <c r="BD619" s="2">
        <v>41970</v>
      </c>
      <c r="BE619">
        <v>442</v>
      </c>
      <c r="BF619" t="str">
        <f>podroze78[[#This Row],[Imie]]&amp;podroze78[[#This Row],[Nazwisko]]</f>
        <v>WojciechKrokus</v>
      </c>
      <c r="BG619">
        <f>COUNTIF(podroze78[id],podroze78[[#This Row],[id]])</f>
        <v>10</v>
      </c>
      <c r="BH619">
        <f>podroze78[[#This Row],[D_powr]]-podroze78[[#This Row],[D_wyj]]+1</f>
        <v>1</v>
      </c>
      <c r="BI619" s="1" cm="1">
        <f t="array" ref="BI619">SUM(IF(podroze78[Nazwisko]=podroze78[[#This Row],[Nazwisko]],podroze78[dnie],0))</f>
        <v>26</v>
      </c>
      <c r="BJ619" s="1">
        <f>30+(podroze78[[#This Row],[dnie]]-1)*24</f>
        <v>30</v>
      </c>
      <c r="BK619" s="1">
        <f>podroze78[[#This Row],[dieta]]+podroze78[[#This Row],[Koszt_wyj]]</f>
        <v>472</v>
      </c>
      <c r="BL619" s="1">
        <f>MONTH(podroze78[[#This Row],[D_wyj]])</f>
        <v>11</v>
      </c>
      <c r="BT619" s="1" t="s">
        <v>73</v>
      </c>
      <c r="BU619" s="1" t="s">
        <v>74</v>
      </c>
      <c r="BV619" s="1" t="s">
        <v>59</v>
      </c>
      <c r="BW619" s="2">
        <v>41970</v>
      </c>
      <c r="BX619" s="2">
        <v>41970</v>
      </c>
      <c r="BY619">
        <v>442</v>
      </c>
      <c r="BZ619" t="str">
        <f>podroze789[[#This Row],[Imie]]&amp;podroze789[[#This Row],[Nazwisko]]</f>
        <v>WojciechKrokus</v>
      </c>
      <c r="CA619">
        <f>COUNTIF(podroze789[id],podroze789[[#This Row],[id]])</f>
        <v>10</v>
      </c>
      <c r="CB619">
        <f>podroze789[[#This Row],[D_powr]]-podroze789[[#This Row],[D_wyj]]+1</f>
        <v>1</v>
      </c>
      <c r="CC619" s="1" cm="1">
        <f t="array" ref="CC619">SUM(IF(podroze789[Nazwisko]=podroze789[[#This Row],[Nazwisko]],podroze789[dnie],0))</f>
        <v>26</v>
      </c>
      <c r="CD619" s="1">
        <f>30+(podroze789[[#This Row],[dnie]]-1)*24</f>
        <v>30</v>
      </c>
      <c r="CE619" s="1">
        <f>podroze789[[#This Row],[dieta]]+podroze789[[#This Row],[Koszt_wyj]]</f>
        <v>472</v>
      </c>
      <c r="CF619" s="1">
        <f>MONTH(podroze789[[#This Row],[D_wyj]])</f>
        <v>11</v>
      </c>
      <c r="CG619" s="1">
        <f>podroze789[[#This Row],[dnie]]-1</f>
        <v>0</v>
      </c>
      <c r="CV619" s="23">
        <v>1</v>
      </c>
    </row>
    <row r="620" spans="1:100" hidden="1" x14ac:dyDescent="0.25">
      <c r="A620" s="1" t="s">
        <v>73</v>
      </c>
      <c r="B620" s="1" t="s">
        <v>74</v>
      </c>
      <c r="C620" s="1" t="s">
        <v>19</v>
      </c>
      <c r="D620" s="2">
        <v>41974</v>
      </c>
      <c r="E620" s="2">
        <v>41974</v>
      </c>
      <c r="F620">
        <v>513.4</v>
      </c>
      <c r="G620" t="str">
        <f>podroze[[#This Row],[Imie]]&amp;podroze[[#This Row],[Nazwisko]]</f>
        <v>WojciechKrokus</v>
      </c>
      <c r="H620">
        <f>COUNTIF(podroze[id],podroze[[#This Row],[id]])</f>
        <v>10</v>
      </c>
      <c r="I620">
        <f>podroze[[#This Row],[D_powr]]-podroze[[#This Row],[D_wyj]]+1</f>
        <v>1</v>
      </c>
      <c r="J620" s="1" cm="1">
        <f t="array" ref="J620">SUM(IF(podroze[Nazwisko]=podroze[[#This Row],[Nazwisko]],podroze[dnie],0))</f>
        <v>26</v>
      </c>
      <c r="K620" s="1">
        <f>30+(podroze[[#This Row],[dnie]]-1)*24</f>
        <v>30</v>
      </c>
      <c r="AB620" s="1" t="s">
        <v>73</v>
      </c>
      <c r="AC620" s="1" t="s">
        <v>74</v>
      </c>
      <c r="AD620" s="1" t="s">
        <v>19</v>
      </c>
      <c r="AE620" s="2">
        <v>41974</v>
      </c>
      <c r="AF620" s="2">
        <v>41974</v>
      </c>
      <c r="AG620">
        <v>513.4</v>
      </c>
      <c r="AH620" t="str">
        <f>podroze7[[#This Row],[Imie]]&amp;podroze7[[#This Row],[Nazwisko]]</f>
        <v>WojciechKrokus</v>
      </c>
      <c r="AI620">
        <f>COUNTIF(podroze7[id],podroze7[[#This Row],[id]])</f>
        <v>10</v>
      </c>
      <c r="AJ620">
        <f>podroze7[[#This Row],[D_powr]]-podroze7[[#This Row],[D_wyj]]+1</f>
        <v>1</v>
      </c>
      <c r="AK620" s="1" cm="1">
        <f t="array" ref="AK620">SUM(IF(podroze7[Nazwisko]=podroze7[[#This Row],[Nazwisko]],podroze7[dnie],0))</f>
        <v>26</v>
      </c>
      <c r="AL620" s="1">
        <f>30+(podroze7[[#This Row],[dnie]]-1)*24</f>
        <v>30</v>
      </c>
      <c r="AM620" s="1">
        <f>podroze7[[#This Row],[dieta]]+podroze7[[#This Row],[Koszt_wyj]]</f>
        <v>543.4</v>
      </c>
      <c r="AZ620" s="1" t="s">
        <v>73</v>
      </c>
      <c r="BA620" s="1" t="s">
        <v>74</v>
      </c>
      <c r="BB620" s="1" t="s">
        <v>19</v>
      </c>
      <c r="BC620" s="2">
        <v>41974</v>
      </c>
      <c r="BD620" s="2">
        <v>41974</v>
      </c>
      <c r="BE620">
        <v>513.4</v>
      </c>
      <c r="BF620" t="str">
        <f>podroze78[[#This Row],[Imie]]&amp;podroze78[[#This Row],[Nazwisko]]</f>
        <v>WojciechKrokus</v>
      </c>
      <c r="BG620">
        <f>COUNTIF(podroze78[id],podroze78[[#This Row],[id]])</f>
        <v>10</v>
      </c>
      <c r="BH620">
        <f>podroze78[[#This Row],[D_powr]]-podroze78[[#This Row],[D_wyj]]+1</f>
        <v>1</v>
      </c>
      <c r="BI620" s="1" cm="1">
        <f t="array" ref="BI620">SUM(IF(podroze78[Nazwisko]=podroze78[[#This Row],[Nazwisko]],podroze78[dnie],0))</f>
        <v>26</v>
      </c>
      <c r="BJ620" s="1">
        <f>30+(podroze78[[#This Row],[dnie]]-1)*24</f>
        <v>30</v>
      </c>
      <c r="BK620" s="1">
        <f>podroze78[[#This Row],[dieta]]+podroze78[[#This Row],[Koszt_wyj]]</f>
        <v>543.4</v>
      </c>
      <c r="BL620" s="1">
        <f>MONTH(podroze78[[#This Row],[D_wyj]])</f>
        <v>12</v>
      </c>
      <c r="BT620" s="1" t="s">
        <v>73</v>
      </c>
      <c r="BU620" s="1" t="s">
        <v>74</v>
      </c>
      <c r="BV620" s="1" t="s">
        <v>19</v>
      </c>
      <c r="BW620" s="2">
        <v>41974</v>
      </c>
      <c r="BX620" s="2">
        <v>41974</v>
      </c>
      <c r="BY620">
        <v>513.4</v>
      </c>
      <c r="BZ620" t="str">
        <f>podroze789[[#This Row],[Imie]]&amp;podroze789[[#This Row],[Nazwisko]]</f>
        <v>WojciechKrokus</v>
      </c>
      <c r="CA620">
        <f>COUNTIF(podroze789[id],podroze789[[#This Row],[id]])</f>
        <v>10</v>
      </c>
      <c r="CB620">
        <f>podroze789[[#This Row],[D_powr]]-podroze789[[#This Row],[D_wyj]]+1</f>
        <v>1</v>
      </c>
      <c r="CC620" s="1" cm="1">
        <f t="array" ref="CC620">SUM(IF(podroze789[Nazwisko]=podroze789[[#This Row],[Nazwisko]],podroze789[dnie],0))</f>
        <v>26</v>
      </c>
      <c r="CD620" s="1">
        <f>30+(podroze789[[#This Row],[dnie]]-1)*24</f>
        <v>30</v>
      </c>
      <c r="CE620" s="1">
        <f>podroze789[[#This Row],[dieta]]+podroze789[[#This Row],[Koszt_wyj]]</f>
        <v>543.4</v>
      </c>
      <c r="CF620" s="1">
        <f>MONTH(podroze789[[#This Row],[D_wyj]])</f>
        <v>12</v>
      </c>
      <c r="CG620" s="1">
        <f>podroze789[[#This Row],[dnie]]-1</f>
        <v>0</v>
      </c>
      <c r="CV620" s="24">
        <v>1</v>
      </c>
    </row>
    <row r="621" spans="1:100" hidden="1" x14ac:dyDescent="0.25">
      <c r="A621" s="1" t="s">
        <v>101</v>
      </c>
      <c r="B621" s="1" t="s">
        <v>102</v>
      </c>
      <c r="C621" s="1" t="s">
        <v>11</v>
      </c>
      <c r="D621" s="2">
        <v>41995</v>
      </c>
      <c r="E621" s="2">
        <v>41995</v>
      </c>
      <c r="F621">
        <v>156.4</v>
      </c>
      <c r="G621" t="str">
        <f>podroze[[#This Row],[Imie]]&amp;podroze[[#This Row],[Nazwisko]]</f>
        <v>MichalinaLamda</v>
      </c>
      <c r="H621">
        <f>COUNTIF(podroze[id],podroze[[#This Row],[id]])</f>
        <v>9</v>
      </c>
      <c r="I621">
        <f>podroze[[#This Row],[D_powr]]-podroze[[#This Row],[D_wyj]]+1</f>
        <v>1</v>
      </c>
      <c r="J621" s="1" cm="1">
        <f t="array" ref="J621">SUM(IF(podroze[Nazwisko]=podroze[[#This Row],[Nazwisko]],podroze[dnie],0))</f>
        <v>26</v>
      </c>
      <c r="K621" s="1">
        <f>30+(podroze[[#This Row],[dnie]]-1)*24</f>
        <v>30</v>
      </c>
      <c r="AB621" s="1" t="s">
        <v>101</v>
      </c>
      <c r="AC621" s="1" t="s">
        <v>102</v>
      </c>
      <c r="AD621" s="1" t="s">
        <v>11</v>
      </c>
      <c r="AE621" s="2">
        <v>41995</v>
      </c>
      <c r="AF621" s="2">
        <v>41995</v>
      </c>
      <c r="AG621">
        <v>156.4</v>
      </c>
      <c r="AH621" t="str">
        <f>podroze7[[#This Row],[Imie]]&amp;podroze7[[#This Row],[Nazwisko]]</f>
        <v>MichalinaLamda</v>
      </c>
      <c r="AI621">
        <f>COUNTIF(podroze7[id],podroze7[[#This Row],[id]])</f>
        <v>9</v>
      </c>
      <c r="AJ621">
        <f>podroze7[[#This Row],[D_powr]]-podroze7[[#This Row],[D_wyj]]+1</f>
        <v>1</v>
      </c>
      <c r="AK621" s="1" cm="1">
        <f t="array" ref="AK621">SUM(IF(podroze7[Nazwisko]=podroze7[[#This Row],[Nazwisko]],podroze7[dnie],0))</f>
        <v>26</v>
      </c>
      <c r="AL621" s="1">
        <f>30+(podroze7[[#This Row],[dnie]]-1)*24</f>
        <v>30</v>
      </c>
      <c r="AM621" s="1">
        <f>podroze7[[#This Row],[dieta]]+podroze7[[#This Row],[Koszt_wyj]]</f>
        <v>186.4</v>
      </c>
      <c r="AZ621" s="1" t="s">
        <v>101</v>
      </c>
      <c r="BA621" s="1" t="s">
        <v>102</v>
      </c>
      <c r="BB621" s="1" t="s">
        <v>11</v>
      </c>
      <c r="BC621" s="2">
        <v>41995</v>
      </c>
      <c r="BD621" s="2">
        <v>41995</v>
      </c>
      <c r="BE621">
        <v>156.4</v>
      </c>
      <c r="BF621" t="str">
        <f>podroze78[[#This Row],[Imie]]&amp;podroze78[[#This Row],[Nazwisko]]</f>
        <v>MichalinaLamda</v>
      </c>
      <c r="BG621">
        <f>COUNTIF(podroze78[id],podroze78[[#This Row],[id]])</f>
        <v>9</v>
      </c>
      <c r="BH621">
        <f>podroze78[[#This Row],[D_powr]]-podroze78[[#This Row],[D_wyj]]+1</f>
        <v>1</v>
      </c>
      <c r="BI621" s="1" cm="1">
        <f t="array" ref="BI621">SUM(IF(podroze78[Nazwisko]=podroze78[[#This Row],[Nazwisko]],podroze78[dnie],0))</f>
        <v>26</v>
      </c>
      <c r="BJ621" s="1">
        <f>30+(podroze78[[#This Row],[dnie]]-1)*24</f>
        <v>30</v>
      </c>
      <c r="BK621" s="1">
        <f>podroze78[[#This Row],[dieta]]+podroze78[[#This Row],[Koszt_wyj]]</f>
        <v>186.4</v>
      </c>
      <c r="BL621" s="1">
        <f>MONTH(podroze78[[#This Row],[D_wyj]])</f>
        <v>12</v>
      </c>
      <c r="BT621" s="1" t="s">
        <v>101</v>
      </c>
      <c r="BU621" s="1" t="s">
        <v>102</v>
      </c>
      <c r="BV621" s="1" t="s">
        <v>11</v>
      </c>
      <c r="BW621" s="2">
        <v>41995</v>
      </c>
      <c r="BX621" s="2">
        <v>41995</v>
      </c>
      <c r="BY621">
        <v>156.4</v>
      </c>
      <c r="BZ621" t="str">
        <f>podroze789[[#This Row],[Imie]]&amp;podroze789[[#This Row],[Nazwisko]]</f>
        <v>MichalinaLamda</v>
      </c>
      <c r="CA621">
        <f>COUNTIF(podroze789[id],podroze789[[#This Row],[id]])</f>
        <v>9</v>
      </c>
      <c r="CB621">
        <f>podroze789[[#This Row],[D_powr]]-podroze789[[#This Row],[D_wyj]]+1</f>
        <v>1</v>
      </c>
      <c r="CC621" s="1" cm="1">
        <f t="array" ref="CC621">SUM(IF(podroze789[Nazwisko]=podroze789[[#This Row],[Nazwisko]],podroze789[dnie],0))</f>
        <v>26</v>
      </c>
      <c r="CD621" s="1">
        <f>30+(podroze789[[#This Row],[dnie]]-1)*24</f>
        <v>30</v>
      </c>
      <c r="CE621" s="1">
        <f>podroze789[[#This Row],[dieta]]+podroze789[[#This Row],[Koszt_wyj]]</f>
        <v>186.4</v>
      </c>
      <c r="CF621" s="1">
        <f>MONTH(podroze789[[#This Row],[D_wyj]])</f>
        <v>12</v>
      </c>
      <c r="CG621" s="1">
        <f>podroze789[[#This Row],[dnie]]-1</f>
        <v>0</v>
      </c>
      <c r="CV621" s="23">
        <v>1</v>
      </c>
    </row>
    <row r="622" spans="1:100" x14ac:dyDescent="0.25">
      <c r="A622" s="1" t="s">
        <v>93</v>
      </c>
      <c r="B622" s="1" t="s">
        <v>106</v>
      </c>
      <c r="C622" s="1" t="s">
        <v>17</v>
      </c>
      <c r="D622" s="2">
        <v>41665</v>
      </c>
      <c r="E622" s="2">
        <v>41669</v>
      </c>
      <c r="F622">
        <v>1321.5</v>
      </c>
      <c r="G622" t="str">
        <f>podroze[[#This Row],[Imie]]&amp;podroze[[#This Row],[Nazwisko]]</f>
        <v>ZofiaMaselska</v>
      </c>
      <c r="H622">
        <f>COUNTIF(podroze[id],podroze[[#This Row],[id]])</f>
        <v>11</v>
      </c>
      <c r="I622">
        <f>podroze[[#This Row],[D_powr]]-podroze[[#This Row],[D_wyj]]+1</f>
        <v>5</v>
      </c>
      <c r="J622" s="1" cm="1">
        <f t="array" ref="J622">SUM(IF(podroze[Nazwisko]=podroze[[#This Row],[Nazwisko]],podroze[dnie],0))</f>
        <v>25</v>
      </c>
      <c r="K622" s="1">
        <f>30+(podroze[[#This Row],[dnie]]-1)*24</f>
        <v>126</v>
      </c>
      <c r="AB622" s="1" t="s">
        <v>93</v>
      </c>
      <c r="AC622" s="1" t="s">
        <v>106</v>
      </c>
      <c r="AD622" s="1" t="s">
        <v>17</v>
      </c>
      <c r="AE622" s="2">
        <v>41665</v>
      </c>
      <c r="AF622" s="2">
        <v>41669</v>
      </c>
      <c r="AG622">
        <v>1321.5</v>
      </c>
      <c r="AH622" t="str">
        <f>podroze7[[#This Row],[Imie]]&amp;podroze7[[#This Row],[Nazwisko]]</f>
        <v>ZofiaMaselska</v>
      </c>
      <c r="AI622">
        <f>COUNTIF(podroze7[id],podroze7[[#This Row],[id]])</f>
        <v>11</v>
      </c>
      <c r="AJ622">
        <f>podroze7[[#This Row],[D_powr]]-podroze7[[#This Row],[D_wyj]]+1</f>
        <v>5</v>
      </c>
      <c r="AK622" s="1" cm="1">
        <f t="array" ref="AK622">SUM(IF(podroze7[Nazwisko]=podroze7[[#This Row],[Nazwisko]],podroze7[dnie],0))</f>
        <v>25</v>
      </c>
      <c r="AL622" s="1">
        <f>30+(podroze7[[#This Row],[dnie]]-1)*24</f>
        <v>126</v>
      </c>
      <c r="AM622" s="1">
        <f>podroze7[[#This Row],[dieta]]+podroze7[[#This Row],[Koszt_wyj]]</f>
        <v>1447.5</v>
      </c>
      <c r="AZ622" s="1" t="s">
        <v>93</v>
      </c>
      <c r="BA622" s="1" t="s">
        <v>106</v>
      </c>
      <c r="BB622" s="1" t="s">
        <v>17</v>
      </c>
      <c r="BC622" s="2">
        <v>41665</v>
      </c>
      <c r="BD622" s="2">
        <v>41669</v>
      </c>
      <c r="BE622">
        <v>1321.5</v>
      </c>
      <c r="BF622" t="str">
        <f>podroze78[[#This Row],[Imie]]&amp;podroze78[[#This Row],[Nazwisko]]</f>
        <v>ZofiaMaselska</v>
      </c>
      <c r="BG622">
        <f>COUNTIF(podroze78[id],podroze78[[#This Row],[id]])</f>
        <v>11</v>
      </c>
      <c r="BH622">
        <f>podroze78[[#This Row],[D_powr]]-podroze78[[#This Row],[D_wyj]]+1</f>
        <v>5</v>
      </c>
      <c r="BI622" s="1" cm="1">
        <f t="array" ref="BI622">SUM(IF(podroze78[Nazwisko]=podroze78[[#This Row],[Nazwisko]],podroze78[dnie],0))</f>
        <v>25</v>
      </c>
      <c r="BJ622" s="1">
        <f>30+(podroze78[[#This Row],[dnie]]-1)*24</f>
        <v>126</v>
      </c>
      <c r="BK622" s="1">
        <f>podroze78[[#This Row],[dieta]]+podroze78[[#This Row],[Koszt_wyj]]</f>
        <v>1447.5</v>
      </c>
      <c r="BL622" s="1">
        <f>MONTH(podroze78[[#This Row],[D_wyj]])</f>
        <v>1</v>
      </c>
      <c r="BT622" s="1" t="s">
        <v>93</v>
      </c>
      <c r="BU622" s="1" t="s">
        <v>106</v>
      </c>
      <c r="BV622" s="1" t="s">
        <v>17</v>
      </c>
      <c r="BW622" s="2">
        <v>41665</v>
      </c>
      <c r="BX622" s="2">
        <v>41669</v>
      </c>
      <c r="BY622">
        <v>1321.5</v>
      </c>
      <c r="BZ622" t="str">
        <f>podroze789[[#This Row],[Imie]]&amp;podroze789[[#This Row],[Nazwisko]]</f>
        <v>ZofiaMaselska</v>
      </c>
      <c r="CA622">
        <f>COUNTIF(podroze789[id],podroze789[[#This Row],[id]])</f>
        <v>11</v>
      </c>
      <c r="CB622">
        <f>podroze789[[#This Row],[D_powr]]-podroze789[[#This Row],[D_wyj]]+1</f>
        <v>5</v>
      </c>
      <c r="CC622" s="1" cm="1">
        <f t="array" ref="CC622">SUM(IF(podroze789[Nazwisko]=podroze789[[#This Row],[Nazwisko]],podroze789[dnie],0))</f>
        <v>25</v>
      </c>
      <c r="CD622" s="1">
        <f>30+(podroze789[[#This Row],[dnie]]-1)*24</f>
        <v>126</v>
      </c>
      <c r="CE622" s="1">
        <f>podroze789[[#This Row],[dieta]]+podroze789[[#This Row],[Koszt_wyj]]</f>
        <v>1447.5</v>
      </c>
      <c r="CF622" s="1">
        <f>MONTH(podroze789[[#This Row],[D_wyj]])</f>
        <v>1</v>
      </c>
      <c r="CG622" s="1">
        <f>podroze789[[#This Row],[dnie]]-1</f>
        <v>4</v>
      </c>
      <c r="CV622" s="24">
        <v>1</v>
      </c>
    </row>
    <row r="623" spans="1:100" x14ac:dyDescent="0.25">
      <c r="A623" s="1" t="s">
        <v>93</v>
      </c>
      <c r="B623" s="1" t="s">
        <v>106</v>
      </c>
      <c r="C623" s="1" t="s">
        <v>66</v>
      </c>
      <c r="D623" s="2">
        <v>41677</v>
      </c>
      <c r="E623" s="2">
        <v>41681</v>
      </c>
      <c r="F623">
        <v>1019.7</v>
      </c>
      <c r="G623" t="str">
        <f>podroze[[#This Row],[Imie]]&amp;podroze[[#This Row],[Nazwisko]]</f>
        <v>ZofiaMaselska</v>
      </c>
      <c r="H623">
        <f>COUNTIF(podroze[id],podroze[[#This Row],[id]])</f>
        <v>11</v>
      </c>
      <c r="I623">
        <f>podroze[[#This Row],[D_powr]]-podroze[[#This Row],[D_wyj]]+1</f>
        <v>5</v>
      </c>
      <c r="J623" s="1" cm="1">
        <f t="array" ref="J623">SUM(IF(podroze[Nazwisko]=podroze[[#This Row],[Nazwisko]],podroze[dnie],0))</f>
        <v>25</v>
      </c>
      <c r="K623" s="1">
        <f>30+(podroze[[#This Row],[dnie]]-1)*24</f>
        <v>126</v>
      </c>
      <c r="AB623" s="1" t="s">
        <v>93</v>
      </c>
      <c r="AC623" s="1" t="s">
        <v>106</v>
      </c>
      <c r="AD623" s="1" t="s">
        <v>66</v>
      </c>
      <c r="AE623" s="2">
        <v>41677</v>
      </c>
      <c r="AF623" s="2">
        <v>41681</v>
      </c>
      <c r="AG623">
        <v>1019.7</v>
      </c>
      <c r="AH623" t="str">
        <f>podroze7[[#This Row],[Imie]]&amp;podroze7[[#This Row],[Nazwisko]]</f>
        <v>ZofiaMaselska</v>
      </c>
      <c r="AI623">
        <f>COUNTIF(podroze7[id],podroze7[[#This Row],[id]])</f>
        <v>11</v>
      </c>
      <c r="AJ623">
        <f>podroze7[[#This Row],[D_powr]]-podroze7[[#This Row],[D_wyj]]+1</f>
        <v>5</v>
      </c>
      <c r="AK623" s="1" cm="1">
        <f t="array" ref="AK623">SUM(IF(podroze7[Nazwisko]=podroze7[[#This Row],[Nazwisko]],podroze7[dnie],0))</f>
        <v>25</v>
      </c>
      <c r="AL623" s="1">
        <f>30+(podroze7[[#This Row],[dnie]]-1)*24</f>
        <v>126</v>
      </c>
      <c r="AM623" s="1">
        <f>podroze7[[#This Row],[dieta]]+podroze7[[#This Row],[Koszt_wyj]]</f>
        <v>1145.7</v>
      </c>
      <c r="AZ623" s="1" t="s">
        <v>93</v>
      </c>
      <c r="BA623" s="1" t="s">
        <v>106</v>
      </c>
      <c r="BB623" s="1" t="s">
        <v>66</v>
      </c>
      <c r="BC623" s="2">
        <v>41677</v>
      </c>
      <c r="BD623" s="2">
        <v>41681</v>
      </c>
      <c r="BE623">
        <v>1019.7</v>
      </c>
      <c r="BF623" t="str">
        <f>podroze78[[#This Row],[Imie]]&amp;podroze78[[#This Row],[Nazwisko]]</f>
        <v>ZofiaMaselska</v>
      </c>
      <c r="BG623">
        <f>COUNTIF(podroze78[id],podroze78[[#This Row],[id]])</f>
        <v>11</v>
      </c>
      <c r="BH623">
        <f>podroze78[[#This Row],[D_powr]]-podroze78[[#This Row],[D_wyj]]+1</f>
        <v>5</v>
      </c>
      <c r="BI623" s="1" cm="1">
        <f t="array" ref="BI623">SUM(IF(podroze78[Nazwisko]=podroze78[[#This Row],[Nazwisko]],podroze78[dnie],0))</f>
        <v>25</v>
      </c>
      <c r="BJ623" s="1">
        <f>30+(podroze78[[#This Row],[dnie]]-1)*24</f>
        <v>126</v>
      </c>
      <c r="BK623" s="1">
        <f>podroze78[[#This Row],[dieta]]+podroze78[[#This Row],[Koszt_wyj]]</f>
        <v>1145.7</v>
      </c>
      <c r="BL623" s="1">
        <f>MONTH(podroze78[[#This Row],[D_wyj]])</f>
        <v>2</v>
      </c>
      <c r="BT623" s="1" t="s">
        <v>93</v>
      </c>
      <c r="BU623" s="1" t="s">
        <v>106</v>
      </c>
      <c r="BV623" s="1" t="s">
        <v>66</v>
      </c>
      <c r="BW623" s="2">
        <v>41677</v>
      </c>
      <c r="BX623" s="2">
        <v>41681</v>
      </c>
      <c r="BY623">
        <v>1019.7</v>
      </c>
      <c r="BZ623" t="str">
        <f>podroze789[[#This Row],[Imie]]&amp;podroze789[[#This Row],[Nazwisko]]</f>
        <v>ZofiaMaselska</v>
      </c>
      <c r="CA623">
        <f>COUNTIF(podroze789[id],podroze789[[#This Row],[id]])</f>
        <v>11</v>
      </c>
      <c r="CB623">
        <f>podroze789[[#This Row],[D_powr]]-podroze789[[#This Row],[D_wyj]]+1</f>
        <v>5</v>
      </c>
      <c r="CC623" s="1" cm="1">
        <f t="array" ref="CC623">SUM(IF(podroze789[Nazwisko]=podroze789[[#This Row],[Nazwisko]],podroze789[dnie],0))</f>
        <v>25</v>
      </c>
      <c r="CD623" s="1">
        <f>30+(podroze789[[#This Row],[dnie]]-1)*24</f>
        <v>126</v>
      </c>
      <c r="CE623" s="1">
        <f>podroze789[[#This Row],[dieta]]+podroze789[[#This Row],[Koszt_wyj]]</f>
        <v>1145.7</v>
      </c>
      <c r="CF623" s="1">
        <f>MONTH(podroze789[[#This Row],[D_wyj]])</f>
        <v>2</v>
      </c>
      <c r="CG623" s="1">
        <f>podroze789[[#This Row],[dnie]]-1</f>
        <v>4</v>
      </c>
      <c r="CV623" s="23">
        <v>1</v>
      </c>
    </row>
    <row r="624" spans="1:100" x14ac:dyDescent="0.25">
      <c r="A624" s="1" t="s">
        <v>9</v>
      </c>
      <c r="B624" s="1" t="s">
        <v>69</v>
      </c>
      <c r="C624" s="1" t="s">
        <v>19</v>
      </c>
      <c r="D624" s="2">
        <v>41654</v>
      </c>
      <c r="E624" s="2">
        <v>41657</v>
      </c>
      <c r="F624">
        <v>936.4</v>
      </c>
      <c r="G624" t="str">
        <f>podroze[[#This Row],[Imie]]&amp;podroze[[#This Row],[Nazwisko]]</f>
        <v>JustynaKrynicka</v>
      </c>
      <c r="H624">
        <f>COUNTIF(podroze[id],podroze[[#This Row],[id]])</f>
        <v>13</v>
      </c>
      <c r="I624">
        <f>podroze[[#This Row],[D_powr]]-podroze[[#This Row],[D_wyj]]+1</f>
        <v>4</v>
      </c>
      <c r="J624" s="1" cm="1">
        <f t="array" ref="J624">SUM(IF(podroze[Nazwisko]=podroze[[#This Row],[Nazwisko]],podroze[dnie],0))</f>
        <v>25</v>
      </c>
      <c r="K624" s="1">
        <f>30+(podroze[[#This Row],[dnie]]-1)*24</f>
        <v>102</v>
      </c>
      <c r="AB624" s="1" t="s">
        <v>9</v>
      </c>
      <c r="AC624" s="1" t="s">
        <v>69</v>
      </c>
      <c r="AD624" s="1" t="s">
        <v>19</v>
      </c>
      <c r="AE624" s="2">
        <v>41654</v>
      </c>
      <c r="AF624" s="2">
        <v>41657</v>
      </c>
      <c r="AG624">
        <v>936.4</v>
      </c>
      <c r="AH624" t="str">
        <f>podroze7[[#This Row],[Imie]]&amp;podroze7[[#This Row],[Nazwisko]]</f>
        <v>JustynaKrynicka</v>
      </c>
      <c r="AI624">
        <f>COUNTIF(podroze7[id],podroze7[[#This Row],[id]])</f>
        <v>13</v>
      </c>
      <c r="AJ624">
        <f>podroze7[[#This Row],[D_powr]]-podroze7[[#This Row],[D_wyj]]+1</f>
        <v>4</v>
      </c>
      <c r="AK624" s="1" cm="1">
        <f t="array" ref="AK624">SUM(IF(podroze7[Nazwisko]=podroze7[[#This Row],[Nazwisko]],podroze7[dnie],0))</f>
        <v>25</v>
      </c>
      <c r="AL624" s="1">
        <f>30+(podroze7[[#This Row],[dnie]]-1)*24</f>
        <v>102</v>
      </c>
      <c r="AM624" s="1">
        <f>podroze7[[#This Row],[dieta]]+podroze7[[#This Row],[Koszt_wyj]]</f>
        <v>1038.4000000000001</v>
      </c>
      <c r="AZ624" s="1" t="s">
        <v>9</v>
      </c>
      <c r="BA624" s="1" t="s">
        <v>69</v>
      </c>
      <c r="BB624" s="1" t="s">
        <v>19</v>
      </c>
      <c r="BC624" s="2">
        <v>41654</v>
      </c>
      <c r="BD624" s="2">
        <v>41657</v>
      </c>
      <c r="BE624">
        <v>936.4</v>
      </c>
      <c r="BF624" t="str">
        <f>podroze78[[#This Row],[Imie]]&amp;podroze78[[#This Row],[Nazwisko]]</f>
        <v>JustynaKrynicka</v>
      </c>
      <c r="BG624">
        <f>COUNTIF(podroze78[id],podroze78[[#This Row],[id]])</f>
        <v>13</v>
      </c>
      <c r="BH624">
        <f>podroze78[[#This Row],[D_powr]]-podroze78[[#This Row],[D_wyj]]+1</f>
        <v>4</v>
      </c>
      <c r="BI624" s="1" cm="1">
        <f t="array" ref="BI624">SUM(IF(podroze78[Nazwisko]=podroze78[[#This Row],[Nazwisko]],podroze78[dnie],0))</f>
        <v>25</v>
      </c>
      <c r="BJ624" s="1">
        <f>30+(podroze78[[#This Row],[dnie]]-1)*24</f>
        <v>102</v>
      </c>
      <c r="BK624" s="1">
        <f>podroze78[[#This Row],[dieta]]+podroze78[[#This Row],[Koszt_wyj]]</f>
        <v>1038.4000000000001</v>
      </c>
      <c r="BL624" s="1">
        <f>MONTH(podroze78[[#This Row],[D_wyj]])</f>
        <v>1</v>
      </c>
      <c r="BT624" s="1" t="s">
        <v>9</v>
      </c>
      <c r="BU624" s="1" t="s">
        <v>69</v>
      </c>
      <c r="BV624" s="1" t="s">
        <v>19</v>
      </c>
      <c r="BW624" s="2">
        <v>41654</v>
      </c>
      <c r="BX624" s="2">
        <v>41657</v>
      </c>
      <c r="BY624">
        <v>936.4</v>
      </c>
      <c r="BZ624" t="str">
        <f>podroze789[[#This Row],[Imie]]&amp;podroze789[[#This Row],[Nazwisko]]</f>
        <v>JustynaKrynicka</v>
      </c>
      <c r="CA624">
        <f>COUNTIF(podroze789[id],podroze789[[#This Row],[id]])</f>
        <v>13</v>
      </c>
      <c r="CB624">
        <f>podroze789[[#This Row],[D_powr]]-podroze789[[#This Row],[D_wyj]]+1</f>
        <v>4</v>
      </c>
      <c r="CC624" s="1" cm="1">
        <f t="array" ref="CC624">SUM(IF(podroze789[Nazwisko]=podroze789[[#This Row],[Nazwisko]],podroze789[dnie],0))</f>
        <v>25</v>
      </c>
      <c r="CD624" s="1">
        <f>30+(podroze789[[#This Row],[dnie]]-1)*24</f>
        <v>102</v>
      </c>
      <c r="CE624" s="1">
        <f>podroze789[[#This Row],[dieta]]+podroze789[[#This Row],[Koszt_wyj]]</f>
        <v>1038.4000000000001</v>
      </c>
      <c r="CF624" s="1">
        <f>MONTH(podroze789[[#This Row],[D_wyj]])</f>
        <v>1</v>
      </c>
      <c r="CG624" s="1">
        <f>podroze789[[#This Row],[dnie]]-1</f>
        <v>3</v>
      </c>
      <c r="CV624" s="24">
        <v>1</v>
      </c>
    </row>
    <row r="625" spans="1:100" x14ac:dyDescent="0.25">
      <c r="A625" s="1" t="s">
        <v>15</v>
      </c>
      <c r="B625" s="1" t="s">
        <v>44</v>
      </c>
      <c r="C625" s="1" t="s">
        <v>38</v>
      </c>
      <c r="D625" s="2">
        <v>41851</v>
      </c>
      <c r="E625" s="2">
        <v>41855</v>
      </c>
      <c r="F625">
        <v>794.8</v>
      </c>
      <c r="G625" t="str">
        <f>podroze[[#This Row],[Imie]]&amp;podroze[[#This Row],[Nazwisko]]</f>
        <v>PiotrArmowicz</v>
      </c>
      <c r="H625">
        <f>COUNTIF(podroze[id],podroze[[#This Row],[id]])</f>
        <v>10</v>
      </c>
      <c r="I625">
        <f>podroze[[#This Row],[D_powr]]-podroze[[#This Row],[D_wyj]]+1</f>
        <v>5</v>
      </c>
      <c r="J625" s="1" cm="1">
        <f t="array" ref="J625">SUM(IF(podroze[Nazwisko]=podroze[[#This Row],[Nazwisko]],podroze[dnie],0))</f>
        <v>25</v>
      </c>
      <c r="K625" s="1">
        <f>30+(podroze[[#This Row],[dnie]]-1)*24</f>
        <v>126</v>
      </c>
      <c r="AB625" s="1" t="s">
        <v>15</v>
      </c>
      <c r="AC625" s="1" t="s">
        <v>44</v>
      </c>
      <c r="AD625" s="1" t="s">
        <v>38</v>
      </c>
      <c r="AE625" s="2">
        <v>41851</v>
      </c>
      <c r="AF625" s="2">
        <v>41855</v>
      </c>
      <c r="AG625">
        <v>794.8</v>
      </c>
      <c r="AH625" t="str">
        <f>podroze7[[#This Row],[Imie]]&amp;podroze7[[#This Row],[Nazwisko]]</f>
        <v>PiotrArmowicz</v>
      </c>
      <c r="AI625">
        <f>COUNTIF(podroze7[id],podroze7[[#This Row],[id]])</f>
        <v>10</v>
      </c>
      <c r="AJ625">
        <f>podroze7[[#This Row],[D_powr]]-podroze7[[#This Row],[D_wyj]]+1</f>
        <v>5</v>
      </c>
      <c r="AK625" s="1" cm="1">
        <f t="array" ref="AK625">SUM(IF(podroze7[Nazwisko]=podroze7[[#This Row],[Nazwisko]],podroze7[dnie],0))</f>
        <v>25</v>
      </c>
      <c r="AL625" s="1">
        <f>30+(podroze7[[#This Row],[dnie]]-1)*24</f>
        <v>126</v>
      </c>
      <c r="AM625" s="1">
        <f>podroze7[[#This Row],[dieta]]+podroze7[[#This Row],[Koszt_wyj]]</f>
        <v>920.8</v>
      </c>
      <c r="AZ625" s="1" t="s">
        <v>15</v>
      </c>
      <c r="BA625" s="1" t="s">
        <v>44</v>
      </c>
      <c r="BB625" s="1" t="s">
        <v>38</v>
      </c>
      <c r="BC625" s="2">
        <v>41851</v>
      </c>
      <c r="BD625" s="2">
        <v>41855</v>
      </c>
      <c r="BE625">
        <v>794.8</v>
      </c>
      <c r="BF625" t="str">
        <f>podroze78[[#This Row],[Imie]]&amp;podroze78[[#This Row],[Nazwisko]]</f>
        <v>PiotrArmowicz</v>
      </c>
      <c r="BG625">
        <f>COUNTIF(podroze78[id],podroze78[[#This Row],[id]])</f>
        <v>10</v>
      </c>
      <c r="BH625">
        <f>podroze78[[#This Row],[D_powr]]-podroze78[[#This Row],[D_wyj]]+1</f>
        <v>5</v>
      </c>
      <c r="BI625" s="1" cm="1">
        <f t="array" ref="BI625">SUM(IF(podroze78[Nazwisko]=podroze78[[#This Row],[Nazwisko]],podroze78[dnie],0))</f>
        <v>25</v>
      </c>
      <c r="BJ625" s="1">
        <f>30+(podroze78[[#This Row],[dnie]]-1)*24</f>
        <v>126</v>
      </c>
      <c r="BK625" s="1">
        <f>podroze78[[#This Row],[dieta]]+podroze78[[#This Row],[Koszt_wyj]]</f>
        <v>920.8</v>
      </c>
      <c r="BL625" s="1">
        <f>MONTH(podroze78[[#This Row],[D_wyj]])</f>
        <v>7</v>
      </c>
      <c r="BT625" s="1" t="s">
        <v>15</v>
      </c>
      <c r="BU625" s="1" t="s">
        <v>44</v>
      </c>
      <c r="BV625" s="1" t="s">
        <v>38</v>
      </c>
      <c r="BW625" s="2">
        <v>41851</v>
      </c>
      <c r="BX625" s="2">
        <v>41855</v>
      </c>
      <c r="BY625">
        <v>794.8</v>
      </c>
      <c r="BZ625" t="str">
        <f>podroze789[[#This Row],[Imie]]&amp;podroze789[[#This Row],[Nazwisko]]</f>
        <v>PiotrArmowicz</v>
      </c>
      <c r="CA625">
        <f>COUNTIF(podroze789[id],podroze789[[#This Row],[id]])</f>
        <v>10</v>
      </c>
      <c r="CB625">
        <f>podroze789[[#This Row],[D_powr]]-podroze789[[#This Row],[D_wyj]]+1</f>
        <v>5</v>
      </c>
      <c r="CC625" s="1" cm="1">
        <f t="array" ref="CC625">SUM(IF(podroze789[Nazwisko]=podroze789[[#This Row],[Nazwisko]],podroze789[dnie],0))</f>
        <v>25</v>
      </c>
      <c r="CD625" s="1">
        <f>30+(podroze789[[#This Row],[dnie]]-1)*24</f>
        <v>126</v>
      </c>
      <c r="CE625" s="1">
        <f>podroze789[[#This Row],[dieta]]+podroze789[[#This Row],[Koszt_wyj]]</f>
        <v>920.8</v>
      </c>
      <c r="CF625" s="1">
        <f>MONTH(podroze789[[#This Row],[D_wyj]])</f>
        <v>7</v>
      </c>
      <c r="CG625" s="1">
        <f>podroze789[[#This Row],[dnie]]-1</f>
        <v>4</v>
      </c>
      <c r="CV625" s="23">
        <v>1</v>
      </c>
    </row>
    <row r="626" spans="1:100" x14ac:dyDescent="0.25">
      <c r="A626" s="1" t="s">
        <v>93</v>
      </c>
      <c r="B626" s="1" t="s">
        <v>106</v>
      </c>
      <c r="C626" s="1" t="s">
        <v>17</v>
      </c>
      <c r="D626" s="2">
        <v>41887</v>
      </c>
      <c r="E626" s="2">
        <v>41890</v>
      </c>
      <c r="F626">
        <v>1116.5</v>
      </c>
      <c r="G626" t="str">
        <f>podroze[[#This Row],[Imie]]&amp;podroze[[#This Row],[Nazwisko]]</f>
        <v>ZofiaMaselska</v>
      </c>
      <c r="H626">
        <f>COUNTIF(podroze[id],podroze[[#This Row],[id]])</f>
        <v>11</v>
      </c>
      <c r="I626">
        <f>podroze[[#This Row],[D_powr]]-podroze[[#This Row],[D_wyj]]+1</f>
        <v>4</v>
      </c>
      <c r="J626" s="1" cm="1">
        <f t="array" ref="J626">SUM(IF(podroze[Nazwisko]=podroze[[#This Row],[Nazwisko]],podroze[dnie],0))</f>
        <v>25</v>
      </c>
      <c r="K626" s="1">
        <f>30+(podroze[[#This Row],[dnie]]-1)*24</f>
        <v>102</v>
      </c>
      <c r="AB626" s="1" t="s">
        <v>93</v>
      </c>
      <c r="AC626" s="1" t="s">
        <v>106</v>
      </c>
      <c r="AD626" s="1" t="s">
        <v>17</v>
      </c>
      <c r="AE626" s="2">
        <v>41887</v>
      </c>
      <c r="AF626" s="2">
        <v>41890</v>
      </c>
      <c r="AG626">
        <v>1116.5</v>
      </c>
      <c r="AH626" t="str">
        <f>podroze7[[#This Row],[Imie]]&amp;podroze7[[#This Row],[Nazwisko]]</f>
        <v>ZofiaMaselska</v>
      </c>
      <c r="AI626">
        <f>COUNTIF(podroze7[id],podroze7[[#This Row],[id]])</f>
        <v>11</v>
      </c>
      <c r="AJ626">
        <f>podroze7[[#This Row],[D_powr]]-podroze7[[#This Row],[D_wyj]]+1</f>
        <v>4</v>
      </c>
      <c r="AK626" s="1" cm="1">
        <f t="array" ref="AK626">SUM(IF(podroze7[Nazwisko]=podroze7[[#This Row],[Nazwisko]],podroze7[dnie],0))</f>
        <v>25</v>
      </c>
      <c r="AL626" s="1">
        <f>30+(podroze7[[#This Row],[dnie]]-1)*24</f>
        <v>102</v>
      </c>
      <c r="AM626" s="1">
        <f>podroze7[[#This Row],[dieta]]+podroze7[[#This Row],[Koszt_wyj]]</f>
        <v>1218.5</v>
      </c>
      <c r="AZ626" s="1" t="s">
        <v>93</v>
      </c>
      <c r="BA626" s="1" t="s">
        <v>106</v>
      </c>
      <c r="BB626" s="1" t="s">
        <v>17</v>
      </c>
      <c r="BC626" s="2">
        <v>41887</v>
      </c>
      <c r="BD626" s="2">
        <v>41890</v>
      </c>
      <c r="BE626">
        <v>1116.5</v>
      </c>
      <c r="BF626" t="str">
        <f>podroze78[[#This Row],[Imie]]&amp;podroze78[[#This Row],[Nazwisko]]</f>
        <v>ZofiaMaselska</v>
      </c>
      <c r="BG626">
        <f>COUNTIF(podroze78[id],podroze78[[#This Row],[id]])</f>
        <v>11</v>
      </c>
      <c r="BH626">
        <f>podroze78[[#This Row],[D_powr]]-podroze78[[#This Row],[D_wyj]]+1</f>
        <v>4</v>
      </c>
      <c r="BI626" s="1" cm="1">
        <f t="array" ref="BI626">SUM(IF(podroze78[Nazwisko]=podroze78[[#This Row],[Nazwisko]],podroze78[dnie],0))</f>
        <v>25</v>
      </c>
      <c r="BJ626" s="1">
        <f>30+(podroze78[[#This Row],[dnie]]-1)*24</f>
        <v>102</v>
      </c>
      <c r="BK626" s="1">
        <f>podroze78[[#This Row],[dieta]]+podroze78[[#This Row],[Koszt_wyj]]</f>
        <v>1218.5</v>
      </c>
      <c r="BL626" s="1">
        <f>MONTH(podroze78[[#This Row],[D_wyj]])</f>
        <v>9</v>
      </c>
      <c r="BT626" s="1" t="s">
        <v>93</v>
      </c>
      <c r="BU626" s="1" t="s">
        <v>106</v>
      </c>
      <c r="BV626" s="1" t="s">
        <v>17</v>
      </c>
      <c r="BW626" s="2">
        <v>41887</v>
      </c>
      <c r="BX626" s="2">
        <v>41890</v>
      </c>
      <c r="BY626">
        <v>1116.5</v>
      </c>
      <c r="BZ626" t="str">
        <f>podroze789[[#This Row],[Imie]]&amp;podroze789[[#This Row],[Nazwisko]]</f>
        <v>ZofiaMaselska</v>
      </c>
      <c r="CA626">
        <f>COUNTIF(podroze789[id],podroze789[[#This Row],[id]])</f>
        <v>11</v>
      </c>
      <c r="CB626">
        <f>podroze789[[#This Row],[D_powr]]-podroze789[[#This Row],[D_wyj]]+1</f>
        <v>4</v>
      </c>
      <c r="CC626" s="1" cm="1">
        <f t="array" ref="CC626">SUM(IF(podroze789[Nazwisko]=podroze789[[#This Row],[Nazwisko]],podroze789[dnie],0))</f>
        <v>25</v>
      </c>
      <c r="CD626" s="1">
        <f>30+(podroze789[[#This Row],[dnie]]-1)*24</f>
        <v>102</v>
      </c>
      <c r="CE626" s="1">
        <f>podroze789[[#This Row],[dieta]]+podroze789[[#This Row],[Koszt_wyj]]</f>
        <v>1218.5</v>
      </c>
      <c r="CF626" s="1">
        <f>MONTH(podroze789[[#This Row],[D_wyj]])</f>
        <v>9</v>
      </c>
      <c r="CG626" s="1">
        <f>podroze789[[#This Row],[dnie]]-1</f>
        <v>3</v>
      </c>
      <c r="CV626" s="24">
        <v>1</v>
      </c>
    </row>
    <row r="627" spans="1:100" x14ac:dyDescent="0.25">
      <c r="A627" s="1" t="s">
        <v>15</v>
      </c>
      <c r="B627" s="1" t="s">
        <v>44</v>
      </c>
      <c r="C627" s="1" t="s">
        <v>19</v>
      </c>
      <c r="D627" s="2">
        <v>41791</v>
      </c>
      <c r="E627" s="2">
        <v>41794</v>
      </c>
      <c r="F627">
        <v>936.4</v>
      </c>
      <c r="G627" t="str">
        <f>podroze[[#This Row],[Imie]]&amp;podroze[[#This Row],[Nazwisko]]</f>
        <v>PiotrArmowicz</v>
      </c>
      <c r="H627">
        <f>COUNTIF(podroze[id],podroze[[#This Row],[id]])</f>
        <v>10</v>
      </c>
      <c r="I627">
        <f>podroze[[#This Row],[D_powr]]-podroze[[#This Row],[D_wyj]]+1</f>
        <v>4</v>
      </c>
      <c r="J627" s="1" cm="1">
        <f t="array" ref="J627">SUM(IF(podroze[Nazwisko]=podroze[[#This Row],[Nazwisko]],podroze[dnie],0))</f>
        <v>25</v>
      </c>
      <c r="K627" s="1">
        <f>30+(podroze[[#This Row],[dnie]]-1)*24</f>
        <v>102</v>
      </c>
      <c r="AB627" s="1" t="s">
        <v>15</v>
      </c>
      <c r="AC627" s="1" t="s">
        <v>44</v>
      </c>
      <c r="AD627" s="1" t="s">
        <v>19</v>
      </c>
      <c r="AE627" s="2">
        <v>41791</v>
      </c>
      <c r="AF627" s="2">
        <v>41794</v>
      </c>
      <c r="AG627">
        <v>936.4</v>
      </c>
      <c r="AH627" t="str">
        <f>podroze7[[#This Row],[Imie]]&amp;podroze7[[#This Row],[Nazwisko]]</f>
        <v>PiotrArmowicz</v>
      </c>
      <c r="AI627">
        <f>COUNTIF(podroze7[id],podroze7[[#This Row],[id]])</f>
        <v>10</v>
      </c>
      <c r="AJ627">
        <f>podroze7[[#This Row],[D_powr]]-podroze7[[#This Row],[D_wyj]]+1</f>
        <v>4</v>
      </c>
      <c r="AK627" s="1" cm="1">
        <f t="array" ref="AK627">SUM(IF(podroze7[Nazwisko]=podroze7[[#This Row],[Nazwisko]],podroze7[dnie],0))</f>
        <v>25</v>
      </c>
      <c r="AL627" s="1">
        <f>30+(podroze7[[#This Row],[dnie]]-1)*24</f>
        <v>102</v>
      </c>
      <c r="AM627" s="1">
        <f>podroze7[[#This Row],[dieta]]+podroze7[[#This Row],[Koszt_wyj]]</f>
        <v>1038.4000000000001</v>
      </c>
      <c r="AZ627" s="1" t="s">
        <v>15</v>
      </c>
      <c r="BA627" s="1" t="s">
        <v>44</v>
      </c>
      <c r="BB627" s="1" t="s">
        <v>19</v>
      </c>
      <c r="BC627" s="2">
        <v>41791</v>
      </c>
      <c r="BD627" s="2">
        <v>41794</v>
      </c>
      <c r="BE627">
        <v>936.4</v>
      </c>
      <c r="BF627" t="str">
        <f>podroze78[[#This Row],[Imie]]&amp;podroze78[[#This Row],[Nazwisko]]</f>
        <v>PiotrArmowicz</v>
      </c>
      <c r="BG627">
        <f>COUNTIF(podroze78[id],podroze78[[#This Row],[id]])</f>
        <v>10</v>
      </c>
      <c r="BH627">
        <f>podroze78[[#This Row],[D_powr]]-podroze78[[#This Row],[D_wyj]]+1</f>
        <v>4</v>
      </c>
      <c r="BI627" s="1" cm="1">
        <f t="array" ref="BI627">SUM(IF(podroze78[Nazwisko]=podroze78[[#This Row],[Nazwisko]],podroze78[dnie],0))</f>
        <v>25</v>
      </c>
      <c r="BJ627" s="1">
        <f>30+(podroze78[[#This Row],[dnie]]-1)*24</f>
        <v>102</v>
      </c>
      <c r="BK627" s="1">
        <f>podroze78[[#This Row],[dieta]]+podroze78[[#This Row],[Koszt_wyj]]</f>
        <v>1038.4000000000001</v>
      </c>
      <c r="BL627" s="1">
        <f>MONTH(podroze78[[#This Row],[D_wyj]])</f>
        <v>6</v>
      </c>
      <c r="BT627" s="1" t="s">
        <v>15</v>
      </c>
      <c r="BU627" s="1" t="s">
        <v>44</v>
      </c>
      <c r="BV627" s="1" t="s">
        <v>19</v>
      </c>
      <c r="BW627" s="2">
        <v>41791</v>
      </c>
      <c r="BX627" s="2">
        <v>41794</v>
      </c>
      <c r="BY627">
        <v>936.4</v>
      </c>
      <c r="BZ627" t="str">
        <f>podroze789[[#This Row],[Imie]]&amp;podroze789[[#This Row],[Nazwisko]]</f>
        <v>PiotrArmowicz</v>
      </c>
      <c r="CA627">
        <f>COUNTIF(podroze789[id],podroze789[[#This Row],[id]])</f>
        <v>10</v>
      </c>
      <c r="CB627">
        <f>podroze789[[#This Row],[D_powr]]-podroze789[[#This Row],[D_wyj]]+1</f>
        <v>4</v>
      </c>
      <c r="CC627" s="1" cm="1">
        <f t="array" ref="CC627">SUM(IF(podroze789[Nazwisko]=podroze789[[#This Row],[Nazwisko]],podroze789[dnie],0))</f>
        <v>25</v>
      </c>
      <c r="CD627" s="1">
        <f>30+(podroze789[[#This Row],[dnie]]-1)*24</f>
        <v>102</v>
      </c>
      <c r="CE627" s="1">
        <f>podroze789[[#This Row],[dieta]]+podroze789[[#This Row],[Koszt_wyj]]</f>
        <v>1038.4000000000001</v>
      </c>
      <c r="CF627" s="1">
        <f>MONTH(podroze789[[#This Row],[D_wyj]])</f>
        <v>6</v>
      </c>
      <c r="CG627" s="1">
        <f>podroze789[[#This Row],[dnie]]-1</f>
        <v>3</v>
      </c>
      <c r="CV627" s="23">
        <v>1</v>
      </c>
    </row>
    <row r="628" spans="1:100" x14ac:dyDescent="0.25">
      <c r="A628" s="1" t="s">
        <v>128</v>
      </c>
      <c r="B628" s="1" t="s">
        <v>129</v>
      </c>
      <c r="C628" s="1" t="s">
        <v>38</v>
      </c>
      <c r="D628" s="2">
        <v>41839</v>
      </c>
      <c r="E628" s="2">
        <v>41843</v>
      </c>
      <c r="F628">
        <v>794.8</v>
      </c>
      <c r="G628" t="str">
        <f>podroze[[#This Row],[Imie]]&amp;podroze[[#This Row],[Nazwisko]]</f>
        <v>JaninaBolanowska</v>
      </c>
      <c r="H628">
        <f>COUNTIF(podroze[id],podroze[[#This Row],[id]])</f>
        <v>8</v>
      </c>
      <c r="I628">
        <f>podroze[[#This Row],[D_powr]]-podroze[[#This Row],[D_wyj]]+1</f>
        <v>5</v>
      </c>
      <c r="J628" s="1" cm="1">
        <f t="array" ref="J628">SUM(IF(podroze[Nazwisko]=podroze[[#This Row],[Nazwisko]],podroze[dnie],0))</f>
        <v>25</v>
      </c>
      <c r="K628" s="1">
        <f>30+(podroze[[#This Row],[dnie]]-1)*24</f>
        <v>126</v>
      </c>
      <c r="AB628" s="1" t="s">
        <v>128</v>
      </c>
      <c r="AC628" s="1" t="s">
        <v>129</v>
      </c>
      <c r="AD628" s="1" t="s">
        <v>38</v>
      </c>
      <c r="AE628" s="2">
        <v>41839</v>
      </c>
      <c r="AF628" s="2">
        <v>41843</v>
      </c>
      <c r="AG628">
        <v>794.8</v>
      </c>
      <c r="AH628" t="str">
        <f>podroze7[[#This Row],[Imie]]&amp;podroze7[[#This Row],[Nazwisko]]</f>
        <v>JaninaBolanowska</v>
      </c>
      <c r="AI628">
        <f>COUNTIF(podroze7[id],podroze7[[#This Row],[id]])</f>
        <v>8</v>
      </c>
      <c r="AJ628">
        <f>podroze7[[#This Row],[D_powr]]-podroze7[[#This Row],[D_wyj]]+1</f>
        <v>5</v>
      </c>
      <c r="AK628" s="1" cm="1">
        <f t="array" ref="AK628">SUM(IF(podroze7[Nazwisko]=podroze7[[#This Row],[Nazwisko]],podroze7[dnie],0))</f>
        <v>25</v>
      </c>
      <c r="AL628" s="1">
        <f>30+(podroze7[[#This Row],[dnie]]-1)*24</f>
        <v>126</v>
      </c>
      <c r="AM628" s="1">
        <f>podroze7[[#This Row],[dieta]]+podroze7[[#This Row],[Koszt_wyj]]</f>
        <v>920.8</v>
      </c>
      <c r="AZ628" s="1" t="s">
        <v>128</v>
      </c>
      <c r="BA628" s="1" t="s">
        <v>129</v>
      </c>
      <c r="BB628" s="1" t="s">
        <v>38</v>
      </c>
      <c r="BC628" s="2">
        <v>41839</v>
      </c>
      <c r="BD628" s="2">
        <v>41843</v>
      </c>
      <c r="BE628">
        <v>794.8</v>
      </c>
      <c r="BF628" t="str">
        <f>podroze78[[#This Row],[Imie]]&amp;podroze78[[#This Row],[Nazwisko]]</f>
        <v>JaninaBolanowska</v>
      </c>
      <c r="BG628">
        <f>COUNTIF(podroze78[id],podroze78[[#This Row],[id]])</f>
        <v>8</v>
      </c>
      <c r="BH628">
        <f>podroze78[[#This Row],[D_powr]]-podroze78[[#This Row],[D_wyj]]+1</f>
        <v>5</v>
      </c>
      <c r="BI628" s="1" cm="1">
        <f t="array" ref="BI628">SUM(IF(podroze78[Nazwisko]=podroze78[[#This Row],[Nazwisko]],podroze78[dnie],0))</f>
        <v>25</v>
      </c>
      <c r="BJ628" s="1">
        <f>30+(podroze78[[#This Row],[dnie]]-1)*24</f>
        <v>126</v>
      </c>
      <c r="BK628" s="1">
        <f>podroze78[[#This Row],[dieta]]+podroze78[[#This Row],[Koszt_wyj]]</f>
        <v>920.8</v>
      </c>
      <c r="BL628" s="1">
        <f>MONTH(podroze78[[#This Row],[D_wyj]])</f>
        <v>7</v>
      </c>
      <c r="BT628" s="1" t="s">
        <v>128</v>
      </c>
      <c r="BU628" s="1" t="s">
        <v>129</v>
      </c>
      <c r="BV628" s="1" t="s">
        <v>38</v>
      </c>
      <c r="BW628" s="2">
        <v>41839</v>
      </c>
      <c r="BX628" s="2">
        <v>41843</v>
      </c>
      <c r="BY628">
        <v>794.8</v>
      </c>
      <c r="BZ628" t="str">
        <f>podroze789[[#This Row],[Imie]]&amp;podroze789[[#This Row],[Nazwisko]]</f>
        <v>JaninaBolanowska</v>
      </c>
      <c r="CA628">
        <f>COUNTIF(podroze789[id],podroze789[[#This Row],[id]])</f>
        <v>8</v>
      </c>
      <c r="CB628">
        <f>podroze789[[#This Row],[D_powr]]-podroze789[[#This Row],[D_wyj]]+1</f>
        <v>5</v>
      </c>
      <c r="CC628" s="1" cm="1">
        <f t="array" ref="CC628">SUM(IF(podroze789[Nazwisko]=podroze789[[#This Row],[Nazwisko]],podroze789[dnie],0))</f>
        <v>25</v>
      </c>
      <c r="CD628" s="1">
        <f>30+(podroze789[[#This Row],[dnie]]-1)*24</f>
        <v>126</v>
      </c>
      <c r="CE628" s="1">
        <f>podroze789[[#This Row],[dieta]]+podroze789[[#This Row],[Koszt_wyj]]</f>
        <v>920.8</v>
      </c>
      <c r="CF628" s="1">
        <f>MONTH(podroze789[[#This Row],[D_wyj]])</f>
        <v>7</v>
      </c>
      <c r="CG628" s="1">
        <f>podroze789[[#This Row],[dnie]]-1</f>
        <v>4</v>
      </c>
      <c r="CV628" s="24">
        <v>3</v>
      </c>
    </row>
    <row r="629" spans="1:100" x14ac:dyDescent="0.25">
      <c r="A629" s="1" t="s">
        <v>134</v>
      </c>
      <c r="B629" s="1" t="s">
        <v>135</v>
      </c>
      <c r="C629" s="1" t="s">
        <v>38</v>
      </c>
      <c r="D629" s="2">
        <v>41725</v>
      </c>
      <c r="E629" s="2">
        <v>41729</v>
      </c>
      <c r="F629">
        <v>794.8</v>
      </c>
      <c r="G629" t="str">
        <f>podroze[[#This Row],[Imie]]&amp;podroze[[#This Row],[Nazwisko]]</f>
        <v>ZuzannaKowalska</v>
      </c>
      <c r="H629">
        <f>COUNTIF(podroze[id],podroze[[#This Row],[id]])</f>
        <v>8</v>
      </c>
      <c r="I629">
        <f>podroze[[#This Row],[D_powr]]-podroze[[#This Row],[D_wyj]]+1</f>
        <v>5</v>
      </c>
      <c r="J629" s="1" cm="1">
        <f t="array" ref="J629">SUM(IF(podroze[Nazwisko]=podroze[[#This Row],[Nazwisko]],podroze[dnie],0))</f>
        <v>25</v>
      </c>
      <c r="K629" s="1">
        <f>30+(podroze[[#This Row],[dnie]]-1)*24</f>
        <v>126</v>
      </c>
      <c r="AB629" s="1" t="s">
        <v>134</v>
      </c>
      <c r="AC629" s="1" t="s">
        <v>135</v>
      </c>
      <c r="AD629" s="1" t="s">
        <v>38</v>
      </c>
      <c r="AE629" s="2">
        <v>41725</v>
      </c>
      <c r="AF629" s="2">
        <v>41729</v>
      </c>
      <c r="AG629">
        <v>794.8</v>
      </c>
      <c r="AH629" t="str">
        <f>podroze7[[#This Row],[Imie]]&amp;podroze7[[#This Row],[Nazwisko]]</f>
        <v>ZuzannaKowalska</v>
      </c>
      <c r="AI629">
        <f>COUNTIF(podroze7[id],podroze7[[#This Row],[id]])</f>
        <v>8</v>
      </c>
      <c r="AJ629">
        <f>podroze7[[#This Row],[D_powr]]-podroze7[[#This Row],[D_wyj]]+1</f>
        <v>5</v>
      </c>
      <c r="AK629" s="1" cm="1">
        <f t="array" ref="AK629">SUM(IF(podroze7[Nazwisko]=podroze7[[#This Row],[Nazwisko]],podroze7[dnie],0))</f>
        <v>25</v>
      </c>
      <c r="AL629" s="1">
        <f>30+(podroze7[[#This Row],[dnie]]-1)*24</f>
        <v>126</v>
      </c>
      <c r="AM629" s="1">
        <f>podroze7[[#This Row],[dieta]]+podroze7[[#This Row],[Koszt_wyj]]</f>
        <v>920.8</v>
      </c>
      <c r="AZ629" s="1" t="s">
        <v>134</v>
      </c>
      <c r="BA629" s="1" t="s">
        <v>135</v>
      </c>
      <c r="BB629" s="1" t="s">
        <v>38</v>
      </c>
      <c r="BC629" s="2">
        <v>41725</v>
      </c>
      <c r="BD629" s="2">
        <v>41729</v>
      </c>
      <c r="BE629">
        <v>794.8</v>
      </c>
      <c r="BF629" t="str">
        <f>podroze78[[#This Row],[Imie]]&amp;podroze78[[#This Row],[Nazwisko]]</f>
        <v>ZuzannaKowalska</v>
      </c>
      <c r="BG629">
        <f>COUNTIF(podroze78[id],podroze78[[#This Row],[id]])</f>
        <v>8</v>
      </c>
      <c r="BH629">
        <f>podroze78[[#This Row],[D_powr]]-podroze78[[#This Row],[D_wyj]]+1</f>
        <v>5</v>
      </c>
      <c r="BI629" s="1" cm="1">
        <f t="array" ref="BI629">SUM(IF(podroze78[Nazwisko]=podroze78[[#This Row],[Nazwisko]],podroze78[dnie],0))</f>
        <v>25</v>
      </c>
      <c r="BJ629" s="1">
        <f>30+(podroze78[[#This Row],[dnie]]-1)*24</f>
        <v>126</v>
      </c>
      <c r="BK629" s="1">
        <f>podroze78[[#This Row],[dieta]]+podroze78[[#This Row],[Koszt_wyj]]</f>
        <v>920.8</v>
      </c>
      <c r="BL629" s="1">
        <f>MONTH(podroze78[[#This Row],[D_wyj]])</f>
        <v>3</v>
      </c>
      <c r="BT629" s="1" t="s">
        <v>134</v>
      </c>
      <c r="BU629" s="1" t="s">
        <v>135</v>
      </c>
      <c r="BV629" s="1" t="s">
        <v>38</v>
      </c>
      <c r="BW629" s="2">
        <v>41725</v>
      </c>
      <c r="BX629" s="2">
        <v>41729</v>
      </c>
      <c r="BY629">
        <v>794.8</v>
      </c>
      <c r="BZ629" t="str">
        <f>podroze789[[#This Row],[Imie]]&amp;podroze789[[#This Row],[Nazwisko]]</f>
        <v>ZuzannaKowalska</v>
      </c>
      <c r="CA629">
        <f>COUNTIF(podroze789[id],podroze789[[#This Row],[id]])</f>
        <v>8</v>
      </c>
      <c r="CB629">
        <f>podroze789[[#This Row],[D_powr]]-podroze789[[#This Row],[D_wyj]]+1</f>
        <v>5</v>
      </c>
      <c r="CC629" s="1" cm="1">
        <f t="array" ref="CC629">SUM(IF(podroze789[Nazwisko]=podroze789[[#This Row],[Nazwisko]],podroze789[dnie],0))</f>
        <v>25</v>
      </c>
      <c r="CD629" s="1">
        <f>30+(podroze789[[#This Row],[dnie]]-1)*24</f>
        <v>126</v>
      </c>
      <c r="CE629" s="1">
        <f>podroze789[[#This Row],[dieta]]+podroze789[[#This Row],[Koszt_wyj]]</f>
        <v>920.8</v>
      </c>
      <c r="CF629" s="1">
        <f>MONTH(podroze789[[#This Row],[D_wyj]])</f>
        <v>3</v>
      </c>
      <c r="CG629" s="1">
        <f>podroze789[[#This Row],[dnie]]-1</f>
        <v>4</v>
      </c>
      <c r="CV629" s="23">
        <v>3</v>
      </c>
    </row>
    <row r="630" spans="1:100" x14ac:dyDescent="0.25">
      <c r="A630" s="1" t="s">
        <v>134</v>
      </c>
      <c r="B630" s="1" t="s">
        <v>135</v>
      </c>
      <c r="C630" s="1" t="s">
        <v>38</v>
      </c>
      <c r="D630" s="2">
        <v>41803</v>
      </c>
      <c r="E630" s="2">
        <v>41807</v>
      </c>
      <c r="F630">
        <v>794.8</v>
      </c>
      <c r="G630" t="str">
        <f>podroze[[#This Row],[Imie]]&amp;podroze[[#This Row],[Nazwisko]]</f>
        <v>ZuzannaKowalska</v>
      </c>
      <c r="H630">
        <f>COUNTIF(podroze[id],podroze[[#This Row],[id]])</f>
        <v>8</v>
      </c>
      <c r="I630">
        <f>podroze[[#This Row],[D_powr]]-podroze[[#This Row],[D_wyj]]+1</f>
        <v>5</v>
      </c>
      <c r="J630" s="1" cm="1">
        <f t="array" ref="J630">SUM(IF(podroze[Nazwisko]=podroze[[#This Row],[Nazwisko]],podroze[dnie],0))</f>
        <v>25</v>
      </c>
      <c r="K630" s="1">
        <f>30+(podroze[[#This Row],[dnie]]-1)*24</f>
        <v>126</v>
      </c>
      <c r="AB630" s="1" t="s">
        <v>134</v>
      </c>
      <c r="AC630" s="1" t="s">
        <v>135</v>
      </c>
      <c r="AD630" s="1" t="s">
        <v>38</v>
      </c>
      <c r="AE630" s="2">
        <v>41803</v>
      </c>
      <c r="AF630" s="2">
        <v>41807</v>
      </c>
      <c r="AG630">
        <v>794.8</v>
      </c>
      <c r="AH630" t="str">
        <f>podroze7[[#This Row],[Imie]]&amp;podroze7[[#This Row],[Nazwisko]]</f>
        <v>ZuzannaKowalska</v>
      </c>
      <c r="AI630">
        <f>COUNTIF(podroze7[id],podroze7[[#This Row],[id]])</f>
        <v>8</v>
      </c>
      <c r="AJ630">
        <f>podroze7[[#This Row],[D_powr]]-podroze7[[#This Row],[D_wyj]]+1</f>
        <v>5</v>
      </c>
      <c r="AK630" s="1" cm="1">
        <f t="array" ref="AK630">SUM(IF(podroze7[Nazwisko]=podroze7[[#This Row],[Nazwisko]],podroze7[dnie],0))</f>
        <v>25</v>
      </c>
      <c r="AL630" s="1">
        <f>30+(podroze7[[#This Row],[dnie]]-1)*24</f>
        <v>126</v>
      </c>
      <c r="AM630" s="1">
        <f>podroze7[[#This Row],[dieta]]+podroze7[[#This Row],[Koszt_wyj]]</f>
        <v>920.8</v>
      </c>
      <c r="AZ630" s="1" t="s">
        <v>134</v>
      </c>
      <c r="BA630" s="1" t="s">
        <v>135</v>
      </c>
      <c r="BB630" s="1" t="s">
        <v>38</v>
      </c>
      <c r="BC630" s="2">
        <v>41803</v>
      </c>
      <c r="BD630" s="2">
        <v>41807</v>
      </c>
      <c r="BE630">
        <v>794.8</v>
      </c>
      <c r="BF630" t="str">
        <f>podroze78[[#This Row],[Imie]]&amp;podroze78[[#This Row],[Nazwisko]]</f>
        <v>ZuzannaKowalska</v>
      </c>
      <c r="BG630">
        <f>COUNTIF(podroze78[id],podroze78[[#This Row],[id]])</f>
        <v>8</v>
      </c>
      <c r="BH630">
        <f>podroze78[[#This Row],[D_powr]]-podroze78[[#This Row],[D_wyj]]+1</f>
        <v>5</v>
      </c>
      <c r="BI630" s="1" cm="1">
        <f t="array" ref="BI630">SUM(IF(podroze78[Nazwisko]=podroze78[[#This Row],[Nazwisko]],podroze78[dnie],0))</f>
        <v>25</v>
      </c>
      <c r="BJ630" s="1">
        <f>30+(podroze78[[#This Row],[dnie]]-1)*24</f>
        <v>126</v>
      </c>
      <c r="BK630" s="1">
        <f>podroze78[[#This Row],[dieta]]+podroze78[[#This Row],[Koszt_wyj]]</f>
        <v>920.8</v>
      </c>
      <c r="BL630" s="1">
        <f>MONTH(podroze78[[#This Row],[D_wyj]])</f>
        <v>6</v>
      </c>
      <c r="BT630" s="1" t="s">
        <v>134</v>
      </c>
      <c r="BU630" s="1" t="s">
        <v>135</v>
      </c>
      <c r="BV630" s="1" t="s">
        <v>38</v>
      </c>
      <c r="BW630" s="2">
        <v>41803</v>
      </c>
      <c r="BX630" s="2">
        <v>41807</v>
      </c>
      <c r="BY630">
        <v>794.8</v>
      </c>
      <c r="BZ630" t="str">
        <f>podroze789[[#This Row],[Imie]]&amp;podroze789[[#This Row],[Nazwisko]]</f>
        <v>ZuzannaKowalska</v>
      </c>
      <c r="CA630">
        <f>COUNTIF(podroze789[id],podroze789[[#This Row],[id]])</f>
        <v>8</v>
      </c>
      <c r="CB630">
        <f>podroze789[[#This Row],[D_powr]]-podroze789[[#This Row],[D_wyj]]+1</f>
        <v>5</v>
      </c>
      <c r="CC630" s="1" cm="1">
        <f t="array" ref="CC630">SUM(IF(podroze789[Nazwisko]=podroze789[[#This Row],[Nazwisko]],podroze789[dnie],0))</f>
        <v>25</v>
      </c>
      <c r="CD630" s="1">
        <f>30+(podroze789[[#This Row],[dnie]]-1)*24</f>
        <v>126</v>
      </c>
      <c r="CE630" s="1">
        <f>podroze789[[#This Row],[dieta]]+podroze789[[#This Row],[Koszt_wyj]]</f>
        <v>920.8</v>
      </c>
      <c r="CF630" s="1">
        <f>MONTH(podroze789[[#This Row],[D_wyj]])</f>
        <v>6</v>
      </c>
      <c r="CG630" s="1">
        <f>podroze789[[#This Row],[dnie]]-1</f>
        <v>4</v>
      </c>
      <c r="CV630" s="24">
        <v>3</v>
      </c>
    </row>
    <row r="631" spans="1:100" x14ac:dyDescent="0.25">
      <c r="A631" s="1" t="s">
        <v>126</v>
      </c>
      <c r="B631" s="1" t="s">
        <v>127</v>
      </c>
      <c r="C631" s="1" t="s">
        <v>30</v>
      </c>
      <c r="D631" s="2">
        <v>41809</v>
      </c>
      <c r="E631" s="2">
        <v>41812</v>
      </c>
      <c r="F631">
        <v>569.5</v>
      </c>
      <c r="G631" t="str">
        <f>podroze[[#This Row],[Imie]]&amp;podroze[[#This Row],[Nazwisko]]</f>
        <v>KacperKrajewski</v>
      </c>
      <c r="H631">
        <f>COUNTIF(podroze[id],podroze[[#This Row],[id]])</f>
        <v>10</v>
      </c>
      <c r="I631">
        <f>podroze[[#This Row],[D_powr]]-podroze[[#This Row],[D_wyj]]+1</f>
        <v>4</v>
      </c>
      <c r="J631" s="1" cm="1">
        <f t="array" ref="J631">SUM(IF(podroze[Nazwisko]=podroze[[#This Row],[Nazwisko]],podroze[dnie],0))</f>
        <v>25</v>
      </c>
      <c r="K631" s="1">
        <f>30+(podroze[[#This Row],[dnie]]-1)*24</f>
        <v>102</v>
      </c>
      <c r="AB631" s="1" t="s">
        <v>126</v>
      </c>
      <c r="AC631" s="1" t="s">
        <v>127</v>
      </c>
      <c r="AD631" s="1" t="s">
        <v>30</v>
      </c>
      <c r="AE631" s="2">
        <v>41809</v>
      </c>
      <c r="AF631" s="2">
        <v>41812</v>
      </c>
      <c r="AG631">
        <v>569.5</v>
      </c>
      <c r="AH631" t="str">
        <f>podroze7[[#This Row],[Imie]]&amp;podroze7[[#This Row],[Nazwisko]]</f>
        <v>KacperKrajewski</v>
      </c>
      <c r="AI631">
        <f>COUNTIF(podroze7[id],podroze7[[#This Row],[id]])</f>
        <v>10</v>
      </c>
      <c r="AJ631">
        <f>podroze7[[#This Row],[D_powr]]-podroze7[[#This Row],[D_wyj]]+1</f>
        <v>4</v>
      </c>
      <c r="AK631" s="1" cm="1">
        <f t="array" ref="AK631">SUM(IF(podroze7[Nazwisko]=podroze7[[#This Row],[Nazwisko]],podroze7[dnie],0))</f>
        <v>25</v>
      </c>
      <c r="AL631" s="1">
        <f>30+(podroze7[[#This Row],[dnie]]-1)*24</f>
        <v>102</v>
      </c>
      <c r="AM631" s="1">
        <f>podroze7[[#This Row],[dieta]]+podroze7[[#This Row],[Koszt_wyj]]</f>
        <v>671.5</v>
      </c>
      <c r="AZ631" s="1" t="s">
        <v>126</v>
      </c>
      <c r="BA631" s="1" t="s">
        <v>127</v>
      </c>
      <c r="BB631" s="1" t="s">
        <v>30</v>
      </c>
      <c r="BC631" s="2">
        <v>41809</v>
      </c>
      <c r="BD631" s="2">
        <v>41812</v>
      </c>
      <c r="BE631">
        <v>569.5</v>
      </c>
      <c r="BF631" t="str">
        <f>podroze78[[#This Row],[Imie]]&amp;podroze78[[#This Row],[Nazwisko]]</f>
        <v>KacperKrajewski</v>
      </c>
      <c r="BG631">
        <f>COUNTIF(podroze78[id],podroze78[[#This Row],[id]])</f>
        <v>10</v>
      </c>
      <c r="BH631">
        <f>podroze78[[#This Row],[D_powr]]-podroze78[[#This Row],[D_wyj]]+1</f>
        <v>4</v>
      </c>
      <c r="BI631" s="1" cm="1">
        <f t="array" ref="BI631">SUM(IF(podroze78[Nazwisko]=podroze78[[#This Row],[Nazwisko]],podroze78[dnie],0))</f>
        <v>25</v>
      </c>
      <c r="BJ631" s="1">
        <f>30+(podroze78[[#This Row],[dnie]]-1)*24</f>
        <v>102</v>
      </c>
      <c r="BK631" s="1">
        <f>podroze78[[#This Row],[dieta]]+podroze78[[#This Row],[Koszt_wyj]]</f>
        <v>671.5</v>
      </c>
      <c r="BL631" s="1">
        <f>MONTH(podroze78[[#This Row],[D_wyj]])</f>
        <v>6</v>
      </c>
      <c r="BT631" s="1" t="s">
        <v>126</v>
      </c>
      <c r="BU631" s="1" t="s">
        <v>127</v>
      </c>
      <c r="BV631" s="1" t="s">
        <v>30</v>
      </c>
      <c r="BW631" s="2">
        <v>41809</v>
      </c>
      <c r="BX631" s="2">
        <v>41812</v>
      </c>
      <c r="BY631">
        <v>569.5</v>
      </c>
      <c r="BZ631" t="str">
        <f>podroze789[[#This Row],[Imie]]&amp;podroze789[[#This Row],[Nazwisko]]</f>
        <v>KacperKrajewski</v>
      </c>
      <c r="CA631">
        <f>COUNTIF(podroze789[id],podroze789[[#This Row],[id]])</f>
        <v>10</v>
      </c>
      <c r="CB631">
        <f>podroze789[[#This Row],[D_powr]]-podroze789[[#This Row],[D_wyj]]+1</f>
        <v>4</v>
      </c>
      <c r="CC631" s="1" cm="1">
        <f t="array" ref="CC631">SUM(IF(podroze789[Nazwisko]=podroze789[[#This Row],[Nazwisko]],podroze789[dnie],0))</f>
        <v>25</v>
      </c>
      <c r="CD631" s="1">
        <f>30+(podroze789[[#This Row],[dnie]]-1)*24</f>
        <v>102</v>
      </c>
      <c r="CE631" s="1">
        <f>podroze789[[#This Row],[dieta]]+podroze789[[#This Row],[Koszt_wyj]]</f>
        <v>671.5</v>
      </c>
      <c r="CF631" s="1">
        <f>MONTH(podroze789[[#This Row],[D_wyj]])</f>
        <v>6</v>
      </c>
      <c r="CG631" s="1">
        <f>podroze789[[#This Row],[dnie]]-1</f>
        <v>3</v>
      </c>
      <c r="CV631" s="23">
        <v>4</v>
      </c>
    </row>
    <row r="632" spans="1:100" x14ac:dyDescent="0.25">
      <c r="A632" s="1" t="s">
        <v>126</v>
      </c>
      <c r="B632" s="1" t="s">
        <v>127</v>
      </c>
      <c r="C632" s="1" t="s">
        <v>17</v>
      </c>
      <c r="D632" s="2">
        <v>41875</v>
      </c>
      <c r="E632" s="2">
        <v>41878</v>
      </c>
      <c r="F632">
        <v>1116.5</v>
      </c>
      <c r="G632" t="str">
        <f>podroze[[#This Row],[Imie]]&amp;podroze[[#This Row],[Nazwisko]]</f>
        <v>KacperKrajewski</v>
      </c>
      <c r="H632">
        <f>COUNTIF(podroze[id],podroze[[#This Row],[id]])</f>
        <v>10</v>
      </c>
      <c r="I632">
        <f>podroze[[#This Row],[D_powr]]-podroze[[#This Row],[D_wyj]]+1</f>
        <v>4</v>
      </c>
      <c r="J632" s="1" cm="1">
        <f t="array" ref="J632">SUM(IF(podroze[Nazwisko]=podroze[[#This Row],[Nazwisko]],podroze[dnie],0))</f>
        <v>25</v>
      </c>
      <c r="K632" s="1">
        <f>30+(podroze[[#This Row],[dnie]]-1)*24</f>
        <v>102</v>
      </c>
      <c r="AB632" s="1" t="s">
        <v>126</v>
      </c>
      <c r="AC632" s="1" t="s">
        <v>127</v>
      </c>
      <c r="AD632" s="1" t="s">
        <v>17</v>
      </c>
      <c r="AE632" s="2">
        <v>41875</v>
      </c>
      <c r="AF632" s="2">
        <v>41878</v>
      </c>
      <c r="AG632">
        <v>1116.5</v>
      </c>
      <c r="AH632" t="str">
        <f>podroze7[[#This Row],[Imie]]&amp;podroze7[[#This Row],[Nazwisko]]</f>
        <v>KacperKrajewski</v>
      </c>
      <c r="AI632">
        <f>COUNTIF(podroze7[id],podroze7[[#This Row],[id]])</f>
        <v>10</v>
      </c>
      <c r="AJ632">
        <f>podroze7[[#This Row],[D_powr]]-podroze7[[#This Row],[D_wyj]]+1</f>
        <v>4</v>
      </c>
      <c r="AK632" s="1" cm="1">
        <f t="array" ref="AK632">SUM(IF(podroze7[Nazwisko]=podroze7[[#This Row],[Nazwisko]],podroze7[dnie],0))</f>
        <v>25</v>
      </c>
      <c r="AL632" s="1">
        <f>30+(podroze7[[#This Row],[dnie]]-1)*24</f>
        <v>102</v>
      </c>
      <c r="AM632" s="1">
        <f>podroze7[[#This Row],[dieta]]+podroze7[[#This Row],[Koszt_wyj]]</f>
        <v>1218.5</v>
      </c>
      <c r="AZ632" s="1" t="s">
        <v>126</v>
      </c>
      <c r="BA632" s="1" t="s">
        <v>127</v>
      </c>
      <c r="BB632" s="1" t="s">
        <v>17</v>
      </c>
      <c r="BC632" s="2">
        <v>41875</v>
      </c>
      <c r="BD632" s="2">
        <v>41878</v>
      </c>
      <c r="BE632">
        <v>1116.5</v>
      </c>
      <c r="BF632" t="str">
        <f>podroze78[[#This Row],[Imie]]&amp;podroze78[[#This Row],[Nazwisko]]</f>
        <v>KacperKrajewski</v>
      </c>
      <c r="BG632">
        <f>COUNTIF(podroze78[id],podroze78[[#This Row],[id]])</f>
        <v>10</v>
      </c>
      <c r="BH632">
        <f>podroze78[[#This Row],[D_powr]]-podroze78[[#This Row],[D_wyj]]+1</f>
        <v>4</v>
      </c>
      <c r="BI632" s="1" cm="1">
        <f t="array" ref="BI632">SUM(IF(podroze78[Nazwisko]=podroze78[[#This Row],[Nazwisko]],podroze78[dnie],0))</f>
        <v>25</v>
      </c>
      <c r="BJ632" s="1">
        <f>30+(podroze78[[#This Row],[dnie]]-1)*24</f>
        <v>102</v>
      </c>
      <c r="BK632" s="1">
        <f>podroze78[[#This Row],[dieta]]+podroze78[[#This Row],[Koszt_wyj]]</f>
        <v>1218.5</v>
      </c>
      <c r="BL632" s="1">
        <f>MONTH(podroze78[[#This Row],[D_wyj]])</f>
        <v>8</v>
      </c>
      <c r="BT632" s="1" t="s">
        <v>126</v>
      </c>
      <c r="BU632" s="1" t="s">
        <v>127</v>
      </c>
      <c r="BV632" s="1" t="s">
        <v>17</v>
      </c>
      <c r="BW632" s="2">
        <v>41875</v>
      </c>
      <c r="BX632" s="2">
        <v>41878</v>
      </c>
      <c r="BY632">
        <v>1116.5</v>
      </c>
      <c r="BZ632" t="str">
        <f>podroze789[[#This Row],[Imie]]&amp;podroze789[[#This Row],[Nazwisko]]</f>
        <v>KacperKrajewski</v>
      </c>
      <c r="CA632">
        <f>COUNTIF(podroze789[id],podroze789[[#This Row],[id]])</f>
        <v>10</v>
      </c>
      <c r="CB632">
        <f>podroze789[[#This Row],[D_powr]]-podroze789[[#This Row],[D_wyj]]+1</f>
        <v>4</v>
      </c>
      <c r="CC632" s="1" cm="1">
        <f t="array" ref="CC632">SUM(IF(podroze789[Nazwisko]=podroze789[[#This Row],[Nazwisko]],podroze789[dnie],0))</f>
        <v>25</v>
      </c>
      <c r="CD632" s="1">
        <f>30+(podroze789[[#This Row],[dnie]]-1)*24</f>
        <v>102</v>
      </c>
      <c r="CE632" s="1">
        <f>podroze789[[#This Row],[dieta]]+podroze789[[#This Row],[Koszt_wyj]]</f>
        <v>1218.5</v>
      </c>
      <c r="CF632" s="1">
        <f>MONTH(podroze789[[#This Row],[D_wyj]])</f>
        <v>8</v>
      </c>
      <c r="CG632" s="1">
        <f>podroze789[[#This Row],[dnie]]-1</f>
        <v>3</v>
      </c>
      <c r="CV632" s="24">
        <v>4</v>
      </c>
    </row>
    <row r="633" spans="1:100" x14ac:dyDescent="0.25">
      <c r="A633" s="1" t="s">
        <v>158</v>
      </c>
      <c r="B633" s="1" t="s">
        <v>159</v>
      </c>
      <c r="C633" s="1" t="s">
        <v>24</v>
      </c>
      <c r="D633" s="2">
        <v>41689</v>
      </c>
      <c r="E633" s="2">
        <v>41693</v>
      </c>
      <c r="F633">
        <v>886.7</v>
      </c>
      <c r="G633" t="str">
        <f>podroze[[#This Row],[Imie]]&amp;podroze[[#This Row],[Nazwisko]]</f>
        <v>KrystynaPleszewska</v>
      </c>
      <c r="H633">
        <f>COUNTIF(podroze[id],podroze[[#This Row],[id]])</f>
        <v>8</v>
      </c>
      <c r="I633">
        <f>podroze[[#This Row],[D_powr]]-podroze[[#This Row],[D_wyj]]+1</f>
        <v>5</v>
      </c>
      <c r="J633" s="1" cm="1">
        <f t="array" ref="J633">SUM(IF(podroze[Nazwisko]=podroze[[#This Row],[Nazwisko]],podroze[dnie],0))</f>
        <v>25</v>
      </c>
      <c r="K633" s="1">
        <f>30+(podroze[[#This Row],[dnie]]-1)*24</f>
        <v>126</v>
      </c>
      <c r="AB633" s="1" t="s">
        <v>158</v>
      </c>
      <c r="AC633" s="1" t="s">
        <v>159</v>
      </c>
      <c r="AD633" s="1" t="s">
        <v>24</v>
      </c>
      <c r="AE633" s="2">
        <v>41689</v>
      </c>
      <c r="AF633" s="2">
        <v>41693</v>
      </c>
      <c r="AG633">
        <v>886.7</v>
      </c>
      <c r="AH633" t="str">
        <f>podroze7[[#This Row],[Imie]]&amp;podroze7[[#This Row],[Nazwisko]]</f>
        <v>KrystynaPleszewska</v>
      </c>
      <c r="AI633">
        <f>COUNTIF(podroze7[id],podroze7[[#This Row],[id]])</f>
        <v>8</v>
      </c>
      <c r="AJ633">
        <f>podroze7[[#This Row],[D_powr]]-podroze7[[#This Row],[D_wyj]]+1</f>
        <v>5</v>
      </c>
      <c r="AK633" s="1" cm="1">
        <f t="array" ref="AK633">SUM(IF(podroze7[Nazwisko]=podroze7[[#This Row],[Nazwisko]],podroze7[dnie],0))</f>
        <v>25</v>
      </c>
      <c r="AL633" s="1">
        <f>30+(podroze7[[#This Row],[dnie]]-1)*24</f>
        <v>126</v>
      </c>
      <c r="AM633" s="1">
        <f>podroze7[[#This Row],[dieta]]+podroze7[[#This Row],[Koszt_wyj]]</f>
        <v>1012.7</v>
      </c>
      <c r="AZ633" s="1" t="s">
        <v>158</v>
      </c>
      <c r="BA633" s="1" t="s">
        <v>159</v>
      </c>
      <c r="BB633" s="1" t="s">
        <v>24</v>
      </c>
      <c r="BC633" s="2">
        <v>41689</v>
      </c>
      <c r="BD633" s="2">
        <v>41693</v>
      </c>
      <c r="BE633">
        <v>886.7</v>
      </c>
      <c r="BF633" t="str">
        <f>podroze78[[#This Row],[Imie]]&amp;podroze78[[#This Row],[Nazwisko]]</f>
        <v>KrystynaPleszewska</v>
      </c>
      <c r="BG633">
        <f>COUNTIF(podroze78[id],podroze78[[#This Row],[id]])</f>
        <v>8</v>
      </c>
      <c r="BH633">
        <f>podroze78[[#This Row],[D_powr]]-podroze78[[#This Row],[D_wyj]]+1</f>
        <v>5</v>
      </c>
      <c r="BI633" s="1" cm="1">
        <f t="array" ref="BI633">SUM(IF(podroze78[Nazwisko]=podroze78[[#This Row],[Nazwisko]],podroze78[dnie],0))</f>
        <v>25</v>
      </c>
      <c r="BJ633" s="1">
        <f>30+(podroze78[[#This Row],[dnie]]-1)*24</f>
        <v>126</v>
      </c>
      <c r="BK633" s="1">
        <f>podroze78[[#This Row],[dieta]]+podroze78[[#This Row],[Koszt_wyj]]</f>
        <v>1012.7</v>
      </c>
      <c r="BL633" s="1">
        <f>MONTH(podroze78[[#This Row],[D_wyj]])</f>
        <v>2</v>
      </c>
      <c r="BT633" s="1" t="s">
        <v>158</v>
      </c>
      <c r="BU633" s="1" t="s">
        <v>159</v>
      </c>
      <c r="BV633" s="1" t="s">
        <v>24</v>
      </c>
      <c r="BW633" s="2">
        <v>41689</v>
      </c>
      <c r="BX633" s="2">
        <v>41693</v>
      </c>
      <c r="BY633">
        <v>886.7</v>
      </c>
      <c r="BZ633" t="str">
        <f>podroze789[[#This Row],[Imie]]&amp;podroze789[[#This Row],[Nazwisko]]</f>
        <v>KrystynaPleszewska</v>
      </c>
      <c r="CA633">
        <f>COUNTIF(podroze789[id],podroze789[[#This Row],[id]])</f>
        <v>8</v>
      </c>
      <c r="CB633">
        <f>podroze789[[#This Row],[D_powr]]-podroze789[[#This Row],[D_wyj]]+1</f>
        <v>5</v>
      </c>
      <c r="CC633" s="1" cm="1">
        <f t="array" ref="CC633">SUM(IF(podroze789[Nazwisko]=podroze789[[#This Row],[Nazwisko]],podroze789[dnie],0))</f>
        <v>25</v>
      </c>
      <c r="CD633" s="1">
        <f>30+(podroze789[[#This Row],[dnie]]-1)*24</f>
        <v>126</v>
      </c>
      <c r="CE633" s="1">
        <f>podroze789[[#This Row],[dieta]]+podroze789[[#This Row],[Koszt_wyj]]</f>
        <v>1012.7</v>
      </c>
      <c r="CF633" s="1">
        <f>MONTH(podroze789[[#This Row],[D_wyj]])</f>
        <v>2</v>
      </c>
      <c r="CG633" s="1">
        <f>podroze789[[#This Row],[dnie]]-1</f>
        <v>4</v>
      </c>
      <c r="CV633" s="23">
        <v>2</v>
      </c>
    </row>
    <row r="634" spans="1:100" x14ac:dyDescent="0.25">
      <c r="A634" s="1" t="s">
        <v>158</v>
      </c>
      <c r="B634" s="1" t="s">
        <v>159</v>
      </c>
      <c r="C634" s="1" t="s">
        <v>24</v>
      </c>
      <c r="D634" s="2">
        <v>41779</v>
      </c>
      <c r="E634" s="2">
        <v>41783</v>
      </c>
      <c r="F634">
        <v>886.7</v>
      </c>
      <c r="G634" t="str">
        <f>podroze[[#This Row],[Imie]]&amp;podroze[[#This Row],[Nazwisko]]</f>
        <v>KrystynaPleszewska</v>
      </c>
      <c r="H634">
        <f>COUNTIF(podroze[id],podroze[[#This Row],[id]])</f>
        <v>8</v>
      </c>
      <c r="I634">
        <f>podroze[[#This Row],[D_powr]]-podroze[[#This Row],[D_wyj]]+1</f>
        <v>5</v>
      </c>
      <c r="J634" s="1" cm="1">
        <f t="array" ref="J634">SUM(IF(podroze[Nazwisko]=podroze[[#This Row],[Nazwisko]],podroze[dnie],0))</f>
        <v>25</v>
      </c>
      <c r="K634" s="1">
        <f>30+(podroze[[#This Row],[dnie]]-1)*24</f>
        <v>126</v>
      </c>
      <c r="AB634" s="1" t="s">
        <v>158</v>
      </c>
      <c r="AC634" s="1" t="s">
        <v>159</v>
      </c>
      <c r="AD634" s="1" t="s">
        <v>24</v>
      </c>
      <c r="AE634" s="2">
        <v>41779</v>
      </c>
      <c r="AF634" s="2">
        <v>41783</v>
      </c>
      <c r="AG634">
        <v>886.7</v>
      </c>
      <c r="AH634" t="str">
        <f>podroze7[[#This Row],[Imie]]&amp;podroze7[[#This Row],[Nazwisko]]</f>
        <v>KrystynaPleszewska</v>
      </c>
      <c r="AI634">
        <f>COUNTIF(podroze7[id],podroze7[[#This Row],[id]])</f>
        <v>8</v>
      </c>
      <c r="AJ634">
        <f>podroze7[[#This Row],[D_powr]]-podroze7[[#This Row],[D_wyj]]+1</f>
        <v>5</v>
      </c>
      <c r="AK634" s="1" cm="1">
        <f t="array" ref="AK634">SUM(IF(podroze7[Nazwisko]=podroze7[[#This Row],[Nazwisko]],podroze7[dnie],0))</f>
        <v>25</v>
      </c>
      <c r="AL634" s="1">
        <f>30+(podroze7[[#This Row],[dnie]]-1)*24</f>
        <v>126</v>
      </c>
      <c r="AM634" s="1">
        <f>podroze7[[#This Row],[dieta]]+podroze7[[#This Row],[Koszt_wyj]]</f>
        <v>1012.7</v>
      </c>
      <c r="AZ634" s="1" t="s">
        <v>158</v>
      </c>
      <c r="BA634" s="1" t="s">
        <v>159</v>
      </c>
      <c r="BB634" s="1" t="s">
        <v>24</v>
      </c>
      <c r="BC634" s="2">
        <v>41779</v>
      </c>
      <c r="BD634" s="2">
        <v>41783</v>
      </c>
      <c r="BE634">
        <v>886.7</v>
      </c>
      <c r="BF634" t="str">
        <f>podroze78[[#This Row],[Imie]]&amp;podroze78[[#This Row],[Nazwisko]]</f>
        <v>KrystynaPleszewska</v>
      </c>
      <c r="BG634">
        <f>COUNTIF(podroze78[id],podroze78[[#This Row],[id]])</f>
        <v>8</v>
      </c>
      <c r="BH634">
        <f>podroze78[[#This Row],[D_powr]]-podroze78[[#This Row],[D_wyj]]+1</f>
        <v>5</v>
      </c>
      <c r="BI634" s="1" cm="1">
        <f t="array" ref="BI634">SUM(IF(podroze78[Nazwisko]=podroze78[[#This Row],[Nazwisko]],podroze78[dnie],0))</f>
        <v>25</v>
      </c>
      <c r="BJ634" s="1">
        <f>30+(podroze78[[#This Row],[dnie]]-1)*24</f>
        <v>126</v>
      </c>
      <c r="BK634" s="1">
        <f>podroze78[[#This Row],[dieta]]+podroze78[[#This Row],[Koszt_wyj]]</f>
        <v>1012.7</v>
      </c>
      <c r="BL634" s="1">
        <f>MONTH(podroze78[[#This Row],[D_wyj]])</f>
        <v>5</v>
      </c>
      <c r="BT634" s="1" t="s">
        <v>158</v>
      </c>
      <c r="BU634" s="1" t="s">
        <v>159</v>
      </c>
      <c r="BV634" s="1" t="s">
        <v>24</v>
      </c>
      <c r="BW634" s="2">
        <v>41779</v>
      </c>
      <c r="BX634" s="2">
        <v>41783</v>
      </c>
      <c r="BY634">
        <v>886.7</v>
      </c>
      <c r="BZ634" t="str">
        <f>podroze789[[#This Row],[Imie]]&amp;podroze789[[#This Row],[Nazwisko]]</f>
        <v>KrystynaPleszewska</v>
      </c>
      <c r="CA634">
        <f>COUNTIF(podroze789[id],podroze789[[#This Row],[id]])</f>
        <v>8</v>
      </c>
      <c r="CB634">
        <f>podroze789[[#This Row],[D_powr]]-podroze789[[#This Row],[D_wyj]]+1</f>
        <v>5</v>
      </c>
      <c r="CC634" s="1" cm="1">
        <f t="array" ref="CC634">SUM(IF(podroze789[Nazwisko]=podroze789[[#This Row],[Nazwisko]],podroze789[dnie],0))</f>
        <v>25</v>
      </c>
      <c r="CD634" s="1">
        <f>30+(podroze789[[#This Row],[dnie]]-1)*24</f>
        <v>126</v>
      </c>
      <c r="CE634" s="1">
        <f>podroze789[[#This Row],[dieta]]+podroze789[[#This Row],[Koszt_wyj]]</f>
        <v>1012.7</v>
      </c>
      <c r="CF634" s="1">
        <f>MONTH(podroze789[[#This Row],[D_wyj]])</f>
        <v>5</v>
      </c>
      <c r="CG634" s="1">
        <f>podroze789[[#This Row],[dnie]]-1</f>
        <v>4</v>
      </c>
      <c r="CV634" s="24">
        <v>3</v>
      </c>
    </row>
    <row r="635" spans="1:100" x14ac:dyDescent="0.25">
      <c r="A635" s="1" t="s">
        <v>9</v>
      </c>
      <c r="B635" s="1" t="s">
        <v>69</v>
      </c>
      <c r="C635" s="1" t="s">
        <v>66</v>
      </c>
      <c r="D635" s="2">
        <v>41719</v>
      </c>
      <c r="E635" s="2">
        <v>41721</v>
      </c>
      <c r="F635">
        <v>663.7</v>
      </c>
      <c r="G635" t="str">
        <f>podroze[[#This Row],[Imie]]&amp;podroze[[#This Row],[Nazwisko]]</f>
        <v>JustynaKrynicka</v>
      </c>
      <c r="H635">
        <f>COUNTIF(podroze[id],podroze[[#This Row],[id]])</f>
        <v>13</v>
      </c>
      <c r="I635">
        <f>podroze[[#This Row],[D_powr]]-podroze[[#This Row],[D_wyj]]+1</f>
        <v>3</v>
      </c>
      <c r="J635" s="1" cm="1">
        <f t="array" ref="J635">SUM(IF(podroze[Nazwisko]=podroze[[#This Row],[Nazwisko]],podroze[dnie],0))</f>
        <v>25</v>
      </c>
      <c r="K635" s="1">
        <f>30+(podroze[[#This Row],[dnie]]-1)*24</f>
        <v>78</v>
      </c>
      <c r="AB635" s="1" t="s">
        <v>9</v>
      </c>
      <c r="AC635" s="1" t="s">
        <v>69</v>
      </c>
      <c r="AD635" s="1" t="s">
        <v>66</v>
      </c>
      <c r="AE635" s="2">
        <v>41719</v>
      </c>
      <c r="AF635" s="2">
        <v>41721</v>
      </c>
      <c r="AG635">
        <v>663.7</v>
      </c>
      <c r="AH635" t="str">
        <f>podroze7[[#This Row],[Imie]]&amp;podroze7[[#This Row],[Nazwisko]]</f>
        <v>JustynaKrynicka</v>
      </c>
      <c r="AI635">
        <f>COUNTIF(podroze7[id],podroze7[[#This Row],[id]])</f>
        <v>13</v>
      </c>
      <c r="AJ635">
        <f>podroze7[[#This Row],[D_powr]]-podroze7[[#This Row],[D_wyj]]+1</f>
        <v>3</v>
      </c>
      <c r="AK635" s="1" cm="1">
        <f t="array" ref="AK635">SUM(IF(podroze7[Nazwisko]=podroze7[[#This Row],[Nazwisko]],podroze7[dnie],0))</f>
        <v>25</v>
      </c>
      <c r="AL635" s="1">
        <f>30+(podroze7[[#This Row],[dnie]]-1)*24</f>
        <v>78</v>
      </c>
      <c r="AM635" s="1">
        <f>podroze7[[#This Row],[dieta]]+podroze7[[#This Row],[Koszt_wyj]]</f>
        <v>741.7</v>
      </c>
      <c r="AZ635" s="1" t="s">
        <v>9</v>
      </c>
      <c r="BA635" s="1" t="s">
        <v>69</v>
      </c>
      <c r="BB635" s="1" t="s">
        <v>66</v>
      </c>
      <c r="BC635" s="2">
        <v>41719</v>
      </c>
      <c r="BD635" s="2">
        <v>41721</v>
      </c>
      <c r="BE635">
        <v>663.7</v>
      </c>
      <c r="BF635" t="str">
        <f>podroze78[[#This Row],[Imie]]&amp;podroze78[[#This Row],[Nazwisko]]</f>
        <v>JustynaKrynicka</v>
      </c>
      <c r="BG635">
        <f>COUNTIF(podroze78[id],podroze78[[#This Row],[id]])</f>
        <v>13</v>
      </c>
      <c r="BH635">
        <f>podroze78[[#This Row],[D_powr]]-podroze78[[#This Row],[D_wyj]]+1</f>
        <v>3</v>
      </c>
      <c r="BI635" s="1" cm="1">
        <f t="array" ref="BI635">SUM(IF(podroze78[Nazwisko]=podroze78[[#This Row],[Nazwisko]],podroze78[dnie],0))</f>
        <v>25</v>
      </c>
      <c r="BJ635" s="1">
        <f>30+(podroze78[[#This Row],[dnie]]-1)*24</f>
        <v>78</v>
      </c>
      <c r="BK635" s="1">
        <f>podroze78[[#This Row],[dieta]]+podroze78[[#This Row],[Koszt_wyj]]</f>
        <v>741.7</v>
      </c>
      <c r="BL635" s="1">
        <f>MONTH(podroze78[[#This Row],[D_wyj]])</f>
        <v>3</v>
      </c>
      <c r="BT635" s="1" t="s">
        <v>9</v>
      </c>
      <c r="BU635" s="1" t="s">
        <v>69</v>
      </c>
      <c r="BV635" s="1" t="s">
        <v>66</v>
      </c>
      <c r="BW635" s="2">
        <v>41719</v>
      </c>
      <c r="BX635" s="2">
        <v>41721</v>
      </c>
      <c r="BY635">
        <v>663.7</v>
      </c>
      <c r="BZ635" t="str">
        <f>podroze789[[#This Row],[Imie]]&amp;podroze789[[#This Row],[Nazwisko]]</f>
        <v>JustynaKrynicka</v>
      </c>
      <c r="CA635">
        <f>COUNTIF(podroze789[id],podroze789[[#This Row],[id]])</f>
        <v>13</v>
      </c>
      <c r="CB635">
        <f>podroze789[[#This Row],[D_powr]]-podroze789[[#This Row],[D_wyj]]+1</f>
        <v>3</v>
      </c>
      <c r="CC635" s="1" cm="1">
        <f t="array" ref="CC635">SUM(IF(podroze789[Nazwisko]=podroze789[[#This Row],[Nazwisko]],podroze789[dnie],0))</f>
        <v>25</v>
      </c>
      <c r="CD635" s="1">
        <f>30+(podroze789[[#This Row],[dnie]]-1)*24</f>
        <v>78</v>
      </c>
      <c r="CE635" s="1">
        <f>podroze789[[#This Row],[dieta]]+podroze789[[#This Row],[Koszt_wyj]]</f>
        <v>741.7</v>
      </c>
      <c r="CF635" s="1">
        <f>MONTH(podroze789[[#This Row],[D_wyj]])</f>
        <v>3</v>
      </c>
      <c r="CG635" s="1">
        <f>podroze789[[#This Row],[dnie]]-1</f>
        <v>2</v>
      </c>
      <c r="CV635" s="23">
        <v>2</v>
      </c>
    </row>
    <row r="636" spans="1:100" x14ac:dyDescent="0.25">
      <c r="A636" s="1" t="s">
        <v>9</v>
      </c>
      <c r="B636" s="1" t="s">
        <v>69</v>
      </c>
      <c r="C636" s="1" t="s">
        <v>14</v>
      </c>
      <c r="D636" s="2">
        <v>41923</v>
      </c>
      <c r="E636" s="2">
        <v>41925</v>
      </c>
      <c r="F636">
        <v>426.5</v>
      </c>
      <c r="G636" t="str">
        <f>podroze[[#This Row],[Imie]]&amp;podroze[[#This Row],[Nazwisko]]</f>
        <v>JustynaKrynicka</v>
      </c>
      <c r="H636">
        <f>COUNTIF(podroze[id],podroze[[#This Row],[id]])</f>
        <v>13</v>
      </c>
      <c r="I636">
        <f>podroze[[#This Row],[D_powr]]-podroze[[#This Row],[D_wyj]]+1</f>
        <v>3</v>
      </c>
      <c r="J636" s="1" cm="1">
        <f t="array" ref="J636">SUM(IF(podroze[Nazwisko]=podroze[[#This Row],[Nazwisko]],podroze[dnie],0))</f>
        <v>25</v>
      </c>
      <c r="K636" s="1">
        <f>30+(podroze[[#This Row],[dnie]]-1)*24</f>
        <v>78</v>
      </c>
      <c r="AB636" s="1" t="s">
        <v>9</v>
      </c>
      <c r="AC636" s="1" t="s">
        <v>69</v>
      </c>
      <c r="AD636" s="1" t="s">
        <v>14</v>
      </c>
      <c r="AE636" s="2">
        <v>41923</v>
      </c>
      <c r="AF636" s="2">
        <v>41925</v>
      </c>
      <c r="AG636">
        <v>426.5</v>
      </c>
      <c r="AH636" t="str">
        <f>podroze7[[#This Row],[Imie]]&amp;podroze7[[#This Row],[Nazwisko]]</f>
        <v>JustynaKrynicka</v>
      </c>
      <c r="AI636">
        <f>COUNTIF(podroze7[id],podroze7[[#This Row],[id]])</f>
        <v>13</v>
      </c>
      <c r="AJ636">
        <f>podroze7[[#This Row],[D_powr]]-podroze7[[#This Row],[D_wyj]]+1</f>
        <v>3</v>
      </c>
      <c r="AK636" s="1" cm="1">
        <f t="array" ref="AK636">SUM(IF(podroze7[Nazwisko]=podroze7[[#This Row],[Nazwisko]],podroze7[dnie],0))</f>
        <v>25</v>
      </c>
      <c r="AL636" s="1">
        <f>30+(podroze7[[#This Row],[dnie]]-1)*24</f>
        <v>78</v>
      </c>
      <c r="AM636" s="1">
        <f>podroze7[[#This Row],[dieta]]+podroze7[[#This Row],[Koszt_wyj]]</f>
        <v>504.5</v>
      </c>
      <c r="AZ636" s="1" t="s">
        <v>9</v>
      </c>
      <c r="BA636" s="1" t="s">
        <v>69</v>
      </c>
      <c r="BB636" s="1" t="s">
        <v>14</v>
      </c>
      <c r="BC636" s="2">
        <v>41923</v>
      </c>
      <c r="BD636" s="2">
        <v>41925</v>
      </c>
      <c r="BE636">
        <v>426.5</v>
      </c>
      <c r="BF636" t="str">
        <f>podroze78[[#This Row],[Imie]]&amp;podroze78[[#This Row],[Nazwisko]]</f>
        <v>JustynaKrynicka</v>
      </c>
      <c r="BG636">
        <f>COUNTIF(podroze78[id],podroze78[[#This Row],[id]])</f>
        <v>13</v>
      </c>
      <c r="BH636">
        <f>podroze78[[#This Row],[D_powr]]-podroze78[[#This Row],[D_wyj]]+1</f>
        <v>3</v>
      </c>
      <c r="BI636" s="1" cm="1">
        <f t="array" ref="BI636">SUM(IF(podroze78[Nazwisko]=podroze78[[#This Row],[Nazwisko]],podroze78[dnie],0))</f>
        <v>25</v>
      </c>
      <c r="BJ636" s="1">
        <f>30+(podroze78[[#This Row],[dnie]]-1)*24</f>
        <v>78</v>
      </c>
      <c r="BK636" s="1">
        <f>podroze78[[#This Row],[dieta]]+podroze78[[#This Row],[Koszt_wyj]]</f>
        <v>504.5</v>
      </c>
      <c r="BL636" s="1">
        <f>MONTH(podroze78[[#This Row],[D_wyj]])</f>
        <v>10</v>
      </c>
      <c r="BT636" s="1" t="s">
        <v>9</v>
      </c>
      <c r="BU636" s="1" t="s">
        <v>69</v>
      </c>
      <c r="BV636" s="1" t="s">
        <v>14</v>
      </c>
      <c r="BW636" s="2">
        <v>41923</v>
      </c>
      <c r="BX636" s="2">
        <v>41925</v>
      </c>
      <c r="BY636">
        <v>426.5</v>
      </c>
      <c r="BZ636" t="str">
        <f>podroze789[[#This Row],[Imie]]&amp;podroze789[[#This Row],[Nazwisko]]</f>
        <v>JustynaKrynicka</v>
      </c>
      <c r="CA636">
        <f>COUNTIF(podroze789[id],podroze789[[#This Row],[id]])</f>
        <v>13</v>
      </c>
      <c r="CB636">
        <f>podroze789[[#This Row],[D_powr]]-podroze789[[#This Row],[D_wyj]]+1</f>
        <v>3</v>
      </c>
      <c r="CC636" s="1" cm="1">
        <f t="array" ref="CC636">SUM(IF(podroze789[Nazwisko]=podroze789[[#This Row],[Nazwisko]],podroze789[dnie],0))</f>
        <v>25</v>
      </c>
      <c r="CD636" s="1">
        <f>30+(podroze789[[#This Row],[dnie]]-1)*24</f>
        <v>78</v>
      </c>
      <c r="CE636" s="1">
        <f>podroze789[[#This Row],[dieta]]+podroze789[[#This Row],[Koszt_wyj]]</f>
        <v>504.5</v>
      </c>
      <c r="CF636" s="1">
        <f>MONTH(podroze789[[#This Row],[D_wyj]])</f>
        <v>10</v>
      </c>
      <c r="CG636" s="1">
        <f>podroze789[[#This Row],[dnie]]-1</f>
        <v>2</v>
      </c>
      <c r="CV636" s="24">
        <v>2</v>
      </c>
    </row>
    <row r="637" spans="1:100" x14ac:dyDescent="0.25">
      <c r="A637" s="1" t="s">
        <v>9</v>
      </c>
      <c r="B637" s="1" t="s">
        <v>69</v>
      </c>
      <c r="C637" s="1" t="s">
        <v>8</v>
      </c>
      <c r="D637" s="2">
        <v>41983</v>
      </c>
      <c r="E637" s="2">
        <v>41985</v>
      </c>
      <c r="F637">
        <v>1102</v>
      </c>
      <c r="G637" t="str">
        <f>podroze[[#This Row],[Imie]]&amp;podroze[[#This Row],[Nazwisko]]</f>
        <v>JustynaKrynicka</v>
      </c>
      <c r="H637">
        <f>COUNTIF(podroze[id],podroze[[#This Row],[id]])</f>
        <v>13</v>
      </c>
      <c r="I637">
        <f>podroze[[#This Row],[D_powr]]-podroze[[#This Row],[D_wyj]]+1</f>
        <v>3</v>
      </c>
      <c r="J637" s="1" cm="1">
        <f t="array" ref="J637">SUM(IF(podroze[Nazwisko]=podroze[[#This Row],[Nazwisko]],podroze[dnie],0))</f>
        <v>25</v>
      </c>
      <c r="K637" s="1">
        <f>30+(podroze[[#This Row],[dnie]]-1)*24</f>
        <v>78</v>
      </c>
      <c r="AB637" s="1" t="s">
        <v>9</v>
      </c>
      <c r="AC637" s="1" t="s">
        <v>69</v>
      </c>
      <c r="AD637" s="1" t="s">
        <v>8</v>
      </c>
      <c r="AE637" s="2">
        <v>41983</v>
      </c>
      <c r="AF637" s="2">
        <v>41985</v>
      </c>
      <c r="AG637">
        <v>1102</v>
      </c>
      <c r="AH637" t="str">
        <f>podroze7[[#This Row],[Imie]]&amp;podroze7[[#This Row],[Nazwisko]]</f>
        <v>JustynaKrynicka</v>
      </c>
      <c r="AI637">
        <f>COUNTIF(podroze7[id],podroze7[[#This Row],[id]])</f>
        <v>13</v>
      </c>
      <c r="AJ637">
        <f>podroze7[[#This Row],[D_powr]]-podroze7[[#This Row],[D_wyj]]+1</f>
        <v>3</v>
      </c>
      <c r="AK637" s="1" cm="1">
        <f t="array" ref="AK637">SUM(IF(podroze7[Nazwisko]=podroze7[[#This Row],[Nazwisko]],podroze7[dnie],0))</f>
        <v>25</v>
      </c>
      <c r="AL637" s="1">
        <f>30+(podroze7[[#This Row],[dnie]]-1)*24</f>
        <v>78</v>
      </c>
      <c r="AM637" s="1">
        <f>podroze7[[#This Row],[dieta]]+podroze7[[#This Row],[Koszt_wyj]]</f>
        <v>1180</v>
      </c>
      <c r="AZ637" s="1" t="s">
        <v>9</v>
      </c>
      <c r="BA637" s="1" t="s">
        <v>69</v>
      </c>
      <c r="BB637" s="1" t="s">
        <v>8</v>
      </c>
      <c r="BC637" s="2">
        <v>41983</v>
      </c>
      <c r="BD637" s="2">
        <v>41985</v>
      </c>
      <c r="BE637">
        <v>1102</v>
      </c>
      <c r="BF637" t="str">
        <f>podroze78[[#This Row],[Imie]]&amp;podroze78[[#This Row],[Nazwisko]]</f>
        <v>JustynaKrynicka</v>
      </c>
      <c r="BG637">
        <f>COUNTIF(podroze78[id],podroze78[[#This Row],[id]])</f>
        <v>13</v>
      </c>
      <c r="BH637">
        <f>podroze78[[#This Row],[D_powr]]-podroze78[[#This Row],[D_wyj]]+1</f>
        <v>3</v>
      </c>
      <c r="BI637" s="1" cm="1">
        <f t="array" ref="BI637">SUM(IF(podroze78[Nazwisko]=podroze78[[#This Row],[Nazwisko]],podroze78[dnie],0))</f>
        <v>25</v>
      </c>
      <c r="BJ637" s="1">
        <f>30+(podroze78[[#This Row],[dnie]]-1)*24</f>
        <v>78</v>
      </c>
      <c r="BK637" s="1">
        <f>podroze78[[#This Row],[dieta]]+podroze78[[#This Row],[Koszt_wyj]]</f>
        <v>1180</v>
      </c>
      <c r="BL637" s="1">
        <f>MONTH(podroze78[[#This Row],[D_wyj]])</f>
        <v>12</v>
      </c>
      <c r="BT637" s="1" t="s">
        <v>9</v>
      </c>
      <c r="BU637" s="1" t="s">
        <v>69</v>
      </c>
      <c r="BV637" s="1" t="s">
        <v>8</v>
      </c>
      <c r="BW637" s="2">
        <v>41983</v>
      </c>
      <c r="BX637" s="2">
        <v>41985</v>
      </c>
      <c r="BY637">
        <v>1102</v>
      </c>
      <c r="BZ637" t="str">
        <f>podroze789[[#This Row],[Imie]]&amp;podroze789[[#This Row],[Nazwisko]]</f>
        <v>JustynaKrynicka</v>
      </c>
      <c r="CA637">
        <f>COUNTIF(podroze789[id],podroze789[[#This Row],[id]])</f>
        <v>13</v>
      </c>
      <c r="CB637">
        <f>podroze789[[#This Row],[D_powr]]-podroze789[[#This Row],[D_wyj]]+1</f>
        <v>3</v>
      </c>
      <c r="CC637" s="1" cm="1">
        <f t="array" ref="CC637">SUM(IF(podroze789[Nazwisko]=podroze789[[#This Row],[Nazwisko]],podroze789[dnie],0))</f>
        <v>25</v>
      </c>
      <c r="CD637" s="1">
        <f>30+(podroze789[[#This Row],[dnie]]-1)*24</f>
        <v>78</v>
      </c>
      <c r="CE637" s="1">
        <f>podroze789[[#This Row],[dieta]]+podroze789[[#This Row],[Koszt_wyj]]</f>
        <v>1180</v>
      </c>
      <c r="CF637" s="1">
        <f>MONTH(podroze789[[#This Row],[D_wyj]])</f>
        <v>12</v>
      </c>
      <c r="CG637" s="1">
        <f>podroze789[[#This Row],[dnie]]-1</f>
        <v>2</v>
      </c>
      <c r="CV637" s="23">
        <v>1</v>
      </c>
    </row>
    <row r="638" spans="1:100" x14ac:dyDescent="0.25">
      <c r="A638" s="1" t="s">
        <v>128</v>
      </c>
      <c r="B638" s="1" t="s">
        <v>129</v>
      </c>
      <c r="C638" s="1" t="s">
        <v>27</v>
      </c>
      <c r="D638" s="2">
        <v>41673</v>
      </c>
      <c r="E638" s="2">
        <v>41676</v>
      </c>
      <c r="F638">
        <v>826</v>
      </c>
      <c r="G638" t="str">
        <f>podroze[[#This Row],[Imie]]&amp;podroze[[#This Row],[Nazwisko]]</f>
        <v>JaninaBolanowska</v>
      </c>
      <c r="H638">
        <f>COUNTIF(podroze[id],podroze[[#This Row],[id]])</f>
        <v>8</v>
      </c>
      <c r="I638">
        <f>podroze[[#This Row],[D_powr]]-podroze[[#This Row],[D_wyj]]+1</f>
        <v>4</v>
      </c>
      <c r="J638" s="1" cm="1">
        <f t="array" ref="J638">SUM(IF(podroze[Nazwisko]=podroze[[#This Row],[Nazwisko]],podroze[dnie],0))</f>
        <v>25</v>
      </c>
      <c r="K638" s="1">
        <f>30+(podroze[[#This Row],[dnie]]-1)*24</f>
        <v>102</v>
      </c>
      <c r="AB638" s="1" t="s">
        <v>128</v>
      </c>
      <c r="AC638" s="1" t="s">
        <v>129</v>
      </c>
      <c r="AD638" s="1" t="s">
        <v>27</v>
      </c>
      <c r="AE638" s="2">
        <v>41673</v>
      </c>
      <c r="AF638" s="2">
        <v>41676</v>
      </c>
      <c r="AG638">
        <v>826</v>
      </c>
      <c r="AH638" t="str">
        <f>podroze7[[#This Row],[Imie]]&amp;podroze7[[#This Row],[Nazwisko]]</f>
        <v>JaninaBolanowska</v>
      </c>
      <c r="AI638">
        <f>COUNTIF(podroze7[id],podroze7[[#This Row],[id]])</f>
        <v>8</v>
      </c>
      <c r="AJ638">
        <f>podroze7[[#This Row],[D_powr]]-podroze7[[#This Row],[D_wyj]]+1</f>
        <v>4</v>
      </c>
      <c r="AK638" s="1" cm="1">
        <f t="array" ref="AK638">SUM(IF(podroze7[Nazwisko]=podroze7[[#This Row],[Nazwisko]],podroze7[dnie],0))</f>
        <v>25</v>
      </c>
      <c r="AL638" s="1">
        <f>30+(podroze7[[#This Row],[dnie]]-1)*24</f>
        <v>102</v>
      </c>
      <c r="AM638" s="1">
        <f>podroze7[[#This Row],[dieta]]+podroze7[[#This Row],[Koszt_wyj]]</f>
        <v>928</v>
      </c>
      <c r="AZ638" s="1" t="s">
        <v>128</v>
      </c>
      <c r="BA638" s="1" t="s">
        <v>129</v>
      </c>
      <c r="BB638" s="1" t="s">
        <v>27</v>
      </c>
      <c r="BC638" s="2">
        <v>41673</v>
      </c>
      <c r="BD638" s="2">
        <v>41676</v>
      </c>
      <c r="BE638">
        <v>826</v>
      </c>
      <c r="BF638" t="str">
        <f>podroze78[[#This Row],[Imie]]&amp;podroze78[[#This Row],[Nazwisko]]</f>
        <v>JaninaBolanowska</v>
      </c>
      <c r="BG638">
        <f>COUNTIF(podroze78[id],podroze78[[#This Row],[id]])</f>
        <v>8</v>
      </c>
      <c r="BH638">
        <f>podroze78[[#This Row],[D_powr]]-podroze78[[#This Row],[D_wyj]]+1</f>
        <v>4</v>
      </c>
      <c r="BI638" s="1" cm="1">
        <f t="array" ref="BI638">SUM(IF(podroze78[Nazwisko]=podroze78[[#This Row],[Nazwisko]],podroze78[dnie],0))</f>
        <v>25</v>
      </c>
      <c r="BJ638" s="1">
        <f>30+(podroze78[[#This Row],[dnie]]-1)*24</f>
        <v>102</v>
      </c>
      <c r="BK638" s="1">
        <f>podroze78[[#This Row],[dieta]]+podroze78[[#This Row],[Koszt_wyj]]</f>
        <v>928</v>
      </c>
      <c r="BL638" s="1">
        <f>MONTH(podroze78[[#This Row],[D_wyj]])</f>
        <v>2</v>
      </c>
      <c r="BT638" s="1" t="s">
        <v>128</v>
      </c>
      <c r="BU638" s="1" t="s">
        <v>129</v>
      </c>
      <c r="BV638" s="1" t="s">
        <v>27</v>
      </c>
      <c r="BW638" s="2">
        <v>41673</v>
      </c>
      <c r="BX638" s="2">
        <v>41676</v>
      </c>
      <c r="BY638">
        <v>826</v>
      </c>
      <c r="BZ638" t="str">
        <f>podroze789[[#This Row],[Imie]]&amp;podroze789[[#This Row],[Nazwisko]]</f>
        <v>JaninaBolanowska</v>
      </c>
      <c r="CA638">
        <f>COUNTIF(podroze789[id],podroze789[[#This Row],[id]])</f>
        <v>8</v>
      </c>
      <c r="CB638">
        <f>podroze789[[#This Row],[D_powr]]-podroze789[[#This Row],[D_wyj]]+1</f>
        <v>4</v>
      </c>
      <c r="CC638" s="1" cm="1">
        <f t="array" ref="CC638">SUM(IF(podroze789[Nazwisko]=podroze789[[#This Row],[Nazwisko]],podroze789[dnie],0))</f>
        <v>25</v>
      </c>
      <c r="CD638" s="1">
        <f>30+(podroze789[[#This Row],[dnie]]-1)*24</f>
        <v>102</v>
      </c>
      <c r="CE638" s="1">
        <f>podroze789[[#This Row],[dieta]]+podroze789[[#This Row],[Koszt_wyj]]</f>
        <v>928</v>
      </c>
      <c r="CF638" s="1">
        <f>MONTH(podroze789[[#This Row],[D_wyj]])</f>
        <v>2</v>
      </c>
      <c r="CG638" s="1">
        <f>podroze789[[#This Row],[dnie]]-1</f>
        <v>3</v>
      </c>
      <c r="CV638" s="24">
        <v>2</v>
      </c>
    </row>
    <row r="639" spans="1:100" x14ac:dyDescent="0.25">
      <c r="A639" s="1" t="s">
        <v>128</v>
      </c>
      <c r="B639" s="1" t="s">
        <v>129</v>
      </c>
      <c r="C639" s="1" t="s">
        <v>47</v>
      </c>
      <c r="D639" s="2">
        <v>41713</v>
      </c>
      <c r="E639" s="2">
        <v>41716</v>
      </c>
      <c r="F639">
        <v>852.8</v>
      </c>
      <c r="G639" t="str">
        <f>podroze[[#This Row],[Imie]]&amp;podroze[[#This Row],[Nazwisko]]</f>
        <v>JaninaBolanowska</v>
      </c>
      <c r="H639">
        <f>COUNTIF(podroze[id],podroze[[#This Row],[id]])</f>
        <v>8</v>
      </c>
      <c r="I639">
        <f>podroze[[#This Row],[D_powr]]-podroze[[#This Row],[D_wyj]]+1</f>
        <v>4</v>
      </c>
      <c r="J639" s="1" cm="1">
        <f t="array" ref="J639">SUM(IF(podroze[Nazwisko]=podroze[[#This Row],[Nazwisko]],podroze[dnie],0))</f>
        <v>25</v>
      </c>
      <c r="K639" s="1">
        <f>30+(podroze[[#This Row],[dnie]]-1)*24</f>
        <v>102</v>
      </c>
      <c r="AB639" s="1" t="s">
        <v>128</v>
      </c>
      <c r="AC639" s="1" t="s">
        <v>129</v>
      </c>
      <c r="AD639" s="1" t="s">
        <v>47</v>
      </c>
      <c r="AE639" s="2">
        <v>41713</v>
      </c>
      <c r="AF639" s="2">
        <v>41716</v>
      </c>
      <c r="AG639">
        <v>852.8</v>
      </c>
      <c r="AH639" t="str">
        <f>podroze7[[#This Row],[Imie]]&amp;podroze7[[#This Row],[Nazwisko]]</f>
        <v>JaninaBolanowska</v>
      </c>
      <c r="AI639">
        <f>COUNTIF(podroze7[id],podroze7[[#This Row],[id]])</f>
        <v>8</v>
      </c>
      <c r="AJ639">
        <f>podroze7[[#This Row],[D_powr]]-podroze7[[#This Row],[D_wyj]]+1</f>
        <v>4</v>
      </c>
      <c r="AK639" s="1" cm="1">
        <f t="array" ref="AK639">SUM(IF(podroze7[Nazwisko]=podroze7[[#This Row],[Nazwisko]],podroze7[dnie],0))</f>
        <v>25</v>
      </c>
      <c r="AL639" s="1">
        <f>30+(podroze7[[#This Row],[dnie]]-1)*24</f>
        <v>102</v>
      </c>
      <c r="AM639" s="1">
        <f>podroze7[[#This Row],[dieta]]+podroze7[[#This Row],[Koszt_wyj]]</f>
        <v>954.8</v>
      </c>
      <c r="AZ639" s="1" t="s">
        <v>128</v>
      </c>
      <c r="BA639" s="1" t="s">
        <v>129</v>
      </c>
      <c r="BB639" s="1" t="s">
        <v>47</v>
      </c>
      <c r="BC639" s="2">
        <v>41713</v>
      </c>
      <c r="BD639" s="2">
        <v>41716</v>
      </c>
      <c r="BE639">
        <v>852.8</v>
      </c>
      <c r="BF639" t="str">
        <f>podroze78[[#This Row],[Imie]]&amp;podroze78[[#This Row],[Nazwisko]]</f>
        <v>JaninaBolanowska</v>
      </c>
      <c r="BG639">
        <f>COUNTIF(podroze78[id],podroze78[[#This Row],[id]])</f>
        <v>8</v>
      </c>
      <c r="BH639">
        <f>podroze78[[#This Row],[D_powr]]-podroze78[[#This Row],[D_wyj]]+1</f>
        <v>4</v>
      </c>
      <c r="BI639" s="1" cm="1">
        <f t="array" ref="BI639">SUM(IF(podroze78[Nazwisko]=podroze78[[#This Row],[Nazwisko]],podroze78[dnie],0))</f>
        <v>25</v>
      </c>
      <c r="BJ639" s="1">
        <f>30+(podroze78[[#This Row],[dnie]]-1)*24</f>
        <v>102</v>
      </c>
      <c r="BK639" s="1">
        <f>podroze78[[#This Row],[dieta]]+podroze78[[#This Row],[Koszt_wyj]]</f>
        <v>954.8</v>
      </c>
      <c r="BL639" s="1">
        <f>MONTH(podroze78[[#This Row],[D_wyj]])</f>
        <v>3</v>
      </c>
      <c r="BT639" s="1" t="s">
        <v>128</v>
      </c>
      <c r="BU639" s="1" t="s">
        <v>129</v>
      </c>
      <c r="BV639" s="1" t="s">
        <v>47</v>
      </c>
      <c r="BW639" s="2">
        <v>41713</v>
      </c>
      <c r="BX639" s="2">
        <v>41716</v>
      </c>
      <c r="BY639">
        <v>852.8</v>
      </c>
      <c r="BZ639" t="str">
        <f>podroze789[[#This Row],[Imie]]&amp;podroze789[[#This Row],[Nazwisko]]</f>
        <v>JaninaBolanowska</v>
      </c>
      <c r="CA639">
        <f>COUNTIF(podroze789[id],podroze789[[#This Row],[id]])</f>
        <v>8</v>
      </c>
      <c r="CB639">
        <f>podroze789[[#This Row],[D_powr]]-podroze789[[#This Row],[D_wyj]]+1</f>
        <v>4</v>
      </c>
      <c r="CC639" s="1" cm="1">
        <f t="array" ref="CC639">SUM(IF(podroze789[Nazwisko]=podroze789[[#This Row],[Nazwisko]],podroze789[dnie],0))</f>
        <v>25</v>
      </c>
      <c r="CD639" s="1">
        <f>30+(podroze789[[#This Row],[dnie]]-1)*24</f>
        <v>102</v>
      </c>
      <c r="CE639" s="1">
        <f>podroze789[[#This Row],[dieta]]+podroze789[[#This Row],[Koszt_wyj]]</f>
        <v>954.8</v>
      </c>
      <c r="CF639" s="1">
        <f>MONTH(podroze789[[#This Row],[D_wyj]])</f>
        <v>3</v>
      </c>
      <c r="CG639" s="1">
        <f>podroze789[[#This Row],[dnie]]-1</f>
        <v>3</v>
      </c>
      <c r="CV639" s="23">
        <v>2</v>
      </c>
    </row>
    <row r="640" spans="1:100" x14ac:dyDescent="0.25">
      <c r="A640" s="1" t="s">
        <v>128</v>
      </c>
      <c r="B640" s="1" t="s">
        <v>129</v>
      </c>
      <c r="C640" s="1" t="s">
        <v>14</v>
      </c>
      <c r="D640" s="2">
        <v>41839</v>
      </c>
      <c r="E640" s="2">
        <v>41842</v>
      </c>
      <c r="F640">
        <v>550.5</v>
      </c>
      <c r="G640" t="str">
        <f>podroze[[#This Row],[Imie]]&amp;podroze[[#This Row],[Nazwisko]]</f>
        <v>JaninaBolanowska</v>
      </c>
      <c r="H640">
        <f>COUNTIF(podroze[id],podroze[[#This Row],[id]])</f>
        <v>8</v>
      </c>
      <c r="I640">
        <f>podroze[[#This Row],[D_powr]]-podroze[[#This Row],[D_wyj]]+1</f>
        <v>4</v>
      </c>
      <c r="J640" s="1" cm="1">
        <f t="array" ref="J640">SUM(IF(podroze[Nazwisko]=podroze[[#This Row],[Nazwisko]],podroze[dnie],0))</f>
        <v>25</v>
      </c>
      <c r="K640" s="1">
        <f>30+(podroze[[#This Row],[dnie]]-1)*24</f>
        <v>102</v>
      </c>
      <c r="AB640" s="1" t="s">
        <v>128</v>
      </c>
      <c r="AC640" s="1" t="s">
        <v>129</v>
      </c>
      <c r="AD640" s="1" t="s">
        <v>14</v>
      </c>
      <c r="AE640" s="2">
        <v>41839</v>
      </c>
      <c r="AF640" s="2">
        <v>41842</v>
      </c>
      <c r="AG640">
        <v>550.5</v>
      </c>
      <c r="AH640" t="str">
        <f>podroze7[[#This Row],[Imie]]&amp;podroze7[[#This Row],[Nazwisko]]</f>
        <v>JaninaBolanowska</v>
      </c>
      <c r="AI640">
        <f>COUNTIF(podroze7[id],podroze7[[#This Row],[id]])</f>
        <v>8</v>
      </c>
      <c r="AJ640">
        <f>podroze7[[#This Row],[D_powr]]-podroze7[[#This Row],[D_wyj]]+1</f>
        <v>4</v>
      </c>
      <c r="AK640" s="1" cm="1">
        <f t="array" ref="AK640">SUM(IF(podroze7[Nazwisko]=podroze7[[#This Row],[Nazwisko]],podroze7[dnie],0))</f>
        <v>25</v>
      </c>
      <c r="AL640" s="1">
        <f>30+(podroze7[[#This Row],[dnie]]-1)*24</f>
        <v>102</v>
      </c>
      <c r="AM640" s="1">
        <f>podroze7[[#This Row],[dieta]]+podroze7[[#This Row],[Koszt_wyj]]</f>
        <v>652.5</v>
      </c>
      <c r="AZ640" s="1" t="s">
        <v>128</v>
      </c>
      <c r="BA640" s="1" t="s">
        <v>129</v>
      </c>
      <c r="BB640" s="1" t="s">
        <v>14</v>
      </c>
      <c r="BC640" s="2">
        <v>41839</v>
      </c>
      <c r="BD640" s="2">
        <v>41842</v>
      </c>
      <c r="BE640">
        <v>550.5</v>
      </c>
      <c r="BF640" t="str">
        <f>podroze78[[#This Row],[Imie]]&amp;podroze78[[#This Row],[Nazwisko]]</f>
        <v>JaninaBolanowska</v>
      </c>
      <c r="BG640">
        <f>COUNTIF(podroze78[id],podroze78[[#This Row],[id]])</f>
        <v>8</v>
      </c>
      <c r="BH640">
        <f>podroze78[[#This Row],[D_powr]]-podroze78[[#This Row],[D_wyj]]+1</f>
        <v>4</v>
      </c>
      <c r="BI640" s="1" cm="1">
        <f t="array" ref="BI640">SUM(IF(podroze78[Nazwisko]=podroze78[[#This Row],[Nazwisko]],podroze78[dnie],0))</f>
        <v>25</v>
      </c>
      <c r="BJ640" s="1">
        <f>30+(podroze78[[#This Row],[dnie]]-1)*24</f>
        <v>102</v>
      </c>
      <c r="BK640" s="1">
        <f>podroze78[[#This Row],[dieta]]+podroze78[[#This Row],[Koszt_wyj]]</f>
        <v>652.5</v>
      </c>
      <c r="BL640" s="1">
        <f>MONTH(podroze78[[#This Row],[D_wyj]])</f>
        <v>7</v>
      </c>
      <c r="BT640" s="1" t="s">
        <v>128</v>
      </c>
      <c r="BU640" s="1" t="s">
        <v>129</v>
      </c>
      <c r="BV640" s="1" t="s">
        <v>14</v>
      </c>
      <c r="BW640" s="2">
        <v>41839</v>
      </c>
      <c r="BX640" s="2">
        <v>41842</v>
      </c>
      <c r="BY640">
        <v>550.5</v>
      </c>
      <c r="BZ640" t="str">
        <f>podroze789[[#This Row],[Imie]]&amp;podroze789[[#This Row],[Nazwisko]]</f>
        <v>JaninaBolanowska</v>
      </c>
      <c r="CA640">
        <f>COUNTIF(podroze789[id],podroze789[[#This Row],[id]])</f>
        <v>8</v>
      </c>
      <c r="CB640">
        <f>podroze789[[#This Row],[D_powr]]-podroze789[[#This Row],[D_wyj]]+1</f>
        <v>4</v>
      </c>
      <c r="CC640" s="1" cm="1">
        <f t="array" ref="CC640">SUM(IF(podroze789[Nazwisko]=podroze789[[#This Row],[Nazwisko]],podroze789[dnie],0))</f>
        <v>25</v>
      </c>
      <c r="CD640" s="1">
        <f>30+(podroze789[[#This Row],[dnie]]-1)*24</f>
        <v>102</v>
      </c>
      <c r="CE640" s="1">
        <f>podroze789[[#This Row],[dieta]]+podroze789[[#This Row],[Koszt_wyj]]</f>
        <v>652.5</v>
      </c>
      <c r="CF640" s="1">
        <f>MONTH(podroze789[[#This Row],[D_wyj]])</f>
        <v>7</v>
      </c>
      <c r="CG640" s="1">
        <f>podroze789[[#This Row],[dnie]]-1</f>
        <v>3</v>
      </c>
      <c r="CV640" s="24">
        <v>2</v>
      </c>
    </row>
    <row r="641" spans="1:100" x14ac:dyDescent="0.25">
      <c r="A641" s="1" t="s">
        <v>128</v>
      </c>
      <c r="B641" s="1" t="s">
        <v>129</v>
      </c>
      <c r="C641" s="1" t="s">
        <v>14</v>
      </c>
      <c r="D641" s="2">
        <v>41983</v>
      </c>
      <c r="E641" s="2">
        <v>41986</v>
      </c>
      <c r="F641">
        <v>550.5</v>
      </c>
      <c r="G641" t="str">
        <f>podroze[[#This Row],[Imie]]&amp;podroze[[#This Row],[Nazwisko]]</f>
        <v>JaninaBolanowska</v>
      </c>
      <c r="H641">
        <f>COUNTIF(podroze[id],podroze[[#This Row],[id]])</f>
        <v>8</v>
      </c>
      <c r="I641">
        <f>podroze[[#This Row],[D_powr]]-podroze[[#This Row],[D_wyj]]+1</f>
        <v>4</v>
      </c>
      <c r="J641" s="1" cm="1">
        <f t="array" ref="J641">SUM(IF(podroze[Nazwisko]=podroze[[#This Row],[Nazwisko]],podroze[dnie],0))</f>
        <v>25</v>
      </c>
      <c r="K641" s="1">
        <f>30+(podroze[[#This Row],[dnie]]-1)*24</f>
        <v>102</v>
      </c>
      <c r="AB641" s="1" t="s">
        <v>128</v>
      </c>
      <c r="AC641" s="1" t="s">
        <v>129</v>
      </c>
      <c r="AD641" s="1" t="s">
        <v>14</v>
      </c>
      <c r="AE641" s="2">
        <v>41983</v>
      </c>
      <c r="AF641" s="2">
        <v>41986</v>
      </c>
      <c r="AG641">
        <v>550.5</v>
      </c>
      <c r="AH641" t="str">
        <f>podroze7[[#This Row],[Imie]]&amp;podroze7[[#This Row],[Nazwisko]]</f>
        <v>JaninaBolanowska</v>
      </c>
      <c r="AI641">
        <f>COUNTIF(podroze7[id],podroze7[[#This Row],[id]])</f>
        <v>8</v>
      </c>
      <c r="AJ641">
        <f>podroze7[[#This Row],[D_powr]]-podroze7[[#This Row],[D_wyj]]+1</f>
        <v>4</v>
      </c>
      <c r="AK641" s="1" cm="1">
        <f t="array" ref="AK641">SUM(IF(podroze7[Nazwisko]=podroze7[[#This Row],[Nazwisko]],podroze7[dnie],0))</f>
        <v>25</v>
      </c>
      <c r="AL641" s="1">
        <f>30+(podroze7[[#This Row],[dnie]]-1)*24</f>
        <v>102</v>
      </c>
      <c r="AM641" s="1">
        <f>podroze7[[#This Row],[dieta]]+podroze7[[#This Row],[Koszt_wyj]]</f>
        <v>652.5</v>
      </c>
      <c r="AZ641" s="1" t="s">
        <v>128</v>
      </c>
      <c r="BA641" s="1" t="s">
        <v>129</v>
      </c>
      <c r="BB641" s="1" t="s">
        <v>14</v>
      </c>
      <c r="BC641" s="2">
        <v>41983</v>
      </c>
      <c r="BD641" s="2">
        <v>41986</v>
      </c>
      <c r="BE641">
        <v>550.5</v>
      </c>
      <c r="BF641" t="str">
        <f>podroze78[[#This Row],[Imie]]&amp;podroze78[[#This Row],[Nazwisko]]</f>
        <v>JaninaBolanowska</v>
      </c>
      <c r="BG641">
        <f>COUNTIF(podroze78[id],podroze78[[#This Row],[id]])</f>
        <v>8</v>
      </c>
      <c r="BH641">
        <f>podroze78[[#This Row],[D_powr]]-podroze78[[#This Row],[D_wyj]]+1</f>
        <v>4</v>
      </c>
      <c r="BI641" s="1" cm="1">
        <f t="array" ref="BI641">SUM(IF(podroze78[Nazwisko]=podroze78[[#This Row],[Nazwisko]],podroze78[dnie],0))</f>
        <v>25</v>
      </c>
      <c r="BJ641" s="1">
        <f>30+(podroze78[[#This Row],[dnie]]-1)*24</f>
        <v>102</v>
      </c>
      <c r="BK641" s="1">
        <f>podroze78[[#This Row],[dieta]]+podroze78[[#This Row],[Koszt_wyj]]</f>
        <v>652.5</v>
      </c>
      <c r="BL641" s="1">
        <f>MONTH(podroze78[[#This Row],[D_wyj]])</f>
        <v>12</v>
      </c>
      <c r="BT641" s="1" t="s">
        <v>128</v>
      </c>
      <c r="BU641" s="1" t="s">
        <v>129</v>
      </c>
      <c r="BV641" s="1" t="s">
        <v>14</v>
      </c>
      <c r="BW641" s="2">
        <v>41983</v>
      </c>
      <c r="BX641" s="2">
        <v>41986</v>
      </c>
      <c r="BY641">
        <v>550.5</v>
      </c>
      <c r="BZ641" t="str">
        <f>podroze789[[#This Row],[Imie]]&amp;podroze789[[#This Row],[Nazwisko]]</f>
        <v>JaninaBolanowska</v>
      </c>
      <c r="CA641">
        <f>COUNTIF(podroze789[id],podroze789[[#This Row],[id]])</f>
        <v>8</v>
      </c>
      <c r="CB641">
        <f>podroze789[[#This Row],[D_powr]]-podroze789[[#This Row],[D_wyj]]+1</f>
        <v>4</v>
      </c>
      <c r="CC641" s="1" cm="1">
        <f t="array" ref="CC641">SUM(IF(podroze789[Nazwisko]=podroze789[[#This Row],[Nazwisko]],podroze789[dnie],0))</f>
        <v>25</v>
      </c>
      <c r="CD641" s="1">
        <f>30+(podroze789[[#This Row],[dnie]]-1)*24</f>
        <v>102</v>
      </c>
      <c r="CE641" s="1">
        <f>podroze789[[#This Row],[dieta]]+podroze789[[#This Row],[Koszt_wyj]]</f>
        <v>652.5</v>
      </c>
      <c r="CF641" s="1">
        <f>MONTH(podroze789[[#This Row],[D_wyj]])</f>
        <v>12</v>
      </c>
      <c r="CG641" s="1">
        <f>podroze789[[#This Row],[dnie]]-1</f>
        <v>3</v>
      </c>
      <c r="CV641" s="23">
        <v>2</v>
      </c>
    </row>
    <row r="642" spans="1:100" x14ac:dyDescent="0.25">
      <c r="A642" s="1" t="s">
        <v>134</v>
      </c>
      <c r="B642" s="1" t="s">
        <v>135</v>
      </c>
      <c r="C642" s="1" t="s">
        <v>19</v>
      </c>
      <c r="D642" s="2">
        <v>41887</v>
      </c>
      <c r="E642" s="2">
        <v>41890</v>
      </c>
      <c r="F642">
        <v>936.4</v>
      </c>
      <c r="G642" t="str">
        <f>podroze[[#This Row],[Imie]]&amp;podroze[[#This Row],[Nazwisko]]</f>
        <v>ZuzannaKowalska</v>
      </c>
      <c r="H642">
        <f>COUNTIF(podroze[id],podroze[[#This Row],[id]])</f>
        <v>8</v>
      </c>
      <c r="I642">
        <f>podroze[[#This Row],[D_powr]]-podroze[[#This Row],[D_wyj]]+1</f>
        <v>4</v>
      </c>
      <c r="J642" s="1" cm="1">
        <f t="array" ref="J642">SUM(IF(podroze[Nazwisko]=podroze[[#This Row],[Nazwisko]],podroze[dnie],0))</f>
        <v>25</v>
      </c>
      <c r="K642" s="1">
        <f>30+(podroze[[#This Row],[dnie]]-1)*24</f>
        <v>102</v>
      </c>
      <c r="AB642" s="1" t="s">
        <v>134</v>
      </c>
      <c r="AC642" s="1" t="s">
        <v>135</v>
      </c>
      <c r="AD642" s="1" t="s">
        <v>19</v>
      </c>
      <c r="AE642" s="2">
        <v>41887</v>
      </c>
      <c r="AF642" s="2">
        <v>41890</v>
      </c>
      <c r="AG642">
        <v>936.4</v>
      </c>
      <c r="AH642" t="str">
        <f>podroze7[[#This Row],[Imie]]&amp;podroze7[[#This Row],[Nazwisko]]</f>
        <v>ZuzannaKowalska</v>
      </c>
      <c r="AI642">
        <f>COUNTIF(podroze7[id],podroze7[[#This Row],[id]])</f>
        <v>8</v>
      </c>
      <c r="AJ642">
        <f>podroze7[[#This Row],[D_powr]]-podroze7[[#This Row],[D_wyj]]+1</f>
        <v>4</v>
      </c>
      <c r="AK642" s="1" cm="1">
        <f t="array" ref="AK642">SUM(IF(podroze7[Nazwisko]=podroze7[[#This Row],[Nazwisko]],podroze7[dnie],0))</f>
        <v>25</v>
      </c>
      <c r="AL642" s="1">
        <f>30+(podroze7[[#This Row],[dnie]]-1)*24</f>
        <v>102</v>
      </c>
      <c r="AM642" s="1">
        <f>podroze7[[#This Row],[dieta]]+podroze7[[#This Row],[Koszt_wyj]]</f>
        <v>1038.4000000000001</v>
      </c>
      <c r="AZ642" s="1" t="s">
        <v>134</v>
      </c>
      <c r="BA642" s="1" t="s">
        <v>135</v>
      </c>
      <c r="BB642" s="1" t="s">
        <v>19</v>
      </c>
      <c r="BC642" s="2">
        <v>41887</v>
      </c>
      <c r="BD642" s="2">
        <v>41890</v>
      </c>
      <c r="BE642">
        <v>936.4</v>
      </c>
      <c r="BF642" t="str">
        <f>podroze78[[#This Row],[Imie]]&amp;podroze78[[#This Row],[Nazwisko]]</f>
        <v>ZuzannaKowalska</v>
      </c>
      <c r="BG642">
        <f>COUNTIF(podroze78[id],podroze78[[#This Row],[id]])</f>
        <v>8</v>
      </c>
      <c r="BH642">
        <f>podroze78[[#This Row],[D_powr]]-podroze78[[#This Row],[D_wyj]]+1</f>
        <v>4</v>
      </c>
      <c r="BI642" s="1" cm="1">
        <f t="array" ref="BI642">SUM(IF(podroze78[Nazwisko]=podroze78[[#This Row],[Nazwisko]],podroze78[dnie],0))</f>
        <v>25</v>
      </c>
      <c r="BJ642" s="1">
        <f>30+(podroze78[[#This Row],[dnie]]-1)*24</f>
        <v>102</v>
      </c>
      <c r="BK642" s="1">
        <f>podroze78[[#This Row],[dieta]]+podroze78[[#This Row],[Koszt_wyj]]</f>
        <v>1038.4000000000001</v>
      </c>
      <c r="BL642" s="1">
        <f>MONTH(podroze78[[#This Row],[D_wyj]])</f>
        <v>9</v>
      </c>
      <c r="BT642" s="1" t="s">
        <v>134</v>
      </c>
      <c r="BU642" s="1" t="s">
        <v>135</v>
      </c>
      <c r="BV642" s="1" t="s">
        <v>19</v>
      </c>
      <c r="BW642" s="2">
        <v>41887</v>
      </c>
      <c r="BX642" s="2">
        <v>41890</v>
      </c>
      <c r="BY642">
        <v>936.4</v>
      </c>
      <c r="BZ642" t="str">
        <f>podroze789[[#This Row],[Imie]]&amp;podroze789[[#This Row],[Nazwisko]]</f>
        <v>ZuzannaKowalska</v>
      </c>
      <c r="CA642">
        <f>COUNTIF(podroze789[id],podroze789[[#This Row],[id]])</f>
        <v>8</v>
      </c>
      <c r="CB642">
        <f>podroze789[[#This Row],[D_powr]]-podroze789[[#This Row],[D_wyj]]+1</f>
        <v>4</v>
      </c>
      <c r="CC642" s="1" cm="1">
        <f t="array" ref="CC642">SUM(IF(podroze789[Nazwisko]=podroze789[[#This Row],[Nazwisko]],podroze789[dnie],0))</f>
        <v>25</v>
      </c>
      <c r="CD642" s="1">
        <f>30+(podroze789[[#This Row],[dnie]]-1)*24</f>
        <v>102</v>
      </c>
      <c r="CE642" s="1">
        <f>podroze789[[#This Row],[dieta]]+podroze789[[#This Row],[Koszt_wyj]]</f>
        <v>1038.4000000000001</v>
      </c>
      <c r="CF642" s="1">
        <f>MONTH(podroze789[[#This Row],[D_wyj]])</f>
        <v>9</v>
      </c>
      <c r="CG642" s="1">
        <f>podroze789[[#This Row],[dnie]]-1</f>
        <v>3</v>
      </c>
      <c r="CV642" s="24">
        <v>2</v>
      </c>
    </row>
    <row r="643" spans="1:100" x14ac:dyDescent="0.25">
      <c r="A643" s="1" t="s">
        <v>158</v>
      </c>
      <c r="B643" s="1" t="s">
        <v>159</v>
      </c>
      <c r="C643" s="1" t="s">
        <v>8</v>
      </c>
      <c r="D643" s="2">
        <v>41803</v>
      </c>
      <c r="E643" s="2">
        <v>41806</v>
      </c>
      <c r="F643">
        <v>1313</v>
      </c>
      <c r="G643" t="str">
        <f>podroze[[#This Row],[Imie]]&amp;podroze[[#This Row],[Nazwisko]]</f>
        <v>KrystynaPleszewska</v>
      </c>
      <c r="H643">
        <f>COUNTIF(podroze[id],podroze[[#This Row],[id]])</f>
        <v>8</v>
      </c>
      <c r="I643">
        <f>podroze[[#This Row],[D_powr]]-podroze[[#This Row],[D_wyj]]+1</f>
        <v>4</v>
      </c>
      <c r="J643" s="1" cm="1">
        <f t="array" ref="J643">SUM(IF(podroze[Nazwisko]=podroze[[#This Row],[Nazwisko]],podroze[dnie],0))</f>
        <v>25</v>
      </c>
      <c r="K643" s="1">
        <f>30+(podroze[[#This Row],[dnie]]-1)*24</f>
        <v>102</v>
      </c>
      <c r="AB643" s="1" t="s">
        <v>158</v>
      </c>
      <c r="AC643" s="1" t="s">
        <v>159</v>
      </c>
      <c r="AD643" s="1" t="s">
        <v>8</v>
      </c>
      <c r="AE643" s="2">
        <v>41803</v>
      </c>
      <c r="AF643" s="2">
        <v>41806</v>
      </c>
      <c r="AG643">
        <v>1313</v>
      </c>
      <c r="AH643" t="str">
        <f>podroze7[[#This Row],[Imie]]&amp;podroze7[[#This Row],[Nazwisko]]</f>
        <v>KrystynaPleszewska</v>
      </c>
      <c r="AI643">
        <f>COUNTIF(podroze7[id],podroze7[[#This Row],[id]])</f>
        <v>8</v>
      </c>
      <c r="AJ643">
        <f>podroze7[[#This Row],[D_powr]]-podroze7[[#This Row],[D_wyj]]+1</f>
        <v>4</v>
      </c>
      <c r="AK643" s="1" cm="1">
        <f t="array" ref="AK643">SUM(IF(podroze7[Nazwisko]=podroze7[[#This Row],[Nazwisko]],podroze7[dnie],0))</f>
        <v>25</v>
      </c>
      <c r="AL643" s="1">
        <f>30+(podroze7[[#This Row],[dnie]]-1)*24</f>
        <v>102</v>
      </c>
      <c r="AM643" s="1">
        <f>podroze7[[#This Row],[dieta]]+podroze7[[#This Row],[Koszt_wyj]]</f>
        <v>1415</v>
      </c>
      <c r="AZ643" s="1" t="s">
        <v>158</v>
      </c>
      <c r="BA643" s="1" t="s">
        <v>159</v>
      </c>
      <c r="BB643" s="1" t="s">
        <v>8</v>
      </c>
      <c r="BC643" s="2">
        <v>41803</v>
      </c>
      <c r="BD643" s="2">
        <v>41806</v>
      </c>
      <c r="BE643">
        <v>1313</v>
      </c>
      <c r="BF643" t="str">
        <f>podroze78[[#This Row],[Imie]]&amp;podroze78[[#This Row],[Nazwisko]]</f>
        <v>KrystynaPleszewska</v>
      </c>
      <c r="BG643">
        <f>COUNTIF(podroze78[id],podroze78[[#This Row],[id]])</f>
        <v>8</v>
      </c>
      <c r="BH643">
        <f>podroze78[[#This Row],[D_powr]]-podroze78[[#This Row],[D_wyj]]+1</f>
        <v>4</v>
      </c>
      <c r="BI643" s="1" cm="1">
        <f t="array" ref="BI643">SUM(IF(podroze78[Nazwisko]=podroze78[[#This Row],[Nazwisko]],podroze78[dnie],0))</f>
        <v>25</v>
      </c>
      <c r="BJ643" s="1">
        <f>30+(podroze78[[#This Row],[dnie]]-1)*24</f>
        <v>102</v>
      </c>
      <c r="BK643" s="1">
        <f>podroze78[[#This Row],[dieta]]+podroze78[[#This Row],[Koszt_wyj]]</f>
        <v>1415</v>
      </c>
      <c r="BL643" s="1">
        <f>MONTH(podroze78[[#This Row],[D_wyj]])</f>
        <v>6</v>
      </c>
      <c r="BT643" s="1" t="s">
        <v>158</v>
      </c>
      <c r="BU643" s="1" t="s">
        <v>159</v>
      </c>
      <c r="BV643" s="1" t="s">
        <v>8</v>
      </c>
      <c r="BW643" s="2">
        <v>41803</v>
      </c>
      <c r="BX643" s="2">
        <v>41806</v>
      </c>
      <c r="BY643">
        <v>1313</v>
      </c>
      <c r="BZ643" t="str">
        <f>podroze789[[#This Row],[Imie]]&amp;podroze789[[#This Row],[Nazwisko]]</f>
        <v>KrystynaPleszewska</v>
      </c>
      <c r="CA643">
        <f>COUNTIF(podroze789[id],podroze789[[#This Row],[id]])</f>
        <v>8</v>
      </c>
      <c r="CB643">
        <f>podroze789[[#This Row],[D_powr]]-podroze789[[#This Row],[D_wyj]]+1</f>
        <v>4</v>
      </c>
      <c r="CC643" s="1" cm="1">
        <f t="array" ref="CC643">SUM(IF(podroze789[Nazwisko]=podroze789[[#This Row],[Nazwisko]],podroze789[dnie],0))</f>
        <v>25</v>
      </c>
      <c r="CD643" s="1">
        <f>30+(podroze789[[#This Row],[dnie]]-1)*24</f>
        <v>102</v>
      </c>
      <c r="CE643" s="1">
        <f>podroze789[[#This Row],[dieta]]+podroze789[[#This Row],[Koszt_wyj]]</f>
        <v>1415</v>
      </c>
      <c r="CF643" s="1">
        <f>MONTH(podroze789[[#This Row],[D_wyj]])</f>
        <v>6</v>
      </c>
      <c r="CG643" s="1">
        <f>podroze789[[#This Row],[dnie]]-1</f>
        <v>3</v>
      </c>
      <c r="CV643" s="23">
        <v>1</v>
      </c>
    </row>
    <row r="644" spans="1:100" x14ac:dyDescent="0.25">
      <c r="A644" s="1" t="s">
        <v>158</v>
      </c>
      <c r="B644" s="1" t="s">
        <v>159</v>
      </c>
      <c r="C644" s="1" t="s">
        <v>17</v>
      </c>
      <c r="D644" s="2">
        <v>41965</v>
      </c>
      <c r="E644" s="2">
        <v>41968</v>
      </c>
      <c r="F644">
        <v>1116.5</v>
      </c>
      <c r="G644" t="str">
        <f>podroze[[#This Row],[Imie]]&amp;podroze[[#This Row],[Nazwisko]]</f>
        <v>KrystynaPleszewska</v>
      </c>
      <c r="H644">
        <f>COUNTIF(podroze[id],podroze[[#This Row],[id]])</f>
        <v>8</v>
      </c>
      <c r="I644">
        <f>podroze[[#This Row],[D_powr]]-podroze[[#This Row],[D_wyj]]+1</f>
        <v>4</v>
      </c>
      <c r="J644" s="1" cm="1">
        <f t="array" ref="J644">SUM(IF(podroze[Nazwisko]=podroze[[#This Row],[Nazwisko]],podroze[dnie],0))</f>
        <v>25</v>
      </c>
      <c r="K644" s="1">
        <f>30+(podroze[[#This Row],[dnie]]-1)*24</f>
        <v>102</v>
      </c>
      <c r="AB644" s="1" t="s">
        <v>158</v>
      </c>
      <c r="AC644" s="1" t="s">
        <v>159</v>
      </c>
      <c r="AD644" s="1" t="s">
        <v>17</v>
      </c>
      <c r="AE644" s="2">
        <v>41965</v>
      </c>
      <c r="AF644" s="2">
        <v>41968</v>
      </c>
      <c r="AG644">
        <v>1116.5</v>
      </c>
      <c r="AH644" t="str">
        <f>podroze7[[#This Row],[Imie]]&amp;podroze7[[#This Row],[Nazwisko]]</f>
        <v>KrystynaPleszewska</v>
      </c>
      <c r="AI644">
        <f>COUNTIF(podroze7[id],podroze7[[#This Row],[id]])</f>
        <v>8</v>
      </c>
      <c r="AJ644">
        <f>podroze7[[#This Row],[D_powr]]-podroze7[[#This Row],[D_wyj]]+1</f>
        <v>4</v>
      </c>
      <c r="AK644" s="1" cm="1">
        <f t="array" ref="AK644">SUM(IF(podroze7[Nazwisko]=podroze7[[#This Row],[Nazwisko]],podroze7[dnie],0))</f>
        <v>25</v>
      </c>
      <c r="AL644" s="1">
        <f>30+(podroze7[[#This Row],[dnie]]-1)*24</f>
        <v>102</v>
      </c>
      <c r="AM644" s="1">
        <f>podroze7[[#This Row],[dieta]]+podroze7[[#This Row],[Koszt_wyj]]</f>
        <v>1218.5</v>
      </c>
      <c r="AZ644" s="1" t="s">
        <v>158</v>
      </c>
      <c r="BA644" s="1" t="s">
        <v>159</v>
      </c>
      <c r="BB644" s="1" t="s">
        <v>17</v>
      </c>
      <c r="BC644" s="2">
        <v>41965</v>
      </c>
      <c r="BD644" s="2">
        <v>41968</v>
      </c>
      <c r="BE644">
        <v>1116.5</v>
      </c>
      <c r="BF644" t="str">
        <f>podroze78[[#This Row],[Imie]]&amp;podroze78[[#This Row],[Nazwisko]]</f>
        <v>KrystynaPleszewska</v>
      </c>
      <c r="BG644">
        <f>COUNTIF(podroze78[id],podroze78[[#This Row],[id]])</f>
        <v>8</v>
      </c>
      <c r="BH644">
        <f>podroze78[[#This Row],[D_powr]]-podroze78[[#This Row],[D_wyj]]+1</f>
        <v>4</v>
      </c>
      <c r="BI644" s="1" cm="1">
        <f t="array" ref="BI644">SUM(IF(podroze78[Nazwisko]=podroze78[[#This Row],[Nazwisko]],podroze78[dnie],0))</f>
        <v>25</v>
      </c>
      <c r="BJ644" s="1">
        <f>30+(podroze78[[#This Row],[dnie]]-1)*24</f>
        <v>102</v>
      </c>
      <c r="BK644" s="1">
        <f>podroze78[[#This Row],[dieta]]+podroze78[[#This Row],[Koszt_wyj]]</f>
        <v>1218.5</v>
      </c>
      <c r="BL644" s="1">
        <f>MONTH(podroze78[[#This Row],[D_wyj]])</f>
        <v>11</v>
      </c>
      <c r="BT644" s="1" t="s">
        <v>158</v>
      </c>
      <c r="BU644" s="1" t="s">
        <v>159</v>
      </c>
      <c r="BV644" s="1" t="s">
        <v>17</v>
      </c>
      <c r="BW644" s="2">
        <v>41965</v>
      </c>
      <c r="BX644" s="2">
        <v>41968</v>
      </c>
      <c r="BY644">
        <v>1116.5</v>
      </c>
      <c r="BZ644" t="str">
        <f>podroze789[[#This Row],[Imie]]&amp;podroze789[[#This Row],[Nazwisko]]</f>
        <v>KrystynaPleszewska</v>
      </c>
      <c r="CA644">
        <f>COUNTIF(podroze789[id],podroze789[[#This Row],[id]])</f>
        <v>8</v>
      </c>
      <c r="CB644">
        <f>podroze789[[#This Row],[D_powr]]-podroze789[[#This Row],[D_wyj]]+1</f>
        <v>4</v>
      </c>
      <c r="CC644" s="1" cm="1">
        <f t="array" ref="CC644">SUM(IF(podroze789[Nazwisko]=podroze789[[#This Row],[Nazwisko]],podroze789[dnie],0))</f>
        <v>25</v>
      </c>
      <c r="CD644" s="1">
        <f>30+(podroze789[[#This Row],[dnie]]-1)*24</f>
        <v>102</v>
      </c>
      <c r="CE644" s="1">
        <f>podroze789[[#This Row],[dieta]]+podroze789[[#This Row],[Koszt_wyj]]</f>
        <v>1218.5</v>
      </c>
      <c r="CF644" s="1">
        <f>MONTH(podroze789[[#This Row],[D_wyj]])</f>
        <v>11</v>
      </c>
      <c r="CG644" s="1">
        <f>podroze789[[#This Row],[dnie]]-1</f>
        <v>3</v>
      </c>
      <c r="CV644" s="24">
        <v>1</v>
      </c>
    </row>
    <row r="645" spans="1:100" x14ac:dyDescent="0.25">
      <c r="A645" s="1" t="s">
        <v>15</v>
      </c>
      <c r="B645" s="1" t="s">
        <v>44</v>
      </c>
      <c r="C645" s="1" t="s">
        <v>72</v>
      </c>
      <c r="D645" s="2">
        <v>41785</v>
      </c>
      <c r="E645" s="2">
        <v>41787</v>
      </c>
      <c r="F645">
        <v>892.7</v>
      </c>
      <c r="G645" t="str">
        <f>podroze[[#This Row],[Imie]]&amp;podroze[[#This Row],[Nazwisko]]</f>
        <v>PiotrArmowicz</v>
      </c>
      <c r="H645">
        <f>COUNTIF(podroze[id],podroze[[#This Row],[id]])</f>
        <v>10</v>
      </c>
      <c r="I645">
        <f>podroze[[#This Row],[D_powr]]-podroze[[#This Row],[D_wyj]]+1</f>
        <v>3</v>
      </c>
      <c r="J645" s="1" cm="1">
        <f t="array" ref="J645">SUM(IF(podroze[Nazwisko]=podroze[[#This Row],[Nazwisko]],podroze[dnie],0))</f>
        <v>25</v>
      </c>
      <c r="K645" s="1">
        <f>30+(podroze[[#This Row],[dnie]]-1)*24</f>
        <v>78</v>
      </c>
      <c r="AB645" s="1" t="s">
        <v>15</v>
      </c>
      <c r="AC645" s="1" t="s">
        <v>44</v>
      </c>
      <c r="AD645" s="1" t="s">
        <v>72</v>
      </c>
      <c r="AE645" s="2">
        <v>41785</v>
      </c>
      <c r="AF645" s="2">
        <v>41787</v>
      </c>
      <c r="AG645">
        <v>892.7</v>
      </c>
      <c r="AH645" t="str">
        <f>podroze7[[#This Row],[Imie]]&amp;podroze7[[#This Row],[Nazwisko]]</f>
        <v>PiotrArmowicz</v>
      </c>
      <c r="AI645">
        <f>COUNTIF(podroze7[id],podroze7[[#This Row],[id]])</f>
        <v>10</v>
      </c>
      <c r="AJ645">
        <f>podroze7[[#This Row],[D_powr]]-podroze7[[#This Row],[D_wyj]]+1</f>
        <v>3</v>
      </c>
      <c r="AK645" s="1" cm="1">
        <f t="array" ref="AK645">SUM(IF(podroze7[Nazwisko]=podroze7[[#This Row],[Nazwisko]],podroze7[dnie],0))</f>
        <v>25</v>
      </c>
      <c r="AL645" s="1">
        <f>30+(podroze7[[#This Row],[dnie]]-1)*24</f>
        <v>78</v>
      </c>
      <c r="AM645" s="1">
        <f>podroze7[[#This Row],[dieta]]+podroze7[[#This Row],[Koszt_wyj]]</f>
        <v>970.7</v>
      </c>
      <c r="AZ645" s="1" t="s">
        <v>15</v>
      </c>
      <c r="BA645" s="1" t="s">
        <v>44</v>
      </c>
      <c r="BB645" s="1" t="s">
        <v>72</v>
      </c>
      <c r="BC645" s="2">
        <v>41785</v>
      </c>
      <c r="BD645" s="2">
        <v>41787</v>
      </c>
      <c r="BE645">
        <v>892.7</v>
      </c>
      <c r="BF645" t="str">
        <f>podroze78[[#This Row],[Imie]]&amp;podroze78[[#This Row],[Nazwisko]]</f>
        <v>PiotrArmowicz</v>
      </c>
      <c r="BG645">
        <f>COUNTIF(podroze78[id],podroze78[[#This Row],[id]])</f>
        <v>10</v>
      </c>
      <c r="BH645">
        <f>podroze78[[#This Row],[D_powr]]-podroze78[[#This Row],[D_wyj]]+1</f>
        <v>3</v>
      </c>
      <c r="BI645" s="1" cm="1">
        <f t="array" ref="BI645">SUM(IF(podroze78[Nazwisko]=podroze78[[#This Row],[Nazwisko]],podroze78[dnie],0))</f>
        <v>25</v>
      </c>
      <c r="BJ645" s="1">
        <f>30+(podroze78[[#This Row],[dnie]]-1)*24</f>
        <v>78</v>
      </c>
      <c r="BK645" s="1">
        <f>podroze78[[#This Row],[dieta]]+podroze78[[#This Row],[Koszt_wyj]]</f>
        <v>970.7</v>
      </c>
      <c r="BL645" s="1">
        <f>MONTH(podroze78[[#This Row],[D_wyj]])</f>
        <v>5</v>
      </c>
      <c r="BT645" s="1" t="s">
        <v>15</v>
      </c>
      <c r="BU645" s="1" t="s">
        <v>44</v>
      </c>
      <c r="BV645" s="1" t="s">
        <v>72</v>
      </c>
      <c r="BW645" s="2">
        <v>41785</v>
      </c>
      <c r="BX645" s="2">
        <v>41787</v>
      </c>
      <c r="BY645">
        <v>892.7</v>
      </c>
      <c r="BZ645" t="str">
        <f>podroze789[[#This Row],[Imie]]&amp;podroze789[[#This Row],[Nazwisko]]</f>
        <v>PiotrArmowicz</v>
      </c>
      <c r="CA645">
        <f>COUNTIF(podroze789[id],podroze789[[#This Row],[id]])</f>
        <v>10</v>
      </c>
      <c r="CB645">
        <f>podroze789[[#This Row],[D_powr]]-podroze789[[#This Row],[D_wyj]]+1</f>
        <v>3</v>
      </c>
      <c r="CC645" s="1" cm="1">
        <f t="array" ref="CC645">SUM(IF(podroze789[Nazwisko]=podroze789[[#This Row],[Nazwisko]],podroze789[dnie],0))</f>
        <v>25</v>
      </c>
      <c r="CD645" s="1">
        <f>30+(podroze789[[#This Row],[dnie]]-1)*24</f>
        <v>78</v>
      </c>
      <c r="CE645" s="1">
        <f>podroze789[[#This Row],[dieta]]+podroze789[[#This Row],[Koszt_wyj]]</f>
        <v>970.7</v>
      </c>
      <c r="CF645" s="1">
        <f>MONTH(podroze789[[#This Row],[D_wyj]])</f>
        <v>5</v>
      </c>
      <c r="CG645" s="1">
        <f>podroze789[[#This Row],[dnie]]-1</f>
        <v>2</v>
      </c>
      <c r="CV645" s="23">
        <v>1</v>
      </c>
    </row>
    <row r="646" spans="1:100" x14ac:dyDescent="0.25">
      <c r="A646" s="1" t="s">
        <v>15</v>
      </c>
      <c r="B646" s="1" t="s">
        <v>44</v>
      </c>
      <c r="C646" s="1" t="s">
        <v>30</v>
      </c>
      <c r="D646" s="2">
        <v>41875</v>
      </c>
      <c r="E646" s="2">
        <v>41877</v>
      </c>
      <c r="F646">
        <v>450.5</v>
      </c>
      <c r="G646" t="str">
        <f>podroze[[#This Row],[Imie]]&amp;podroze[[#This Row],[Nazwisko]]</f>
        <v>PiotrArmowicz</v>
      </c>
      <c r="H646">
        <f>COUNTIF(podroze[id],podroze[[#This Row],[id]])</f>
        <v>10</v>
      </c>
      <c r="I646">
        <f>podroze[[#This Row],[D_powr]]-podroze[[#This Row],[D_wyj]]+1</f>
        <v>3</v>
      </c>
      <c r="J646" s="1" cm="1">
        <f t="array" ref="J646">SUM(IF(podroze[Nazwisko]=podroze[[#This Row],[Nazwisko]],podroze[dnie],0))</f>
        <v>25</v>
      </c>
      <c r="K646" s="1">
        <f>30+(podroze[[#This Row],[dnie]]-1)*24</f>
        <v>78</v>
      </c>
      <c r="AB646" s="1" t="s">
        <v>15</v>
      </c>
      <c r="AC646" s="1" t="s">
        <v>44</v>
      </c>
      <c r="AD646" s="1" t="s">
        <v>30</v>
      </c>
      <c r="AE646" s="2">
        <v>41875</v>
      </c>
      <c r="AF646" s="2">
        <v>41877</v>
      </c>
      <c r="AG646">
        <v>450.5</v>
      </c>
      <c r="AH646" t="str">
        <f>podroze7[[#This Row],[Imie]]&amp;podroze7[[#This Row],[Nazwisko]]</f>
        <v>PiotrArmowicz</v>
      </c>
      <c r="AI646">
        <f>COUNTIF(podroze7[id],podroze7[[#This Row],[id]])</f>
        <v>10</v>
      </c>
      <c r="AJ646">
        <f>podroze7[[#This Row],[D_powr]]-podroze7[[#This Row],[D_wyj]]+1</f>
        <v>3</v>
      </c>
      <c r="AK646" s="1" cm="1">
        <f t="array" ref="AK646">SUM(IF(podroze7[Nazwisko]=podroze7[[#This Row],[Nazwisko]],podroze7[dnie],0))</f>
        <v>25</v>
      </c>
      <c r="AL646" s="1">
        <f>30+(podroze7[[#This Row],[dnie]]-1)*24</f>
        <v>78</v>
      </c>
      <c r="AM646" s="1">
        <f>podroze7[[#This Row],[dieta]]+podroze7[[#This Row],[Koszt_wyj]]</f>
        <v>528.5</v>
      </c>
      <c r="AZ646" s="1" t="s">
        <v>15</v>
      </c>
      <c r="BA646" s="1" t="s">
        <v>44</v>
      </c>
      <c r="BB646" s="1" t="s">
        <v>30</v>
      </c>
      <c r="BC646" s="2">
        <v>41875</v>
      </c>
      <c r="BD646" s="2">
        <v>41877</v>
      </c>
      <c r="BE646">
        <v>450.5</v>
      </c>
      <c r="BF646" t="str">
        <f>podroze78[[#This Row],[Imie]]&amp;podroze78[[#This Row],[Nazwisko]]</f>
        <v>PiotrArmowicz</v>
      </c>
      <c r="BG646">
        <f>COUNTIF(podroze78[id],podroze78[[#This Row],[id]])</f>
        <v>10</v>
      </c>
      <c r="BH646">
        <f>podroze78[[#This Row],[D_powr]]-podroze78[[#This Row],[D_wyj]]+1</f>
        <v>3</v>
      </c>
      <c r="BI646" s="1" cm="1">
        <f t="array" ref="BI646">SUM(IF(podroze78[Nazwisko]=podroze78[[#This Row],[Nazwisko]],podroze78[dnie],0))</f>
        <v>25</v>
      </c>
      <c r="BJ646" s="1">
        <f>30+(podroze78[[#This Row],[dnie]]-1)*24</f>
        <v>78</v>
      </c>
      <c r="BK646" s="1">
        <f>podroze78[[#This Row],[dieta]]+podroze78[[#This Row],[Koszt_wyj]]</f>
        <v>528.5</v>
      </c>
      <c r="BL646" s="1">
        <f>MONTH(podroze78[[#This Row],[D_wyj]])</f>
        <v>8</v>
      </c>
      <c r="BT646" s="1" t="s">
        <v>15</v>
      </c>
      <c r="BU646" s="1" t="s">
        <v>44</v>
      </c>
      <c r="BV646" s="1" t="s">
        <v>30</v>
      </c>
      <c r="BW646" s="2">
        <v>41875</v>
      </c>
      <c r="BX646" s="2">
        <v>41877</v>
      </c>
      <c r="BY646">
        <v>450.5</v>
      </c>
      <c r="BZ646" t="str">
        <f>podroze789[[#This Row],[Imie]]&amp;podroze789[[#This Row],[Nazwisko]]</f>
        <v>PiotrArmowicz</v>
      </c>
      <c r="CA646">
        <f>COUNTIF(podroze789[id],podroze789[[#This Row],[id]])</f>
        <v>10</v>
      </c>
      <c r="CB646">
        <f>podroze789[[#This Row],[D_powr]]-podroze789[[#This Row],[D_wyj]]+1</f>
        <v>3</v>
      </c>
      <c r="CC646" s="1" cm="1">
        <f t="array" ref="CC646">SUM(IF(podroze789[Nazwisko]=podroze789[[#This Row],[Nazwisko]],podroze789[dnie],0))</f>
        <v>25</v>
      </c>
      <c r="CD646" s="1">
        <f>30+(podroze789[[#This Row],[dnie]]-1)*24</f>
        <v>78</v>
      </c>
      <c r="CE646" s="1">
        <f>podroze789[[#This Row],[dieta]]+podroze789[[#This Row],[Koszt_wyj]]</f>
        <v>528.5</v>
      </c>
      <c r="CF646" s="1">
        <f>MONTH(podroze789[[#This Row],[D_wyj]])</f>
        <v>8</v>
      </c>
      <c r="CG646" s="1">
        <f>podroze789[[#This Row],[dnie]]-1</f>
        <v>2</v>
      </c>
      <c r="CV646" s="24">
        <v>1</v>
      </c>
    </row>
    <row r="647" spans="1:100" x14ac:dyDescent="0.25">
      <c r="A647" s="1" t="s">
        <v>15</v>
      </c>
      <c r="B647" s="1" t="s">
        <v>44</v>
      </c>
      <c r="C647" s="1" t="s">
        <v>27</v>
      </c>
      <c r="D647" s="2">
        <v>41911</v>
      </c>
      <c r="E647" s="2">
        <v>41913</v>
      </c>
      <c r="F647">
        <v>698</v>
      </c>
      <c r="G647" t="str">
        <f>podroze[[#This Row],[Imie]]&amp;podroze[[#This Row],[Nazwisko]]</f>
        <v>PiotrArmowicz</v>
      </c>
      <c r="H647">
        <f>COUNTIF(podroze[id],podroze[[#This Row],[id]])</f>
        <v>10</v>
      </c>
      <c r="I647">
        <f>podroze[[#This Row],[D_powr]]-podroze[[#This Row],[D_wyj]]+1</f>
        <v>3</v>
      </c>
      <c r="J647" s="1" cm="1">
        <f t="array" ref="J647">SUM(IF(podroze[Nazwisko]=podroze[[#This Row],[Nazwisko]],podroze[dnie],0))</f>
        <v>25</v>
      </c>
      <c r="K647" s="1">
        <f>30+(podroze[[#This Row],[dnie]]-1)*24</f>
        <v>78</v>
      </c>
      <c r="AB647" s="1" t="s">
        <v>15</v>
      </c>
      <c r="AC647" s="1" t="s">
        <v>44</v>
      </c>
      <c r="AD647" s="1" t="s">
        <v>27</v>
      </c>
      <c r="AE647" s="2">
        <v>41911</v>
      </c>
      <c r="AF647" s="2">
        <v>41913</v>
      </c>
      <c r="AG647">
        <v>698</v>
      </c>
      <c r="AH647" t="str">
        <f>podroze7[[#This Row],[Imie]]&amp;podroze7[[#This Row],[Nazwisko]]</f>
        <v>PiotrArmowicz</v>
      </c>
      <c r="AI647">
        <f>COUNTIF(podroze7[id],podroze7[[#This Row],[id]])</f>
        <v>10</v>
      </c>
      <c r="AJ647">
        <f>podroze7[[#This Row],[D_powr]]-podroze7[[#This Row],[D_wyj]]+1</f>
        <v>3</v>
      </c>
      <c r="AK647" s="1" cm="1">
        <f t="array" ref="AK647">SUM(IF(podroze7[Nazwisko]=podroze7[[#This Row],[Nazwisko]],podroze7[dnie],0))</f>
        <v>25</v>
      </c>
      <c r="AL647" s="1">
        <f>30+(podroze7[[#This Row],[dnie]]-1)*24</f>
        <v>78</v>
      </c>
      <c r="AM647" s="1">
        <f>podroze7[[#This Row],[dieta]]+podroze7[[#This Row],[Koszt_wyj]]</f>
        <v>776</v>
      </c>
      <c r="AZ647" s="1" t="s">
        <v>15</v>
      </c>
      <c r="BA647" s="1" t="s">
        <v>44</v>
      </c>
      <c r="BB647" s="1" t="s">
        <v>27</v>
      </c>
      <c r="BC647" s="2">
        <v>41911</v>
      </c>
      <c r="BD647" s="2">
        <v>41913</v>
      </c>
      <c r="BE647">
        <v>698</v>
      </c>
      <c r="BF647" t="str">
        <f>podroze78[[#This Row],[Imie]]&amp;podroze78[[#This Row],[Nazwisko]]</f>
        <v>PiotrArmowicz</v>
      </c>
      <c r="BG647">
        <f>COUNTIF(podroze78[id],podroze78[[#This Row],[id]])</f>
        <v>10</v>
      </c>
      <c r="BH647">
        <f>podroze78[[#This Row],[D_powr]]-podroze78[[#This Row],[D_wyj]]+1</f>
        <v>3</v>
      </c>
      <c r="BI647" s="1" cm="1">
        <f t="array" ref="BI647">SUM(IF(podroze78[Nazwisko]=podroze78[[#This Row],[Nazwisko]],podroze78[dnie],0))</f>
        <v>25</v>
      </c>
      <c r="BJ647" s="1">
        <f>30+(podroze78[[#This Row],[dnie]]-1)*24</f>
        <v>78</v>
      </c>
      <c r="BK647" s="1">
        <f>podroze78[[#This Row],[dieta]]+podroze78[[#This Row],[Koszt_wyj]]</f>
        <v>776</v>
      </c>
      <c r="BL647" s="1">
        <f>MONTH(podroze78[[#This Row],[D_wyj]])</f>
        <v>9</v>
      </c>
      <c r="BT647" s="1" t="s">
        <v>15</v>
      </c>
      <c r="BU647" s="1" t="s">
        <v>44</v>
      </c>
      <c r="BV647" s="1" t="s">
        <v>27</v>
      </c>
      <c r="BW647" s="2">
        <v>41911</v>
      </c>
      <c r="BX647" s="2">
        <v>41913</v>
      </c>
      <c r="BY647">
        <v>698</v>
      </c>
      <c r="BZ647" t="str">
        <f>podroze789[[#This Row],[Imie]]&amp;podroze789[[#This Row],[Nazwisko]]</f>
        <v>PiotrArmowicz</v>
      </c>
      <c r="CA647">
        <f>COUNTIF(podroze789[id],podroze789[[#This Row],[id]])</f>
        <v>10</v>
      </c>
      <c r="CB647">
        <f>podroze789[[#This Row],[D_powr]]-podroze789[[#This Row],[D_wyj]]+1</f>
        <v>3</v>
      </c>
      <c r="CC647" s="1" cm="1">
        <f t="array" ref="CC647">SUM(IF(podroze789[Nazwisko]=podroze789[[#This Row],[Nazwisko]],podroze789[dnie],0))</f>
        <v>25</v>
      </c>
      <c r="CD647" s="1">
        <f>30+(podroze789[[#This Row],[dnie]]-1)*24</f>
        <v>78</v>
      </c>
      <c r="CE647" s="1">
        <f>podroze789[[#This Row],[dieta]]+podroze789[[#This Row],[Koszt_wyj]]</f>
        <v>776</v>
      </c>
      <c r="CF647" s="1">
        <f>MONTH(podroze789[[#This Row],[D_wyj]])</f>
        <v>9</v>
      </c>
      <c r="CG647" s="1">
        <f>podroze789[[#This Row],[dnie]]-1</f>
        <v>2</v>
      </c>
      <c r="CV647" s="23">
        <v>1</v>
      </c>
    </row>
    <row r="648" spans="1:100" x14ac:dyDescent="0.25">
      <c r="A648" s="1" t="s">
        <v>126</v>
      </c>
      <c r="B648" s="1" t="s">
        <v>127</v>
      </c>
      <c r="C648" s="1" t="s">
        <v>14</v>
      </c>
      <c r="D648" s="2">
        <v>41661</v>
      </c>
      <c r="E648" s="2">
        <v>41663</v>
      </c>
      <c r="F648">
        <v>426.5</v>
      </c>
      <c r="G648" t="str">
        <f>podroze[[#This Row],[Imie]]&amp;podroze[[#This Row],[Nazwisko]]</f>
        <v>KacperKrajewski</v>
      </c>
      <c r="H648">
        <f>COUNTIF(podroze[id],podroze[[#This Row],[id]])</f>
        <v>10</v>
      </c>
      <c r="I648">
        <f>podroze[[#This Row],[D_powr]]-podroze[[#This Row],[D_wyj]]+1</f>
        <v>3</v>
      </c>
      <c r="J648" s="1" cm="1">
        <f t="array" ref="J648">SUM(IF(podroze[Nazwisko]=podroze[[#This Row],[Nazwisko]],podroze[dnie],0))</f>
        <v>25</v>
      </c>
      <c r="K648" s="1">
        <f>30+(podroze[[#This Row],[dnie]]-1)*24</f>
        <v>78</v>
      </c>
      <c r="AB648" s="1" t="s">
        <v>126</v>
      </c>
      <c r="AC648" s="1" t="s">
        <v>127</v>
      </c>
      <c r="AD648" s="1" t="s">
        <v>14</v>
      </c>
      <c r="AE648" s="2">
        <v>41661</v>
      </c>
      <c r="AF648" s="2">
        <v>41663</v>
      </c>
      <c r="AG648">
        <v>426.5</v>
      </c>
      <c r="AH648" t="str">
        <f>podroze7[[#This Row],[Imie]]&amp;podroze7[[#This Row],[Nazwisko]]</f>
        <v>KacperKrajewski</v>
      </c>
      <c r="AI648">
        <f>COUNTIF(podroze7[id],podroze7[[#This Row],[id]])</f>
        <v>10</v>
      </c>
      <c r="AJ648">
        <f>podroze7[[#This Row],[D_powr]]-podroze7[[#This Row],[D_wyj]]+1</f>
        <v>3</v>
      </c>
      <c r="AK648" s="1" cm="1">
        <f t="array" ref="AK648">SUM(IF(podroze7[Nazwisko]=podroze7[[#This Row],[Nazwisko]],podroze7[dnie],0))</f>
        <v>25</v>
      </c>
      <c r="AL648" s="1">
        <f>30+(podroze7[[#This Row],[dnie]]-1)*24</f>
        <v>78</v>
      </c>
      <c r="AM648" s="1">
        <f>podroze7[[#This Row],[dieta]]+podroze7[[#This Row],[Koszt_wyj]]</f>
        <v>504.5</v>
      </c>
      <c r="AZ648" s="1" t="s">
        <v>126</v>
      </c>
      <c r="BA648" s="1" t="s">
        <v>127</v>
      </c>
      <c r="BB648" s="1" t="s">
        <v>14</v>
      </c>
      <c r="BC648" s="2">
        <v>41661</v>
      </c>
      <c r="BD648" s="2">
        <v>41663</v>
      </c>
      <c r="BE648">
        <v>426.5</v>
      </c>
      <c r="BF648" t="str">
        <f>podroze78[[#This Row],[Imie]]&amp;podroze78[[#This Row],[Nazwisko]]</f>
        <v>KacperKrajewski</v>
      </c>
      <c r="BG648">
        <f>COUNTIF(podroze78[id],podroze78[[#This Row],[id]])</f>
        <v>10</v>
      </c>
      <c r="BH648">
        <f>podroze78[[#This Row],[D_powr]]-podroze78[[#This Row],[D_wyj]]+1</f>
        <v>3</v>
      </c>
      <c r="BI648" s="1" cm="1">
        <f t="array" ref="BI648">SUM(IF(podroze78[Nazwisko]=podroze78[[#This Row],[Nazwisko]],podroze78[dnie],0))</f>
        <v>25</v>
      </c>
      <c r="BJ648" s="1">
        <f>30+(podroze78[[#This Row],[dnie]]-1)*24</f>
        <v>78</v>
      </c>
      <c r="BK648" s="1">
        <f>podroze78[[#This Row],[dieta]]+podroze78[[#This Row],[Koszt_wyj]]</f>
        <v>504.5</v>
      </c>
      <c r="BL648" s="1">
        <f>MONTH(podroze78[[#This Row],[D_wyj]])</f>
        <v>1</v>
      </c>
      <c r="BT648" s="1" t="s">
        <v>126</v>
      </c>
      <c r="BU648" s="1" t="s">
        <v>127</v>
      </c>
      <c r="BV648" s="1" t="s">
        <v>14</v>
      </c>
      <c r="BW648" s="2">
        <v>41661</v>
      </c>
      <c r="BX648" s="2">
        <v>41663</v>
      </c>
      <c r="BY648">
        <v>426.5</v>
      </c>
      <c r="BZ648" t="str">
        <f>podroze789[[#This Row],[Imie]]&amp;podroze789[[#This Row],[Nazwisko]]</f>
        <v>KacperKrajewski</v>
      </c>
      <c r="CA648">
        <f>COUNTIF(podroze789[id],podroze789[[#This Row],[id]])</f>
        <v>10</v>
      </c>
      <c r="CB648">
        <f>podroze789[[#This Row],[D_powr]]-podroze789[[#This Row],[D_wyj]]+1</f>
        <v>3</v>
      </c>
      <c r="CC648" s="1" cm="1">
        <f t="array" ref="CC648">SUM(IF(podroze789[Nazwisko]=podroze789[[#This Row],[Nazwisko]],podroze789[dnie],0))</f>
        <v>25</v>
      </c>
      <c r="CD648" s="1">
        <f>30+(podroze789[[#This Row],[dnie]]-1)*24</f>
        <v>78</v>
      </c>
      <c r="CE648" s="1">
        <f>podroze789[[#This Row],[dieta]]+podroze789[[#This Row],[Koszt_wyj]]</f>
        <v>504.5</v>
      </c>
      <c r="CF648" s="1">
        <f>MONTH(podroze789[[#This Row],[D_wyj]])</f>
        <v>1</v>
      </c>
      <c r="CG648" s="1">
        <f>podroze789[[#This Row],[dnie]]-1</f>
        <v>2</v>
      </c>
      <c r="CV648" s="24">
        <v>1</v>
      </c>
    </row>
    <row r="649" spans="1:100" x14ac:dyDescent="0.25">
      <c r="A649" s="1" t="s">
        <v>126</v>
      </c>
      <c r="B649" s="1" t="s">
        <v>127</v>
      </c>
      <c r="C649" s="1" t="s">
        <v>38</v>
      </c>
      <c r="D649" s="2">
        <v>41677</v>
      </c>
      <c r="E649" s="2">
        <v>41679</v>
      </c>
      <c r="F649">
        <v>536.79999999999995</v>
      </c>
      <c r="G649" t="str">
        <f>podroze[[#This Row],[Imie]]&amp;podroze[[#This Row],[Nazwisko]]</f>
        <v>KacperKrajewski</v>
      </c>
      <c r="H649">
        <f>COUNTIF(podroze[id],podroze[[#This Row],[id]])</f>
        <v>10</v>
      </c>
      <c r="I649">
        <f>podroze[[#This Row],[D_powr]]-podroze[[#This Row],[D_wyj]]+1</f>
        <v>3</v>
      </c>
      <c r="J649" s="1" cm="1">
        <f t="array" ref="J649">SUM(IF(podroze[Nazwisko]=podroze[[#This Row],[Nazwisko]],podroze[dnie],0))</f>
        <v>25</v>
      </c>
      <c r="K649" s="1">
        <f>30+(podroze[[#This Row],[dnie]]-1)*24</f>
        <v>78</v>
      </c>
      <c r="AB649" s="1" t="s">
        <v>126</v>
      </c>
      <c r="AC649" s="1" t="s">
        <v>127</v>
      </c>
      <c r="AD649" s="1" t="s">
        <v>38</v>
      </c>
      <c r="AE649" s="2">
        <v>41677</v>
      </c>
      <c r="AF649" s="2">
        <v>41679</v>
      </c>
      <c r="AG649">
        <v>536.79999999999995</v>
      </c>
      <c r="AH649" t="str">
        <f>podroze7[[#This Row],[Imie]]&amp;podroze7[[#This Row],[Nazwisko]]</f>
        <v>KacperKrajewski</v>
      </c>
      <c r="AI649">
        <f>COUNTIF(podroze7[id],podroze7[[#This Row],[id]])</f>
        <v>10</v>
      </c>
      <c r="AJ649">
        <f>podroze7[[#This Row],[D_powr]]-podroze7[[#This Row],[D_wyj]]+1</f>
        <v>3</v>
      </c>
      <c r="AK649" s="1" cm="1">
        <f t="array" ref="AK649">SUM(IF(podroze7[Nazwisko]=podroze7[[#This Row],[Nazwisko]],podroze7[dnie],0))</f>
        <v>25</v>
      </c>
      <c r="AL649" s="1">
        <f>30+(podroze7[[#This Row],[dnie]]-1)*24</f>
        <v>78</v>
      </c>
      <c r="AM649" s="1">
        <f>podroze7[[#This Row],[dieta]]+podroze7[[#This Row],[Koszt_wyj]]</f>
        <v>614.79999999999995</v>
      </c>
      <c r="AZ649" s="1" t="s">
        <v>126</v>
      </c>
      <c r="BA649" s="1" t="s">
        <v>127</v>
      </c>
      <c r="BB649" s="1" t="s">
        <v>38</v>
      </c>
      <c r="BC649" s="2">
        <v>41677</v>
      </c>
      <c r="BD649" s="2">
        <v>41679</v>
      </c>
      <c r="BE649">
        <v>536.79999999999995</v>
      </c>
      <c r="BF649" t="str">
        <f>podroze78[[#This Row],[Imie]]&amp;podroze78[[#This Row],[Nazwisko]]</f>
        <v>KacperKrajewski</v>
      </c>
      <c r="BG649">
        <f>COUNTIF(podroze78[id],podroze78[[#This Row],[id]])</f>
        <v>10</v>
      </c>
      <c r="BH649">
        <f>podroze78[[#This Row],[D_powr]]-podroze78[[#This Row],[D_wyj]]+1</f>
        <v>3</v>
      </c>
      <c r="BI649" s="1" cm="1">
        <f t="array" ref="BI649">SUM(IF(podroze78[Nazwisko]=podroze78[[#This Row],[Nazwisko]],podroze78[dnie],0))</f>
        <v>25</v>
      </c>
      <c r="BJ649" s="1">
        <f>30+(podroze78[[#This Row],[dnie]]-1)*24</f>
        <v>78</v>
      </c>
      <c r="BK649" s="1">
        <f>podroze78[[#This Row],[dieta]]+podroze78[[#This Row],[Koszt_wyj]]</f>
        <v>614.79999999999995</v>
      </c>
      <c r="BL649" s="1">
        <f>MONTH(podroze78[[#This Row],[D_wyj]])</f>
        <v>2</v>
      </c>
      <c r="BT649" s="1" t="s">
        <v>126</v>
      </c>
      <c r="BU649" s="1" t="s">
        <v>127</v>
      </c>
      <c r="BV649" s="1" t="s">
        <v>38</v>
      </c>
      <c r="BW649" s="2">
        <v>41677</v>
      </c>
      <c r="BX649" s="2">
        <v>41679</v>
      </c>
      <c r="BY649">
        <v>536.79999999999995</v>
      </c>
      <c r="BZ649" t="str">
        <f>podroze789[[#This Row],[Imie]]&amp;podroze789[[#This Row],[Nazwisko]]</f>
        <v>KacperKrajewski</v>
      </c>
      <c r="CA649">
        <f>COUNTIF(podroze789[id],podroze789[[#This Row],[id]])</f>
        <v>10</v>
      </c>
      <c r="CB649">
        <f>podroze789[[#This Row],[D_powr]]-podroze789[[#This Row],[D_wyj]]+1</f>
        <v>3</v>
      </c>
      <c r="CC649" s="1" cm="1">
        <f t="array" ref="CC649">SUM(IF(podroze789[Nazwisko]=podroze789[[#This Row],[Nazwisko]],podroze789[dnie],0))</f>
        <v>25</v>
      </c>
      <c r="CD649" s="1">
        <f>30+(podroze789[[#This Row],[dnie]]-1)*24</f>
        <v>78</v>
      </c>
      <c r="CE649" s="1">
        <f>podroze789[[#This Row],[dieta]]+podroze789[[#This Row],[Koszt_wyj]]</f>
        <v>614.79999999999995</v>
      </c>
      <c r="CF649" s="1">
        <f>MONTH(podroze789[[#This Row],[D_wyj]])</f>
        <v>2</v>
      </c>
      <c r="CG649" s="1">
        <f>podroze789[[#This Row],[dnie]]-1</f>
        <v>2</v>
      </c>
      <c r="CV649" s="23">
        <v>1</v>
      </c>
    </row>
    <row r="650" spans="1:100" x14ac:dyDescent="0.25">
      <c r="A650" s="1" t="s">
        <v>126</v>
      </c>
      <c r="B650" s="1" t="s">
        <v>127</v>
      </c>
      <c r="C650" s="1" t="s">
        <v>19</v>
      </c>
      <c r="D650" s="2">
        <v>41815</v>
      </c>
      <c r="E650" s="2">
        <v>41817</v>
      </c>
      <c r="F650">
        <v>795.4</v>
      </c>
      <c r="G650" t="str">
        <f>podroze[[#This Row],[Imie]]&amp;podroze[[#This Row],[Nazwisko]]</f>
        <v>KacperKrajewski</v>
      </c>
      <c r="H650">
        <f>COUNTIF(podroze[id],podroze[[#This Row],[id]])</f>
        <v>10</v>
      </c>
      <c r="I650">
        <f>podroze[[#This Row],[D_powr]]-podroze[[#This Row],[D_wyj]]+1</f>
        <v>3</v>
      </c>
      <c r="J650" s="1" cm="1">
        <f t="array" ref="J650">SUM(IF(podroze[Nazwisko]=podroze[[#This Row],[Nazwisko]],podroze[dnie],0))</f>
        <v>25</v>
      </c>
      <c r="K650" s="1">
        <f>30+(podroze[[#This Row],[dnie]]-1)*24</f>
        <v>78</v>
      </c>
      <c r="AB650" s="1" t="s">
        <v>126</v>
      </c>
      <c r="AC650" s="1" t="s">
        <v>127</v>
      </c>
      <c r="AD650" s="1" t="s">
        <v>19</v>
      </c>
      <c r="AE650" s="2">
        <v>41815</v>
      </c>
      <c r="AF650" s="2">
        <v>41817</v>
      </c>
      <c r="AG650">
        <v>795.4</v>
      </c>
      <c r="AH650" t="str">
        <f>podroze7[[#This Row],[Imie]]&amp;podroze7[[#This Row],[Nazwisko]]</f>
        <v>KacperKrajewski</v>
      </c>
      <c r="AI650">
        <f>COUNTIF(podroze7[id],podroze7[[#This Row],[id]])</f>
        <v>10</v>
      </c>
      <c r="AJ650">
        <f>podroze7[[#This Row],[D_powr]]-podroze7[[#This Row],[D_wyj]]+1</f>
        <v>3</v>
      </c>
      <c r="AK650" s="1" cm="1">
        <f t="array" ref="AK650">SUM(IF(podroze7[Nazwisko]=podroze7[[#This Row],[Nazwisko]],podroze7[dnie],0))</f>
        <v>25</v>
      </c>
      <c r="AL650" s="1">
        <f>30+(podroze7[[#This Row],[dnie]]-1)*24</f>
        <v>78</v>
      </c>
      <c r="AM650" s="1">
        <f>podroze7[[#This Row],[dieta]]+podroze7[[#This Row],[Koszt_wyj]]</f>
        <v>873.4</v>
      </c>
      <c r="AZ650" s="1" t="s">
        <v>126</v>
      </c>
      <c r="BA650" s="1" t="s">
        <v>127</v>
      </c>
      <c r="BB650" s="1" t="s">
        <v>19</v>
      </c>
      <c r="BC650" s="2">
        <v>41815</v>
      </c>
      <c r="BD650" s="2">
        <v>41817</v>
      </c>
      <c r="BE650">
        <v>795.4</v>
      </c>
      <c r="BF650" t="str">
        <f>podroze78[[#This Row],[Imie]]&amp;podroze78[[#This Row],[Nazwisko]]</f>
        <v>KacperKrajewski</v>
      </c>
      <c r="BG650">
        <f>COUNTIF(podroze78[id],podroze78[[#This Row],[id]])</f>
        <v>10</v>
      </c>
      <c r="BH650">
        <f>podroze78[[#This Row],[D_powr]]-podroze78[[#This Row],[D_wyj]]+1</f>
        <v>3</v>
      </c>
      <c r="BI650" s="1" cm="1">
        <f t="array" ref="BI650">SUM(IF(podroze78[Nazwisko]=podroze78[[#This Row],[Nazwisko]],podroze78[dnie],0))</f>
        <v>25</v>
      </c>
      <c r="BJ650" s="1">
        <f>30+(podroze78[[#This Row],[dnie]]-1)*24</f>
        <v>78</v>
      </c>
      <c r="BK650" s="1">
        <f>podroze78[[#This Row],[dieta]]+podroze78[[#This Row],[Koszt_wyj]]</f>
        <v>873.4</v>
      </c>
      <c r="BL650" s="1">
        <f>MONTH(podroze78[[#This Row],[D_wyj]])</f>
        <v>6</v>
      </c>
      <c r="BT650" s="1" t="s">
        <v>126</v>
      </c>
      <c r="BU650" s="1" t="s">
        <v>127</v>
      </c>
      <c r="BV650" s="1" t="s">
        <v>19</v>
      </c>
      <c r="BW650" s="2">
        <v>41815</v>
      </c>
      <c r="BX650" s="2">
        <v>41817</v>
      </c>
      <c r="BY650">
        <v>795.4</v>
      </c>
      <c r="BZ650" t="str">
        <f>podroze789[[#This Row],[Imie]]&amp;podroze789[[#This Row],[Nazwisko]]</f>
        <v>KacperKrajewski</v>
      </c>
      <c r="CA650">
        <f>COUNTIF(podroze789[id],podroze789[[#This Row],[id]])</f>
        <v>10</v>
      </c>
      <c r="CB650">
        <f>podroze789[[#This Row],[D_powr]]-podroze789[[#This Row],[D_wyj]]+1</f>
        <v>3</v>
      </c>
      <c r="CC650" s="1" cm="1">
        <f t="array" ref="CC650">SUM(IF(podroze789[Nazwisko]=podroze789[[#This Row],[Nazwisko]],podroze789[dnie],0))</f>
        <v>25</v>
      </c>
      <c r="CD650" s="1">
        <f>30+(podroze789[[#This Row],[dnie]]-1)*24</f>
        <v>78</v>
      </c>
      <c r="CE650" s="1">
        <f>podroze789[[#This Row],[dieta]]+podroze789[[#This Row],[Koszt_wyj]]</f>
        <v>873.4</v>
      </c>
      <c r="CF650" s="1">
        <f>MONTH(podroze789[[#This Row],[D_wyj]])</f>
        <v>6</v>
      </c>
      <c r="CG650" s="1">
        <f>podroze789[[#This Row],[dnie]]-1</f>
        <v>2</v>
      </c>
      <c r="CV650" s="24">
        <v>1</v>
      </c>
    </row>
    <row r="651" spans="1:100" x14ac:dyDescent="0.25">
      <c r="A651" s="1" t="s">
        <v>126</v>
      </c>
      <c r="B651" s="1" t="s">
        <v>127</v>
      </c>
      <c r="C651" s="1" t="s">
        <v>47</v>
      </c>
      <c r="D651" s="2">
        <v>41911</v>
      </c>
      <c r="E651" s="2">
        <v>41913</v>
      </c>
      <c r="F651">
        <v>689.8</v>
      </c>
      <c r="G651" t="str">
        <f>podroze[[#This Row],[Imie]]&amp;podroze[[#This Row],[Nazwisko]]</f>
        <v>KacperKrajewski</v>
      </c>
      <c r="H651">
        <f>COUNTIF(podroze[id],podroze[[#This Row],[id]])</f>
        <v>10</v>
      </c>
      <c r="I651">
        <f>podroze[[#This Row],[D_powr]]-podroze[[#This Row],[D_wyj]]+1</f>
        <v>3</v>
      </c>
      <c r="J651" s="1" cm="1">
        <f t="array" ref="J651">SUM(IF(podroze[Nazwisko]=podroze[[#This Row],[Nazwisko]],podroze[dnie],0))</f>
        <v>25</v>
      </c>
      <c r="K651" s="1">
        <f>30+(podroze[[#This Row],[dnie]]-1)*24</f>
        <v>78</v>
      </c>
      <c r="AB651" s="1" t="s">
        <v>126</v>
      </c>
      <c r="AC651" s="1" t="s">
        <v>127</v>
      </c>
      <c r="AD651" s="1" t="s">
        <v>47</v>
      </c>
      <c r="AE651" s="2">
        <v>41911</v>
      </c>
      <c r="AF651" s="2">
        <v>41913</v>
      </c>
      <c r="AG651">
        <v>689.8</v>
      </c>
      <c r="AH651" t="str">
        <f>podroze7[[#This Row],[Imie]]&amp;podroze7[[#This Row],[Nazwisko]]</f>
        <v>KacperKrajewski</v>
      </c>
      <c r="AI651">
        <f>COUNTIF(podroze7[id],podroze7[[#This Row],[id]])</f>
        <v>10</v>
      </c>
      <c r="AJ651">
        <f>podroze7[[#This Row],[D_powr]]-podroze7[[#This Row],[D_wyj]]+1</f>
        <v>3</v>
      </c>
      <c r="AK651" s="1" cm="1">
        <f t="array" ref="AK651">SUM(IF(podroze7[Nazwisko]=podroze7[[#This Row],[Nazwisko]],podroze7[dnie],0))</f>
        <v>25</v>
      </c>
      <c r="AL651" s="1">
        <f>30+(podroze7[[#This Row],[dnie]]-1)*24</f>
        <v>78</v>
      </c>
      <c r="AM651" s="1">
        <f>podroze7[[#This Row],[dieta]]+podroze7[[#This Row],[Koszt_wyj]]</f>
        <v>767.8</v>
      </c>
      <c r="AZ651" s="1" t="s">
        <v>126</v>
      </c>
      <c r="BA651" s="1" t="s">
        <v>127</v>
      </c>
      <c r="BB651" s="1" t="s">
        <v>47</v>
      </c>
      <c r="BC651" s="2">
        <v>41911</v>
      </c>
      <c r="BD651" s="2">
        <v>41913</v>
      </c>
      <c r="BE651">
        <v>689.8</v>
      </c>
      <c r="BF651" t="str">
        <f>podroze78[[#This Row],[Imie]]&amp;podroze78[[#This Row],[Nazwisko]]</f>
        <v>KacperKrajewski</v>
      </c>
      <c r="BG651">
        <f>COUNTIF(podroze78[id],podroze78[[#This Row],[id]])</f>
        <v>10</v>
      </c>
      <c r="BH651">
        <f>podroze78[[#This Row],[D_powr]]-podroze78[[#This Row],[D_wyj]]+1</f>
        <v>3</v>
      </c>
      <c r="BI651" s="1" cm="1">
        <f t="array" ref="BI651">SUM(IF(podroze78[Nazwisko]=podroze78[[#This Row],[Nazwisko]],podroze78[dnie],0))</f>
        <v>25</v>
      </c>
      <c r="BJ651" s="1">
        <f>30+(podroze78[[#This Row],[dnie]]-1)*24</f>
        <v>78</v>
      </c>
      <c r="BK651" s="1">
        <f>podroze78[[#This Row],[dieta]]+podroze78[[#This Row],[Koszt_wyj]]</f>
        <v>767.8</v>
      </c>
      <c r="BL651" s="1">
        <f>MONTH(podroze78[[#This Row],[D_wyj]])</f>
        <v>9</v>
      </c>
      <c r="BT651" s="1" t="s">
        <v>126</v>
      </c>
      <c r="BU651" s="1" t="s">
        <v>127</v>
      </c>
      <c r="BV651" s="1" t="s">
        <v>47</v>
      </c>
      <c r="BW651" s="2">
        <v>41911</v>
      </c>
      <c r="BX651" s="2">
        <v>41913</v>
      </c>
      <c r="BY651">
        <v>689.8</v>
      </c>
      <c r="BZ651" t="str">
        <f>podroze789[[#This Row],[Imie]]&amp;podroze789[[#This Row],[Nazwisko]]</f>
        <v>KacperKrajewski</v>
      </c>
      <c r="CA651">
        <f>COUNTIF(podroze789[id],podroze789[[#This Row],[id]])</f>
        <v>10</v>
      </c>
      <c r="CB651">
        <f>podroze789[[#This Row],[D_powr]]-podroze789[[#This Row],[D_wyj]]+1</f>
        <v>3</v>
      </c>
      <c r="CC651" s="1" cm="1">
        <f t="array" ref="CC651">SUM(IF(podroze789[Nazwisko]=podroze789[[#This Row],[Nazwisko]],podroze789[dnie],0))</f>
        <v>25</v>
      </c>
      <c r="CD651" s="1">
        <f>30+(podroze789[[#This Row],[dnie]]-1)*24</f>
        <v>78</v>
      </c>
      <c r="CE651" s="1">
        <f>podroze789[[#This Row],[dieta]]+podroze789[[#This Row],[Koszt_wyj]]</f>
        <v>767.8</v>
      </c>
      <c r="CF651" s="1">
        <f>MONTH(podroze789[[#This Row],[D_wyj]])</f>
        <v>9</v>
      </c>
      <c r="CG651" s="1">
        <f>podroze789[[#This Row],[dnie]]-1</f>
        <v>2</v>
      </c>
      <c r="CV651" s="23">
        <v>1</v>
      </c>
    </row>
    <row r="652" spans="1:100" x14ac:dyDescent="0.25">
      <c r="A652" s="1" t="s">
        <v>9</v>
      </c>
      <c r="B652" s="1" t="s">
        <v>69</v>
      </c>
      <c r="C652" s="1" t="s">
        <v>72</v>
      </c>
      <c r="D652" s="2">
        <v>41803</v>
      </c>
      <c r="E652" s="2">
        <v>41804</v>
      </c>
      <c r="F652">
        <v>693.7</v>
      </c>
      <c r="G652" t="str">
        <f>podroze[[#This Row],[Imie]]&amp;podroze[[#This Row],[Nazwisko]]</f>
        <v>JustynaKrynicka</v>
      </c>
      <c r="H652">
        <f>COUNTIF(podroze[id],podroze[[#This Row],[id]])</f>
        <v>13</v>
      </c>
      <c r="I652">
        <f>podroze[[#This Row],[D_powr]]-podroze[[#This Row],[D_wyj]]+1</f>
        <v>2</v>
      </c>
      <c r="J652" s="1" cm="1">
        <f t="array" ref="J652">SUM(IF(podroze[Nazwisko]=podroze[[#This Row],[Nazwisko]],podroze[dnie],0))</f>
        <v>25</v>
      </c>
      <c r="K652" s="1">
        <f>30+(podroze[[#This Row],[dnie]]-1)*24</f>
        <v>54</v>
      </c>
      <c r="AB652" s="1" t="s">
        <v>9</v>
      </c>
      <c r="AC652" s="1" t="s">
        <v>69</v>
      </c>
      <c r="AD652" s="1" t="s">
        <v>72</v>
      </c>
      <c r="AE652" s="2">
        <v>41803</v>
      </c>
      <c r="AF652" s="2">
        <v>41804</v>
      </c>
      <c r="AG652">
        <v>693.7</v>
      </c>
      <c r="AH652" t="str">
        <f>podroze7[[#This Row],[Imie]]&amp;podroze7[[#This Row],[Nazwisko]]</f>
        <v>JustynaKrynicka</v>
      </c>
      <c r="AI652">
        <f>COUNTIF(podroze7[id],podroze7[[#This Row],[id]])</f>
        <v>13</v>
      </c>
      <c r="AJ652">
        <f>podroze7[[#This Row],[D_powr]]-podroze7[[#This Row],[D_wyj]]+1</f>
        <v>2</v>
      </c>
      <c r="AK652" s="1" cm="1">
        <f t="array" ref="AK652">SUM(IF(podroze7[Nazwisko]=podroze7[[#This Row],[Nazwisko]],podroze7[dnie],0))</f>
        <v>25</v>
      </c>
      <c r="AL652" s="1">
        <f>30+(podroze7[[#This Row],[dnie]]-1)*24</f>
        <v>54</v>
      </c>
      <c r="AM652" s="1">
        <f>podroze7[[#This Row],[dieta]]+podroze7[[#This Row],[Koszt_wyj]]</f>
        <v>747.7</v>
      </c>
      <c r="AZ652" s="1" t="s">
        <v>9</v>
      </c>
      <c r="BA652" s="1" t="s">
        <v>69</v>
      </c>
      <c r="BB652" s="1" t="s">
        <v>72</v>
      </c>
      <c r="BC652" s="2">
        <v>41803</v>
      </c>
      <c r="BD652" s="2">
        <v>41804</v>
      </c>
      <c r="BE652">
        <v>693.7</v>
      </c>
      <c r="BF652" t="str">
        <f>podroze78[[#This Row],[Imie]]&amp;podroze78[[#This Row],[Nazwisko]]</f>
        <v>JustynaKrynicka</v>
      </c>
      <c r="BG652">
        <f>COUNTIF(podroze78[id],podroze78[[#This Row],[id]])</f>
        <v>13</v>
      </c>
      <c r="BH652">
        <f>podroze78[[#This Row],[D_powr]]-podroze78[[#This Row],[D_wyj]]+1</f>
        <v>2</v>
      </c>
      <c r="BI652" s="1" cm="1">
        <f t="array" ref="BI652">SUM(IF(podroze78[Nazwisko]=podroze78[[#This Row],[Nazwisko]],podroze78[dnie],0))</f>
        <v>25</v>
      </c>
      <c r="BJ652" s="1">
        <f>30+(podroze78[[#This Row],[dnie]]-1)*24</f>
        <v>54</v>
      </c>
      <c r="BK652" s="1">
        <f>podroze78[[#This Row],[dieta]]+podroze78[[#This Row],[Koszt_wyj]]</f>
        <v>747.7</v>
      </c>
      <c r="BL652" s="1">
        <f>MONTH(podroze78[[#This Row],[D_wyj]])</f>
        <v>6</v>
      </c>
      <c r="BT652" s="1" t="s">
        <v>9</v>
      </c>
      <c r="BU652" s="1" t="s">
        <v>69</v>
      </c>
      <c r="BV652" s="1" t="s">
        <v>72</v>
      </c>
      <c r="BW652" s="2">
        <v>41803</v>
      </c>
      <c r="BX652" s="2">
        <v>41804</v>
      </c>
      <c r="BY652">
        <v>693.7</v>
      </c>
      <c r="BZ652" t="str">
        <f>podroze789[[#This Row],[Imie]]&amp;podroze789[[#This Row],[Nazwisko]]</f>
        <v>JustynaKrynicka</v>
      </c>
      <c r="CA652">
        <f>COUNTIF(podroze789[id],podroze789[[#This Row],[id]])</f>
        <v>13</v>
      </c>
      <c r="CB652">
        <f>podroze789[[#This Row],[D_powr]]-podroze789[[#This Row],[D_wyj]]+1</f>
        <v>2</v>
      </c>
      <c r="CC652" s="1" cm="1">
        <f t="array" ref="CC652">SUM(IF(podroze789[Nazwisko]=podroze789[[#This Row],[Nazwisko]],podroze789[dnie],0))</f>
        <v>25</v>
      </c>
      <c r="CD652" s="1">
        <f>30+(podroze789[[#This Row],[dnie]]-1)*24</f>
        <v>54</v>
      </c>
      <c r="CE652" s="1">
        <f>podroze789[[#This Row],[dieta]]+podroze789[[#This Row],[Koszt_wyj]]</f>
        <v>747.7</v>
      </c>
      <c r="CF652" s="1">
        <f>MONTH(podroze789[[#This Row],[D_wyj]])</f>
        <v>6</v>
      </c>
      <c r="CG652" s="1">
        <f>podroze789[[#This Row],[dnie]]-1</f>
        <v>1</v>
      </c>
      <c r="CV652" s="24">
        <v>4</v>
      </c>
    </row>
    <row r="653" spans="1:100" x14ac:dyDescent="0.25">
      <c r="A653" s="1" t="s">
        <v>9</v>
      </c>
      <c r="B653" s="1" t="s">
        <v>69</v>
      </c>
      <c r="C653" s="1" t="s">
        <v>30</v>
      </c>
      <c r="D653" s="2">
        <v>41950</v>
      </c>
      <c r="E653" s="2">
        <v>41951</v>
      </c>
      <c r="F653">
        <v>331.5</v>
      </c>
      <c r="G653" t="str">
        <f>podroze[[#This Row],[Imie]]&amp;podroze[[#This Row],[Nazwisko]]</f>
        <v>JustynaKrynicka</v>
      </c>
      <c r="H653">
        <f>COUNTIF(podroze[id],podroze[[#This Row],[id]])</f>
        <v>13</v>
      </c>
      <c r="I653">
        <f>podroze[[#This Row],[D_powr]]-podroze[[#This Row],[D_wyj]]+1</f>
        <v>2</v>
      </c>
      <c r="J653" s="1" cm="1">
        <f t="array" ref="J653">SUM(IF(podroze[Nazwisko]=podroze[[#This Row],[Nazwisko]],podroze[dnie],0))</f>
        <v>25</v>
      </c>
      <c r="K653" s="1">
        <f>30+(podroze[[#This Row],[dnie]]-1)*24</f>
        <v>54</v>
      </c>
      <c r="AB653" s="1" t="s">
        <v>9</v>
      </c>
      <c r="AC653" s="1" t="s">
        <v>69</v>
      </c>
      <c r="AD653" s="1" t="s">
        <v>30</v>
      </c>
      <c r="AE653" s="2">
        <v>41950</v>
      </c>
      <c r="AF653" s="2">
        <v>41951</v>
      </c>
      <c r="AG653">
        <v>331.5</v>
      </c>
      <c r="AH653" t="str">
        <f>podroze7[[#This Row],[Imie]]&amp;podroze7[[#This Row],[Nazwisko]]</f>
        <v>JustynaKrynicka</v>
      </c>
      <c r="AI653">
        <f>COUNTIF(podroze7[id],podroze7[[#This Row],[id]])</f>
        <v>13</v>
      </c>
      <c r="AJ653">
        <f>podroze7[[#This Row],[D_powr]]-podroze7[[#This Row],[D_wyj]]+1</f>
        <v>2</v>
      </c>
      <c r="AK653" s="1" cm="1">
        <f t="array" ref="AK653">SUM(IF(podroze7[Nazwisko]=podroze7[[#This Row],[Nazwisko]],podroze7[dnie],0))</f>
        <v>25</v>
      </c>
      <c r="AL653" s="1">
        <f>30+(podroze7[[#This Row],[dnie]]-1)*24</f>
        <v>54</v>
      </c>
      <c r="AM653" s="1">
        <f>podroze7[[#This Row],[dieta]]+podroze7[[#This Row],[Koszt_wyj]]</f>
        <v>385.5</v>
      </c>
      <c r="AZ653" s="1" t="s">
        <v>9</v>
      </c>
      <c r="BA653" s="1" t="s">
        <v>69</v>
      </c>
      <c r="BB653" s="1" t="s">
        <v>30</v>
      </c>
      <c r="BC653" s="2">
        <v>41950</v>
      </c>
      <c r="BD653" s="2">
        <v>41951</v>
      </c>
      <c r="BE653">
        <v>331.5</v>
      </c>
      <c r="BF653" t="str">
        <f>podroze78[[#This Row],[Imie]]&amp;podroze78[[#This Row],[Nazwisko]]</f>
        <v>JustynaKrynicka</v>
      </c>
      <c r="BG653">
        <f>COUNTIF(podroze78[id],podroze78[[#This Row],[id]])</f>
        <v>13</v>
      </c>
      <c r="BH653">
        <f>podroze78[[#This Row],[D_powr]]-podroze78[[#This Row],[D_wyj]]+1</f>
        <v>2</v>
      </c>
      <c r="BI653" s="1" cm="1">
        <f t="array" ref="BI653">SUM(IF(podroze78[Nazwisko]=podroze78[[#This Row],[Nazwisko]],podroze78[dnie],0))</f>
        <v>25</v>
      </c>
      <c r="BJ653" s="1">
        <f>30+(podroze78[[#This Row],[dnie]]-1)*24</f>
        <v>54</v>
      </c>
      <c r="BK653" s="1">
        <f>podroze78[[#This Row],[dieta]]+podroze78[[#This Row],[Koszt_wyj]]</f>
        <v>385.5</v>
      </c>
      <c r="BL653" s="1">
        <f>MONTH(podroze78[[#This Row],[D_wyj]])</f>
        <v>11</v>
      </c>
      <c r="BT653" s="1" t="s">
        <v>9</v>
      </c>
      <c r="BU653" s="1" t="s">
        <v>69</v>
      </c>
      <c r="BV653" s="1" t="s">
        <v>30</v>
      </c>
      <c r="BW653" s="2">
        <v>41950</v>
      </c>
      <c r="BX653" s="2">
        <v>41951</v>
      </c>
      <c r="BY653">
        <v>331.5</v>
      </c>
      <c r="BZ653" t="str">
        <f>podroze789[[#This Row],[Imie]]&amp;podroze789[[#This Row],[Nazwisko]]</f>
        <v>JustynaKrynicka</v>
      </c>
      <c r="CA653">
        <f>COUNTIF(podroze789[id],podroze789[[#This Row],[id]])</f>
        <v>13</v>
      </c>
      <c r="CB653">
        <f>podroze789[[#This Row],[D_powr]]-podroze789[[#This Row],[D_wyj]]+1</f>
        <v>2</v>
      </c>
      <c r="CC653" s="1" cm="1">
        <f t="array" ref="CC653">SUM(IF(podroze789[Nazwisko]=podroze789[[#This Row],[Nazwisko]],podroze789[dnie],0))</f>
        <v>25</v>
      </c>
      <c r="CD653" s="1">
        <f>30+(podroze789[[#This Row],[dnie]]-1)*24</f>
        <v>54</v>
      </c>
      <c r="CE653" s="1">
        <f>podroze789[[#This Row],[dieta]]+podroze789[[#This Row],[Koszt_wyj]]</f>
        <v>385.5</v>
      </c>
      <c r="CF653" s="1">
        <f>MONTH(podroze789[[#This Row],[D_wyj]])</f>
        <v>11</v>
      </c>
      <c r="CG653" s="1">
        <f>podroze789[[#This Row],[dnie]]-1</f>
        <v>1</v>
      </c>
      <c r="CV653" s="23">
        <v>4</v>
      </c>
    </row>
    <row r="654" spans="1:100" x14ac:dyDescent="0.25">
      <c r="A654" s="1" t="s">
        <v>9</v>
      </c>
      <c r="B654" s="1" t="s">
        <v>69</v>
      </c>
      <c r="C654" s="1" t="s">
        <v>38</v>
      </c>
      <c r="D654" s="2">
        <v>41971</v>
      </c>
      <c r="E654" s="2">
        <v>41972</v>
      </c>
      <c r="F654">
        <v>407.8</v>
      </c>
      <c r="G654" t="str">
        <f>podroze[[#This Row],[Imie]]&amp;podroze[[#This Row],[Nazwisko]]</f>
        <v>JustynaKrynicka</v>
      </c>
      <c r="H654">
        <f>COUNTIF(podroze[id],podroze[[#This Row],[id]])</f>
        <v>13</v>
      </c>
      <c r="I654">
        <f>podroze[[#This Row],[D_powr]]-podroze[[#This Row],[D_wyj]]+1</f>
        <v>2</v>
      </c>
      <c r="J654" s="1" cm="1">
        <f t="array" ref="J654">SUM(IF(podroze[Nazwisko]=podroze[[#This Row],[Nazwisko]],podroze[dnie],0))</f>
        <v>25</v>
      </c>
      <c r="K654" s="1">
        <f>30+(podroze[[#This Row],[dnie]]-1)*24</f>
        <v>54</v>
      </c>
      <c r="AB654" s="1" t="s">
        <v>9</v>
      </c>
      <c r="AC654" s="1" t="s">
        <v>69</v>
      </c>
      <c r="AD654" s="1" t="s">
        <v>38</v>
      </c>
      <c r="AE654" s="2">
        <v>41971</v>
      </c>
      <c r="AF654" s="2">
        <v>41972</v>
      </c>
      <c r="AG654">
        <v>407.8</v>
      </c>
      <c r="AH654" t="str">
        <f>podroze7[[#This Row],[Imie]]&amp;podroze7[[#This Row],[Nazwisko]]</f>
        <v>JustynaKrynicka</v>
      </c>
      <c r="AI654">
        <f>COUNTIF(podroze7[id],podroze7[[#This Row],[id]])</f>
        <v>13</v>
      </c>
      <c r="AJ654">
        <f>podroze7[[#This Row],[D_powr]]-podroze7[[#This Row],[D_wyj]]+1</f>
        <v>2</v>
      </c>
      <c r="AK654" s="1" cm="1">
        <f t="array" ref="AK654">SUM(IF(podroze7[Nazwisko]=podroze7[[#This Row],[Nazwisko]],podroze7[dnie],0))</f>
        <v>25</v>
      </c>
      <c r="AL654" s="1">
        <f>30+(podroze7[[#This Row],[dnie]]-1)*24</f>
        <v>54</v>
      </c>
      <c r="AM654" s="1">
        <f>podroze7[[#This Row],[dieta]]+podroze7[[#This Row],[Koszt_wyj]]</f>
        <v>461.8</v>
      </c>
      <c r="AZ654" s="1" t="s">
        <v>9</v>
      </c>
      <c r="BA654" s="1" t="s">
        <v>69</v>
      </c>
      <c r="BB654" s="1" t="s">
        <v>38</v>
      </c>
      <c r="BC654" s="2">
        <v>41971</v>
      </c>
      <c r="BD654" s="2">
        <v>41972</v>
      </c>
      <c r="BE654">
        <v>407.8</v>
      </c>
      <c r="BF654" t="str">
        <f>podroze78[[#This Row],[Imie]]&amp;podroze78[[#This Row],[Nazwisko]]</f>
        <v>JustynaKrynicka</v>
      </c>
      <c r="BG654">
        <f>COUNTIF(podroze78[id],podroze78[[#This Row],[id]])</f>
        <v>13</v>
      </c>
      <c r="BH654">
        <f>podroze78[[#This Row],[D_powr]]-podroze78[[#This Row],[D_wyj]]+1</f>
        <v>2</v>
      </c>
      <c r="BI654" s="1" cm="1">
        <f t="array" ref="BI654">SUM(IF(podroze78[Nazwisko]=podroze78[[#This Row],[Nazwisko]],podroze78[dnie],0))</f>
        <v>25</v>
      </c>
      <c r="BJ654" s="1">
        <f>30+(podroze78[[#This Row],[dnie]]-1)*24</f>
        <v>54</v>
      </c>
      <c r="BK654" s="1">
        <f>podroze78[[#This Row],[dieta]]+podroze78[[#This Row],[Koszt_wyj]]</f>
        <v>461.8</v>
      </c>
      <c r="BL654" s="1">
        <f>MONTH(podroze78[[#This Row],[D_wyj]])</f>
        <v>11</v>
      </c>
      <c r="BT654" s="1" t="s">
        <v>9</v>
      </c>
      <c r="BU654" s="1" t="s">
        <v>69</v>
      </c>
      <c r="BV654" s="1" t="s">
        <v>38</v>
      </c>
      <c r="BW654" s="2">
        <v>41971</v>
      </c>
      <c r="BX654" s="2">
        <v>41972</v>
      </c>
      <c r="BY654">
        <v>407.8</v>
      </c>
      <c r="BZ654" t="str">
        <f>podroze789[[#This Row],[Imie]]&amp;podroze789[[#This Row],[Nazwisko]]</f>
        <v>JustynaKrynicka</v>
      </c>
      <c r="CA654">
        <f>COUNTIF(podroze789[id],podroze789[[#This Row],[id]])</f>
        <v>13</v>
      </c>
      <c r="CB654">
        <f>podroze789[[#This Row],[D_powr]]-podroze789[[#This Row],[D_wyj]]+1</f>
        <v>2</v>
      </c>
      <c r="CC654" s="1" cm="1">
        <f t="array" ref="CC654">SUM(IF(podroze789[Nazwisko]=podroze789[[#This Row],[Nazwisko]],podroze789[dnie],0))</f>
        <v>25</v>
      </c>
      <c r="CD654" s="1">
        <f>30+(podroze789[[#This Row],[dnie]]-1)*24</f>
        <v>54</v>
      </c>
      <c r="CE654" s="1">
        <f>podroze789[[#This Row],[dieta]]+podroze789[[#This Row],[Koszt_wyj]]</f>
        <v>461.8</v>
      </c>
      <c r="CF654" s="1">
        <f>MONTH(podroze789[[#This Row],[D_wyj]])</f>
        <v>11</v>
      </c>
      <c r="CG654" s="1">
        <f>podroze789[[#This Row],[dnie]]-1</f>
        <v>1</v>
      </c>
      <c r="CV654" s="24">
        <v>3</v>
      </c>
    </row>
    <row r="655" spans="1:100" x14ac:dyDescent="0.25">
      <c r="A655" s="1" t="s">
        <v>134</v>
      </c>
      <c r="B655" s="1" t="s">
        <v>135</v>
      </c>
      <c r="C655" s="1" t="s">
        <v>47</v>
      </c>
      <c r="D655" s="2">
        <v>41665</v>
      </c>
      <c r="E655" s="2">
        <v>41667</v>
      </c>
      <c r="F655">
        <v>689.8</v>
      </c>
      <c r="G655" t="str">
        <f>podroze[[#This Row],[Imie]]&amp;podroze[[#This Row],[Nazwisko]]</f>
        <v>ZuzannaKowalska</v>
      </c>
      <c r="H655">
        <f>COUNTIF(podroze[id],podroze[[#This Row],[id]])</f>
        <v>8</v>
      </c>
      <c r="I655">
        <f>podroze[[#This Row],[D_powr]]-podroze[[#This Row],[D_wyj]]+1</f>
        <v>3</v>
      </c>
      <c r="J655" s="1" cm="1">
        <f t="array" ref="J655">SUM(IF(podroze[Nazwisko]=podroze[[#This Row],[Nazwisko]],podroze[dnie],0))</f>
        <v>25</v>
      </c>
      <c r="K655" s="1">
        <f>30+(podroze[[#This Row],[dnie]]-1)*24</f>
        <v>78</v>
      </c>
      <c r="AB655" s="1" t="s">
        <v>134</v>
      </c>
      <c r="AC655" s="1" t="s">
        <v>135</v>
      </c>
      <c r="AD655" s="1" t="s">
        <v>47</v>
      </c>
      <c r="AE655" s="2">
        <v>41665</v>
      </c>
      <c r="AF655" s="2">
        <v>41667</v>
      </c>
      <c r="AG655">
        <v>689.8</v>
      </c>
      <c r="AH655" t="str">
        <f>podroze7[[#This Row],[Imie]]&amp;podroze7[[#This Row],[Nazwisko]]</f>
        <v>ZuzannaKowalska</v>
      </c>
      <c r="AI655">
        <f>COUNTIF(podroze7[id],podroze7[[#This Row],[id]])</f>
        <v>8</v>
      </c>
      <c r="AJ655">
        <f>podroze7[[#This Row],[D_powr]]-podroze7[[#This Row],[D_wyj]]+1</f>
        <v>3</v>
      </c>
      <c r="AK655" s="1" cm="1">
        <f t="array" ref="AK655">SUM(IF(podroze7[Nazwisko]=podroze7[[#This Row],[Nazwisko]],podroze7[dnie],0))</f>
        <v>25</v>
      </c>
      <c r="AL655" s="1">
        <f>30+(podroze7[[#This Row],[dnie]]-1)*24</f>
        <v>78</v>
      </c>
      <c r="AM655" s="1">
        <f>podroze7[[#This Row],[dieta]]+podroze7[[#This Row],[Koszt_wyj]]</f>
        <v>767.8</v>
      </c>
      <c r="AZ655" s="1" t="s">
        <v>134</v>
      </c>
      <c r="BA655" s="1" t="s">
        <v>135</v>
      </c>
      <c r="BB655" s="1" t="s">
        <v>47</v>
      </c>
      <c r="BC655" s="2">
        <v>41665</v>
      </c>
      <c r="BD655" s="2">
        <v>41667</v>
      </c>
      <c r="BE655">
        <v>689.8</v>
      </c>
      <c r="BF655" t="str">
        <f>podroze78[[#This Row],[Imie]]&amp;podroze78[[#This Row],[Nazwisko]]</f>
        <v>ZuzannaKowalska</v>
      </c>
      <c r="BG655">
        <f>COUNTIF(podroze78[id],podroze78[[#This Row],[id]])</f>
        <v>8</v>
      </c>
      <c r="BH655">
        <f>podroze78[[#This Row],[D_powr]]-podroze78[[#This Row],[D_wyj]]+1</f>
        <v>3</v>
      </c>
      <c r="BI655" s="1" cm="1">
        <f t="array" ref="BI655">SUM(IF(podroze78[Nazwisko]=podroze78[[#This Row],[Nazwisko]],podroze78[dnie],0))</f>
        <v>25</v>
      </c>
      <c r="BJ655" s="1">
        <f>30+(podroze78[[#This Row],[dnie]]-1)*24</f>
        <v>78</v>
      </c>
      <c r="BK655" s="1">
        <f>podroze78[[#This Row],[dieta]]+podroze78[[#This Row],[Koszt_wyj]]</f>
        <v>767.8</v>
      </c>
      <c r="BL655" s="1">
        <f>MONTH(podroze78[[#This Row],[D_wyj]])</f>
        <v>1</v>
      </c>
      <c r="BT655" s="1" t="s">
        <v>134</v>
      </c>
      <c r="BU655" s="1" t="s">
        <v>135</v>
      </c>
      <c r="BV655" s="1" t="s">
        <v>47</v>
      </c>
      <c r="BW655" s="2">
        <v>41665</v>
      </c>
      <c r="BX655" s="2">
        <v>41667</v>
      </c>
      <c r="BY655">
        <v>689.8</v>
      </c>
      <c r="BZ655" t="str">
        <f>podroze789[[#This Row],[Imie]]&amp;podroze789[[#This Row],[Nazwisko]]</f>
        <v>ZuzannaKowalska</v>
      </c>
      <c r="CA655">
        <f>COUNTIF(podroze789[id],podroze789[[#This Row],[id]])</f>
        <v>8</v>
      </c>
      <c r="CB655">
        <f>podroze789[[#This Row],[D_powr]]-podroze789[[#This Row],[D_wyj]]+1</f>
        <v>3</v>
      </c>
      <c r="CC655" s="1" cm="1">
        <f t="array" ref="CC655">SUM(IF(podroze789[Nazwisko]=podroze789[[#This Row],[Nazwisko]],podroze789[dnie],0))</f>
        <v>25</v>
      </c>
      <c r="CD655" s="1">
        <f>30+(podroze789[[#This Row],[dnie]]-1)*24</f>
        <v>78</v>
      </c>
      <c r="CE655" s="1">
        <f>podroze789[[#This Row],[dieta]]+podroze789[[#This Row],[Koszt_wyj]]</f>
        <v>767.8</v>
      </c>
      <c r="CF655" s="1">
        <f>MONTH(podroze789[[#This Row],[D_wyj]])</f>
        <v>1</v>
      </c>
      <c r="CG655" s="1">
        <f>podroze789[[#This Row],[dnie]]-1</f>
        <v>2</v>
      </c>
      <c r="CV655" s="23">
        <v>2</v>
      </c>
    </row>
    <row r="656" spans="1:100" x14ac:dyDescent="0.25">
      <c r="A656" s="1" t="s">
        <v>134</v>
      </c>
      <c r="B656" s="1" t="s">
        <v>135</v>
      </c>
      <c r="C656" s="1" t="s">
        <v>27</v>
      </c>
      <c r="D656" s="2">
        <v>41958</v>
      </c>
      <c r="E656" s="2">
        <v>41960</v>
      </c>
      <c r="F656">
        <v>698</v>
      </c>
      <c r="G656" t="str">
        <f>podroze[[#This Row],[Imie]]&amp;podroze[[#This Row],[Nazwisko]]</f>
        <v>ZuzannaKowalska</v>
      </c>
      <c r="H656">
        <f>COUNTIF(podroze[id],podroze[[#This Row],[id]])</f>
        <v>8</v>
      </c>
      <c r="I656">
        <f>podroze[[#This Row],[D_powr]]-podroze[[#This Row],[D_wyj]]+1</f>
        <v>3</v>
      </c>
      <c r="J656" s="1" cm="1">
        <f t="array" ref="J656">SUM(IF(podroze[Nazwisko]=podroze[[#This Row],[Nazwisko]],podroze[dnie],0))</f>
        <v>25</v>
      </c>
      <c r="K656" s="1">
        <f>30+(podroze[[#This Row],[dnie]]-1)*24</f>
        <v>78</v>
      </c>
      <c r="AB656" s="1" t="s">
        <v>134</v>
      </c>
      <c r="AC656" s="1" t="s">
        <v>135</v>
      </c>
      <c r="AD656" s="1" t="s">
        <v>27</v>
      </c>
      <c r="AE656" s="2">
        <v>41958</v>
      </c>
      <c r="AF656" s="2">
        <v>41960</v>
      </c>
      <c r="AG656">
        <v>698</v>
      </c>
      <c r="AH656" t="str">
        <f>podroze7[[#This Row],[Imie]]&amp;podroze7[[#This Row],[Nazwisko]]</f>
        <v>ZuzannaKowalska</v>
      </c>
      <c r="AI656">
        <f>COUNTIF(podroze7[id],podroze7[[#This Row],[id]])</f>
        <v>8</v>
      </c>
      <c r="AJ656">
        <f>podroze7[[#This Row],[D_powr]]-podroze7[[#This Row],[D_wyj]]+1</f>
        <v>3</v>
      </c>
      <c r="AK656" s="1" cm="1">
        <f t="array" ref="AK656">SUM(IF(podroze7[Nazwisko]=podroze7[[#This Row],[Nazwisko]],podroze7[dnie],0))</f>
        <v>25</v>
      </c>
      <c r="AL656" s="1">
        <f>30+(podroze7[[#This Row],[dnie]]-1)*24</f>
        <v>78</v>
      </c>
      <c r="AM656" s="1">
        <f>podroze7[[#This Row],[dieta]]+podroze7[[#This Row],[Koszt_wyj]]</f>
        <v>776</v>
      </c>
      <c r="AZ656" s="1" t="s">
        <v>134</v>
      </c>
      <c r="BA656" s="1" t="s">
        <v>135</v>
      </c>
      <c r="BB656" s="1" t="s">
        <v>27</v>
      </c>
      <c r="BC656" s="2">
        <v>41958</v>
      </c>
      <c r="BD656" s="2">
        <v>41960</v>
      </c>
      <c r="BE656">
        <v>698</v>
      </c>
      <c r="BF656" t="str">
        <f>podroze78[[#This Row],[Imie]]&amp;podroze78[[#This Row],[Nazwisko]]</f>
        <v>ZuzannaKowalska</v>
      </c>
      <c r="BG656">
        <f>COUNTIF(podroze78[id],podroze78[[#This Row],[id]])</f>
        <v>8</v>
      </c>
      <c r="BH656">
        <f>podroze78[[#This Row],[D_powr]]-podroze78[[#This Row],[D_wyj]]+1</f>
        <v>3</v>
      </c>
      <c r="BI656" s="1" cm="1">
        <f t="array" ref="BI656">SUM(IF(podroze78[Nazwisko]=podroze78[[#This Row],[Nazwisko]],podroze78[dnie],0))</f>
        <v>25</v>
      </c>
      <c r="BJ656" s="1">
        <f>30+(podroze78[[#This Row],[dnie]]-1)*24</f>
        <v>78</v>
      </c>
      <c r="BK656" s="1">
        <f>podroze78[[#This Row],[dieta]]+podroze78[[#This Row],[Koszt_wyj]]</f>
        <v>776</v>
      </c>
      <c r="BL656" s="1">
        <f>MONTH(podroze78[[#This Row],[D_wyj]])</f>
        <v>11</v>
      </c>
      <c r="BT656" s="1" t="s">
        <v>134</v>
      </c>
      <c r="BU656" s="1" t="s">
        <v>135</v>
      </c>
      <c r="BV656" s="1" t="s">
        <v>27</v>
      </c>
      <c r="BW656" s="2">
        <v>41958</v>
      </c>
      <c r="BX656" s="2">
        <v>41960</v>
      </c>
      <c r="BY656">
        <v>698</v>
      </c>
      <c r="BZ656" t="str">
        <f>podroze789[[#This Row],[Imie]]&amp;podroze789[[#This Row],[Nazwisko]]</f>
        <v>ZuzannaKowalska</v>
      </c>
      <c r="CA656">
        <f>COUNTIF(podroze789[id],podroze789[[#This Row],[id]])</f>
        <v>8</v>
      </c>
      <c r="CB656">
        <f>podroze789[[#This Row],[D_powr]]-podroze789[[#This Row],[D_wyj]]+1</f>
        <v>3</v>
      </c>
      <c r="CC656" s="1" cm="1">
        <f t="array" ref="CC656">SUM(IF(podroze789[Nazwisko]=podroze789[[#This Row],[Nazwisko]],podroze789[dnie],0))</f>
        <v>25</v>
      </c>
      <c r="CD656" s="1">
        <f>30+(podroze789[[#This Row],[dnie]]-1)*24</f>
        <v>78</v>
      </c>
      <c r="CE656" s="1">
        <f>podroze789[[#This Row],[dieta]]+podroze789[[#This Row],[Koszt_wyj]]</f>
        <v>776</v>
      </c>
      <c r="CF656" s="1">
        <f>MONTH(podroze789[[#This Row],[D_wyj]])</f>
        <v>11</v>
      </c>
      <c r="CG656" s="1">
        <f>podroze789[[#This Row],[dnie]]-1</f>
        <v>2</v>
      </c>
      <c r="CV656" s="24">
        <v>4</v>
      </c>
    </row>
    <row r="657" spans="1:100" x14ac:dyDescent="0.25">
      <c r="A657" s="1" t="s">
        <v>93</v>
      </c>
      <c r="B657" s="1" t="s">
        <v>106</v>
      </c>
      <c r="C657" s="1" t="s">
        <v>27</v>
      </c>
      <c r="D657" s="2">
        <v>41898</v>
      </c>
      <c r="E657" s="2">
        <v>41899</v>
      </c>
      <c r="F657">
        <v>570</v>
      </c>
      <c r="G657" t="str">
        <f>podroze[[#This Row],[Imie]]&amp;podroze[[#This Row],[Nazwisko]]</f>
        <v>ZofiaMaselska</v>
      </c>
      <c r="H657">
        <f>COUNTIF(podroze[id],podroze[[#This Row],[id]])</f>
        <v>11</v>
      </c>
      <c r="I657">
        <f>podroze[[#This Row],[D_powr]]-podroze[[#This Row],[D_wyj]]+1</f>
        <v>2</v>
      </c>
      <c r="J657" s="1" cm="1">
        <f t="array" ref="J657">SUM(IF(podroze[Nazwisko]=podroze[[#This Row],[Nazwisko]],podroze[dnie],0))</f>
        <v>25</v>
      </c>
      <c r="K657" s="1">
        <f>30+(podroze[[#This Row],[dnie]]-1)*24</f>
        <v>54</v>
      </c>
      <c r="AB657" s="1" t="s">
        <v>93</v>
      </c>
      <c r="AC657" s="1" t="s">
        <v>106</v>
      </c>
      <c r="AD657" s="1" t="s">
        <v>27</v>
      </c>
      <c r="AE657" s="2">
        <v>41898</v>
      </c>
      <c r="AF657" s="2">
        <v>41899</v>
      </c>
      <c r="AG657">
        <v>570</v>
      </c>
      <c r="AH657" t="str">
        <f>podroze7[[#This Row],[Imie]]&amp;podroze7[[#This Row],[Nazwisko]]</f>
        <v>ZofiaMaselska</v>
      </c>
      <c r="AI657">
        <f>COUNTIF(podroze7[id],podroze7[[#This Row],[id]])</f>
        <v>11</v>
      </c>
      <c r="AJ657">
        <f>podroze7[[#This Row],[D_powr]]-podroze7[[#This Row],[D_wyj]]+1</f>
        <v>2</v>
      </c>
      <c r="AK657" s="1" cm="1">
        <f t="array" ref="AK657">SUM(IF(podroze7[Nazwisko]=podroze7[[#This Row],[Nazwisko]],podroze7[dnie],0))</f>
        <v>25</v>
      </c>
      <c r="AL657" s="1">
        <f>30+(podroze7[[#This Row],[dnie]]-1)*24</f>
        <v>54</v>
      </c>
      <c r="AM657" s="1">
        <f>podroze7[[#This Row],[dieta]]+podroze7[[#This Row],[Koszt_wyj]]</f>
        <v>624</v>
      </c>
      <c r="AZ657" s="1" t="s">
        <v>93</v>
      </c>
      <c r="BA657" s="1" t="s">
        <v>106</v>
      </c>
      <c r="BB657" s="1" t="s">
        <v>27</v>
      </c>
      <c r="BC657" s="2">
        <v>41898</v>
      </c>
      <c r="BD657" s="2">
        <v>41899</v>
      </c>
      <c r="BE657">
        <v>570</v>
      </c>
      <c r="BF657" t="str">
        <f>podroze78[[#This Row],[Imie]]&amp;podroze78[[#This Row],[Nazwisko]]</f>
        <v>ZofiaMaselska</v>
      </c>
      <c r="BG657">
        <f>COUNTIF(podroze78[id],podroze78[[#This Row],[id]])</f>
        <v>11</v>
      </c>
      <c r="BH657">
        <f>podroze78[[#This Row],[D_powr]]-podroze78[[#This Row],[D_wyj]]+1</f>
        <v>2</v>
      </c>
      <c r="BI657" s="1" cm="1">
        <f t="array" ref="BI657">SUM(IF(podroze78[Nazwisko]=podroze78[[#This Row],[Nazwisko]],podroze78[dnie],0))</f>
        <v>25</v>
      </c>
      <c r="BJ657" s="1">
        <f>30+(podroze78[[#This Row],[dnie]]-1)*24</f>
        <v>54</v>
      </c>
      <c r="BK657" s="1">
        <f>podroze78[[#This Row],[dieta]]+podroze78[[#This Row],[Koszt_wyj]]</f>
        <v>624</v>
      </c>
      <c r="BL657" s="1">
        <f>MONTH(podroze78[[#This Row],[D_wyj]])</f>
        <v>9</v>
      </c>
      <c r="BT657" s="1" t="s">
        <v>93</v>
      </c>
      <c r="BU657" s="1" t="s">
        <v>106</v>
      </c>
      <c r="BV657" s="1" t="s">
        <v>27</v>
      </c>
      <c r="BW657" s="2">
        <v>41898</v>
      </c>
      <c r="BX657" s="2">
        <v>41899</v>
      </c>
      <c r="BY657">
        <v>570</v>
      </c>
      <c r="BZ657" t="str">
        <f>podroze789[[#This Row],[Imie]]&amp;podroze789[[#This Row],[Nazwisko]]</f>
        <v>ZofiaMaselska</v>
      </c>
      <c r="CA657">
        <f>COUNTIF(podroze789[id],podroze789[[#This Row],[id]])</f>
        <v>11</v>
      </c>
      <c r="CB657">
        <f>podroze789[[#This Row],[D_powr]]-podroze789[[#This Row],[D_wyj]]+1</f>
        <v>2</v>
      </c>
      <c r="CC657" s="1" cm="1">
        <f t="array" ref="CC657">SUM(IF(podroze789[Nazwisko]=podroze789[[#This Row],[Nazwisko]],podroze789[dnie],0))</f>
        <v>25</v>
      </c>
      <c r="CD657" s="1">
        <f>30+(podroze789[[#This Row],[dnie]]-1)*24</f>
        <v>54</v>
      </c>
      <c r="CE657" s="1">
        <f>podroze789[[#This Row],[dieta]]+podroze789[[#This Row],[Koszt_wyj]]</f>
        <v>624</v>
      </c>
      <c r="CF657" s="1">
        <f>MONTH(podroze789[[#This Row],[D_wyj]])</f>
        <v>9</v>
      </c>
      <c r="CG657" s="1">
        <f>podroze789[[#This Row],[dnie]]-1</f>
        <v>1</v>
      </c>
      <c r="CV657" s="23">
        <v>4</v>
      </c>
    </row>
    <row r="658" spans="1:100" x14ac:dyDescent="0.25">
      <c r="A658" s="1" t="s">
        <v>93</v>
      </c>
      <c r="B658" s="1" t="s">
        <v>106</v>
      </c>
      <c r="C658" s="1" t="s">
        <v>17</v>
      </c>
      <c r="D658" s="2">
        <v>41922</v>
      </c>
      <c r="E658" s="2">
        <v>41923</v>
      </c>
      <c r="F658">
        <v>706.5</v>
      </c>
      <c r="G658" t="str">
        <f>podroze[[#This Row],[Imie]]&amp;podroze[[#This Row],[Nazwisko]]</f>
        <v>ZofiaMaselska</v>
      </c>
      <c r="H658">
        <f>COUNTIF(podroze[id],podroze[[#This Row],[id]])</f>
        <v>11</v>
      </c>
      <c r="I658">
        <f>podroze[[#This Row],[D_powr]]-podroze[[#This Row],[D_wyj]]+1</f>
        <v>2</v>
      </c>
      <c r="J658" s="1" cm="1">
        <f t="array" ref="J658">SUM(IF(podroze[Nazwisko]=podroze[[#This Row],[Nazwisko]],podroze[dnie],0))</f>
        <v>25</v>
      </c>
      <c r="K658" s="1">
        <f>30+(podroze[[#This Row],[dnie]]-1)*24</f>
        <v>54</v>
      </c>
      <c r="AB658" s="1" t="s">
        <v>93</v>
      </c>
      <c r="AC658" s="1" t="s">
        <v>106</v>
      </c>
      <c r="AD658" s="1" t="s">
        <v>17</v>
      </c>
      <c r="AE658" s="2">
        <v>41922</v>
      </c>
      <c r="AF658" s="2">
        <v>41923</v>
      </c>
      <c r="AG658">
        <v>706.5</v>
      </c>
      <c r="AH658" t="str">
        <f>podroze7[[#This Row],[Imie]]&amp;podroze7[[#This Row],[Nazwisko]]</f>
        <v>ZofiaMaselska</v>
      </c>
      <c r="AI658">
        <f>COUNTIF(podroze7[id],podroze7[[#This Row],[id]])</f>
        <v>11</v>
      </c>
      <c r="AJ658">
        <f>podroze7[[#This Row],[D_powr]]-podroze7[[#This Row],[D_wyj]]+1</f>
        <v>2</v>
      </c>
      <c r="AK658" s="1" cm="1">
        <f t="array" ref="AK658">SUM(IF(podroze7[Nazwisko]=podroze7[[#This Row],[Nazwisko]],podroze7[dnie],0))</f>
        <v>25</v>
      </c>
      <c r="AL658" s="1">
        <f>30+(podroze7[[#This Row],[dnie]]-1)*24</f>
        <v>54</v>
      </c>
      <c r="AM658" s="1">
        <f>podroze7[[#This Row],[dieta]]+podroze7[[#This Row],[Koszt_wyj]]</f>
        <v>760.5</v>
      </c>
      <c r="AZ658" s="1" t="s">
        <v>93</v>
      </c>
      <c r="BA658" s="1" t="s">
        <v>106</v>
      </c>
      <c r="BB658" s="1" t="s">
        <v>17</v>
      </c>
      <c r="BC658" s="2">
        <v>41922</v>
      </c>
      <c r="BD658" s="2">
        <v>41923</v>
      </c>
      <c r="BE658">
        <v>706.5</v>
      </c>
      <c r="BF658" t="str">
        <f>podroze78[[#This Row],[Imie]]&amp;podroze78[[#This Row],[Nazwisko]]</f>
        <v>ZofiaMaselska</v>
      </c>
      <c r="BG658">
        <f>COUNTIF(podroze78[id],podroze78[[#This Row],[id]])</f>
        <v>11</v>
      </c>
      <c r="BH658">
        <f>podroze78[[#This Row],[D_powr]]-podroze78[[#This Row],[D_wyj]]+1</f>
        <v>2</v>
      </c>
      <c r="BI658" s="1" cm="1">
        <f t="array" ref="BI658">SUM(IF(podroze78[Nazwisko]=podroze78[[#This Row],[Nazwisko]],podroze78[dnie],0))</f>
        <v>25</v>
      </c>
      <c r="BJ658" s="1">
        <f>30+(podroze78[[#This Row],[dnie]]-1)*24</f>
        <v>54</v>
      </c>
      <c r="BK658" s="1">
        <f>podroze78[[#This Row],[dieta]]+podroze78[[#This Row],[Koszt_wyj]]</f>
        <v>760.5</v>
      </c>
      <c r="BL658" s="1">
        <f>MONTH(podroze78[[#This Row],[D_wyj]])</f>
        <v>10</v>
      </c>
      <c r="BT658" s="1" t="s">
        <v>93</v>
      </c>
      <c r="BU658" s="1" t="s">
        <v>106</v>
      </c>
      <c r="BV658" s="1" t="s">
        <v>17</v>
      </c>
      <c r="BW658" s="2">
        <v>41922</v>
      </c>
      <c r="BX658" s="2">
        <v>41923</v>
      </c>
      <c r="BY658">
        <v>706.5</v>
      </c>
      <c r="BZ658" t="str">
        <f>podroze789[[#This Row],[Imie]]&amp;podroze789[[#This Row],[Nazwisko]]</f>
        <v>ZofiaMaselska</v>
      </c>
      <c r="CA658">
        <f>COUNTIF(podroze789[id],podroze789[[#This Row],[id]])</f>
        <v>11</v>
      </c>
      <c r="CB658">
        <f>podroze789[[#This Row],[D_powr]]-podroze789[[#This Row],[D_wyj]]+1</f>
        <v>2</v>
      </c>
      <c r="CC658" s="1" cm="1">
        <f t="array" ref="CC658">SUM(IF(podroze789[Nazwisko]=podroze789[[#This Row],[Nazwisko]],podroze789[dnie],0))</f>
        <v>25</v>
      </c>
      <c r="CD658" s="1">
        <f>30+(podroze789[[#This Row],[dnie]]-1)*24</f>
        <v>54</v>
      </c>
      <c r="CE658" s="1">
        <f>podroze789[[#This Row],[dieta]]+podroze789[[#This Row],[Koszt_wyj]]</f>
        <v>760.5</v>
      </c>
      <c r="CF658" s="1">
        <f>MONTH(podroze789[[#This Row],[D_wyj]])</f>
        <v>10</v>
      </c>
      <c r="CG658" s="1">
        <f>podroze789[[#This Row],[dnie]]-1</f>
        <v>1</v>
      </c>
      <c r="CV658" s="24">
        <v>4</v>
      </c>
    </row>
    <row r="659" spans="1:100" x14ac:dyDescent="0.25">
      <c r="A659" s="1" t="s">
        <v>93</v>
      </c>
      <c r="B659" s="1" t="s">
        <v>106</v>
      </c>
      <c r="C659" s="1" t="s">
        <v>66</v>
      </c>
      <c r="D659" s="2">
        <v>41983</v>
      </c>
      <c r="E659" s="2">
        <v>41984</v>
      </c>
      <c r="F659">
        <v>485.7</v>
      </c>
      <c r="G659" t="str">
        <f>podroze[[#This Row],[Imie]]&amp;podroze[[#This Row],[Nazwisko]]</f>
        <v>ZofiaMaselska</v>
      </c>
      <c r="H659">
        <f>COUNTIF(podroze[id],podroze[[#This Row],[id]])</f>
        <v>11</v>
      </c>
      <c r="I659">
        <f>podroze[[#This Row],[D_powr]]-podroze[[#This Row],[D_wyj]]+1</f>
        <v>2</v>
      </c>
      <c r="J659" s="1" cm="1">
        <f t="array" ref="J659">SUM(IF(podroze[Nazwisko]=podroze[[#This Row],[Nazwisko]],podroze[dnie],0))</f>
        <v>25</v>
      </c>
      <c r="K659" s="1">
        <f>30+(podroze[[#This Row],[dnie]]-1)*24</f>
        <v>54</v>
      </c>
      <c r="AB659" s="1" t="s">
        <v>93</v>
      </c>
      <c r="AC659" s="1" t="s">
        <v>106</v>
      </c>
      <c r="AD659" s="1" t="s">
        <v>66</v>
      </c>
      <c r="AE659" s="2">
        <v>41983</v>
      </c>
      <c r="AF659" s="2">
        <v>41984</v>
      </c>
      <c r="AG659">
        <v>485.7</v>
      </c>
      <c r="AH659" t="str">
        <f>podroze7[[#This Row],[Imie]]&amp;podroze7[[#This Row],[Nazwisko]]</f>
        <v>ZofiaMaselska</v>
      </c>
      <c r="AI659">
        <f>COUNTIF(podroze7[id],podroze7[[#This Row],[id]])</f>
        <v>11</v>
      </c>
      <c r="AJ659">
        <f>podroze7[[#This Row],[D_powr]]-podroze7[[#This Row],[D_wyj]]+1</f>
        <v>2</v>
      </c>
      <c r="AK659" s="1" cm="1">
        <f t="array" ref="AK659">SUM(IF(podroze7[Nazwisko]=podroze7[[#This Row],[Nazwisko]],podroze7[dnie],0))</f>
        <v>25</v>
      </c>
      <c r="AL659" s="1">
        <f>30+(podroze7[[#This Row],[dnie]]-1)*24</f>
        <v>54</v>
      </c>
      <c r="AM659" s="1">
        <f>podroze7[[#This Row],[dieta]]+podroze7[[#This Row],[Koszt_wyj]]</f>
        <v>539.70000000000005</v>
      </c>
      <c r="AZ659" s="1" t="s">
        <v>93</v>
      </c>
      <c r="BA659" s="1" t="s">
        <v>106</v>
      </c>
      <c r="BB659" s="1" t="s">
        <v>66</v>
      </c>
      <c r="BC659" s="2">
        <v>41983</v>
      </c>
      <c r="BD659" s="2">
        <v>41984</v>
      </c>
      <c r="BE659">
        <v>485.7</v>
      </c>
      <c r="BF659" t="str">
        <f>podroze78[[#This Row],[Imie]]&amp;podroze78[[#This Row],[Nazwisko]]</f>
        <v>ZofiaMaselska</v>
      </c>
      <c r="BG659">
        <f>COUNTIF(podroze78[id],podroze78[[#This Row],[id]])</f>
        <v>11</v>
      </c>
      <c r="BH659">
        <f>podroze78[[#This Row],[D_powr]]-podroze78[[#This Row],[D_wyj]]+1</f>
        <v>2</v>
      </c>
      <c r="BI659" s="1" cm="1">
        <f t="array" ref="BI659">SUM(IF(podroze78[Nazwisko]=podroze78[[#This Row],[Nazwisko]],podroze78[dnie],0))</f>
        <v>25</v>
      </c>
      <c r="BJ659" s="1">
        <f>30+(podroze78[[#This Row],[dnie]]-1)*24</f>
        <v>54</v>
      </c>
      <c r="BK659" s="1">
        <f>podroze78[[#This Row],[dieta]]+podroze78[[#This Row],[Koszt_wyj]]</f>
        <v>539.70000000000005</v>
      </c>
      <c r="BL659" s="1">
        <f>MONTH(podroze78[[#This Row],[D_wyj]])</f>
        <v>12</v>
      </c>
      <c r="BT659" s="1" t="s">
        <v>93</v>
      </c>
      <c r="BU659" s="1" t="s">
        <v>106</v>
      </c>
      <c r="BV659" s="1" t="s">
        <v>66</v>
      </c>
      <c r="BW659" s="2">
        <v>41983</v>
      </c>
      <c r="BX659" s="2">
        <v>41984</v>
      </c>
      <c r="BY659">
        <v>485.7</v>
      </c>
      <c r="BZ659" t="str">
        <f>podroze789[[#This Row],[Imie]]&amp;podroze789[[#This Row],[Nazwisko]]</f>
        <v>ZofiaMaselska</v>
      </c>
      <c r="CA659">
        <f>COUNTIF(podroze789[id],podroze789[[#This Row],[id]])</f>
        <v>11</v>
      </c>
      <c r="CB659">
        <f>podroze789[[#This Row],[D_powr]]-podroze789[[#This Row],[D_wyj]]+1</f>
        <v>2</v>
      </c>
      <c r="CC659" s="1" cm="1">
        <f t="array" ref="CC659">SUM(IF(podroze789[Nazwisko]=podroze789[[#This Row],[Nazwisko]],podroze789[dnie],0))</f>
        <v>25</v>
      </c>
      <c r="CD659" s="1">
        <f>30+(podroze789[[#This Row],[dnie]]-1)*24</f>
        <v>54</v>
      </c>
      <c r="CE659" s="1">
        <f>podroze789[[#This Row],[dieta]]+podroze789[[#This Row],[Koszt_wyj]]</f>
        <v>539.70000000000005</v>
      </c>
      <c r="CF659" s="1">
        <f>MONTH(podroze789[[#This Row],[D_wyj]])</f>
        <v>12</v>
      </c>
      <c r="CG659" s="1">
        <f>podroze789[[#This Row],[dnie]]-1</f>
        <v>1</v>
      </c>
      <c r="CV659" s="23">
        <v>2</v>
      </c>
    </row>
    <row r="660" spans="1:100" x14ac:dyDescent="0.25">
      <c r="A660" s="1" t="s">
        <v>15</v>
      </c>
      <c r="B660" s="1" t="s">
        <v>44</v>
      </c>
      <c r="C660" s="1" t="s">
        <v>72</v>
      </c>
      <c r="D660" s="2">
        <v>41701</v>
      </c>
      <c r="E660" s="2">
        <v>41702</v>
      </c>
      <c r="F660">
        <v>693.7</v>
      </c>
      <c r="G660" t="str">
        <f>podroze[[#This Row],[Imie]]&amp;podroze[[#This Row],[Nazwisko]]</f>
        <v>PiotrArmowicz</v>
      </c>
      <c r="H660">
        <f>COUNTIF(podroze[id],podroze[[#This Row],[id]])</f>
        <v>10</v>
      </c>
      <c r="I660">
        <f>podroze[[#This Row],[D_powr]]-podroze[[#This Row],[D_wyj]]+1</f>
        <v>2</v>
      </c>
      <c r="J660" s="1" cm="1">
        <f t="array" ref="J660">SUM(IF(podroze[Nazwisko]=podroze[[#This Row],[Nazwisko]],podroze[dnie],0))</f>
        <v>25</v>
      </c>
      <c r="K660" s="1">
        <f>30+(podroze[[#This Row],[dnie]]-1)*24</f>
        <v>54</v>
      </c>
      <c r="AB660" s="1" t="s">
        <v>15</v>
      </c>
      <c r="AC660" s="1" t="s">
        <v>44</v>
      </c>
      <c r="AD660" s="1" t="s">
        <v>72</v>
      </c>
      <c r="AE660" s="2">
        <v>41701</v>
      </c>
      <c r="AF660" s="2">
        <v>41702</v>
      </c>
      <c r="AG660">
        <v>693.7</v>
      </c>
      <c r="AH660" t="str">
        <f>podroze7[[#This Row],[Imie]]&amp;podroze7[[#This Row],[Nazwisko]]</f>
        <v>PiotrArmowicz</v>
      </c>
      <c r="AI660">
        <f>COUNTIF(podroze7[id],podroze7[[#This Row],[id]])</f>
        <v>10</v>
      </c>
      <c r="AJ660">
        <f>podroze7[[#This Row],[D_powr]]-podroze7[[#This Row],[D_wyj]]+1</f>
        <v>2</v>
      </c>
      <c r="AK660" s="1" cm="1">
        <f t="array" ref="AK660">SUM(IF(podroze7[Nazwisko]=podroze7[[#This Row],[Nazwisko]],podroze7[dnie],0))</f>
        <v>25</v>
      </c>
      <c r="AL660" s="1">
        <f>30+(podroze7[[#This Row],[dnie]]-1)*24</f>
        <v>54</v>
      </c>
      <c r="AM660" s="1">
        <f>podroze7[[#This Row],[dieta]]+podroze7[[#This Row],[Koszt_wyj]]</f>
        <v>747.7</v>
      </c>
      <c r="AZ660" s="1" t="s">
        <v>15</v>
      </c>
      <c r="BA660" s="1" t="s">
        <v>44</v>
      </c>
      <c r="BB660" s="1" t="s">
        <v>72</v>
      </c>
      <c r="BC660" s="2">
        <v>41701</v>
      </c>
      <c r="BD660" s="2">
        <v>41702</v>
      </c>
      <c r="BE660">
        <v>693.7</v>
      </c>
      <c r="BF660" t="str">
        <f>podroze78[[#This Row],[Imie]]&amp;podroze78[[#This Row],[Nazwisko]]</f>
        <v>PiotrArmowicz</v>
      </c>
      <c r="BG660">
        <f>COUNTIF(podroze78[id],podroze78[[#This Row],[id]])</f>
        <v>10</v>
      </c>
      <c r="BH660">
        <f>podroze78[[#This Row],[D_powr]]-podroze78[[#This Row],[D_wyj]]+1</f>
        <v>2</v>
      </c>
      <c r="BI660" s="1" cm="1">
        <f t="array" ref="BI660">SUM(IF(podroze78[Nazwisko]=podroze78[[#This Row],[Nazwisko]],podroze78[dnie],0))</f>
        <v>25</v>
      </c>
      <c r="BJ660" s="1">
        <f>30+(podroze78[[#This Row],[dnie]]-1)*24</f>
        <v>54</v>
      </c>
      <c r="BK660" s="1">
        <f>podroze78[[#This Row],[dieta]]+podroze78[[#This Row],[Koszt_wyj]]</f>
        <v>747.7</v>
      </c>
      <c r="BL660" s="1">
        <f>MONTH(podroze78[[#This Row],[D_wyj]])</f>
        <v>3</v>
      </c>
      <c r="BT660" s="1" t="s">
        <v>15</v>
      </c>
      <c r="BU660" s="1" t="s">
        <v>44</v>
      </c>
      <c r="BV660" s="1" t="s">
        <v>72</v>
      </c>
      <c r="BW660" s="2">
        <v>41701</v>
      </c>
      <c r="BX660" s="2">
        <v>41702</v>
      </c>
      <c r="BY660">
        <v>693.7</v>
      </c>
      <c r="BZ660" t="str">
        <f>podroze789[[#This Row],[Imie]]&amp;podroze789[[#This Row],[Nazwisko]]</f>
        <v>PiotrArmowicz</v>
      </c>
      <c r="CA660">
        <f>COUNTIF(podroze789[id],podroze789[[#This Row],[id]])</f>
        <v>10</v>
      </c>
      <c r="CB660">
        <f>podroze789[[#This Row],[D_powr]]-podroze789[[#This Row],[D_wyj]]+1</f>
        <v>2</v>
      </c>
      <c r="CC660" s="1" cm="1">
        <f t="array" ref="CC660">SUM(IF(podroze789[Nazwisko]=podroze789[[#This Row],[Nazwisko]],podroze789[dnie],0))</f>
        <v>25</v>
      </c>
      <c r="CD660" s="1">
        <f>30+(podroze789[[#This Row],[dnie]]-1)*24</f>
        <v>54</v>
      </c>
      <c r="CE660" s="1">
        <f>podroze789[[#This Row],[dieta]]+podroze789[[#This Row],[Koszt_wyj]]</f>
        <v>747.7</v>
      </c>
      <c r="CF660" s="1">
        <f>MONTH(podroze789[[#This Row],[D_wyj]])</f>
        <v>3</v>
      </c>
      <c r="CG660" s="1">
        <f>podroze789[[#This Row],[dnie]]-1</f>
        <v>1</v>
      </c>
      <c r="CV660" s="24">
        <v>3</v>
      </c>
    </row>
    <row r="661" spans="1:100" x14ac:dyDescent="0.25">
      <c r="A661" s="1" t="s">
        <v>15</v>
      </c>
      <c r="B661" s="1" t="s">
        <v>44</v>
      </c>
      <c r="C661" s="1" t="s">
        <v>17</v>
      </c>
      <c r="D661" s="2">
        <v>41983</v>
      </c>
      <c r="E661" s="2">
        <v>41984</v>
      </c>
      <c r="F661">
        <v>706.5</v>
      </c>
      <c r="G661" t="str">
        <f>podroze[[#This Row],[Imie]]&amp;podroze[[#This Row],[Nazwisko]]</f>
        <v>PiotrArmowicz</v>
      </c>
      <c r="H661">
        <f>COUNTIF(podroze[id],podroze[[#This Row],[id]])</f>
        <v>10</v>
      </c>
      <c r="I661">
        <f>podroze[[#This Row],[D_powr]]-podroze[[#This Row],[D_wyj]]+1</f>
        <v>2</v>
      </c>
      <c r="J661" s="1" cm="1">
        <f t="array" ref="J661">SUM(IF(podroze[Nazwisko]=podroze[[#This Row],[Nazwisko]],podroze[dnie],0))</f>
        <v>25</v>
      </c>
      <c r="K661" s="1">
        <f>30+(podroze[[#This Row],[dnie]]-1)*24</f>
        <v>54</v>
      </c>
      <c r="AB661" s="1" t="s">
        <v>15</v>
      </c>
      <c r="AC661" s="1" t="s">
        <v>44</v>
      </c>
      <c r="AD661" s="1" t="s">
        <v>17</v>
      </c>
      <c r="AE661" s="2">
        <v>41983</v>
      </c>
      <c r="AF661" s="2">
        <v>41984</v>
      </c>
      <c r="AG661">
        <v>706.5</v>
      </c>
      <c r="AH661" t="str">
        <f>podroze7[[#This Row],[Imie]]&amp;podroze7[[#This Row],[Nazwisko]]</f>
        <v>PiotrArmowicz</v>
      </c>
      <c r="AI661">
        <f>COUNTIF(podroze7[id],podroze7[[#This Row],[id]])</f>
        <v>10</v>
      </c>
      <c r="AJ661">
        <f>podroze7[[#This Row],[D_powr]]-podroze7[[#This Row],[D_wyj]]+1</f>
        <v>2</v>
      </c>
      <c r="AK661" s="1" cm="1">
        <f t="array" ref="AK661">SUM(IF(podroze7[Nazwisko]=podroze7[[#This Row],[Nazwisko]],podroze7[dnie],0))</f>
        <v>25</v>
      </c>
      <c r="AL661" s="1">
        <f>30+(podroze7[[#This Row],[dnie]]-1)*24</f>
        <v>54</v>
      </c>
      <c r="AM661" s="1">
        <f>podroze7[[#This Row],[dieta]]+podroze7[[#This Row],[Koszt_wyj]]</f>
        <v>760.5</v>
      </c>
      <c r="AZ661" s="1" t="s">
        <v>15</v>
      </c>
      <c r="BA661" s="1" t="s">
        <v>44</v>
      </c>
      <c r="BB661" s="1" t="s">
        <v>17</v>
      </c>
      <c r="BC661" s="2">
        <v>41983</v>
      </c>
      <c r="BD661" s="2">
        <v>41984</v>
      </c>
      <c r="BE661">
        <v>706.5</v>
      </c>
      <c r="BF661" t="str">
        <f>podroze78[[#This Row],[Imie]]&amp;podroze78[[#This Row],[Nazwisko]]</f>
        <v>PiotrArmowicz</v>
      </c>
      <c r="BG661">
        <f>COUNTIF(podroze78[id],podroze78[[#This Row],[id]])</f>
        <v>10</v>
      </c>
      <c r="BH661">
        <f>podroze78[[#This Row],[D_powr]]-podroze78[[#This Row],[D_wyj]]+1</f>
        <v>2</v>
      </c>
      <c r="BI661" s="1" cm="1">
        <f t="array" ref="BI661">SUM(IF(podroze78[Nazwisko]=podroze78[[#This Row],[Nazwisko]],podroze78[dnie],0))</f>
        <v>25</v>
      </c>
      <c r="BJ661" s="1">
        <f>30+(podroze78[[#This Row],[dnie]]-1)*24</f>
        <v>54</v>
      </c>
      <c r="BK661" s="1">
        <f>podroze78[[#This Row],[dieta]]+podroze78[[#This Row],[Koszt_wyj]]</f>
        <v>760.5</v>
      </c>
      <c r="BL661" s="1">
        <f>MONTH(podroze78[[#This Row],[D_wyj]])</f>
        <v>12</v>
      </c>
      <c r="BT661" s="1" t="s">
        <v>15</v>
      </c>
      <c r="BU661" s="1" t="s">
        <v>44</v>
      </c>
      <c r="BV661" s="1" t="s">
        <v>17</v>
      </c>
      <c r="BW661" s="2">
        <v>41983</v>
      </c>
      <c r="BX661" s="2">
        <v>41984</v>
      </c>
      <c r="BY661">
        <v>706.5</v>
      </c>
      <c r="BZ661" t="str">
        <f>podroze789[[#This Row],[Imie]]&amp;podroze789[[#This Row],[Nazwisko]]</f>
        <v>PiotrArmowicz</v>
      </c>
      <c r="CA661">
        <f>COUNTIF(podroze789[id],podroze789[[#This Row],[id]])</f>
        <v>10</v>
      </c>
      <c r="CB661">
        <f>podroze789[[#This Row],[D_powr]]-podroze789[[#This Row],[D_wyj]]+1</f>
        <v>2</v>
      </c>
      <c r="CC661" s="1" cm="1">
        <f t="array" ref="CC661">SUM(IF(podroze789[Nazwisko]=podroze789[[#This Row],[Nazwisko]],podroze789[dnie],0))</f>
        <v>25</v>
      </c>
      <c r="CD661" s="1">
        <f>30+(podroze789[[#This Row],[dnie]]-1)*24</f>
        <v>54</v>
      </c>
      <c r="CE661" s="1">
        <f>podroze789[[#This Row],[dieta]]+podroze789[[#This Row],[Koszt_wyj]]</f>
        <v>760.5</v>
      </c>
      <c r="CF661" s="1">
        <f>MONTH(podroze789[[#This Row],[D_wyj]])</f>
        <v>12</v>
      </c>
      <c r="CG661" s="1">
        <f>podroze789[[#This Row],[dnie]]-1</f>
        <v>1</v>
      </c>
      <c r="CV661" s="23">
        <v>3</v>
      </c>
    </row>
    <row r="662" spans="1:100" x14ac:dyDescent="0.25">
      <c r="A662" s="1" t="s">
        <v>126</v>
      </c>
      <c r="B662" s="1" t="s">
        <v>127</v>
      </c>
      <c r="C662" s="1" t="s">
        <v>14</v>
      </c>
      <c r="D662" s="2">
        <v>41974</v>
      </c>
      <c r="E662" s="2">
        <v>41975</v>
      </c>
      <c r="F662">
        <v>302.5</v>
      </c>
      <c r="G662" t="str">
        <f>podroze[[#This Row],[Imie]]&amp;podroze[[#This Row],[Nazwisko]]</f>
        <v>KacperKrajewski</v>
      </c>
      <c r="H662">
        <f>COUNTIF(podroze[id],podroze[[#This Row],[id]])</f>
        <v>10</v>
      </c>
      <c r="I662">
        <f>podroze[[#This Row],[D_powr]]-podroze[[#This Row],[D_wyj]]+1</f>
        <v>2</v>
      </c>
      <c r="J662" s="1" cm="1">
        <f t="array" ref="J662">SUM(IF(podroze[Nazwisko]=podroze[[#This Row],[Nazwisko]],podroze[dnie],0))</f>
        <v>25</v>
      </c>
      <c r="K662" s="1">
        <f>30+(podroze[[#This Row],[dnie]]-1)*24</f>
        <v>54</v>
      </c>
      <c r="AB662" s="1" t="s">
        <v>126</v>
      </c>
      <c r="AC662" s="1" t="s">
        <v>127</v>
      </c>
      <c r="AD662" s="1" t="s">
        <v>14</v>
      </c>
      <c r="AE662" s="2">
        <v>41974</v>
      </c>
      <c r="AF662" s="2">
        <v>41975</v>
      </c>
      <c r="AG662">
        <v>302.5</v>
      </c>
      <c r="AH662" t="str">
        <f>podroze7[[#This Row],[Imie]]&amp;podroze7[[#This Row],[Nazwisko]]</f>
        <v>KacperKrajewski</v>
      </c>
      <c r="AI662">
        <f>COUNTIF(podroze7[id],podroze7[[#This Row],[id]])</f>
        <v>10</v>
      </c>
      <c r="AJ662">
        <f>podroze7[[#This Row],[D_powr]]-podroze7[[#This Row],[D_wyj]]+1</f>
        <v>2</v>
      </c>
      <c r="AK662" s="1" cm="1">
        <f t="array" ref="AK662">SUM(IF(podroze7[Nazwisko]=podroze7[[#This Row],[Nazwisko]],podroze7[dnie],0))</f>
        <v>25</v>
      </c>
      <c r="AL662" s="1">
        <f>30+(podroze7[[#This Row],[dnie]]-1)*24</f>
        <v>54</v>
      </c>
      <c r="AM662" s="1">
        <f>podroze7[[#This Row],[dieta]]+podroze7[[#This Row],[Koszt_wyj]]</f>
        <v>356.5</v>
      </c>
      <c r="AZ662" s="1" t="s">
        <v>126</v>
      </c>
      <c r="BA662" s="1" t="s">
        <v>127</v>
      </c>
      <c r="BB662" s="1" t="s">
        <v>14</v>
      </c>
      <c r="BC662" s="2">
        <v>41974</v>
      </c>
      <c r="BD662" s="2">
        <v>41975</v>
      </c>
      <c r="BE662">
        <v>302.5</v>
      </c>
      <c r="BF662" t="str">
        <f>podroze78[[#This Row],[Imie]]&amp;podroze78[[#This Row],[Nazwisko]]</f>
        <v>KacperKrajewski</v>
      </c>
      <c r="BG662">
        <f>COUNTIF(podroze78[id],podroze78[[#This Row],[id]])</f>
        <v>10</v>
      </c>
      <c r="BH662">
        <f>podroze78[[#This Row],[D_powr]]-podroze78[[#This Row],[D_wyj]]+1</f>
        <v>2</v>
      </c>
      <c r="BI662" s="1" cm="1">
        <f t="array" ref="BI662">SUM(IF(podroze78[Nazwisko]=podroze78[[#This Row],[Nazwisko]],podroze78[dnie],0))</f>
        <v>25</v>
      </c>
      <c r="BJ662" s="1">
        <f>30+(podroze78[[#This Row],[dnie]]-1)*24</f>
        <v>54</v>
      </c>
      <c r="BK662" s="1">
        <f>podroze78[[#This Row],[dieta]]+podroze78[[#This Row],[Koszt_wyj]]</f>
        <v>356.5</v>
      </c>
      <c r="BL662" s="1">
        <f>MONTH(podroze78[[#This Row],[D_wyj]])</f>
        <v>12</v>
      </c>
      <c r="BT662" s="1" t="s">
        <v>126</v>
      </c>
      <c r="BU662" s="1" t="s">
        <v>127</v>
      </c>
      <c r="BV662" s="1" t="s">
        <v>14</v>
      </c>
      <c r="BW662" s="2">
        <v>41974</v>
      </c>
      <c r="BX662" s="2">
        <v>41975</v>
      </c>
      <c r="BY662">
        <v>302.5</v>
      </c>
      <c r="BZ662" t="str">
        <f>podroze789[[#This Row],[Imie]]&amp;podroze789[[#This Row],[Nazwisko]]</f>
        <v>KacperKrajewski</v>
      </c>
      <c r="CA662">
        <f>COUNTIF(podroze789[id],podroze789[[#This Row],[id]])</f>
        <v>10</v>
      </c>
      <c r="CB662">
        <f>podroze789[[#This Row],[D_powr]]-podroze789[[#This Row],[D_wyj]]+1</f>
        <v>2</v>
      </c>
      <c r="CC662" s="1" cm="1">
        <f t="array" ref="CC662">SUM(IF(podroze789[Nazwisko]=podroze789[[#This Row],[Nazwisko]],podroze789[dnie],0))</f>
        <v>25</v>
      </c>
      <c r="CD662" s="1">
        <f>30+(podroze789[[#This Row],[dnie]]-1)*24</f>
        <v>54</v>
      </c>
      <c r="CE662" s="1">
        <f>podroze789[[#This Row],[dieta]]+podroze789[[#This Row],[Koszt_wyj]]</f>
        <v>356.5</v>
      </c>
      <c r="CF662" s="1">
        <f>MONTH(podroze789[[#This Row],[D_wyj]])</f>
        <v>12</v>
      </c>
      <c r="CG662" s="1">
        <f>podroze789[[#This Row],[dnie]]-1</f>
        <v>1</v>
      </c>
      <c r="CV662" s="24">
        <v>2</v>
      </c>
    </row>
    <row r="663" spans="1:100" x14ac:dyDescent="0.25">
      <c r="A663" s="1" t="s">
        <v>128</v>
      </c>
      <c r="B663" s="1" t="s">
        <v>129</v>
      </c>
      <c r="C663" s="1" t="s">
        <v>19</v>
      </c>
      <c r="D663" s="2">
        <v>41662</v>
      </c>
      <c r="E663" s="2">
        <v>41663</v>
      </c>
      <c r="F663">
        <v>654.4</v>
      </c>
      <c r="G663" t="str">
        <f>podroze[[#This Row],[Imie]]&amp;podroze[[#This Row],[Nazwisko]]</f>
        <v>JaninaBolanowska</v>
      </c>
      <c r="H663">
        <f>COUNTIF(podroze[id],podroze[[#This Row],[id]])</f>
        <v>8</v>
      </c>
      <c r="I663">
        <f>podroze[[#This Row],[D_powr]]-podroze[[#This Row],[D_wyj]]+1</f>
        <v>2</v>
      </c>
      <c r="J663" s="1" cm="1">
        <f t="array" ref="J663">SUM(IF(podroze[Nazwisko]=podroze[[#This Row],[Nazwisko]],podroze[dnie],0))</f>
        <v>25</v>
      </c>
      <c r="K663" s="1">
        <f>30+(podroze[[#This Row],[dnie]]-1)*24</f>
        <v>54</v>
      </c>
      <c r="AB663" s="1" t="s">
        <v>128</v>
      </c>
      <c r="AC663" s="1" t="s">
        <v>129</v>
      </c>
      <c r="AD663" s="1" t="s">
        <v>19</v>
      </c>
      <c r="AE663" s="2">
        <v>41662</v>
      </c>
      <c r="AF663" s="2">
        <v>41663</v>
      </c>
      <c r="AG663">
        <v>654.4</v>
      </c>
      <c r="AH663" t="str">
        <f>podroze7[[#This Row],[Imie]]&amp;podroze7[[#This Row],[Nazwisko]]</f>
        <v>JaninaBolanowska</v>
      </c>
      <c r="AI663">
        <f>COUNTIF(podroze7[id],podroze7[[#This Row],[id]])</f>
        <v>8</v>
      </c>
      <c r="AJ663">
        <f>podroze7[[#This Row],[D_powr]]-podroze7[[#This Row],[D_wyj]]+1</f>
        <v>2</v>
      </c>
      <c r="AK663" s="1" cm="1">
        <f t="array" ref="AK663">SUM(IF(podroze7[Nazwisko]=podroze7[[#This Row],[Nazwisko]],podroze7[dnie],0))</f>
        <v>25</v>
      </c>
      <c r="AL663" s="1">
        <f>30+(podroze7[[#This Row],[dnie]]-1)*24</f>
        <v>54</v>
      </c>
      <c r="AM663" s="1">
        <f>podroze7[[#This Row],[dieta]]+podroze7[[#This Row],[Koszt_wyj]]</f>
        <v>708.4</v>
      </c>
      <c r="AZ663" s="1" t="s">
        <v>128</v>
      </c>
      <c r="BA663" s="1" t="s">
        <v>129</v>
      </c>
      <c r="BB663" s="1" t="s">
        <v>19</v>
      </c>
      <c r="BC663" s="2">
        <v>41662</v>
      </c>
      <c r="BD663" s="2">
        <v>41663</v>
      </c>
      <c r="BE663">
        <v>654.4</v>
      </c>
      <c r="BF663" t="str">
        <f>podroze78[[#This Row],[Imie]]&amp;podroze78[[#This Row],[Nazwisko]]</f>
        <v>JaninaBolanowska</v>
      </c>
      <c r="BG663">
        <f>COUNTIF(podroze78[id],podroze78[[#This Row],[id]])</f>
        <v>8</v>
      </c>
      <c r="BH663">
        <f>podroze78[[#This Row],[D_powr]]-podroze78[[#This Row],[D_wyj]]+1</f>
        <v>2</v>
      </c>
      <c r="BI663" s="1" cm="1">
        <f t="array" ref="BI663">SUM(IF(podroze78[Nazwisko]=podroze78[[#This Row],[Nazwisko]],podroze78[dnie],0))</f>
        <v>25</v>
      </c>
      <c r="BJ663" s="1">
        <f>30+(podroze78[[#This Row],[dnie]]-1)*24</f>
        <v>54</v>
      </c>
      <c r="BK663" s="1">
        <f>podroze78[[#This Row],[dieta]]+podroze78[[#This Row],[Koszt_wyj]]</f>
        <v>708.4</v>
      </c>
      <c r="BL663" s="1">
        <f>MONTH(podroze78[[#This Row],[D_wyj]])</f>
        <v>1</v>
      </c>
      <c r="BT663" s="1" t="s">
        <v>128</v>
      </c>
      <c r="BU663" s="1" t="s">
        <v>129</v>
      </c>
      <c r="BV663" s="1" t="s">
        <v>19</v>
      </c>
      <c r="BW663" s="2">
        <v>41662</v>
      </c>
      <c r="BX663" s="2">
        <v>41663</v>
      </c>
      <c r="BY663">
        <v>654.4</v>
      </c>
      <c r="BZ663" t="str">
        <f>podroze789[[#This Row],[Imie]]&amp;podroze789[[#This Row],[Nazwisko]]</f>
        <v>JaninaBolanowska</v>
      </c>
      <c r="CA663">
        <f>COUNTIF(podroze789[id],podroze789[[#This Row],[id]])</f>
        <v>8</v>
      </c>
      <c r="CB663">
        <f>podroze789[[#This Row],[D_powr]]-podroze789[[#This Row],[D_wyj]]+1</f>
        <v>2</v>
      </c>
      <c r="CC663" s="1" cm="1">
        <f t="array" ref="CC663">SUM(IF(podroze789[Nazwisko]=podroze789[[#This Row],[Nazwisko]],podroze789[dnie],0))</f>
        <v>25</v>
      </c>
      <c r="CD663" s="1">
        <f>30+(podroze789[[#This Row],[dnie]]-1)*24</f>
        <v>54</v>
      </c>
      <c r="CE663" s="1">
        <f>podroze789[[#This Row],[dieta]]+podroze789[[#This Row],[Koszt_wyj]]</f>
        <v>708.4</v>
      </c>
      <c r="CF663" s="1">
        <f>MONTH(podroze789[[#This Row],[D_wyj]])</f>
        <v>1</v>
      </c>
      <c r="CG663" s="1">
        <f>podroze789[[#This Row],[dnie]]-1</f>
        <v>1</v>
      </c>
      <c r="CV663" s="23">
        <v>1</v>
      </c>
    </row>
    <row r="664" spans="1:100" x14ac:dyDescent="0.25">
      <c r="A664" s="1" t="s">
        <v>134</v>
      </c>
      <c r="B664" s="1" t="s">
        <v>135</v>
      </c>
      <c r="C664" s="1" t="s">
        <v>38</v>
      </c>
      <c r="D664" s="2">
        <v>41910</v>
      </c>
      <c r="E664" s="2">
        <v>41911</v>
      </c>
      <c r="F664">
        <v>407.8</v>
      </c>
      <c r="G664" t="str">
        <f>podroze[[#This Row],[Imie]]&amp;podroze[[#This Row],[Nazwisko]]</f>
        <v>ZuzannaKowalska</v>
      </c>
      <c r="H664">
        <f>COUNTIF(podroze[id],podroze[[#This Row],[id]])</f>
        <v>8</v>
      </c>
      <c r="I664">
        <f>podroze[[#This Row],[D_powr]]-podroze[[#This Row],[D_wyj]]+1</f>
        <v>2</v>
      </c>
      <c r="J664" s="1" cm="1">
        <f t="array" ref="J664">SUM(IF(podroze[Nazwisko]=podroze[[#This Row],[Nazwisko]],podroze[dnie],0))</f>
        <v>25</v>
      </c>
      <c r="K664" s="1">
        <f>30+(podroze[[#This Row],[dnie]]-1)*24</f>
        <v>54</v>
      </c>
      <c r="AB664" s="1" t="s">
        <v>134</v>
      </c>
      <c r="AC664" s="1" t="s">
        <v>135</v>
      </c>
      <c r="AD664" s="1" t="s">
        <v>38</v>
      </c>
      <c r="AE664" s="2">
        <v>41910</v>
      </c>
      <c r="AF664" s="2">
        <v>41911</v>
      </c>
      <c r="AG664">
        <v>407.8</v>
      </c>
      <c r="AH664" t="str">
        <f>podroze7[[#This Row],[Imie]]&amp;podroze7[[#This Row],[Nazwisko]]</f>
        <v>ZuzannaKowalska</v>
      </c>
      <c r="AI664">
        <f>COUNTIF(podroze7[id],podroze7[[#This Row],[id]])</f>
        <v>8</v>
      </c>
      <c r="AJ664">
        <f>podroze7[[#This Row],[D_powr]]-podroze7[[#This Row],[D_wyj]]+1</f>
        <v>2</v>
      </c>
      <c r="AK664" s="1" cm="1">
        <f t="array" ref="AK664">SUM(IF(podroze7[Nazwisko]=podroze7[[#This Row],[Nazwisko]],podroze7[dnie],0))</f>
        <v>25</v>
      </c>
      <c r="AL664" s="1">
        <f>30+(podroze7[[#This Row],[dnie]]-1)*24</f>
        <v>54</v>
      </c>
      <c r="AM664" s="1">
        <f>podroze7[[#This Row],[dieta]]+podroze7[[#This Row],[Koszt_wyj]]</f>
        <v>461.8</v>
      </c>
      <c r="AZ664" s="1" t="s">
        <v>134</v>
      </c>
      <c r="BA664" s="1" t="s">
        <v>135</v>
      </c>
      <c r="BB664" s="1" t="s">
        <v>38</v>
      </c>
      <c r="BC664" s="2">
        <v>41910</v>
      </c>
      <c r="BD664" s="2">
        <v>41911</v>
      </c>
      <c r="BE664">
        <v>407.8</v>
      </c>
      <c r="BF664" t="str">
        <f>podroze78[[#This Row],[Imie]]&amp;podroze78[[#This Row],[Nazwisko]]</f>
        <v>ZuzannaKowalska</v>
      </c>
      <c r="BG664">
        <f>COUNTIF(podroze78[id],podroze78[[#This Row],[id]])</f>
        <v>8</v>
      </c>
      <c r="BH664">
        <f>podroze78[[#This Row],[D_powr]]-podroze78[[#This Row],[D_wyj]]+1</f>
        <v>2</v>
      </c>
      <c r="BI664" s="1" cm="1">
        <f t="array" ref="BI664">SUM(IF(podroze78[Nazwisko]=podroze78[[#This Row],[Nazwisko]],podroze78[dnie],0))</f>
        <v>25</v>
      </c>
      <c r="BJ664" s="1">
        <f>30+(podroze78[[#This Row],[dnie]]-1)*24</f>
        <v>54</v>
      </c>
      <c r="BK664" s="1">
        <f>podroze78[[#This Row],[dieta]]+podroze78[[#This Row],[Koszt_wyj]]</f>
        <v>461.8</v>
      </c>
      <c r="BL664" s="1">
        <f>MONTH(podroze78[[#This Row],[D_wyj]])</f>
        <v>9</v>
      </c>
      <c r="BT664" s="1" t="s">
        <v>134</v>
      </c>
      <c r="BU664" s="1" t="s">
        <v>135</v>
      </c>
      <c r="BV664" s="1" t="s">
        <v>38</v>
      </c>
      <c r="BW664" s="2">
        <v>41910</v>
      </c>
      <c r="BX664" s="2">
        <v>41911</v>
      </c>
      <c r="BY664">
        <v>407.8</v>
      </c>
      <c r="BZ664" t="str">
        <f>podroze789[[#This Row],[Imie]]&amp;podroze789[[#This Row],[Nazwisko]]</f>
        <v>ZuzannaKowalska</v>
      </c>
      <c r="CA664">
        <f>COUNTIF(podroze789[id],podroze789[[#This Row],[id]])</f>
        <v>8</v>
      </c>
      <c r="CB664">
        <f>podroze789[[#This Row],[D_powr]]-podroze789[[#This Row],[D_wyj]]+1</f>
        <v>2</v>
      </c>
      <c r="CC664" s="1" cm="1">
        <f t="array" ref="CC664">SUM(IF(podroze789[Nazwisko]=podroze789[[#This Row],[Nazwisko]],podroze789[dnie],0))</f>
        <v>25</v>
      </c>
      <c r="CD664" s="1">
        <f>30+(podroze789[[#This Row],[dnie]]-1)*24</f>
        <v>54</v>
      </c>
      <c r="CE664" s="1">
        <f>podroze789[[#This Row],[dieta]]+podroze789[[#This Row],[Koszt_wyj]]</f>
        <v>461.8</v>
      </c>
      <c r="CF664" s="1">
        <f>MONTH(podroze789[[#This Row],[D_wyj]])</f>
        <v>9</v>
      </c>
      <c r="CG664" s="1">
        <f>podroze789[[#This Row],[dnie]]-1</f>
        <v>1</v>
      </c>
      <c r="CV664" s="24">
        <v>1</v>
      </c>
    </row>
    <row r="665" spans="1:100" x14ac:dyDescent="0.25">
      <c r="A665" s="1" t="s">
        <v>134</v>
      </c>
      <c r="B665" s="1" t="s">
        <v>135</v>
      </c>
      <c r="C665" s="1" t="s">
        <v>47</v>
      </c>
      <c r="D665" s="2">
        <v>41970</v>
      </c>
      <c r="E665" s="2">
        <v>41971</v>
      </c>
      <c r="F665">
        <v>526.79999999999995</v>
      </c>
      <c r="G665" t="str">
        <f>podroze[[#This Row],[Imie]]&amp;podroze[[#This Row],[Nazwisko]]</f>
        <v>ZuzannaKowalska</v>
      </c>
      <c r="H665">
        <f>COUNTIF(podroze[id],podroze[[#This Row],[id]])</f>
        <v>8</v>
      </c>
      <c r="I665">
        <f>podroze[[#This Row],[D_powr]]-podroze[[#This Row],[D_wyj]]+1</f>
        <v>2</v>
      </c>
      <c r="J665" s="1" cm="1">
        <f t="array" ref="J665">SUM(IF(podroze[Nazwisko]=podroze[[#This Row],[Nazwisko]],podroze[dnie],0))</f>
        <v>25</v>
      </c>
      <c r="K665" s="1">
        <f>30+(podroze[[#This Row],[dnie]]-1)*24</f>
        <v>54</v>
      </c>
      <c r="AB665" s="1" t="s">
        <v>134</v>
      </c>
      <c r="AC665" s="1" t="s">
        <v>135</v>
      </c>
      <c r="AD665" s="1" t="s">
        <v>47</v>
      </c>
      <c r="AE665" s="2">
        <v>41970</v>
      </c>
      <c r="AF665" s="2">
        <v>41971</v>
      </c>
      <c r="AG665">
        <v>526.79999999999995</v>
      </c>
      <c r="AH665" t="str">
        <f>podroze7[[#This Row],[Imie]]&amp;podroze7[[#This Row],[Nazwisko]]</f>
        <v>ZuzannaKowalska</v>
      </c>
      <c r="AI665">
        <f>COUNTIF(podroze7[id],podroze7[[#This Row],[id]])</f>
        <v>8</v>
      </c>
      <c r="AJ665">
        <f>podroze7[[#This Row],[D_powr]]-podroze7[[#This Row],[D_wyj]]+1</f>
        <v>2</v>
      </c>
      <c r="AK665" s="1" cm="1">
        <f t="array" ref="AK665">SUM(IF(podroze7[Nazwisko]=podroze7[[#This Row],[Nazwisko]],podroze7[dnie],0))</f>
        <v>25</v>
      </c>
      <c r="AL665" s="1">
        <f>30+(podroze7[[#This Row],[dnie]]-1)*24</f>
        <v>54</v>
      </c>
      <c r="AM665" s="1">
        <f>podroze7[[#This Row],[dieta]]+podroze7[[#This Row],[Koszt_wyj]]</f>
        <v>580.79999999999995</v>
      </c>
      <c r="AZ665" s="1" t="s">
        <v>134</v>
      </c>
      <c r="BA665" s="1" t="s">
        <v>135</v>
      </c>
      <c r="BB665" s="1" t="s">
        <v>47</v>
      </c>
      <c r="BC665" s="2">
        <v>41970</v>
      </c>
      <c r="BD665" s="2">
        <v>41971</v>
      </c>
      <c r="BE665">
        <v>526.79999999999995</v>
      </c>
      <c r="BF665" t="str">
        <f>podroze78[[#This Row],[Imie]]&amp;podroze78[[#This Row],[Nazwisko]]</f>
        <v>ZuzannaKowalska</v>
      </c>
      <c r="BG665">
        <f>COUNTIF(podroze78[id],podroze78[[#This Row],[id]])</f>
        <v>8</v>
      </c>
      <c r="BH665">
        <f>podroze78[[#This Row],[D_powr]]-podroze78[[#This Row],[D_wyj]]+1</f>
        <v>2</v>
      </c>
      <c r="BI665" s="1" cm="1">
        <f t="array" ref="BI665">SUM(IF(podroze78[Nazwisko]=podroze78[[#This Row],[Nazwisko]],podroze78[dnie],0))</f>
        <v>25</v>
      </c>
      <c r="BJ665" s="1">
        <f>30+(podroze78[[#This Row],[dnie]]-1)*24</f>
        <v>54</v>
      </c>
      <c r="BK665" s="1">
        <f>podroze78[[#This Row],[dieta]]+podroze78[[#This Row],[Koszt_wyj]]</f>
        <v>580.79999999999995</v>
      </c>
      <c r="BL665" s="1">
        <f>MONTH(podroze78[[#This Row],[D_wyj]])</f>
        <v>11</v>
      </c>
      <c r="BT665" s="1" t="s">
        <v>134</v>
      </c>
      <c r="BU665" s="1" t="s">
        <v>135</v>
      </c>
      <c r="BV665" s="1" t="s">
        <v>47</v>
      </c>
      <c r="BW665" s="2">
        <v>41970</v>
      </c>
      <c r="BX665" s="2">
        <v>41971</v>
      </c>
      <c r="BY665">
        <v>526.79999999999995</v>
      </c>
      <c r="BZ665" t="str">
        <f>podroze789[[#This Row],[Imie]]&amp;podroze789[[#This Row],[Nazwisko]]</f>
        <v>ZuzannaKowalska</v>
      </c>
      <c r="CA665">
        <f>COUNTIF(podroze789[id],podroze789[[#This Row],[id]])</f>
        <v>8</v>
      </c>
      <c r="CB665">
        <f>podroze789[[#This Row],[D_powr]]-podroze789[[#This Row],[D_wyj]]+1</f>
        <v>2</v>
      </c>
      <c r="CC665" s="1" cm="1">
        <f t="array" ref="CC665">SUM(IF(podroze789[Nazwisko]=podroze789[[#This Row],[Nazwisko]],podroze789[dnie],0))</f>
        <v>25</v>
      </c>
      <c r="CD665" s="1">
        <f>30+(podroze789[[#This Row],[dnie]]-1)*24</f>
        <v>54</v>
      </c>
      <c r="CE665" s="1">
        <f>podroze789[[#This Row],[dieta]]+podroze789[[#This Row],[Koszt_wyj]]</f>
        <v>580.79999999999995</v>
      </c>
      <c r="CF665" s="1">
        <f>MONTH(podroze789[[#This Row],[D_wyj]])</f>
        <v>11</v>
      </c>
      <c r="CG665" s="1">
        <f>podroze789[[#This Row],[dnie]]-1</f>
        <v>1</v>
      </c>
      <c r="CV665" s="23">
        <v>1</v>
      </c>
    </row>
    <row r="666" spans="1:100" x14ac:dyDescent="0.25">
      <c r="A666" s="1" t="s">
        <v>158</v>
      </c>
      <c r="B666" s="1" t="s">
        <v>159</v>
      </c>
      <c r="C666" s="1" t="s">
        <v>11</v>
      </c>
      <c r="D666" s="2">
        <v>41815</v>
      </c>
      <c r="E666" s="2">
        <v>41816</v>
      </c>
      <c r="F666">
        <v>295.39999999999998</v>
      </c>
      <c r="G666" t="str">
        <f>podroze[[#This Row],[Imie]]&amp;podroze[[#This Row],[Nazwisko]]</f>
        <v>KrystynaPleszewska</v>
      </c>
      <c r="H666">
        <f>COUNTIF(podroze[id],podroze[[#This Row],[id]])</f>
        <v>8</v>
      </c>
      <c r="I666">
        <f>podroze[[#This Row],[D_powr]]-podroze[[#This Row],[D_wyj]]+1</f>
        <v>2</v>
      </c>
      <c r="J666" s="1" cm="1">
        <f t="array" ref="J666">SUM(IF(podroze[Nazwisko]=podroze[[#This Row],[Nazwisko]],podroze[dnie],0))</f>
        <v>25</v>
      </c>
      <c r="K666" s="1">
        <f>30+(podroze[[#This Row],[dnie]]-1)*24</f>
        <v>54</v>
      </c>
      <c r="AB666" s="1" t="s">
        <v>158</v>
      </c>
      <c r="AC666" s="1" t="s">
        <v>159</v>
      </c>
      <c r="AD666" s="1" t="s">
        <v>11</v>
      </c>
      <c r="AE666" s="2">
        <v>41815</v>
      </c>
      <c r="AF666" s="2">
        <v>41816</v>
      </c>
      <c r="AG666">
        <v>295.39999999999998</v>
      </c>
      <c r="AH666" t="str">
        <f>podroze7[[#This Row],[Imie]]&amp;podroze7[[#This Row],[Nazwisko]]</f>
        <v>KrystynaPleszewska</v>
      </c>
      <c r="AI666">
        <f>COUNTIF(podroze7[id],podroze7[[#This Row],[id]])</f>
        <v>8</v>
      </c>
      <c r="AJ666">
        <f>podroze7[[#This Row],[D_powr]]-podroze7[[#This Row],[D_wyj]]+1</f>
        <v>2</v>
      </c>
      <c r="AK666" s="1" cm="1">
        <f t="array" ref="AK666">SUM(IF(podroze7[Nazwisko]=podroze7[[#This Row],[Nazwisko]],podroze7[dnie],0))</f>
        <v>25</v>
      </c>
      <c r="AL666" s="1">
        <f>30+(podroze7[[#This Row],[dnie]]-1)*24</f>
        <v>54</v>
      </c>
      <c r="AM666" s="1">
        <f>podroze7[[#This Row],[dieta]]+podroze7[[#This Row],[Koszt_wyj]]</f>
        <v>349.4</v>
      </c>
      <c r="AZ666" s="1" t="s">
        <v>158</v>
      </c>
      <c r="BA666" s="1" t="s">
        <v>159</v>
      </c>
      <c r="BB666" s="1" t="s">
        <v>11</v>
      </c>
      <c r="BC666" s="2">
        <v>41815</v>
      </c>
      <c r="BD666" s="2">
        <v>41816</v>
      </c>
      <c r="BE666">
        <v>295.39999999999998</v>
      </c>
      <c r="BF666" t="str">
        <f>podroze78[[#This Row],[Imie]]&amp;podroze78[[#This Row],[Nazwisko]]</f>
        <v>KrystynaPleszewska</v>
      </c>
      <c r="BG666">
        <f>COUNTIF(podroze78[id],podroze78[[#This Row],[id]])</f>
        <v>8</v>
      </c>
      <c r="BH666">
        <f>podroze78[[#This Row],[D_powr]]-podroze78[[#This Row],[D_wyj]]+1</f>
        <v>2</v>
      </c>
      <c r="BI666" s="1" cm="1">
        <f t="array" ref="BI666">SUM(IF(podroze78[Nazwisko]=podroze78[[#This Row],[Nazwisko]],podroze78[dnie],0))</f>
        <v>25</v>
      </c>
      <c r="BJ666" s="1">
        <f>30+(podroze78[[#This Row],[dnie]]-1)*24</f>
        <v>54</v>
      </c>
      <c r="BK666" s="1">
        <f>podroze78[[#This Row],[dieta]]+podroze78[[#This Row],[Koszt_wyj]]</f>
        <v>349.4</v>
      </c>
      <c r="BL666" s="1">
        <f>MONTH(podroze78[[#This Row],[D_wyj]])</f>
        <v>6</v>
      </c>
      <c r="BT666" s="1" t="s">
        <v>158</v>
      </c>
      <c r="BU666" s="1" t="s">
        <v>159</v>
      </c>
      <c r="BV666" s="1" t="s">
        <v>11</v>
      </c>
      <c r="BW666" s="2">
        <v>41815</v>
      </c>
      <c r="BX666" s="2">
        <v>41816</v>
      </c>
      <c r="BY666">
        <v>295.39999999999998</v>
      </c>
      <c r="BZ666" t="str">
        <f>podroze789[[#This Row],[Imie]]&amp;podroze789[[#This Row],[Nazwisko]]</f>
        <v>KrystynaPleszewska</v>
      </c>
      <c r="CA666">
        <f>COUNTIF(podroze789[id],podroze789[[#This Row],[id]])</f>
        <v>8</v>
      </c>
      <c r="CB666">
        <f>podroze789[[#This Row],[D_powr]]-podroze789[[#This Row],[D_wyj]]+1</f>
        <v>2</v>
      </c>
      <c r="CC666" s="1" cm="1">
        <f t="array" ref="CC666">SUM(IF(podroze789[Nazwisko]=podroze789[[#This Row],[Nazwisko]],podroze789[dnie],0))</f>
        <v>25</v>
      </c>
      <c r="CD666" s="1">
        <f>30+(podroze789[[#This Row],[dnie]]-1)*24</f>
        <v>54</v>
      </c>
      <c r="CE666" s="1">
        <f>podroze789[[#This Row],[dieta]]+podroze789[[#This Row],[Koszt_wyj]]</f>
        <v>349.4</v>
      </c>
      <c r="CF666" s="1">
        <f>MONTH(podroze789[[#This Row],[D_wyj]])</f>
        <v>6</v>
      </c>
      <c r="CG666" s="1">
        <f>podroze789[[#This Row],[dnie]]-1</f>
        <v>1</v>
      </c>
      <c r="CV666" s="24">
        <v>1</v>
      </c>
    </row>
    <row r="667" spans="1:100" x14ac:dyDescent="0.25">
      <c r="A667" s="1" t="s">
        <v>158</v>
      </c>
      <c r="B667" s="1" t="s">
        <v>159</v>
      </c>
      <c r="C667" s="1" t="s">
        <v>19</v>
      </c>
      <c r="D667" s="2">
        <v>41959</v>
      </c>
      <c r="E667" s="2">
        <v>41960</v>
      </c>
      <c r="F667">
        <v>654.4</v>
      </c>
      <c r="G667" t="str">
        <f>podroze[[#This Row],[Imie]]&amp;podroze[[#This Row],[Nazwisko]]</f>
        <v>KrystynaPleszewska</v>
      </c>
      <c r="H667">
        <f>COUNTIF(podroze[id],podroze[[#This Row],[id]])</f>
        <v>8</v>
      </c>
      <c r="I667">
        <f>podroze[[#This Row],[D_powr]]-podroze[[#This Row],[D_wyj]]+1</f>
        <v>2</v>
      </c>
      <c r="J667" s="1" cm="1">
        <f t="array" ref="J667">SUM(IF(podroze[Nazwisko]=podroze[[#This Row],[Nazwisko]],podroze[dnie],0))</f>
        <v>25</v>
      </c>
      <c r="K667" s="1">
        <f>30+(podroze[[#This Row],[dnie]]-1)*24</f>
        <v>54</v>
      </c>
      <c r="AB667" s="1" t="s">
        <v>158</v>
      </c>
      <c r="AC667" s="1" t="s">
        <v>159</v>
      </c>
      <c r="AD667" s="1" t="s">
        <v>19</v>
      </c>
      <c r="AE667" s="2">
        <v>41959</v>
      </c>
      <c r="AF667" s="2">
        <v>41960</v>
      </c>
      <c r="AG667">
        <v>654.4</v>
      </c>
      <c r="AH667" t="str">
        <f>podroze7[[#This Row],[Imie]]&amp;podroze7[[#This Row],[Nazwisko]]</f>
        <v>KrystynaPleszewska</v>
      </c>
      <c r="AI667">
        <f>COUNTIF(podroze7[id],podroze7[[#This Row],[id]])</f>
        <v>8</v>
      </c>
      <c r="AJ667">
        <f>podroze7[[#This Row],[D_powr]]-podroze7[[#This Row],[D_wyj]]+1</f>
        <v>2</v>
      </c>
      <c r="AK667" s="1" cm="1">
        <f t="array" ref="AK667">SUM(IF(podroze7[Nazwisko]=podroze7[[#This Row],[Nazwisko]],podroze7[dnie],0))</f>
        <v>25</v>
      </c>
      <c r="AL667" s="1">
        <f>30+(podroze7[[#This Row],[dnie]]-1)*24</f>
        <v>54</v>
      </c>
      <c r="AM667" s="1">
        <f>podroze7[[#This Row],[dieta]]+podroze7[[#This Row],[Koszt_wyj]]</f>
        <v>708.4</v>
      </c>
      <c r="AZ667" s="1" t="s">
        <v>158</v>
      </c>
      <c r="BA667" s="1" t="s">
        <v>159</v>
      </c>
      <c r="BB667" s="1" t="s">
        <v>19</v>
      </c>
      <c r="BC667" s="2">
        <v>41959</v>
      </c>
      <c r="BD667" s="2">
        <v>41960</v>
      </c>
      <c r="BE667">
        <v>654.4</v>
      </c>
      <c r="BF667" t="str">
        <f>podroze78[[#This Row],[Imie]]&amp;podroze78[[#This Row],[Nazwisko]]</f>
        <v>KrystynaPleszewska</v>
      </c>
      <c r="BG667">
        <f>COUNTIF(podroze78[id],podroze78[[#This Row],[id]])</f>
        <v>8</v>
      </c>
      <c r="BH667">
        <f>podroze78[[#This Row],[D_powr]]-podroze78[[#This Row],[D_wyj]]+1</f>
        <v>2</v>
      </c>
      <c r="BI667" s="1" cm="1">
        <f t="array" ref="BI667">SUM(IF(podroze78[Nazwisko]=podroze78[[#This Row],[Nazwisko]],podroze78[dnie],0))</f>
        <v>25</v>
      </c>
      <c r="BJ667" s="1">
        <f>30+(podroze78[[#This Row],[dnie]]-1)*24</f>
        <v>54</v>
      </c>
      <c r="BK667" s="1">
        <f>podroze78[[#This Row],[dieta]]+podroze78[[#This Row],[Koszt_wyj]]</f>
        <v>708.4</v>
      </c>
      <c r="BL667" s="1">
        <f>MONTH(podroze78[[#This Row],[D_wyj]])</f>
        <v>11</v>
      </c>
      <c r="BT667" s="1" t="s">
        <v>158</v>
      </c>
      <c r="BU667" s="1" t="s">
        <v>159</v>
      </c>
      <c r="BV667" s="1" t="s">
        <v>19</v>
      </c>
      <c r="BW667" s="2">
        <v>41959</v>
      </c>
      <c r="BX667" s="2">
        <v>41960</v>
      </c>
      <c r="BY667">
        <v>654.4</v>
      </c>
      <c r="BZ667" t="str">
        <f>podroze789[[#This Row],[Imie]]&amp;podroze789[[#This Row],[Nazwisko]]</f>
        <v>KrystynaPleszewska</v>
      </c>
      <c r="CA667">
        <f>COUNTIF(podroze789[id],podroze789[[#This Row],[id]])</f>
        <v>8</v>
      </c>
      <c r="CB667">
        <f>podroze789[[#This Row],[D_powr]]-podroze789[[#This Row],[D_wyj]]+1</f>
        <v>2</v>
      </c>
      <c r="CC667" s="1" cm="1">
        <f t="array" ref="CC667">SUM(IF(podroze789[Nazwisko]=podroze789[[#This Row],[Nazwisko]],podroze789[dnie],0))</f>
        <v>25</v>
      </c>
      <c r="CD667" s="1">
        <f>30+(podroze789[[#This Row],[dnie]]-1)*24</f>
        <v>54</v>
      </c>
      <c r="CE667" s="1">
        <f>podroze789[[#This Row],[dieta]]+podroze789[[#This Row],[Koszt_wyj]]</f>
        <v>708.4</v>
      </c>
      <c r="CF667" s="1">
        <f>MONTH(podroze789[[#This Row],[D_wyj]])</f>
        <v>11</v>
      </c>
      <c r="CG667" s="1">
        <f>podroze789[[#This Row],[dnie]]-1</f>
        <v>1</v>
      </c>
      <c r="CV667" s="23">
        <v>1</v>
      </c>
    </row>
    <row r="668" spans="1:100" x14ac:dyDescent="0.25">
      <c r="A668" s="1" t="s">
        <v>158</v>
      </c>
      <c r="B668" s="1" t="s">
        <v>159</v>
      </c>
      <c r="C668" s="1" t="s">
        <v>24</v>
      </c>
      <c r="D668" s="2">
        <v>41971</v>
      </c>
      <c r="E668" s="2">
        <v>41972</v>
      </c>
      <c r="F668">
        <v>439.7</v>
      </c>
      <c r="G668" t="str">
        <f>podroze[[#This Row],[Imie]]&amp;podroze[[#This Row],[Nazwisko]]</f>
        <v>KrystynaPleszewska</v>
      </c>
      <c r="H668">
        <f>COUNTIF(podroze[id],podroze[[#This Row],[id]])</f>
        <v>8</v>
      </c>
      <c r="I668">
        <f>podroze[[#This Row],[D_powr]]-podroze[[#This Row],[D_wyj]]+1</f>
        <v>2</v>
      </c>
      <c r="J668" s="1" cm="1">
        <f t="array" ref="J668">SUM(IF(podroze[Nazwisko]=podroze[[#This Row],[Nazwisko]],podroze[dnie],0))</f>
        <v>25</v>
      </c>
      <c r="K668" s="1">
        <f>30+(podroze[[#This Row],[dnie]]-1)*24</f>
        <v>54</v>
      </c>
      <c r="AB668" s="1" t="s">
        <v>158</v>
      </c>
      <c r="AC668" s="1" t="s">
        <v>159</v>
      </c>
      <c r="AD668" s="1" t="s">
        <v>24</v>
      </c>
      <c r="AE668" s="2">
        <v>41971</v>
      </c>
      <c r="AF668" s="2">
        <v>41972</v>
      </c>
      <c r="AG668">
        <v>439.7</v>
      </c>
      <c r="AH668" t="str">
        <f>podroze7[[#This Row],[Imie]]&amp;podroze7[[#This Row],[Nazwisko]]</f>
        <v>KrystynaPleszewska</v>
      </c>
      <c r="AI668">
        <f>COUNTIF(podroze7[id],podroze7[[#This Row],[id]])</f>
        <v>8</v>
      </c>
      <c r="AJ668">
        <f>podroze7[[#This Row],[D_powr]]-podroze7[[#This Row],[D_wyj]]+1</f>
        <v>2</v>
      </c>
      <c r="AK668" s="1" cm="1">
        <f t="array" ref="AK668">SUM(IF(podroze7[Nazwisko]=podroze7[[#This Row],[Nazwisko]],podroze7[dnie],0))</f>
        <v>25</v>
      </c>
      <c r="AL668" s="1">
        <f>30+(podroze7[[#This Row],[dnie]]-1)*24</f>
        <v>54</v>
      </c>
      <c r="AM668" s="1">
        <f>podroze7[[#This Row],[dieta]]+podroze7[[#This Row],[Koszt_wyj]]</f>
        <v>493.7</v>
      </c>
      <c r="AZ668" s="1" t="s">
        <v>158</v>
      </c>
      <c r="BA668" s="1" t="s">
        <v>159</v>
      </c>
      <c r="BB668" s="1" t="s">
        <v>24</v>
      </c>
      <c r="BC668" s="2">
        <v>41971</v>
      </c>
      <c r="BD668" s="2">
        <v>41972</v>
      </c>
      <c r="BE668">
        <v>439.7</v>
      </c>
      <c r="BF668" t="str">
        <f>podroze78[[#This Row],[Imie]]&amp;podroze78[[#This Row],[Nazwisko]]</f>
        <v>KrystynaPleszewska</v>
      </c>
      <c r="BG668">
        <f>COUNTIF(podroze78[id],podroze78[[#This Row],[id]])</f>
        <v>8</v>
      </c>
      <c r="BH668">
        <f>podroze78[[#This Row],[D_powr]]-podroze78[[#This Row],[D_wyj]]+1</f>
        <v>2</v>
      </c>
      <c r="BI668" s="1" cm="1">
        <f t="array" ref="BI668">SUM(IF(podroze78[Nazwisko]=podroze78[[#This Row],[Nazwisko]],podroze78[dnie],0))</f>
        <v>25</v>
      </c>
      <c r="BJ668" s="1">
        <f>30+(podroze78[[#This Row],[dnie]]-1)*24</f>
        <v>54</v>
      </c>
      <c r="BK668" s="1">
        <f>podroze78[[#This Row],[dieta]]+podroze78[[#This Row],[Koszt_wyj]]</f>
        <v>493.7</v>
      </c>
      <c r="BL668" s="1">
        <f>MONTH(podroze78[[#This Row],[D_wyj]])</f>
        <v>11</v>
      </c>
      <c r="BT668" s="1" t="s">
        <v>158</v>
      </c>
      <c r="BU668" s="1" t="s">
        <v>159</v>
      </c>
      <c r="BV668" s="1" t="s">
        <v>24</v>
      </c>
      <c r="BW668" s="2">
        <v>41971</v>
      </c>
      <c r="BX668" s="2">
        <v>41972</v>
      </c>
      <c r="BY668">
        <v>439.7</v>
      </c>
      <c r="BZ668" t="str">
        <f>podroze789[[#This Row],[Imie]]&amp;podroze789[[#This Row],[Nazwisko]]</f>
        <v>KrystynaPleszewska</v>
      </c>
      <c r="CA668">
        <f>COUNTIF(podroze789[id],podroze789[[#This Row],[id]])</f>
        <v>8</v>
      </c>
      <c r="CB668">
        <f>podroze789[[#This Row],[D_powr]]-podroze789[[#This Row],[D_wyj]]+1</f>
        <v>2</v>
      </c>
      <c r="CC668" s="1" cm="1">
        <f t="array" ref="CC668">SUM(IF(podroze789[Nazwisko]=podroze789[[#This Row],[Nazwisko]],podroze789[dnie],0))</f>
        <v>25</v>
      </c>
      <c r="CD668" s="1">
        <f>30+(podroze789[[#This Row],[dnie]]-1)*24</f>
        <v>54</v>
      </c>
      <c r="CE668" s="1">
        <f>podroze789[[#This Row],[dieta]]+podroze789[[#This Row],[Koszt_wyj]]</f>
        <v>493.7</v>
      </c>
      <c r="CF668" s="1">
        <f>MONTH(podroze789[[#This Row],[D_wyj]])</f>
        <v>11</v>
      </c>
      <c r="CG668" s="1">
        <f>podroze789[[#This Row],[dnie]]-1</f>
        <v>1</v>
      </c>
      <c r="CV668" s="24">
        <v>1</v>
      </c>
    </row>
    <row r="669" spans="1:100" hidden="1" x14ac:dyDescent="0.25">
      <c r="A669" s="1" t="s">
        <v>9</v>
      </c>
      <c r="B669" s="1" t="s">
        <v>69</v>
      </c>
      <c r="C669" s="1" t="s">
        <v>8</v>
      </c>
      <c r="D669" s="2">
        <v>41649</v>
      </c>
      <c r="E669" s="2">
        <v>41649</v>
      </c>
      <c r="F669">
        <v>680</v>
      </c>
      <c r="G669" t="str">
        <f>podroze[[#This Row],[Imie]]&amp;podroze[[#This Row],[Nazwisko]]</f>
        <v>JustynaKrynicka</v>
      </c>
      <c r="H669">
        <f>COUNTIF(podroze[id],podroze[[#This Row],[id]])</f>
        <v>13</v>
      </c>
      <c r="I669">
        <f>podroze[[#This Row],[D_powr]]-podroze[[#This Row],[D_wyj]]+1</f>
        <v>1</v>
      </c>
      <c r="J669" s="1" cm="1">
        <f t="array" ref="J669">SUM(IF(podroze[Nazwisko]=podroze[[#This Row],[Nazwisko]],podroze[dnie],0))</f>
        <v>25</v>
      </c>
      <c r="K669" s="1">
        <f>30+(podroze[[#This Row],[dnie]]-1)*24</f>
        <v>30</v>
      </c>
      <c r="AB669" s="1" t="s">
        <v>9</v>
      </c>
      <c r="AC669" s="1" t="s">
        <v>69</v>
      </c>
      <c r="AD669" s="1" t="s">
        <v>8</v>
      </c>
      <c r="AE669" s="2">
        <v>41649</v>
      </c>
      <c r="AF669" s="2">
        <v>41649</v>
      </c>
      <c r="AG669">
        <v>680</v>
      </c>
      <c r="AH669" t="str">
        <f>podroze7[[#This Row],[Imie]]&amp;podroze7[[#This Row],[Nazwisko]]</f>
        <v>JustynaKrynicka</v>
      </c>
      <c r="AI669">
        <f>COUNTIF(podroze7[id],podroze7[[#This Row],[id]])</f>
        <v>13</v>
      </c>
      <c r="AJ669">
        <f>podroze7[[#This Row],[D_powr]]-podroze7[[#This Row],[D_wyj]]+1</f>
        <v>1</v>
      </c>
      <c r="AK669" s="1" cm="1">
        <f t="array" ref="AK669">SUM(IF(podroze7[Nazwisko]=podroze7[[#This Row],[Nazwisko]],podroze7[dnie],0))</f>
        <v>25</v>
      </c>
      <c r="AL669" s="1">
        <f>30+(podroze7[[#This Row],[dnie]]-1)*24</f>
        <v>30</v>
      </c>
      <c r="AM669" s="1">
        <f>podroze7[[#This Row],[dieta]]+podroze7[[#This Row],[Koszt_wyj]]</f>
        <v>710</v>
      </c>
      <c r="AZ669" s="1" t="s">
        <v>9</v>
      </c>
      <c r="BA669" s="1" t="s">
        <v>69</v>
      </c>
      <c r="BB669" s="1" t="s">
        <v>8</v>
      </c>
      <c r="BC669" s="2">
        <v>41649</v>
      </c>
      <c r="BD669" s="2">
        <v>41649</v>
      </c>
      <c r="BE669">
        <v>680</v>
      </c>
      <c r="BF669" t="str">
        <f>podroze78[[#This Row],[Imie]]&amp;podroze78[[#This Row],[Nazwisko]]</f>
        <v>JustynaKrynicka</v>
      </c>
      <c r="BG669">
        <f>COUNTIF(podroze78[id],podroze78[[#This Row],[id]])</f>
        <v>13</v>
      </c>
      <c r="BH669">
        <f>podroze78[[#This Row],[D_powr]]-podroze78[[#This Row],[D_wyj]]+1</f>
        <v>1</v>
      </c>
      <c r="BI669" s="1" cm="1">
        <f t="array" ref="BI669">SUM(IF(podroze78[Nazwisko]=podroze78[[#This Row],[Nazwisko]],podroze78[dnie],0))</f>
        <v>25</v>
      </c>
      <c r="BJ669" s="1">
        <f>30+(podroze78[[#This Row],[dnie]]-1)*24</f>
        <v>30</v>
      </c>
      <c r="BK669" s="1">
        <f>podroze78[[#This Row],[dieta]]+podroze78[[#This Row],[Koszt_wyj]]</f>
        <v>710</v>
      </c>
      <c r="BL669" s="1">
        <f>MONTH(podroze78[[#This Row],[D_wyj]])</f>
        <v>1</v>
      </c>
      <c r="BT669" s="1" t="s">
        <v>9</v>
      </c>
      <c r="BU669" s="1" t="s">
        <v>69</v>
      </c>
      <c r="BV669" s="1" t="s">
        <v>8</v>
      </c>
      <c r="BW669" s="2">
        <v>41649</v>
      </c>
      <c r="BX669" s="2">
        <v>41649</v>
      </c>
      <c r="BY669">
        <v>680</v>
      </c>
      <c r="BZ669" t="str">
        <f>podroze789[[#This Row],[Imie]]&amp;podroze789[[#This Row],[Nazwisko]]</f>
        <v>JustynaKrynicka</v>
      </c>
      <c r="CA669">
        <f>COUNTIF(podroze789[id],podroze789[[#This Row],[id]])</f>
        <v>13</v>
      </c>
      <c r="CB669">
        <f>podroze789[[#This Row],[D_powr]]-podroze789[[#This Row],[D_wyj]]+1</f>
        <v>1</v>
      </c>
      <c r="CC669" s="1" cm="1">
        <f t="array" ref="CC669">SUM(IF(podroze789[Nazwisko]=podroze789[[#This Row],[Nazwisko]],podroze789[dnie],0))</f>
        <v>25</v>
      </c>
      <c r="CD669" s="1">
        <f>30+(podroze789[[#This Row],[dnie]]-1)*24</f>
        <v>30</v>
      </c>
      <c r="CE669" s="1">
        <f>podroze789[[#This Row],[dieta]]+podroze789[[#This Row],[Koszt_wyj]]</f>
        <v>710</v>
      </c>
      <c r="CF669" s="1">
        <f>MONTH(podroze789[[#This Row],[D_wyj]])</f>
        <v>1</v>
      </c>
      <c r="CG669" s="1">
        <f>podroze789[[#This Row],[dnie]]-1</f>
        <v>0</v>
      </c>
      <c r="CV669" s="23">
        <v>1</v>
      </c>
    </row>
    <row r="670" spans="1:100" hidden="1" x14ac:dyDescent="0.25">
      <c r="A670" s="1" t="s">
        <v>9</v>
      </c>
      <c r="B670" s="1" t="s">
        <v>69</v>
      </c>
      <c r="C670" s="1" t="s">
        <v>24</v>
      </c>
      <c r="D670" s="2">
        <v>41886</v>
      </c>
      <c r="E670" s="2">
        <v>41886</v>
      </c>
      <c r="F670">
        <v>290.7</v>
      </c>
      <c r="G670" t="str">
        <f>podroze[[#This Row],[Imie]]&amp;podroze[[#This Row],[Nazwisko]]</f>
        <v>JustynaKrynicka</v>
      </c>
      <c r="H670">
        <f>COUNTIF(podroze[id],podroze[[#This Row],[id]])</f>
        <v>13</v>
      </c>
      <c r="I670">
        <f>podroze[[#This Row],[D_powr]]-podroze[[#This Row],[D_wyj]]+1</f>
        <v>1</v>
      </c>
      <c r="J670" s="1" cm="1">
        <f t="array" ref="J670">SUM(IF(podroze[Nazwisko]=podroze[[#This Row],[Nazwisko]],podroze[dnie],0))</f>
        <v>25</v>
      </c>
      <c r="K670" s="1">
        <f>30+(podroze[[#This Row],[dnie]]-1)*24</f>
        <v>30</v>
      </c>
      <c r="AB670" s="1" t="s">
        <v>9</v>
      </c>
      <c r="AC670" s="1" t="s">
        <v>69</v>
      </c>
      <c r="AD670" s="1" t="s">
        <v>24</v>
      </c>
      <c r="AE670" s="2">
        <v>41886</v>
      </c>
      <c r="AF670" s="2">
        <v>41886</v>
      </c>
      <c r="AG670">
        <v>290.7</v>
      </c>
      <c r="AH670" t="str">
        <f>podroze7[[#This Row],[Imie]]&amp;podroze7[[#This Row],[Nazwisko]]</f>
        <v>JustynaKrynicka</v>
      </c>
      <c r="AI670">
        <f>COUNTIF(podroze7[id],podroze7[[#This Row],[id]])</f>
        <v>13</v>
      </c>
      <c r="AJ670">
        <f>podroze7[[#This Row],[D_powr]]-podroze7[[#This Row],[D_wyj]]+1</f>
        <v>1</v>
      </c>
      <c r="AK670" s="1" cm="1">
        <f t="array" ref="AK670">SUM(IF(podroze7[Nazwisko]=podroze7[[#This Row],[Nazwisko]],podroze7[dnie],0))</f>
        <v>25</v>
      </c>
      <c r="AL670" s="1">
        <f>30+(podroze7[[#This Row],[dnie]]-1)*24</f>
        <v>30</v>
      </c>
      <c r="AM670" s="1">
        <f>podroze7[[#This Row],[dieta]]+podroze7[[#This Row],[Koszt_wyj]]</f>
        <v>320.7</v>
      </c>
      <c r="AZ670" s="1" t="s">
        <v>9</v>
      </c>
      <c r="BA670" s="1" t="s">
        <v>69</v>
      </c>
      <c r="BB670" s="1" t="s">
        <v>24</v>
      </c>
      <c r="BC670" s="2">
        <v>41886</v>
      </c>
      <c r="BD670" s="2">
        <v>41886</v>
      </c>
      <c r="BE670">
        <v>290.7</v>
      </c>
      <c r="BF670" t="str">
        <f>podroze78[[#This Row],[Imie]]&amp;podroze78[[#This Row],[Nazwisko]]</f>
        <v>JustynaKrynicka</v>
      </c>
      <c r="BG670">
        <f>COUNTIF(podroze78[id],podroze78[[#This Row],[id]])</f>
        <v>13</v>
      </c>
      <c r="BH670">
        <f>podroze78[[#This Row],[D_powr]]-podroze78[[#This Row],[D_wyj]]+1</f>
        <v>1</v>
      </c>
      <c r="BI670" s="1" cm="1">
        <f t="array" ref="BI670">SUM(IF(podroze78[Nazwisko]=podroze78[[#This Row],[Nazwisko]],podroze78[dnie],0))</f>
        <v>25</v>
      </c>
      <c r="BJ670" s="1">
        <f>30+(podroze78[[#This Row],[dnie]]-1)*24</f>
        <v>30</v>
      </c>
      <c r="BK670" s="1">
        <f>podroze78[[#This Row],[dieta]]+podroze78[[#This Row],[Koszt_wyj]]</f>
        <v>320.7</v>
      </c>
      <c r="BL670" s="1">
        <f>MONTH(podroze78[[#This Row],[D_wyj]])</f>
        <v>9</v>
      </c>
      <c r="BT670" s="1" t="s">
        <v>9</v>
      </c>
      <c r="BU670" s="1" t="s">
        <v>69</v>
      </c>
      <c r="BV670" s="1" t="s">
        <v>24</v>
      </c>
      <c r="BW670" s="2">
        <v>41886</v>
      </c>
      <c r="BX670" s="2">
        <v>41886</v>
      </c>
      <c r="BY670">
        <v>290.7</v>
      </c>
      <c r="BZ670" t="str">
        <f>podroze789[[#This Row],[Imie]]&amp;podroze789[[#This Row],[Nazwisko]]</f>
        <v>JustynaKrynicka</v>
      </c>
      <c r="CA670">
        <f>COUNTIF(podroze789[id],podroze789[[#This Row],[id]])</f>
        <v>13</v>
      </c>
      <c r="CB670">
        <f>podroze789[[#This Row],[D_powr]]-podroze789[[#This Row],[D_wyj]]+1</f>
        <v>1</v>
      </c>
      <c r="CC670" s="1" cm="1">
        <f t="array" ref="CC670">SUM(IF(podroze789[Nazwisko]=podroze789[[#This Row],[Nazwisko]],podroze789[dnie],0))</f>
        <v>25</v>
      </c>
      <c r="CD670" s="1">
        <f>30+(podroze789[[#This Row],[dnie]]-1)*24</f>
        <v>30</v>
      </c>
      <c r="CE670" s="1">
        <f>podroze789[[#This Row],[dieta]]+podroze789[[#This Row],[Koszt_wyj]]</f>
        <v>320.7</v>
      </c>
      <c r="CF670" s="1">
        <f>MONTH(podroze789[[#This Row],[D_wyj]])</f>
        <v>9</v>
      </c>
      <c r="CG670" s="1">
        <f>podroze789[[#This Row],[dnie]]-1</f>
        <v>0</v>
      </c>
      <c r="CV670" s="24">
        <v>1</v>
      </c>
    </row>
    <row r="671" spans="1:100" hidden="1" x14ac:dyDescent="0.25">
      <c r="A671" s="1" t="s">
        <v>9</v>
      </c>
      <c r="B671" s="1" t="s">
        <v>69</v>
      </c>
      <c r="C671" s="1" t="s">
        <v>38</v>
      </c>
      <c r="D671" s="2">
        <v>41890</v>
      </c>
      <c r="E671" s="2">
        <v>41890</v>
      </c>
      <c r="F671">
        <v>278.8</v>
      </c>
      <c r="G671" t="str">
        <f>podroze[[#This Row],[Imie]]&amp;podroze[[#This Row],[Nazwisko]]</f>
        <v>JustynaKrynicka</v>
      </c>
      <c r="H671">
        <f>COUNTIF(podroze[id],podroze[[#This Row],[id]])</f>
        <v>13</v>
      </c>
      <c r="I671">
        <f>podroze[[#This Row],[D_powr]]-podroze[[#This Row],[D_wyj]]+1</f>
        <v>1</v>
      </c>
      <c r="J671" s="1" cm="1">
        <f t="array" ref="J671">SUM(IF(podroze[Nazwisko]=podroze[[#This Row],[Nazwisko]],podroze[dnie],0))</f>
        <v>25</v>
      </c>
      <c r="K671" s="1">
        <f>30+(podroze[[#This Row],[dnie]]-1)*24</f>
        <v>30</v>
      </c>
      <c r="AB671" s="1" t="s">
        <v>9</v>
      </c>
      <c r="AC671" s="1" t="s">
        <v>69</v>
      </c>
      <c r="AD671" s="1" t="s">
        <v>38</v>
      </c>
      <c r="AE671" s="2">
        <v>41890</v>
      </c>
      <c r="AF671" s="2">
        <v>41890</v>
      </c>
      <c r="AG671">
        <v>278.8</v>
      </c>
      <c r="AH671" t="str">
        <f>podroze7[[#This Row],[Imie]]&amp;podroze7[[#This Row],[Nazwisko]]</f>
        <v>JustynaKrynicka</v>
      </c>
      <c r="AI671">
        <f>COUNTIF(podroze7[id],podroze7[[#This Row],[id]])</f>
        <v>13</v>
      </c>
      <c r="AJ671">
        <f>podroze7[[#This Row],[D_powr]]-podroze7[[#This Row],[D_wyj]]+1</f>
        <v>1</v>
      </c>
      <c r="AK671" s="1" cm="1">
        <f t="array" ref="AK671">SUM(IF(podroze7[Nazwisko]=podroze7[[#This Row],[Nazwisko]],podroze7[dnie],0))</f>
        <v>25</v>
      </c>
      <c r="AL671" s="1">
        <f>30+(podroze7[[#This Row],[dnie]]-1)*24</f>
        <v>30</v>
      </c>
      <c r="AM671" s="1">
        <f>podroze7[[#This Row],[dieta]]+podroze7[[#This Row],[Koszt_wyj]]</f>
        <v>308.8</v>
      </c>
      <c r="AZ671" s="1" t="s">
        <v>9</v>
      </c>
      <c r="BA671" s="1" t="s">
        <v>69</v>
      </c>
      <c r="BB671" s="1" t="s">
        <v>38</v>
      </c>
      <c r="BC671" s="2">
        <v>41890</v>
      </c>
      <c r="BD671" s="2">
        <v>41890</v>
      </c>
      <c r="BE671">
        <v>278.8</v>
      </c>
      <c r="BF671" t="str">
        <f>podroze78[[#This Row],[Imie]]&amp;podroze78[[#This Row],[Nazwisko]]</f>
        <v>JustynaKrynicka</v>
      </c>
      <c r="BG671">
        <f>COUNTIF(podroze78[id],podroze78[[#This Row],[id]])</f>
        <v>13</v>
      </c>
      <c r="BH671">
        <f>podroze78[[#This Row],[D_powr]]-podroze78[[#This Row],[D_wyj]]+1</f>
        <v>1</v>
      </c>
      <c r="BI671" s="1" cm="1">
        <f t="array" ref="BI671">SUM(IF(podroze78[Nazwisko]=podroze78[[#This Row],[Nazwisko]],podroze78[dnie],0))</f>
        <v>25</v>
      </c>
      <c r="BJ671" s="1">
        <f>30+(podroze78[[#This Row],[dnie]]-1)*24</f>
        <v>30</v>
      </c>
      <c r="BK671" s="1">
        <f>podroze78[[#This Row],[dieta]]+podroze78[[#This Row],[Koszt_wyj]]</f>
        <v>308.8</v>
      </c>
      <c r="BL671" s="1">
        <f>MONTH(podroze78[[#This Row],[D_wyj]])</f>
        <v>9</v>
      </c>
      <c r="BT671" s="1" t="s">
        <v>9</v>
      </c>
      <c r="BU671" s="1" t="s">
        <v>69</v>
      </c>
      <c r="BV671" s="1" t="s">
        <v>38</v>
      </c>
      <c r="BW671" s="2">
        <v>41890</v>
      </c>
      <c r="BX671" s="2">
        <v>41890</v>
      </c>
      <c r="BY671">
        <v>278.8</v>
      </c>
      <c r="BZ671" t="str">
        <f>podroze789[[#This Row],[Imie]]&amp;podroze789[[#This Row],[Nazwisko]]</f>
        <v>JustynaKrynicka</v>
      </c>
      <c r="CA671">
        <f>COUNTIF(podroze789[id],podroze789[[#This Row],[id]])</f>
        <v>13</v>
      </c>
      <c r="CB671">
        <f>podroze789[[#This Row],[D_powr]]-podroze789[[#This Row],[D_wyj]]+1</f>
        <v>1</v>
      </c>
      <c r="CC671" s="1" cm="1">
        <f t="array" ref="CC671">SUM(IF(podroze789[Nazwisko]=podroze789[[#This Row],[Nazwisko]],podroze789[dnie],0))</f>
        <v>25</v>
      </c>
      <c r="CD671" s="1">
        <f>30+(podroze789[[#This Row],[dnie]]-1)*24</f>
        <v>30</v>
      </c>
      <c r="CE671" s="1">
        <f>podroze789[[#This Row],[dieta]]+podroze789[[#This Row],[Koszt_wyj]]</f>
        <v>308.8</v>
      </c>
      <c r="CF671" s="1">
        <f>MONTH(podroze789[[#This Row],[D_wyj]])</f>
        <v>9</v>
      </c>
      <c r="CG671" s="1">
        <f>podroze789[[#This Row],[dnie]]-1</f>
        <v>0</v>
      </c>
      <c r="CV671" s="23">
        <v>4</v>
      </c>
    </row>
    <row r="672" spans="1:100" hidden="1" x14ac:dyDescent="0.25">
      <c r="A672" s="1" t="s">
        <v>9</v>
      </c>
      <c r="B672" s="1" t="s">
        <v>69</v>
      </c>
      <c r="C672" s="1" t="s">
        <v>47</v>
      </c>
      <c r="D672" s="2">
        <v>41946</v>
      </c>
      <c r="E672" s="2">
        <v>41946</v>
      </c>
      <c r="F672">
        <v>363.8</v>
      </c>
      <c r="G672" t="str">
        <f>podroze[[#This Row],[Imie]]&amp;podroze[[#This Row],[Nazwisko]]</f>
        <v>JustynaKrynicka</v>
      </c>
      <c r="H672">
        <f>COUNTIF(podroze[id],podroze[[#This Row],[id]])</f>
        <v>13</v>
      </c>
      <c r="I672">
        <f>podroze[[#This Row],[D_powr]]-podroze[[#This Row],[D_wyj]]+1</f>
        <v>1</v>
      </c>
      <c r="J672" s="1" cm="1">
        <f t="array" ref="J672">SUM(IF(podroze[Nazwisko]=podroze[[#This Row],[Nazwisko]],podroze[dnie],0))</f>
        <v>25</v>
      </c>
      <c r="K672" s="1">
        <f>30+(podroze[[#This Row],[dnie]]-1)*24</f>
        <v>30</v>
      </c>
      <c r="AB672" s="1" t="s">
        <v>9</v>
      </c>
      <c r="AC672" s="1" t="s">
        <v>69</v>
      </c>
      <c r="AD672" s="1" t="s">
        <v>47</v>
      </c>
      <c r="AE672" s="2">
        <v>41946</v>
      </c>
      <c r="AF672" s="2">
        <v>41946</v>
      </c>
      <c r="AG672">
        <v>363.8</v>
      </c>
      <c r="AH672" t="str">
        <f>podroze7[[#This Row],[Imie]]&amp;podroze7[[#This Row],[Nazwisko]]</f>
        <v>JustynaKrynicka</v>
      </c>
      <c r="AI672">
        <f>COUNTIF(podroze7[id],podroze7[[#This Row],[id]])</f>
        <v>13</v>
      </c>
      <c r="AJ672">
        <f>podroze7[[#This Row],[D_powr]]-podroze7[[#This Row],[D_wyj]]+1</f>
        <v>1</v>
      </c>
      <c r="AK672" s="1" cm="1">
        <f t="array" ref="AK672">SUM(IF(podroze7[Nazwisko]=podroze7[[#This Row],[Nazwisko]],podroze7[dnie],0))</f>
        <v>25</v>
      </c>
      <c r="AL672" s="1">
        <f>30+(podroze7[[#This Row],[dnie]]-1)*24</f>
        <v>30</v>
      </c>
      <c r="AM672" s="1">
        <f>podroze7[[#This Row],[dieta]]+podroze7[[#This Row],[Koszt_wyj]]</f>
        <v>393.8</v>
      </c>
      <c r="AZ672" s="1" t="s">
        <v>9</v>
      </c>
      <c r="BA672" s="1" t="s">
        <v>69</v>
      </c>
      <c r="BB672" s="1" t="s">
        <v>47</v>
      </c>
      <c r="BC672" s="2">
        <v>41946</v>
      </c>
      <c r="BD672" s="2">
        <v>41946</v>
      </c>
      <c r="BE672">
        <v>363.8</v>
      </c>
      <c r="BF672" t="str">
        <f>podroze78[[#This Row],[Imie]]&amp;podroze78[[#This Row],[Nazwisko]]</f>
        <v>JustynaKrynicka</v>
      </c>
      <c r="BG672">
        <f>COUNTIF(podroze78[id],podroze78[[#This Row],[id]])</f>
        <v>13</v>
      </c>
      <c r="BH672">
        <f>podroze78[[#This Row],[D_powr]]-podroze78[[#This Row],[D_wyj]]+1</f>
        <v>1</v>
      </c>
      <c r="BI672" s="1" cm="1">
        <f t="array" ref="BI672">SUM(IF(podroze78[Nazwisko]=podroze78[[#This Row],[Nazwisko]],podroze78[dnie],0))</f>
        <v>25</v>
      </c>
      <c r="BJ672" s="1">
        <f>30+(podroze78[[#This Row],[dnie]]-1)*24</f>
        <v>30</v>
      </c>
      <c r="BK672" s="1">
        <f>podroze78[[#This Row],[dieta]]+podroze78[[#This Row],[Koszt_wyj]]</f>
        <v>393.8</v>
      </c>
      <c r="BL672" s="1">
        <f>MONTH(podroze78[[#This Row],[D_wyj]])</f>
        <v>11</v>
      </c>
      <c r="BT672" s="1" t="s">
        <v>9</v>
      </c>
      <c r="BU672" s="1" t="s">
        <v>69</v>
      </c>
      <c r="BV672" s="1" t="s">
        <v>47</v>
      </c>
      <c r="BW672" s="2">
        <v>41946</v>
      </c>
      <c r="BX672" s="2">
        <v>41946</v>
      </c>
      <c r="BY672">
        <v>363.8</v>
      </c>
      <c r="BZ672" t="str">
        <f>podroze789[[#This Row],[Imie]]&amp;podroze789[[#This Row],[Nazwisko]]</f>
        <v>JustynaKrynicka</v>
      </c>
      <c r="CA672">
        <f>COUNTIF(podroze789[id],podroze789[[#This Row],[id]])</f>
        <v>13</v>
      </c>
      <c r="CB672">
        <f>podroze789[[#This Row],[D_powr]]-podroze789[[#This Row],[D_wyj]]+1</f>
        <v>1</v>
      </c>
      <c r="CC672" s="1" cm="1">
        <f t="array" ref="CC672">SUM(IF(podroze789[Nazwisko]=podroze789[[#This Row],[Nazwisko]],podroze789[dnie],0))</f>
        <v>25</v>
      </c>
      <c r="CD672" s="1">
        <f>30+(podroze789[[#This Row],[dnie]]-1)*24</f>
        <v>30</v>
      </c>
      <c r="CE672" s="1">
        <f>podroze789[[#This Row],[dieta]]+podroze789[[#This Row],[Koszt_wyj]]</f>
        <v>393.8</v>
      </c>
      <c r="CF672" s="1">
        <f>MONTH(podroze789[[#This Row],[D_wyj]])</f>
        <v>11</v>
      </c>
      <c r="CG672" s="1">
        <f>podroze789[[#This Row],[dnie]]-1</f>
        <v>0</v>
      </c>
      <c r="CV672" s="24">
        <v>3</v>
      </c>
    </row>
    <row r="673" spans="1:100" hidden="1" x14ac:dyDescent="0.25">
      <c r="A673" s="1" t="s">
        <v>9</v>
      </c>
      <c r="B673" s="1" t="s">
        <v>69</v>
      </c>
      <c r="C673" s="1" t="s">
        <v>59</v>
      </c>
      <c r="D673" s="2">
        <v>41958</v>
      </c>
      <c r="E673" s="2">
        <v>41958</v>
      </c>
      <c r="F673">
        <v>442</v>
      </c>
      <c r="G673" t="str">
        <f>podroze[[#This Row],[Imie]]&amp;podroze[[#This Row],[Nazwisko]]</f>
        <v>JustynaKrynicka</v>
      </c>
      <c r="H673">
        <f>COUNTIF(podroze[id],podroze[[#This Row],[id]])</f>
        <v>13</v>
      </c>
      <c r="I673">
        <f>podroze[[#This Row],[D_powr]]-podroze[[#This Row],[D_wyj]]+1</f>
        <v>1</v>
      </c>
      <c r="J673" s="1" cm="1">
        <f t="array" ref="J673">SUM(IF(podroze[Nazwisko]=podroze[[#This Row],[Nazwisko]],podroze[dnie],0))</f>
        <v>25</v>
      </c>
      <c r="K673" s="1">
        <f>30+(podroze[[#This Row],[dnie]]-1)*24</f>
        <v>30</v>
      </c>
      <c r="AB673" s="1" t="s">
        <v>9</v>
      </c>
      <c r="AC673" s="1" t="s">
        <v>69</v>
      </c>
      <c r="AD673" s="1" t="s">
        <v>59</v>
      </c>
      <c r="AE673" s="2">
        <v>41958</v>
      </c>
      <c r="AF673" s="2">
        <v>41958</v>
      </c>
      <c r="AG673">
        <v>442</v>
      </c>
      <c r="AH673" t="str">
        <f>podroze7[[#This Row],[Imie]]&amp;podroze7[[#This Row],[Nazwisko]]</f>
        <v>JustynaKrynicka</v>
      </c>
      <c r="AI673">
        <f>COUNTIF(podroze7[id],podroze7[[#This Row],[id]])</f>
        <v>13</v>
      </c>
      <c r="AJ673">
        <f>podroze7[[#This Row],[D_powr]]-podroze7[[#This Row],[D_wyj]]+1</f>
        <v>1</v>
      </c>
      <c r="AK673" s="1" cm="1">
        <f t="array" ref="AK673">SUM(IF(podroze7[Nazwisko]=podroze7[[#This Row],[Nazwisko]],podroze7[dnie],0))</f>
        <v>25</v>
      </c>
      <c r="AL673" s="1">
        <f>30+(podroze7[[#This Row],[dnie]]-1)*24</f>
        <v>30</v>
      </c>
      <c r="AM673" s="1">
        <f>podroze7[[#This Row],[dieta]]+podroze7[[#This Row],[Koszt_wyj]]</f>
        <v>472</v>
      </c>
      <c r="AZ673" s="1" t="s">
        <v>9</v>
      </c>
      <c r="BA673" s="1" t="s">
        <v>69</v>
      </c>
      <c r="BB673" s="1" t="s">
        <v>59</v>
      </c>
      <c r="BC673" s="2">
        <v>41958</v>
      </c>
      <c r="BD673" s="2">
        <v>41958</v>
      </c>
      <c r="BE673">
        <v>442</v>
      </c>
      <c r="BF673" t="str">
        <f>podroze78[[#This Row],[Imie]]&amp;podroze78[[#This Row],[Nazwisko]]</f>
        <v>JustynaKrynicka</v>
      </c>
      <c r="BG673">
        <f>COUNTIF(podroze78[id],podroze78[[#This Row],[id]])</f>
        <v>13</v>
      </c>
      <c r="BH673">
        <f>podroze78[[#This Row],[D_powr]]-podroze78[[#This Row],[D_wyj]]+1</f>
        <v>1</v>
      </c>
      <c r="BI673" s="1" cm="1">
        <f t="array" ref="BI673">SUM(IF(podroze78[Nazwisko]=podroze78[[#This Row],[Nazwisko]],podroze78[dnie],0))</f>
        <v>25</v>
      </c>
      <c r="BJ673" s="1">
        <f>30+(podroze78[[#This Row],[dnie]]-1)*24</f>
        <v>30</v>
      </c>
      <c r="BK673" s="1">
        <f>podroze78[[#This Row],[dieta]]+podroze78[[#This Row],[Koszt_wyj]]</f>
        <v>472</v>
      </c>
      <c r="BL673" s="1">
        <f>MONTH(podroze78[[#This Row],[D_wyj]])</f>
        <v>11</v>
      </c>
      <c r="BT673" s="1" t="s">
        <v>9</v>
      </c>
      <c r="BU673" s="1" t="s">
        <v>69</v>
      </c>
      <c r="BV673" s="1" t="s">
        <v>59</v>
      </c>
      <c r="BW673" s="2">
        <v>41958</v>
      </c>
      <c r="BX673" s="2">
        <v>41958</v>
      </c>
      <c r="BY673">
        <v>442</v>
      </c>
      <c r="BZ673" t="str">
        <f>podroze789[[#This Row],[Imie]]&amp;podroze789[[#This Row],[Nazwisko]]</f>
        <v>JustynaKrynicka</v>
      </c>
      <c r="CA673">
        <f>COUNTIF(podroze789[id],podroze789[[#This Row],[id]])</f>
        <v>13</v>
      </c>
      <c r="CB673">
        <f>podroze789[[#This Row],[D_powr]]-podroze789[[#This Row],[D_wyj]]+1</f>
        <v>1</v>
      </c>
      <c r="CC673" s="1" cm="1">
        <f t="array" ref="CC673">SUM(IF(podroze789[Nazwisko]=podroze789[[#This Row],[Nazwisko]],podroze789[dnie],0))</f>
        <v>25</v>
      </c>
      <c r="CD673" s="1">
        <f>30+(podroze789[[#This Row],[dnie]]-1)*24</f>
        <v>30</v>
      </c>
      <c r="CE673" s="1">
        <f>podroze789[[#This Row],[dieta]]+podroze789[[#This Row],[Koszt_wyj]]</f>
        <v>472</v>
      </c>
      <c r="CF673" s="1">
        <f>MONTH(podroze789[[#This Row],[D_wyj]])</f>
        <v>11</v>
      </c>
      <c r="CG673" s="1">
        <f>podroze789[[#This Row],[dnie]]-1</f>
        <v>0</v>
      </c>
      <c r="CV673" s="23">
        <v>3</v>
      </c>
    </row>
    <row r="674" spans="1:100" hidden="1" x14ac:dyDescent="0.25">
      <c r="A674" s="1" t="s">
        <v>9</v>
      </c>
      <c r="B674" s="1" t="s">
        <v>69</v>
      </c>
      <c r="C674" s="1" t="s">
        <v>27</v>
      </c>
      <c r="D674" s="2">
        <v>41961</v>
      </c>
      <c r="E674" s="2">
        <v>41961</v>
      </c>
      <c r="F674">
        <v>442</v>
      </c>
      <c r="G674" t="str">
        <f>podroze[[#This Row],[Imie]]&amp;podroze[[#This Row],[Nazwisko]]</f>
        <v>JustynaKrynicka</v>
      </c>
      <c r="H674">
        <f>COUNTIF(podroze[id],podroze[[#This Row],[id]])</f>
        <v>13</v>
      </c>
      <c r="I674">
        <f>podroze[[#This Row],[D_powr]]-podroze[[#This Row],[D_wyj]]+1</f>
        <v>1</v>
      </c>
      <c r="J674" s="1" cm="1">
        <f t="array" ref="J674">SUM(IF(podroze[Nazwisko]=podroze[[#This Row],[Nazwisko]],podroze[dnie],0))</f>
        <v>25</v>
      </c>
      <c r="K674" s="1">
        <f>30+(podroze[[#This Row],[dnie]]-1)*24</f>
        <v>30</v>
      </c>
      <c r="AB674" s="1" t="s">
        <v>9</v>
      </c>
      <c r="AC674" s="1" t="s">
        <v>69</v>
      </c>
      <c r="AD674" s="1" t="s">
        <v>27</v>
      </c>
      <c r="AE674" s="2">
        <v>41961</v>
      </c>
      <c r="AF674" s="2">
        <v>41961</v>
      </c>
      <c r="AG674">
        <v>442</v>
      </c>
      <c r="AH674" t="str">
        <f>podroze7[[#This Row],[Imie]]&amp;podroze7[[#This Row],[Nazwisko]]</f>
        <v>JustynaKrynicka</v>
      </c>
      <c r="AI674">
        <f>COUNTIF(podroze7[id],podroze7[[#This Row],[id]])</f>
        <v>13</v>
      </c>
      <c r="AJ674">
        <f>podroze7[[#This Row],[D_powr]]-podroze7[[#This Row],[D_wyj]]+1</f>
        <v>1</v>
      </c>
      <c r="AK674" s="1" cm="1">
        <f t="array" ref="AK674">SUM(IF(podroze7[Nazwisko]=podroze7[[#This Row],[Nazwisko]],podroze7[dnie],0))</f>
        <v>25</v>
      </c>
      <c r="AL674" s="1">
        <f>30+(podroze7[[#This Row],[dnie]]-1)*24</f>
        <v>30</v>
      </c>
      <c r="AM674" s="1">
        <f>podroze7[[#This Row],[dieta]]+podroze7[[#This Row],[Koszt_wyj]]</f>
        <v>472</v>
      </c>
      <c r="AZ674" s="1" t="s">
        <v>9</v>
      </c>
      <c r="BA674" s="1" t="s">
        <v>69</v>
      </c>
      <c r="BB674" s="1" t="s">
        <v>27</v>
      </c>
      <c r="BC674" s="2">
        <v>41961</v>
      </c>
      <c r="BD674" s="2">
        <v>41961</v>
      </c>
      <c r="BE674">
        <v>442</v>
      </c>
      <c r="BF674" t="str">
        <f>podroze78[[#This Row],[Imie]]&amp;podroze78[[#This Row],[Nazwisko]]</f>
        <v>JustynaKrynicka</v>
      </c>
      <c r="BG674">
        <f>COUNTIF(podroze78[id],podroze78[[#This Row],[id]])</f>
        <v>13</v>
      </c>
      <c r="BH674">
        <f>podroze78[[#This Row],[D_powr]]-podroze78[[#This Row],[D_wyj]]+1</f>
        <v>1</v>
      </c>
      <c r="BI674" s="1" cm="1">
        <f t="array" ref="BI674">SUM(IF(podroze78[Nazwisko]=podroze78[[#This Row],[Nazwisko]],podroze78[dnie],0))</f>
        <v>25</v>
      </c>
      <c r="BJ674" s="1">
        <f>30+(podroze78[[#This Row],[dnie]]-1)*24</f>
        <v>30</v>
      </c>
      <c r="BK674" s="1">
        <f>podroze78[[#This Row],[dieta]]+podroze78[[#This Row],[Koszt_wyj]]</f>
        <v>472</v>
      </c>
      <c r="BL674" s="1">
        <f>MONTH(podroze78[[#This Row],[D_wyj]])</f>
        <v>11</v>
      </c>
      <c r="BT674" s="1" t="s">
        <v>9</v>
      </c>
      <c r="BU674" s="1" t="s">
        <v>69</v>
      </c>
      <c r="BV674" s="1" t="s">
        <v>27</v>
      </c>
      <c r="BW674" s="2">
        <v>41961</v>
      </c>
      <c r="BX674" s="2">
        <v>41961</v>
      </c>
      <c r="BY674">
        <v>442</v>
      </c>
      <c r="BZ674" t="str">
        <f>podroze789[[#This Row],[Imie]]&amp;podroze789[[#This Row],[Nazwisko]]</f>
        <v>JustynaKrynicka</v>
      </c>
      <c r="CA674">
        <f>COUNTIF(podroze789[id],podroze789[[#This Row],[id]])</f>
        <v>13</v>
      </c>
      <c r="CB674">
        <f>podroze789[[#This Row],[D_powr]]-podroze789[[#This Row],[D_wyj]]+1</f>
        <v>1</v>
      </c>
      <c r="CC674" s="1" cm="1">
        <f t="array" ref="CC674">SUM(IF(podroze789[Nazwisko]=podroze789[[#This Row],[Nazwisko]],podroze789[dnie],0))</f>
        <v>25</v>
      </c>
      <c r="CD674" s="1">
        <f>30+(podroze789[[#This Row],[dnie]]-1)*24</f>
        <v>30</v>
      </c>
      <c r="CE674" s="1">
        <f>podroze789[[#This Row],[dieta]]+podroze789[[#This Row],[Koszt_wyj]]</f>
        <v>472</v>
      </c>
      <c r="CF674" s="1">
        <f>MONTH(podroze789[[#This Row],[D_wyj]])</f>
        <v>11</v>
      </c>
      <c r="CG674" s="1">
        <f>podroze789[[#This Row],[dnie]]-1</f>
        <v>0</v>
      </c>
      <c r="CV674" s="24">
        <v>3</v>
      </c>
    </row>
    <row r="675" spans="1:100" hidden="1" x14ac:dyDescent="0.25">
      <c r="A675" s="1" t="s">
        <v>93</v>
      </c>
      <c r="B675" s="1" t="s">
        <v>106</v>
      </c>
      <c r="C675" s="1" t="s">
        <v>47</v>
      </c>
      <c r="D675" s="2">
        <v>41654</v>
      </c>
      <c r="E675" s="2">
        <v>41654</v>
      </c>
      <c r="F675">
        <v>363.8</v>
      </c>
      <c r="G675" t="str">
        <f>podroze[[#This Row],[Imie]]&amp;podroze[[#This Row],[Nazwisko]]</f>
        <v>ZofiaMaselska</v>
      </c>
      <c r="H675">
        <f>COUNTIF(podroze[id],podroze[[#This Row],[id]])</f>
        <v>11</v>
      </c>
      <c r="I675">
        <f>podroze[[#This Row],[D_powr]]-podroze[[#This Row],[D_wyj]]+1</f>
        <v>1</v>
      </c>
      <c r="J675" s="1" cm="1">
        <f t="array" ref="J675">SUM(IF(podroze[Nazwisko]=podroze[[#This Row],[Nazwisko]],podroze[dnie],0))</f>
        <v>25</v>
      </c>
      <c r="K675" s="1">
        <f>30+(podroze[[#This Row],[dnie]]-1)*24</f>
        <v>30</v>
      </c>
      <c r="AB675" s="1" t="s">
        <v>93</v>
      </c>
      <c r="AC675" s="1" t="s">
        <v>106</v>
      </c>
      <c r="AD675" s="1" t="s">
        <v>47</v>
      </c>
      <c r="AE675" s="2">
        <v>41654</v>
      </c>
      <c r="AF675" s="2">
        <v>41654</v>
      </c>
      <c r="AG675">
        <v>363.8</v>
      </c>
      <c r="AH675" t="str">
        <f>podroze7[[#This Row],[Imie]]&amp;podroze7[[#This Row],[Nazwisko]]</f>
        <v>ZofiaMaselska</v>
      </c>
      <c r="AI675">
        <f>COUNTIF(podroze7[id],podroze7[[#This Row],[id]])</f>
        <v>11</v>
      </c>
      <c r="AJ675">
        <f>podroze7[[#This Row],[D_powr]]-podroze7[[#This Row],[D_wyj]]+1</f>
        <v>1</v>
      </c>
      <c r="AK675" s="1" cm="1">
        <f t="array" ref="AK675">SUM(IF(podroze7[Nazwisko]=podroze7[[#This Row],[Nazwisko]],podroze7[dnie],0))</f>
        <v>25</v>
      </c>
      <c r="AL675" s="1">
        <f>30+(podroze7[[#This Row],[dnie]]-1)*24</f>
        <v>30</v>
      </c>
      <c r="AM675" s="1">
        <f>podroze7[[#This Row],[dieta]]+podroze7[[#This Row],[Koszt_wyj]]</f>
        <v>393.8</v>
      </c>
      <c r="AZ675" s="1" t="s">
        <v>93</v>
      </c>
      <c r="BA675" s="1" t="s">
        <v>106</v>
      </c>
      <c r="BB675" s="1" t="s">
        <v>47</v>
      </c>
      <c r="BC675" s="2">
        <v>41654</v>
      </c>
      <c r="BD675" s="2">
        <v>41654</v>
      </c>
      <c r="BE675">
        <v>363.8</v>
      </c>
      <c r="BF675" t="str">
        <f>podroze78[[#This Row],[Imie]]&amp;podroze78[[#This Row],[Nazwisko]]</f>
        <v>ZofiaMaselska</v>
      </c>
      <c r="BG675">
        <f>COUNTIF(podroze78[id],podroze78[[#This Row],[id]])</f>
        <v>11</v>
      </c>
      <c r="BH675">
        <f>podroze78[[#This Row],[D_powr]]-podroze78[[#This Row],[D_wyj]]+1</f>
        <v>1</v>
      </c>
      <c r="BI675" s="1" cm="1">
        <f t="array" ref="BI675">SUM(IF(podroze78[Nazwisko]=podroze78[[#This Row],[Nazwisko]],podroze78[dnie],0))</f>
        <v>25</v>
      </c>
      <c r="BJ675" s="1">
        <f>30+(podroze78[[#This Row],[dnie]]-1)*24</f>
        <v>30</v>
      </c>
      <c r="BK675" s="1">
        <f>podroze78[[#This Row],[dieta]]+podroze78[[#This Row],[Koszt_wyj]]</f>
        <v>393.8</v>
      </c>
      <c r="BL675" s="1">
        <f>MONTH(podroze78[[#This Row],[D_wyj]])</f>
        <v>1</v>
      </c>
      <c r="BT675" s="1" t="s">
        <v>93</v>
      </c>
      <c r="BU675" s="1" t="s">
        <v>106</v>
      </c>
      <c r="BV675" s="1" t="s">
        <v>47</v>
      </c>
      <c r="BW675" s="2">
        <v>41654</v>
      </c>
      <c r="BX675" s="2">
        <v>41654</v>
      </c>
      <c r="BY675">
        <v>363.8</v>
      </c>
      <c r="BZ675" t="str">
        <f>podroze789[[#This Row],[Imie]]&amp;podroze789[[#This Row],[Nazwisko]]</f>
        <v>ZofiaMaselska</v>
      </c>
      <c r="CA675">
        <f>COUNTIF(podroze789[id],podroze789[[#This Row],[id]])</f>
        <v>11</v>
      </c>
      <c r="CB675">
        <f>podroze789[[#This Row],[D_powr]]-podroze789[[#This Row],[D_wyj]]+1</f>
        <v>1</v>
      </c>
      <c r="CC675" s="1" cm="1">
        <f t="array" ref="CC675">SUM(IF(podroze789[Nazwisko]=podroze789[[#This Row],[Nazwisko]],podroze789[dnie],0))</f>
        <v>25</v>
      </c>
      <c r="CD675" s="1">
        <f>30+(podroze789[[#This Row],[dnie]]-1)*24</f>
        <v>30</v>
      </c>
      <c r="CE675" s="1">
        <f>podroze789[[#This Row],[dieta]]+podroze789[[#This Row],[Koszt_wyj]]</f>
        <v>393.8</v>
      </c>
      <c r="CF675" s="1">
        <f>MONTH(podroze789[[#This Row],[D_wyj]])</f>
        <v>1</v>
      </c>
      <c r="CG675" s="1">
        <f>podroze789[[#This Row],[dnie]]-1</f>
        <v>0</v>
      </c>
      <c r="CV675" s="23">
        <v>4</v>
      </c>
    </row>
    <row r="676" spans="1:100" hidden="1" x14ac:dyDescent="0.25">
      <c r="A676" s="1" t="s">
        <v>93</v>
      </c>
      <c r="B676" s="1" t="s">
        <v>106</v>
      </c>
      <c r="C676" s="1" t="s">
        <v>14</v>
      </c>
      <c r="D676" s="2">
        <v>41654</v>
      </c>
      <c r="E676" s="2">
        <v>41654</v>
      </c>
      <c r="F676">
        <v>178.5</v>
      </c>
      <c r="G676" t="str">
        <f>podroze[[#This Row],[Imie]]&amp;podroze[[#This Row],[Nazwisko]]</f>
        <v>ZofiaMaselska</v>
      </c>
      <c r="H676">
        <f>COUNTIF(podroze[id],podroze[[#This Row],[id]])</f>
        <v>11</v>
      </c>
      <c r="I676">
        <f>podroze[[#This Row],[D_powr]]-podroze[[#This Row],[D_wyj]]+1</f>
        <v>1</v>
      </c>
      <c r="J676" s="1" cm="1">
        <f t="array" ref="J676">SUM(IF(podroze[Nazwisko]=podroze[[#This Row],[Nazwisko]],podroze[dnie],0))</f>
        <v>25</v>
      </c>
      <c r="K676" s="1">
        <f>30+(podroze[[#This Row],[dnie]]-1)*24</f>
        <v>30</v>
      </c>
      <c r="AB676" s="1" t="s">
        <v>93</v>
      </c>
      <c r="AC676" s="1" t="s">
        <v>106</v>
      </c>
      <c r="AD676" s="1" t="s">
        <v>14</v>
      </c>
      <c r="AE676" s="2">
        <v>41654</v>
      </c>
      <c r="AF676" s="2">
        <v>41654</v>
      </c>
      <c r="AG676">
        <v>178.5</v>
      </c>
      <c r="AH676" t="str">
        <f>podroze7[[#This Row],[Imie]]&amp;podroze7[[#This Row],[Nazwisko]]</f>
        <v>ZofiaMaselska</v>
      </c>
      <c r="AI676">
        <f>COUNTIF(podroze7[id],podroze7[[#This Row],[id]])</f>
        <v>11</v>
      </c>
      <c r="AJ676">
        <f>podroze7[[#This Row],[D_powr]]-podroze7[[#This Row],[D_wyj]]+1</f>
        <v>1</v>
      </c>
      <c r="AK676" s="1" cm="1">
        <f t="array" ref="AK676">SUM(IF(podroze7[Nazwisko]=podroze7[[#This Row],[Nazwisko]],podroze7[dnie],0))</f>
        <v>25</v>
      </c>
      <c r="AL676" s="1">
        <f>30+(podroze7[[#This Row],[dnie]]-1)*24</f>
        <v>30</v>
      </c>
      <c r="AM676" s="1">
        <f>podroze7[[#This Row],[dieta]]+podroze7[[#This Row],[Koszt_wyj]]</f>
        <v>208.5</v>
      </c>
      <c r="AZ676" s="1" t="s">
        <v>93</v>
      </c>
      <c r="BA676" s="1" t="s">
        <v>106</v>
      </c>
      <c r="BB676" s="1" t="s">
        <v>14</v>
      </c>
      <c r="BC676" s="2">
        <v>41654</v>
      </c>
      <c r="BD676" s="2">
        <v>41654</v>
      </c>
      <c r="BE676">
        <v>178.5</v>
      </c>
      <c r="BF676" t="str">
        <f>podroze78[[#This Row],[Imie]]&amp;podroze78[[#This Row],[Nazwisko]]</f>
        <v>ZofiaMaselska</v>
      </c>
      <c r="BG676">
        <f>COUNTIF(podroze78[id],podroze78[[#This Row],[id]])</f>
        <v>11</v>
      </c>
      <c r="BH676">
        <f>podroze78[[#This Row],[D_powr]]-podroze78[[#This Row],[D_wyj]]+1</f>
        <v>1</v>
      </c>
      <c r="BI676" s="1" cm="1">
        <f t="array" ref="BI676">SUM(IF(podroze78[Nazwisko]=podroze78[[#This Row],[Nazwisko]],podroze78[dnie],0))</f>
        <v>25</v>
      </c>
      <c r="BJ676" s="1">
        <f>30+(podroze78[[#This Row],[dnie]]-1)*24</f>
        <v>30</v>
      </c>
      <c r="BK676" s="1">
        <f>podroze78[[#This Row],[dieta]]+podroze78[[#This Row],[Koszt_wyj]]</f>
        <v>208.5</v>
      </c>
      <c r="BL676" s="1">
        <f>MONTH(podroze78[[#This Row],[D_wyj]])</f>
        <v>1</v>
      </c>
      <c r="BT676" s="1" t="s">
        <v>93</v>
      </c>
      <c r="BU676" s="1" t="s">
        <v>106</v>
      </c>
      <c r="BV676" s="1" t="s">
        <v>14</v>
      </c>
      <c r="BW676" s="2">
        <v>41654</v>
      </c>
      <c r="BX676" s="2">
        <v>41654</v>
      </c>
      <c r="BY676">
        <v>178.5</v>
      </c>
      <c r="BZ676" t="str">
        <f>podroze789[[#This Row],[Imie]]&amp;podroze789[[#This Row],[Nazwisko]]</f>
        <v>ZofiaMaselska</v>
      </c>
      <c r="CA676">
        <f>COUNTIF(podroze789[id],podroze789[[#This Row],[id]])</f>
        <v>11</v>
      </c>
      <c r="CB676">
        <f>podroze789[[#This Row],[D_powr]]-podroze789[[#This Row],[D_wyj]]+1</f>
        <v>1</v>
      </c>
      <c r="CC676" s="1" cm="1">
        <f t="array" ref="CC676">SUM(IF(podroze789[Nazwisko]=podroze789[[#This Row],[Nazwisko]],podroze789[dnie],0))</f>
        <v>25</v>
      </c>
      <c r="CD676" s="1">
        <f>30+(podroze789[[#This Row],[dnie]]-1)*24</f>
        <v>30</v>
      </c>
      <c r="CE676" s="1">
        <f>podroze789[[#This Row],[dieta]]+podroze789[[#This Row],[Koszt_wyj]]</f>
        <v>208.5</v>
      </c>
      <c r="CF676" s="1">
        <f>MONTH(podroze789[[#This Row],[D_wyj]])</f>
        <v>1</v>
      </c>
      <c r="CG676" s="1">
        <f>podroze789[[#This Row],[dnie]]-1</f>
        <v>0</v>
      </c>
      <c r="CV676" s="24">
        <v>4</v>
      </c>
    </row>
    <row r="677" spans="1:100" hidden="1" x14ac:dyDescent="0.25">
      <c r="A677" s="1" t="s">
        <v>93</v>
      </c>
      <c r="B677" s="1" t="s">
        <v>106</v>
      </c>
      <c r="C677" s="1" t="s">
        <v>72</v>
      </c>
      <c r="D677" s="2">
        <v>41878</v>
      </c>
      <c r="E677" s="2">
        <v>41878</v>
      </c>
      <c r="F677">
        <v>494.7</v>
      </c>
      <c r="G677" t="str">
        <f>podroze[[#This Row],[Imie]]&amp;podroze[[#This Row],[Nazwisko]]</f>
        <v>ZofiaMaselska</v>
      </c>
      <c r="H677">
        <f>COUNTIF(podroze[id],podroze[[#This Row],[id]])</f>
        <v>11</v>
      </c>
      <c r="I677">
        <f>podroze[[#This Row],[D_powr]]-podroze[[#This Row],[D_wyj]]+1</f>
        <v>1</v>
      </c>
      <c r="J677" s="1" cm="1">
        <f t="array" ref="J677">SUM(IF(podroze[Nazwisko]=podroze[[#This Row],[Nazwisko]],podroze[dnie],0))</f>
        <v>25</v>
      </c>
      <c r="K677" s="1">
        <f>30+(podroze[[#This Row],[dnie]]-1)*24</f>
        <v>30</v>
      </c>
      <c r="AB677" s="1" t="s">
        <v>93</v>
      </c>
      <c r="AC677" s="1" t="s">
        <v>106</v>
      </c>
      <c r="AD677" s="1" t="s">
        <v>72</v>
      </c>
      <c r="AE677" s="2">
        <v>41878</v>
      </c>
      <c r="AF677" s="2">
        <v>41878</v>
      </c>
      <c r="AG677">
        <v>494.7</v>
      </c>
      <c r="AH677" t="str">
        <f>podroze7[[#This Row],[Imie]]&amp;podroze7[[#This Row],[Nazwisko]]</f>
        <v>ZofiaMaselska</v>
      </c>
      <c r="AI677">
        <f>COUNTIF(podroze7[id],podroze7[[#This Row],[id]])</f>
        <v>11</v>
      </c>
      <c r="AJ677">
        <f>podroze7[[#This Row],[D_powr]]-podroze7[[#This Row],[D_wyj]]+1</f>
        <v>1</v>
      </c>
      <c r="AK677" s="1" cm="1">
        <f t="array" ref="AK677">SUM(IF(podroze7[Nazwisko]=podroze7[[#This Row],[Nazwisko]],podroze7[dnie],0))</f>
        <v>25</v>
      </c>
      <c r="AL677" s="1">
        <f>30+(podroze7[[#This Row],[dnie]]-1)*24</f>
        <v>30</v>
      </c>
      <c r="AM677" s="1">
        <f>podroze7[[#This Row],[dieta]]+podroze7[[#This Row],[Koszt_wyj]]</f>
        <v>524.70000000000005</v>
      </c>
      <c r="AZ677" s="1" t="s">
        <v>93</v>
      </c>
      <c r="BA677" s="1" t="s">
        <v>106</v>
      </c>
      <c r="BB677" s="1" t="s">
        <v>72</v>
      </c>
      <c r="BC677" s="2">
        <v>41878</v>
      </c>
      <c r="BD677" s="2">
        <v>41878</v>
      </c>
      <c r="BE677">
        <v>494.7</v>
      </c>
      <c r="BF677" t="str">
        <f>podroze78[[#This Row],[Imie]]&amp;podroze78[[#This Row],[Nazwisko]]</f>
        <v>ZofiaMaselska</v>
      </c>
      <c r="BG677">
        <f>COUNTIF(podroze78[id],podroze78[[#This Row],[id]])</f>
        <v>11</v>
      </c>
      <c r="BH677">
        <f>podroze78[[#This Row],[D_powr]]-podroze78[[#This Row],[D_wyj]]+1</f>
        <v>1</v>
      </c>
      <c r="BI677" s="1" cm="1">
        <f t="array" ref="BI677">SUM(IF(podroze78[Nazwisko]=podroze78[[#This Row],[Nazwisko]],podroze78[dnie],0))</f>
        <v>25</v>
      </c>
      <c r="BJ677" s="1">
        <f>30+(podroze78[[#This Row],[dnie]]-1)*24</f>
        <v>30</v>
      </c>
      <c r="BK677" s="1">
        <f>podroze78[[#This Row],[dieta]]+podroze78[[#This Row],[Koszt_wyj]]</f>
        <v>524.70000000000005</v>
      </c>
      <c r="BL677" s="1">
        <f>MONTH(podroze78[[#This Row],[D_wyj]])</f>
        <v>8</v>
      </c>
      <c r="BT677" s="1" t="s">
        <v>93</v>
      </c>
      <c r="BU677" s="1" t="s">
        <v>106</v>
      </c>
      <c r="BV677" s="1" t="s">
        <v>72</v>
      </c>
      <c r="BW677" s="2">
        <v>41878</v>
      </c>
      <c r="BX677" s="2">
        <v>41878</v>
      </c>
      <c r="BY677">
        <v>494.7</v>
      </c>
      <c r="BZ677" t="str">
        <f>podroze789[[#This Row],[Imie]]&amp;podroze789[[#This Row],[Nazwisko]]</f>
        <v>ZofiaMaselska</v>
      </c>
      <c r="CA677">
        <f>COUNTIF(podroze789[id],podroze789[[#This Row],[id]])</f>
        <v>11</v>
      </c>
      <c r="CB677">
        <f>podroze789[[#This Row],[D_powr]]-podroze789[[#This Row],[D_wyj]]+1</f>
        <v>1</v>
      </c>
      <c r="CC677" s="1" cm="1">
        <f t="array" ref="CC677">SUM(IF(podroze789[Nazwisko]=podroze789[[#This Row],[Nazwisko]],podroze789[dnie],0))</f>
        <v>25</v>
      </c>
      <c r="CD677" s="1">
        <f>30+(podroze789[[#This Row],[dnie]]-1)*24</f>
        <v>30</v>
      </c>
      <c r="CE677" s="1">
        <f>podroze789[[#This Row],[dieta]]+podroze789[[#This Row],[Koszt_wyj]]</f>
        <v>524.70000000000005</v>
      </c>
      <c r="CF677" s="1">
        <f>MONTH(podroze789[[#This Row],[D_wyj]])</f>
        <v>8</v>
      </c>
      <c r="CG677" s="1">
        <f>podroze789[[#This Row],[dnie]]-1</f>
        <v>0</v>
      </c>
      <c r="CV677" s="23">
        <v>4</v>
      </c>
    </row>
    <row r="678" spans="1:100" hidden="1" x14ac:dyDescent="0.25">
      <c r="A678" s="1" t="s">
        <v>93</v>
      </c>
      <c r="B678" s="1" t="s">
        <v>106</v>
      </c>
      <c r="C678" s="1" t="s">
        <v>27</v>
      </c>
      <c r="D678" s="2">
        <v>41958</v>
      </c>
      <c r="E678" s="2">
        <v>41958</v>
      </c>
      <c r="F678">
        <v>442</v>
      </c>
      <c r="G678" t="str">
        <f>podroze[[#This Row],[Imie]]&amp;podroze[[#This Row],[Nazwisko]]</f>
        <v>ZofiaMaselska</v>
      </c>
      <c r="H678">
        <f>COUNTIF(podroze[id],podroze[[#This Row],[id]])</f>
        <v>11</v>
      </c>
      <c r="I678">
        <f>podroze[[#This Row],[D_powr]]-podroze[[#This Row],[D_wyj]]+1</f>
        <v>1</v>
      </c>
      <c r="J678" s="1" cm="1">
        <f t="array" ref="J678">SUM(IF(podroze[Nazwisko]=podroze[[#This Row],[Nazwisko]],podroze[dnie],0))</f>
        <v>25</v>
      </c>
      <c r="K678" s="1">
        <f>30+(podroze[[#This Row],[dnie]]-1)*24</f>
        <v>30</v>
      </c>
      <c r="AB678" s="1" t="s">
        <v>93</v>
      </c>
      <c r="AC678" s="1" t="s">
        <v>106</v>
      </c>
      <c r="AD678" s="1" t="s">
        <v>27</v>
      </c>
      <c r="AE678" s="2">
        <v>41958</v>
      </c>
      <c r="AF678" s="2">
        <v>41958</v>
      </c>
      <c r="AG678">
        <v>442</v>
      </c>
      <c r="AH678" t="str">
        <f>podroze7[[#This Row],[Imie]]&amp;podroze7[[#This Row],[Nazwisko]]</f>
        <v>ZofiaMaselska</v>
      </c>
      <c r="AI678">
        <f>COUNTIF(podroze7[id],podroze7[[#This Row],[id]])</f>
        <v>11</v>
      </c>
      <c r="AJ678">
        <f>podroze7[[#This Row],[D_powr]]-podroze7[[#This Row],[D_wyj]]+1</f>
        <v>1</v>
      </c>
      <c r="AK678" s="1" cm="1">
        <f t="array" ref="AK678">SUM(IF(podroze7[Nazwisko]=podroze7[[#This Row],[Nazwisko]],podroze7[dnie],0))</f>
        <v>25</v>
      </c>
      <c r="AL678" s="1">
        <f>30+(podroze7[[#This Row],[dnie]]-1)*24</f>
        <v>30</v>
      </c>
      <c r="AM678" s="1">
        <f>podroze7[[#This Row],[dieta]]+podroze7[[#This Row],[Koszt_wyj]]</f>
        <v>472</v>
      </c>
      <c r="AZ678" s="1" t="s">
        <v>93</v>
      </c>
      <c r="BA678" s="1" t="s">
        <v>106</v>
      </c>
      <c r="BB678" s="1" t="s">
        <v>27</v>
      </c>
      <c r="BC678" s="2">
        <v>41958</v>
      </c>
      <c r="BD678" s="2">
        <v>41958</v>
      </c>
      <c r="BE678">
        <v>442</v>
      </c>
      <c r="BF678" t="str">
        <f>podroze78[[#This Row],[Imie]]&amp;podroze78[[#This Row],[Nazwisko]]</f>
        <v>ZofiaMaselska</v>
      </c>
      <c r="BG678">
        <f>COUNTIF(podroze78[id],podroze78[[#This Row],[id]])</f>
        <v>11</v>
      </c>
      <c r="BH678">
        <f>podroze78[[#This Row],[D_powr]]-podroze78[[#This Row],[D_wyj]]+1</f>
        <v>1</v>
      </c>
      <c r="BI678" s="1" cm="1">
        <f t="array" ref="BI678">SUM(IF(podroze78[Nazwisko]=podroze78[[#This Row],[Nazwisko]],podroze78[dnie],0))</f>
        <v>25</v>
      </c>
      <c r="BJ678" s="1">
        <f>30+(podroze78[[#This Row],[dnie]]-1)*24</f>
        <v>30</v>
      </c>
      <c r="BK678" s="1">
        <f>podroze78[[#This Row],[dieta]]+podroze78[[#This Row],[Koszt_wyj]]</f>
        <v>472</v>
      </c>
      <c r="BL678" s="1">
        <f>MONTH(podroze78[[#This Row],[D_wyj]])</f>
        <v>11</v>
      </c>
      <c r="BT678" s="1" t="s">
        <v>93</v>
      </c>
      <c r="BU678" s="1" t="s">
        <v>106</v>
      </c>
      <c r="BV678" s="1" t="s">
        <v>27</v>
      </c>
      <c r="BW678" s="2">
        <v>41958</v>
      </c>
      <c r="BX678" s="2">
        <v>41958</v>
      </c>
      <c r="BY678">
        <v>442</v>
      </c>
      <c r="BZ678" t="str">
        <f>podroze789[[#This Row],[Imie]]&amp;podroze789[[#This Row],[Nazwisko]]</f>
        <v>ZofiaMaselska</v>
      </c>
      <c r="CA678">
        <f>COUNTIF(podroze789[id],podroze789[[#This Row],[id]])</f>
        <v>11</v>
      </c>
      <c r="CB678">
        <f>podroze789[[#This Row],[D_powr]]-podroze789[[#This Row],[D_wyj]]+1</f>
        <v>1</v>
      </c>
      <c r="CC678" s="1" cm="1">
        <f t="array" ref="CC678">SUM(IF(podroze789[Nazwisko]=podroze789[[#This Row],[Nazwisko]],podroze789[dnie],0))</f>
        <v>25</v>
      </c>
      <c r="CD678" s="1">
        <f>30+(podroze789[[#This Row],[dnie]]-1)*24</f>
        <v>30</v>
      </c>
      <c r="CE678" s="1">
        <f>podroze789[[#This Row],[dieta]]+podroze789[[#This Row],[Koszt_wyj]]</f>
        <v>472</v>
      </c>
      <c r="CF678" s="1">
        <f>MONTH(podroze789[[#This Row],[D_wyj]])</f>
        <v>11</v>
      </c>
      <c r="CG678" s="1">
        <f>podroze789[[#This Row],[dnie]]-1</f>
        <v>0</v>
      </c>
      <c r="CV678" s="24">
        <v>2</v>
      </c>
    </row>
    <row r="679" spans="1:100" hidden="1" x14ac:dyDescent="0.25">
      <c r="A679" s="1" t="s">
        <v>93</v>
      </c>
      <c r="B679" s="1" t="s">
        <v>106</v>
      </c>
      <c r="C679" s="1" t="s">
        <v>30</v>
      </c>
      <c r="D679" s="2">
        <v>41995</v>
      </c>
      <c r="E679" s="2">
        <v>41995</v>
      </c>
      <c r="F679">
        <v>212.5</v>
      </c>
      <c r="G679" t="str">
        <f>podroze[[#This Row],[Imie]]&amp;podroze[[#This Row],[Nazwisko]]</f>
        <v>ZofiaMaselska</v>
      </c>
      <c r="H679">
        <f>COUNTIF(podroze[id],podroze[[#This Row],[id]])</f>
        <v>11</v>
      </c>
      <c r="I679">
        <f>podroze[[#This Row],[D_powr]]-podroze[[#This Row],[D_wyj]]+1</f>
        <v>1</v>
      </c>
      <c r="J679" s="1" cm="1">
        <f t="array" ref="J679">SUM(IF(podroze[Nazwisko]=podroze[[#This Row],[Nazwisko]],podroze[dnie],0))</f>
        <v>25</v>
      </c>
      <c r="K679" s="1">
        <f>30+(podroze[[#This Row],[dnie]]-1)*24</f>
        <v>30</v>
      </c>
      <c r="AB679" s="1" t="s">
        <v>93</v>
      </c>
      <c r="AC679" s="1" t="s">
        <v>106</v>
      </c>
      <c r="AD679" s="1" t="s">
        <v>30</v>
      </c>
      <c r="AE679" s="2">
        <v>41995</v>
      </c>
      <c r="AF679" s="2">
        <v>41995</v>
      </c>
      <c r="AG679">
        <v>212.5</v>
      </c>
      <c r="AH679" t="str">
        <f>podroze7[[#This Row],[Imie]]&amp;podroze7[[#This Row],[Nazwisko]]</f>
        <v>ZofiaMaselska</v>
      </c>
      <c r="AI679">
        <f>COUNTIF(podroze7[id],podroze7[[#This Row],[id]])</f>
        <v>11</v>
      </c>
      <c r="AJ679">
        <f>podroze7[[#This Row],[D_powr]]-podroze7[[#This Row],[D_wyj]]+1</f>
        <v>1</v>
      </c>
      <c r="AK679" s="1" cm="1">
        <f t="array" ref="AK679">SUM(IF(podroze7[Nazwisko]=podroze7[[#This Row],[Nazwisko]],podroze7[dnie],0))</f>
        <v>25</v>
      </c>
      <c r="AL679" s="1">
        <f>30+(podroze7[[#This Row],[dnie]]-1)*24</f>
        <v>30</v>
      </c>
      <c r="AM679" s="1">
        <f>podroze7[[#This Row],[dieta]]+podroze7[[#This Row],[Koszt_wyj]]</f>
        <v>242.5</v>
      </c>
      <c r="AZ679" s="1" t="s">
        <v>93</v>
      </c>
      <c r="BA679" s="1" t="s">
        <v>106</v>
      </c>
      <c r="BB679" s="1" t="s">
        <v>30</v>
      </c>
      <c r="BC679" s="2">
        <v>41995</v>
      </c>
      <c r="BD679" s="2">
        <v>41995</v>
      </c>
      <c r="BE679">
        <v>212.5</v>
      </c>
      <c r="BF679" t="str">
        <f>podroze78[[#This Row],[Imie]]&amp;podroze78[[#This Row],[Nazwisko]]</f>
        <v>ZofiaMaselska</v>
      </c>
      <c r="BG679">
        <f>COUNTIF(podroze78[id],podroze78[[#This Row],[id]])</f>
        <v>11</v>
      </c>
      <c r="BH679">
        <f>podroze78[[#This Row],[D_powr]]-podroze78[[#This Row],[D_wyj]]+1</f>
        <v>1</v>
      </c>
      <c r="BI679" s="1" cm="1">
        <f t="array" ref="BI679">SUM(IF(podroze78[Nazwisko]=podroze78[[#This Row],[Nazwisko]],podroze78[dnie],0))</f>
        <v>25</v>
      </c>
      <c r="BJ679" s="1">
        <f>30+(podroze78[[#This Row],[dnie]]-1)*24</f>
        <v>30</v>
      </c>
      <c r="BK679" s="1">
        <f>podroze78[[#This Row],[dieta]]+podroze78[[#This Row],[Koszt_wyj]]</f>
        <v>242.5</v>
      </c>
      <c r="BL679" s="1">
        <f>MONTH(podroze78[[#This Row],[D_wyj]])</f>
        <v>12</v>
      </c>
      <c r="BT679" s="1" t="s">
        <v>93</v>
      </c>
      <c r="BU679" s="1" t="s">
        <v>106</v>
      </c>
      <c r="BV679" s="1" t="s">
        <v>30</v>
      </c>
      <c r="BW679" s="2">
        <v>41995</v>
      </c>
      <c r="BX679" s="2">
        <v>41995</v>
      </c>
      <c r="BY679">
        <v>212.5</v>
      </c>
      <c r="BZ679" t="str">
        <f>podroze789[[#This Row],[Imie]]&amp;podroze789[[#This Row],[Nazwisko]]</f>
        <v>ZofiaMaselska</v>
      </c>
      <c r="CA679">
        <f>COUNTIF(podroze789[id],podroze789[[#This Row],[id]])</f>
        <v>11</v>
      </c>
      <c r="CB679">
        <f>podroze789[[#This Row],[D_powr]]-podroze789[[#This Row],[D_wyj]]+1</f>
        <v>1</v>
      </c>
      <c r="CC679" s="1" cm="1">
        <f t="array" ref="CC679">SUM(IF(podroze789[Nazwisko]=podroze789[[#This Row],[Nazwisko]],podroze789[dnie],0))</f>
        <v>25</v>
      </c>
      <c r="CD679" s="1">
        <f>30+(podroze789[[#This Row],[dnie]]-1)*24</f>
        <v>30</v>
      </c>
      <c r="CE679" s="1">
        <f>podroze789[[#This Row],[dieta]]+podroze789[[#This Row],[Koszt_wyj]]</f>
        <v>242.5</v>
      </c>
      <c r="CF679" s="1">
        <f>MONTH(podroze789[[#This Row],[D_wyj]])</f>
        <v>12</v>
      </c>
      <c r="CG679" s="1">
        <f>podroze789[[#This Row],[dnie]]-1</f>
        <v>0</v>
      </c>
      <c r="CV679" s="23">
        <v>2</v>
      </c>
    </row>
    <row r="680" spans="1:100" hidden="1" x14ac:dyDescent="0.25">
      <c r="A680" s="1" t="s">
        <v>15</v>
      </c>
      <c r="B680" s="1" t="s">
        <v>44</v>
      </c>
      <c r="C680" s="1" t="s">
        <v>17</v>
      </c>
      <c r="D680" s="2">
        <v>41644</v>
      </c>
      <c r="E680" s="2">
        <v>41644</v>
      </c>
      <c r="F680">
        <v>501.5</v>
      </c>
      <c r="G680" t="str">
        <f>podroze[[#This Row],[Imie]]&amp;podroze[[#This Row],[Nazwisko]]</f>
        <v>PiotrArmowicz</v>
      </c>
      <c r="H680">
        <f>COUNTIF(podroze[id],podroze[[#This Row],[id]])</f>
        <v>10</v>
      </c>
      <c r="I680">
        <f>podroze[[#This Row],[D_powr]]-podroze[[#This Row],[D_wyj]]+1</f>
        <v>1</v>
      </c>
      <c r="J680" s="1" cm="1">
        <f t="array" ref="J680">SUM(IF(podroze[Nazwisko]=podroze[[#This Row],[Nazwisko]],podroze[dnie],0))</f>
        <v>25</v>
      </c>
      <c r="K680" s="1">
        <f>30+(podroze[[#This Row],[dnie]]-1)*24</f>
        <v>30</v>
      </c>
      <c r="AB680" s="1" t="s">
        <v>15</v>
      </c>
      <c r="AC680" s="1" t="s">
        <v>44</v>
      </c>
      <c r="AD680" s="1" t="s">
        <v>17</v>
      </c>
      <c r="AE680" s="2">
        <v>41644</v>
      </c>
      <c r="AF680" s="2">
        <v>41644</v>
      </c>
      <c r="AG680">
        <v>501.5</v>
      </c>
      <c r="AH680" t="str">
        <f>podroze7[[#This Row],[Imie]]&amp;podroze7[[#This Row],[Nazwisko]]</f>
        <v>PiotrArmowicz</v>
      </c>
      <c r="AI680">
        <f>COUNTIF(podroze7[id],podroze7[[#This Row],[id]])</f>
        <v>10</v>
      </c>
      <c r="AJ680">
        <f>podroze7[[#This Row],[D_powr]]-podroze7[[#This Row],[D_wyj]]+1</f>
        <v>1</v>
      </c>
      <c r="AK680" s="1" cm="1">
        <f t="array" ref="AK680">SUM(IF(podroze7[Nazwisko]=podroze7[[#This Row],[Nazwisko]],podroze7[dnie],0))</f>
        <v>25</v>
      </c>
      <c r="AL680" s="1">
        <f>30+(podroze7[[#This Row],[dnie]]-1)*24</f>
        <v>30</v>
      </c>
      <c r="AM680" s="1">
        <f>podroze7[[#This Row],[dieta]]+podroze7[[#This Row],[Koszt_wyj]]</f>
        <v>531.5</v>
      </c>
      <c r="AZ680" s="1" t="s">
        <v>15</v>
      </c>
      <c r="BA680" s="1" t="s">
        <v>44</v>
      </c>
      <c r="BB680" s="1" t="s">
        <v>17</v>
      </c>
      <c r="BC680" s="2">
        <v>41644</v>
      </c>
      <c r="BD680" s="2">
        <v>41644</v>
      </c>
      <c r="BE680">
        <v>501.5</v>
      </c>
      <c r="BF680" t="str">
        <f>podroze78[[#This Row],[Imie]]&amp;podroze78[[#This Row],[Nazwisko]]</f>
        <v>PiotrArmowicz</v>
      </c>
      <c r="BG680">
        <f>COUNTIF(podroze78[id],podroze78[[#This Row],[id]])</f>
        <v>10</v>
      </c>
      <c r="BH680">
        <f>podroze78[[#This Row],[D_powr]]-podroze78[[#This Row],[D_wyj]]+1</f>
        <v>1</v>
      </c>
      <c r="BI680" s="1" cm="1">
        <f t="array" ref="BI680">SUM(IF(podroze78[Nazwisko]=podroze78[[#This Row],[Nazwisko]],podroze78[dnie],0))</f>
        <v>25</v>
      </c>
      <c r="BJ680" s="1">
        <f>30+(podroze78[[#This Row],[dnie]]-1)*24</f>
        <v>30</v>
      </c>
      <c r="BK680" s="1">
        <f>podroze78[[#This Row],[dieta]]+podroze78[[#This Row],[Koszt_wyj]]</f>
        <v>531.5</v>
      </c>
      <c r="BL680" s="1">
        <f>MONTH(podroze78[[#This Row],[D_wyj]])</f>
        <v>1</v>
      </c>
      <c r="BT680" s="1" t="s">
        <v>15</v>
      </c>
      <c r="BU680" s="1" t="s">
        <v>44</v>
      </c>
      <c r="BV680" s="1" t="s">
        <v>17</v>
      </c>
      <c r="BW680" s="2">
        <v>41644</v>
      </c>
      <c r="BX680" s="2">
        <v>41644</v>
      </c>
      <c r="BY680">
        <v>501.5</v>
      </c>
      <c r="BZ680" t="str">
        <f>podroze789[[#This Row],[Imie]]&amp;podroze789[[#This Row],[Nazwisko]]</f>
        <v>PiotrArmowicz</v>
      </c>
      <c r="CA680">
        <f>COUNTIF(podroze789[id],podroze789[[#This Row],[id]])</f>
        <v>10</v>
      </c>
      <c r="CB680">
        <f>podroze789[[#This Row],[D_powr]]-podroze789[[#This Row],[D_wyj]]+1</f>
        <v>1</v>
      </c>
      <c r="CC680" s="1" cm="1">
        <f t="array" ref="CC680">SUM(IF(podroze789[Nazwisko]=podroze789[[#This Row],[Nazwisko]],podroze789[dnie],0))</f>
        <v>25</v>
      </c>
      <c r="CD680" s="1">
        <f>30+(podroze789[[#This Row],[dnie]]-1)*24</f>
        <v>30</v>
      </c>
      <c r="CE680" s="1">
        <f>podroze789[[#This Row],[dieta]]+podroze789[[#This Row],[Koszt_wyj]]</f>
        <v>531.5</v>
      </c>
      <c r="CF680" s="1">
        <f>MONTH(podroze789[[#This Row],[D_wyj]])</f>
        <v>1</v>
      </c>
      <c r="CG680" s="1">
        <f>podroze789[[#This Row],[dnie]]-1</f>
        <v>0</v>
      </c>
      <c r="CV680" s="24">
        <v>2</v>
      </c>
    </row>
    <row r="681" spans="1:100" hidden="1" x14ac:dyDescent="0.25">
      <c r="A681" s="1" t="s">
        <v>15</v>
      </c>
      <c r="B681" s="1" t="s">
        <v>44</v>
      </c>
      <c r="C681" s="1" t="s">
        <v>24</v>
      </c>
      <c r="D681" s="2">
        <v>41764</v>
      </c>
      <c r="E681" s="2">
        <v>41764</v>
      </c>
      <c r="F681">
        <v>290.7</v>
      </c>
      <c r="G681" t="str">
        <f>podroze[[#This Row],[Imie]]&amp;podroze[[#This Row],[Nazwisko]]</f>
        <v>PiotrArmowicz</v>
      </c>
      <c r="H681">
        <f>COUNTIF(podroze[id],podroze[[#This Row],[id]])</f>
        <v>10</v>
      </c>
      <c r="I681">
        <f>podroze[[#This Row],[D_powr]]-podroze[[#This Row],[D_wyj]]+1</f>
        <v>1</v>
      </c>
      <c r="J681" s="1" cm="1">
        <f t="array" ref="J681">SUM(IF(podroze[Nazwisko]=podroze[[#This Row],[Nazwisko]],podroze[dnie],0))</f>
        <v>25</v>
      </c>
      <c r="K681" s="1">
        <f>30+(podroze[[#This Row],[dnie]]-1)*24</f>
        <v>30</v>
      </c>
      <c r="AB681" s="1" t="s">
        <v>15</v>
      </c>
      <c r="AC681" s="1" t="s">
        <v>44</v>
      </c>
      <c r="AD681" s="1" t="s">
        <v>24</v>
      </c>
      <c r="AE681" s="2">
        <v>41764</v>
      </c>
      <c r="AF681" s="2">
        <v>41764</v>
      </c>
      <c r="AG681">
        <v>290.7</v>
      </c>
      <c r="AH681" t="str">
        <f>podroze7[[#This Row],[Imie]]&amp;podroze7[[#This Row],[Nazwisko]]</f>
        <v>PiotrArmowicz</v>
      </c>
      <c r="AI681">
        <f>COUNTIF(podroze7[id],podroze7[[#This Row],[id]])</f>
        <v>10</v>
      </c>
      <c r="AJ681">
        <f>podroze7[[#This Row],[D_powr]]-podroze7[[#This Row],[D_wyj]]+1</f>
        <v>1</v>
      </c>
      <c r="AK681" s="1" cm="1">
        <f t="array" ref="AK681">SUM(IF(podroze7[Nazwisko]=podroze7[[#This Row],[Nazwisko]],podroze7[dnie],0))</f>
        <v>25</v>
      </c>
      <c r="AL681" s="1">
        <f>30+(podroze7[[#This Row],[dnie]]-1)*24</f>
        <v>30</v>
      </c>
      <c r="AM681" s="1">
        <f>podroze7[[#This Row],[dieta]]+podroze7[[#This Row],[Koszt_wyj]]</f>
        <v>320.7</v>
      </c>
      <c r="AZ681" s="1" t="s">
        <v>15</v>
      </c>
      <c r="BA681" s="1" t="s">
        <v>44</v>
      </c>
      <c r="BB681" s="1" t="s">
        <v>24</v>
      </c>
      <c r="BC681" s="2">
        <v>41764</v>
      </c>
      <c r="BD681" s="2">
        <v>41764</v>
      </c>
      <c r="BE681">
        <v>290.7</v>
      </c>
      <c r="BF681" t="str">
        <f>podroze78[[#This Row],[Imie]]&amp;podroze78[[#This Row],[Nazwisko]]</f>
        <v>PiotrArmowicz</v>
      </c>
      <c r="BG681">
        <f>COUNTIF(podroze78[id],podroze78[[#This Row],[id]])</f>
        <v>10</v>
      </c>
      <c r="BH681">
        <f>podroze78[[#This Row],[D_powr]]-podroze78[[#This Row],[D_wyj]]+1</f>
        <v>1</v>
      </c>
      <c r="BI681" s="1" cm="1">
        <f t="array" ref="BI681">SUM(IF(podroze78[Nazwisko]=podroze78[[#This Row],[Nazwisko]],podroze78[dnie],0))</f>
        <v>25</v>
      </c>
      <c r="BJ681" s="1">
        <f>30+(podroze78[[#This Row],[dnie]]-1)*24</f>
        <v>30</v>
      </c>
      <c r="BK681" s="1">
        <f>podroze78[[#This Row],[dieta]]+podroze78[[#This Row],[Koszt_wyj]]</f>
        <v>320.7</v>
      </c>
      <c r="BL681" s="1">
        <f>MONTH(podroze78[[#This Row],[D_wyj]])</f>
        <v>5</v>
      </c>
      <c r="BT681" s="1" t="s">
        <v>15</v>
      </c>
      <c r="BU681" s="1" t="s">
        <v>44</v>
      </c>
      <c r="BV681" s="1" t="s">
        <v>24</v>
      </c>
      <c r="BW681" s="2">
        <v>41764</v>
      </c>
      <c r="BX681" s="2">
        <v>41764</v>
      </c>
      <c r="BY681">
        <v>290.7</v>
      </c>
      <c r="BZ681" t="str">
        <f>podroze789[[#This Row],[Imie]]&amp;podroze789[[#This Row],[Nazwisko]]</f>
        <v>PiotrArmowicz</v>
      </c>
      <c r="CA681">
        <f>COUNTIF(podroze789[id],podroze789[[#This Row],[id]])</f>
        <v>10</v>
      </c>
      <c r="CB681">
        <f>podroze789[[#This Row],[D_powr]]-podroze789[[#This Row],[D_wyj]]+1</f>
        <v>1</v>
      </c>
      <c r="CC681" s="1" cm="1">
        <f t="array" ref="CC681">SUM(IF(podroze789[Nazwisko]=podroze789[[#This Row],[Nazwisko]],podroze789[dnie],0))</f>
        <v>25</v>
      </c>
      <c r="CD681" s="1">
        <f>30+(podroze789[[#This Row],[dnie]]-1)*24</f>
        <v>30</v>
      </c>
      <c r="CE681" s="1">
        <f>podroze789[[#This Row],[dieta]]+podroze789[[#This Row],[Koszt_wyj]]</f>
        <v>320.7</v>
      </c>
      <c r="CF681" s="1">
        <f>MONTH(podroze789[[#This Row],[D_wyj]])</f>
        <v>5</v>
      </c>
      <c r="CG681" s="1">
        <f>podroze789[[#This Row],[dnie]]-1</f>
        <v>0</v>
      </c>
      <c r="CV681" s="23">
        <v>2</v>
      </c>
    </row>
    <row r="682" spans="1:100" hidden="1" x14ac:dyDescent="0.25">
      <c r="A682" s="1" t="s">
        <v>15</v>
      </c>
      <c r="B682" s="1" t="s">
        <v>44</v>
      </c>
      <c r="C682" s="1" t="s">
        <v>38</v>
      </c>
      <c r="D682" s="2">
        <v>41904</v>
      </c>
      <c r="E682" s="2">
        <v>41904</v>
      </c>
      <c r="F682">
        <v>278.8</v>
      </c>
      <c r="G682" t="str">
        <f>podroze[[#This Row],[Imie]]&amp;podroze[[#This Row],[Nazwisko]]</f>
        <v>PiotrArmowicz</v>
      </c>
      <c r="H682">
        <f>COUNTIF(podroze[id],podroze[[#This Row],[id]])</f>
        <v>10</v>
      </c>
      <c r="I682">
        <f>podroze[[#This Row],[D_powr]]-podroze[[#This Row],[D_wyj]]+1</f>
        <v>1</v>
      </c>
      <c r="J682" s="1" cm="1">
        <f t="array" ref="J682">SUM(IF(podroze[Nazwisko]=podroze[[#This Row],[Nazwisko]],podroze[dnie],0))</f>
        <v>25</v>
      </c>
      <c r="K682" s="1">
        <f>30+(podroze[[#This Row],[dnie]]-1)*24</f>
        <v>30</v>
      </c>
      <c r="AB682" s="1" t="s">
        <v>15</v>
      </c>
      <c r="AC682" s="1" t="s">
        <v>44</v>
      </c>
      <c r="AD682" s="1" t="s">
        <v>38</v>
      </c>
      <c r="AE682" s="2">
        <v>41904</v>
      </c>
      <c r="AF682" s="2">
        <v>41904</v>
      </c>
      <c r="AG682">
        <v>278.8</v>
      </c>
      <c r="AH682" t="str">
        <f>podroze7[[#This Row],[Imie]]&amp;podroze7[[#This Row],[Nazwisko]]</f>
        <v>PiotrArmowicz</v>
      </c>
      <c r="AI682">
        <f>COUNTIF(podroze7[id],podroze7[[#This Row],[id]])</f>
        <v>10</v>
      </c>
      <c r="AJ682">
        <f>podroze7[[#This Row],[D_powr]]-podroze7[[#This Row],[D_wyj]]+1</f>
        <v>1</v>
      </c>
      <c r="AK682" s="1" cm="1">
        <f t="array" ref="AK682">SUM(IF(podroze7[Nazwisko]=podroze7[[#This Row],[Nazwisko]],podroze7[dnie],0))</f>
        <v>25</v>
      </c>
      <c r="AL682" s="1">
        <f>30+(podroze7[[#This Row],[dnie]]-1)*24</f>
        <v>30</v>
      </c>
      <c r="AM682" s="1">
        <f>podroze7[[#This Row],[dieta]]+podroze7[[#This Row],[Koszt_wyj]]</f>
        <v>308.8</v>
      </c>
      <c r="AZ682" s="1" t="s">
        <v>15</v>
      </c>
      <c r="BA682" s="1" t="s">
        <v>44</v>
      </c>
      <c r="BB682" s="1" t="s">
        <v>38</v>
      </c>
      <c r="BC682" s="2">
        <v>41904</v>
      </c>
      <c r="BD682" s="2">
        <v>41904</v>
      </c>
      <c r="BE682">
        <v>278.8</v>
      </c>
      <c r="BF682" t="str">
        <f>podroze78[[#This Row],[Imie]]&amp;podroze78[[#This Row],[Nazwisko]]</f>
        <v>PiotrArmowicz</v>
      </c>
      <c r="BG682">
        <f>COUNTIF(podroze78[id],podroze78[[#This Row],[id]])</f>
        <v>10</v>
      </c>
      <c r="BH682">
        <f>podroze78[[#This Row],[D_powr]]-podroze78[[#This Row],[D_wyj]]+1</f>
        <v>1</v>
      </c>
      <c r="BI682" s="1" cm="1">
        <f t="array" ref="BI682">SUM(IF(podroze78[Nazwisko]=podroze78[[#This Row],[Nazwisko]],podroze78[dnie],0))</f>
        <v>25</v>
      </c>
      <c r="BJ682" s="1">
        <f>30+(podroze78[[#This Row],[dnie]]-1)*24</f>
        <v>30</v>
      </c>
      <c r="BK682" s="1">
        <f>podroze78[[#This Row],[dieta]]+podroze78[[#This Row],[Koszt_wyj]]</f>
        <v>308.8</v>
      </c>
      <c r="BL682" s="1">
        <f>MONTH(podroze78[[#This Row],[D_wyj]])</f>
        <v>9</v>
      </c>
      <c r="BT682" s="1" t="s">
        <v>15</v>
      </c>
      <c r="BU682" s="1" t="s">
        <v>44</v>
      </c>
      <c r="BV682" s="1" t="s">
        <v>38</v>
      </c>
      <c r="BW682" s="2">
        <v>41904</v>
      </c>
      <c r="BX682" s="2">
        <v>41904</v>
      </c>
      <c r="BY682">
        <v>278.8</v>
      </c>
      <c r="BZ682" t="str">
        <f>podroze789[[#This Row],[Imie]]&amp;podroze789[[#This Row],[Nazwisko]]</f>
        <v>PiotrArmowicz</v>
      </c>
      <c r="CA682">
        <f>COUNTIF(podroze789[id],podroze789[[#This Row],[id]])</f>
        <v>10</v>
      </c>
      <c r="CB682">
        <f>podroze789[[#This Row],[D_powr]]-podroze789[[#This Row],[D_wyj]]+1</f>
        <v>1</v>
      </c>
      <c r="CC682" s="1" cm="1">
        <f t="array" ref="CC682">SUM(IF(podroze789[Nazwisko]=podroze789[[#This Row],[Nazwisko]],podroze789[dnie],0))</f>
        <v>25</v>
      </c>
      <c r="CD682" s="1">
        <f>30+(podroze789[[#This Row],[dnie]]-1)*24</f>
        <v>30</v>
      </c>
      <c r="CE682" s="1">
        <f>podroze789[[#This Row],[dieta]]+podroze789[[#This Row],[Koszt_wyj]]</f>
        <v>308.8</v>
      </c>
      <c r="CF682" s="1">
        <f>MONTH(podroze789[[#This Row],[D_wyj]])</f>
        <v>9</v>
      </c>
      <c r="CG682" s="1">
        <f>podroze789[[#This Row],[dnie]]-1</f>
        <v>0</v>
      </c>
      <c r="CV682" s="24">
        <v>2</v>
      </c>
    </row>
    <row r="683" spans="1:100" hidden="1" x14ac:dyDescent="0.25">
      <c r="A683" s="1" t="s">
        <v>126</v>
      </c>
      <c r="B683" s="1" t="s">
        <v>127</v>
      </c>
      <c r="C683" s="1" t="s">
        <v>14</v>
      </c>
      <c r="D683" s="2">
        <v>41716</v>
      </c>
      <c r="E683" s="2">
        <v>41716</v>
      </c>
      <c r="F683">
        <v>178.5</v>
      </c>
      <c r="G683" t="str">
        <f>podroze[[#This Row],[Imie]]&amp;podroze[[#This Row],[Nazwisko]]</f>
        <v>KacperKrajewski</v>
      </c>
      <c r="H683">
        <f>COUNTIF(podroze[id],podroze[[#This Row],[id]])</f>
        <v>10</v>
      </c>
      <c r="I683">
        <f>podroze[[#This Row],[D_powr]]-podroze[[#This Row],[D_wyj]]+1</f>
        <v>1</v>
      </c>
      <c r="J683" s="1" cm="1">
        <f t="array" ref="J683">SUM(IF(podroze[Nazwisko]=podroze[[#This Row],[Nazwisko]],podroze[dnie],0))</f>
        <v>25</v>
      </c>
      <c r="K683" s="1">
        <f>30+(podroze[[#This Row],[dnie]]-1)*24</f>
        <v>30</v>
      </c>
      <c r="AB683" s="1" t="s">
        <v>126</v>
      </c>
      <c r="AC683" s="1" t="s">
        <v>127</v>
      </c>
      <c r="AD683" s="1" t="s">
        <v>14</v>
      </c>
      <c r="AE683" s="2">
        <v>41716</v>
      </c>
      <c r="AF683" s="2">
        <v>41716</v>
      </c>
      <c r="AG683">
        <v>178.5</v>
      </c>
      <c r="AH683" t="str">
        <f>podroze7[[#This Row],[Imie]]&amp;podroze7[[#This Row],[Nazwisko]]</f>
        <v>KacperKrajewski</v>
      </c>
      <c r="AI683">
        <f>COUNTIF(podroze7[id],podroze7[[#This Row],[id]])</f>
        <v>10</v>
      </c>
      <c r="AJ683">
        <f>podroze7[[#This Row],[D_powr]]-podroze7[[#This Row],[D_wyj]]+1</f>
        <v>1</v>
      </c>
      <c r="AK683" s="1" cm="1">
        <f t="array" ref="AK683">SUM(IF(podroze7[Nazwisko]=podroze7[[#This Row],[Nazwisko]],podroze7[dnie],0))</f>
        <v>25</v>
      </c>
      <c r="AL683" s="1">
        <f>30+(podroze7[[#This Row],[dnie]]-1)*24</f>
        <v>30</v>
      </c>
      <c r="AM683" s="1">
        <f>podroze7[[#This Row],[dieta]]+podroze7[[#This Row],[Koszt_wyj]]</f>
        <v>208.5</v>
      </c>
      <c r="AZ683" s="1" t="s">
        <v>126</v>
      </c>
      <c r="BA683" s="1" t="s">
        <v>127</v>
      </c>
      <c r="BB683" s="1" t="s">
        <v>14</v>
      </c>
      <c r="BC683" s="2">
        <v>41716</v>
      </c>
      <c r="BD683" s="2">
        <v>41716</v>
      </c>
      <c r="BE683">
        <v>178.5</v>
      </c>
      <c r="BF683" t="str">
        <f>podroze78[[#This Row],[Imie]]&amp;podroze78[[#This Row],[Nazwisko]]</f>
        <v>KacperKrajewski</v>
      </c>
      <c r="BG683">
        <f>COUNTIF(podroze78[id],podroze78[[#This Row],[id]])</f>
        <v>10</v>
      </c>
      <c r="BH683">
        <f>podroze78[[#This Row],[D_powr]]-podroze78[[#This Row],[D_wyj]]+1</f>
        <v>1</v>
      </c>
      <c r="BI683" s="1" cm="1">
        <f t="array" ref="BI683">SUM(IF(podroze78[Nazwisko]=podroze78[[#This Row],[Nazwisko]],podroze78[dnie],0))</f>
        <v>25</v>
      </c>
      <c r="BJ683" s="1">
        <f>30+(podroze78[[#This Row],[dnie]]-1)*24</f>
        <v>30</v>
      </c>
      <c r="BK683" s="1">
        <f>podroze78[[#This Row],[dieta]]+podroze78[[#This Row],[Koszt_wyj]]</f>
        <v>208.5</v>
      </c>
      <c r="BL683" s="1">
        <f>MONTH(podroze78[[#This Row],[D_wyj]])</f>
        <v>3</v>
      </c>
      <c r="BT683" s="1" t="s">
        <v>126</v>
      </c>
      <c r="BU683" s="1" t="s">
        <v>127</v>
      </c>
      <c r="BV683" s="1" t="s">
        <v>14</v>
      </c>
      <c r="BW683" s="2">
        <v>41716</v>
      </c>
      <c r="BX683" s="2">
        <v>41716</v>
      </c>
      <c r="BY683">
        <v>178.5</v>
      </c>
      <c r="BZ683" t="str">
        <f>podroze789[[#This Row],[Imie]]&amp;podroze789[[#This Row],[Nazwisko]]</f>
        <v>KacperKrajewski</v>
      </c>
      <c r="CA683">
        <f>COUNTIF(podroze789[id],podroze789[[#This Row],[id]])</f>
        <v>10</v>
      </c>
      <c r="CB683">
        <f>podroze789[[#This Row],[D_powr]]-podroze789[[#This Row],[D_wyj]]+1</f>
        <v>1</v>
      </c>
      <c r="CC683" s="1" cm="1">
        <f t="array" ref="CC683">SUM(IF(podroze789[Nazwisko]=podroze789[[#This Row],[Nazwisko]],podroze789[dnie],0))</f>
        <v>25</v>
      </c>
      <c r="CD683" s="1">
        <f>30+(podroze789[[#This Row],[dnie]]-1)*24</f>
        <v>30</v>
      </c>
      <c r="CE683" s="1">
        <f>podroze789[[#This Row],[dieta]]+podroze789[[#This Row],[Koszt_wyj]]</f>
        <v>208.5</v>
      </c>
      <c r="CF683" s="1">
        <f>MONTH(podroze789[[#This Row],[D_wyj]])</f>
        <v>3</v>
      </c>
      <c r="CG683" s="1">
        <f>podroze789[[#This Row],[dnie]]-1</f>
        <v>0</v>
      </c>
      <c r="CV683" s="23">
        <v>3</v>
      </c>
    </row>
    <row r="684" spans="1:100" hidden="1" x14ac:dyDescent="0.25">
      <c r="A684" s="1" t="s">
        <v>126</v>
      </c>
      <c r="B684" s="1" t="s">
        <v>127</v>
      </c>
      <c r="C684" s="1" t="s">
        <v>19</v>
      </c>
      <c r="D684" s="2">
        <v>41971</v>
      </c>
      <c r="E684" s="2">
        <v>41971</v>
      </c>
      <c r="F684">
        <v>513.4</v>
      </c>
      <c r="G684" t="str">
        <f>podroze[[#This Row],[Imie]]&amp;podroze[[#This Row],[Nazwisko]]</f>
        <v>KacperKrajewski</v>
      </c>
      <c r="H684">
        <f>COUNTIF(podroze[id],podroze[[#This Row],[id]])</f>
        <v>10</v>
      </c>
      <c r="I684">
        <f>podroze[[#This Row],[D_powr]]-podroze[[#This Row],[D_wyj]]+1</f>
        <v>1</v>
      </c>
      <c r="J684" s="1" cm="1">
        <f t="array" ref="J684">SUM(IF(podroze[Nazwisko]=podroze[[#This Row],[Nazwisko]],podroze[dnie],0))</f>
        <v>25</v>
      </c>
      <c r="K684" s="1">
        <f>30+(podroze[[#This Row],[dnie]]-1)*24</f>
        <v>30</v>
      </c>
      <c r="AB684" s="1" t="s">
        <v>126</v>
      </c>
      <c r="AC684" s="1" t="s">
        <v>127</v>
      </c>
      <c r="AD684" s="1" t="s">
        <v>19</v>
      </c>
      <c r="AE684" s="2">
        <v>41971</v>
      </c>
      <c r="AF684" s="2">
        <v>41971</v>
      </c>
      <c r="AG684">
        <v>513.4</v>
      </c>
      <c r="AH684" t="str">
        <f>podroze7[[#This Row],[Imie]]&amp;podroze7[[#This Row],[Nazwisko]]</f>
        <v>KacperKrajewski</v>
      </c>
      <c r="AI684">
        <f>COUNTIF(podroze7[id],podroze7[[#This Row],[id]])</f>
        <v>10</v>
      </c>
      <c r="AJ684">
        <f>podroze7[[#This Row],[D_powr]]-podroze7[[#This Row],[D_wyj]]+1</f>
        <v>1</v>
      </c>
      <c r="AK684" s="1" cm="1">
        <f t="array" ref="AK684">SUM(IF(podroze7[Nazwisko]=podroze7[[#This Row],[Nazwisko]],podroze7[dnie],0))</f>
        <v>25</v>
      </c>
      <c r="AL684" s="1">
        <f>30+(podroze7[[#This Row],[dnie]]-1)*24</f>
        <v>30</v>
      </c>
      <c r="AM684" s="1">
        <f>podroze7[[#This Row],[dieta]]+podroze7[[#This Row],[Koszt_wyj]]</f>
        <v>543.4</v>
      </c>
      <c r="AZ684" s="1" t="s">
        <v>126</v>
      </c>
      <c r="BA684" s="1" t="s">
        <v>127</v>
      </c>
      <c r="BB684" s="1" t="s">
        <v>19</v>
      </c>
      <c r="BC684" s="2">
        <v>41971</v>
      </c>
      <c r="BD684" s="2">
        <v>41971</v>
      </c>
      <c r="BE684">
        <v>513.4</v>
      </c>
      <c r="BF684" t="str">
        <f>podroze78[[#This Row],[Imie]]&amp;podroze78[[#This Row],[Nazwisko]]</f>
        <v>KacperKrajewski</v>
      </c>
      <c r="BG684">
        <f>COUNTIF(podroze78[id],podroze78[[#This Row],[id]])</f>
        <v>10</v>
      </c>
      <c r="BH684">
        <f>podroze78[[#This Row],[D_powr]]-podroze78[[#This Row],[D_wyj]]+1</f>
        <v>1</v>
      </c>
      <c r="BI684" s="1" cm="1">
        <f t="array" ref="BI684">SUM(IF(podroze78[Nazwisko]=podroze78[[#This Row],[Nazwisko]],podroze78[dnie],0))</f>
        <v>25</v>
      </c>
      <c r="BJ684" s="1">
        <f>30+(podroze78[[#This Row],[dnie]]-1)*24</f>
        <v>30</v>
      </c>
      <c r="BK684" s="1">
        <f>podroze78[[#This Row],[dieta]]+podroze78[[#This Row],[Koszt_wyj]]</f>
        <v>543.4</v>
      </c>
      <c r="BL684" s="1">
        <f>MONTH(podroze78[[#This Row],[D_wyj]])</f>
        <v>11</v>
      </c>
      <c r="BT684" s="1" t="s">
        <v>126</v>
      </c>
      <c r="BU684" s="1" t="s">
        <v>127</v>
      </c>
      <c r="BV684" s="1" t="s">
        <v>19</v>
      </c>
      <c r="BW684" s="2">
        <v>41971</v>
      </c>
      <c r="BX684" s="2">
        <v>41971</v>
      </c>
      <c r="BY684">
        <v>513.4</v>
      </c>
      <c r="BZ684" t="str">
        <f>podroze789[[#This Row],[Imie]]&amp;podroze789[[#This Row],[Nazwisko]]</f>
        <v>KacperKrajewski</v>
      </c>
      <c r="CA684">
        <f>COUNTIF(podroze789[id],podroze789[[#This Row],[id]])</f>
        <v>10</v>
      </c>
      <c r="CB684">
        <f>podroze789[[#This Row],[D_powr]]-podroze789[[#This Row],[D_wyj]]+1</f>
        <v>1</v>
      </c>
      <c r="CC684" s="1" cm="1">
        <f t="array" ref="CC684">SUM(IF(podroze789[Nazwisko]=podroze789[[#This Row],[Nazwisko]],podroze789[dnie],0))</f>
        <v>25</v>
      </c>
      <c r="CD684" s="1">
        <f>30+(podroze789[[#This Row],[dnie]]-1)*24</f>
        <v>30</v>
      </c>
      <c r="CE684" s="1">
        <f>podroze789[[#This Row],[dieta]]+podroze789[[#This Row],[Koszt_wyj]]</f>
        <v>543.4</v>
      </c>
      <c r="CF684" s="1">
        <f>MONTH(podroze789[[#This Row],[D_wyj]])</f>
        <v>11</v>
      </c>
      <c r="CG684" s="1">
        <f>podroze789[[#This Row],[dnie]]-1</f>
        <v>0</v>
      </c>
      <c r="CV684" s="24">
        <v>3</v>
      </c>
    </row>
    <row r="685" spans="1:100" hidden="1" x14ac:dyDescent="0.25">
      <c r="A685" s="1" t="s">
        <v>126</v>
      </c>
      <c r="B685" s="1" t="s">
        <v>127</v>
      </c>
      <c r="C685" s="1" t="s">
        <v>47</v>
      </c>
      <c r="D685" s="2">
        <v>41991</v>
      </c>
      <c r="E685" s="2">
        <v>41991</v>
      </c>
      <c r="F685">
        <v>363.8</v>
      </c>
      <c r="G685" t="str">
        <f>podroze[[#This Row],[Imie]]&amp;podroze[[#This Row],[Nazwisko]]</f>
        <v>KacperKrajewski</v>
      </c>
      <c r="H685">
        <f>COUNTIF(podroze[id],podroze[[#This Row],[id]])</f>
        <v>10</v>
      </c>
      <c r="I685">
        <f>podroze[[#This Row],[D_powr]]-podroze[[#This Row],[D_wyj]]+1</f>
        <v>1</v>
      </c>
      <c r="J685" s="1" cm="1">
        <f t="array" ref="J685">SUM(IF(podroze[Nazwisko]=podroze[[#This Row],[Nazwisko]],podroze[dnie],0))</f>
        <v>25</v>
      </c>
      <c r="K685" s="1">
        <f>30+(podroze[[#This Row],[dnie]]-1)*24</f>
        <v>30</v>
      </c>
      <c r="AB685" s="1" t="s">
        <v>126</v>
      </c>
      <c r="AC685" s="1" t="s">
        <v>127</v>
      </c>
      <c r="AD685" s="1" t="s">
        <v>47</v>
      </c>
      <c r="AE685" s="2">
        <v>41991</v>
      </c>
      <c r="AF685" s="2">
        <v>41991</v>
      </c>
      <c r="AG685">
        <v>363.8</v>
      </c>
      <c r="AH685" t="str">
        <f>podroze7[[#This Row],[Imie]]&amp;podroze7[[#This Row],[Nazwisko]]</f>
        <v>KacperKrajewski</v>
      </c>
      <c r="AI685">
        <f>COUNTIF(podroze7[id],podroze7[[#This Row],[id]])</f>
        <v>10</v>
      </c>
      <c r="AJ685">
        <f>podroze7[[#This Row],[D_powr]]-podroze7[[#This Row],[D_wyj]]+1</f>
        <v>1</v>
      </c>
      <c r="AK685" s="1" cm="1">
        <f t="array" ref="AK685">SUM(IF(podroze7[Nazwisko]=podroze7[[#This Row],[Nazwisko]],podroze7[dnie],0))</f>
        <v>25</v>
      </c>
      <c r="AL685" s="1">
        <f>30+(podroze7[[#This Row],[dnie]]-1)*24</f>
        <v>30</v>
      </c>
      <c r="AM685" s="1">
        <f>podroze7[[#This Row],[dieta]]+podroze7[[#This Row],[Koszt_wyj]]</f>
        <v>393.8</v>
      </c>
      <c r="AZ685" s="1" t="s">
        <v>126</v>
      </c>
      <c r="BA685" s="1" t="s">
        <v>127</v>
      </c>
      <c r="BB685" s="1" t="s">
        <v>47</v>
      </c>
      <c r="BC685" s="2">
        <v>41991</v>
      </c>
      <c r="BD685" s="2">
        <v>41991</v>
      </c>
      <c r="BE685">
        <v>363.8</v>
      </c>
      <c r="BF685" t="str">
        <f>podroze78[[#This Row],[Imie]]&amp;podroze78[[#This Row],[Nazwisko]]</f>
        <v>KacperKrajewski</v>
      </c>
      <c r="BG685">
        <f>COUNTIF(podroze78[id],podroze78[[#This Row],[id]])</f>
        <v>10</v>
      </c>
      <c r="BH685">
        <f>podroze78[[#This Row],[D_powr]]-podroze78[[#This Row],[D_wyj]]+1</f>
        <v>1</v>
      </c>
      <c r="BI685" s="1" cm="1">
        <f t="array" ref="BI685">SUM(IF(podroze78[Nazwisko]=podroze78[[#This Row],[Nazwisko]],podroze78[dnie],0))</f>
        <v>25</v>
      </c>
      <c r="BJ685" s="1">
        <f>30+(podroze78[[#This Row],[dnie]]-1)*24</f>
        <v>30</v>
      </c>
      <c r="BK685" s="1">
        <f>podroze78[[#This Row],[dieta]]+podroze78[[#This Row],[Koszt_wyj]]</f>
        <v>393.8</v>
      </c>
      <c r="BL685" s="1">
        <f>MONTH(podroze78[[#This Row],[D_wyj]])</f>
        <v>12</v>
      </c>
      <c r="BT685" s="1" t="s">
        <v>126</v>
      </c>
      <c r="BU685" s="1" t="s">
        <v>127</v>
      </c>
      <c r="BV685" s="1" t="s">
        <v>47</v>
      </c>
      <c r="BW685" s="2">
        <v>41991</v>
      </c>
      <c r="BX685" s="2">
        <v>41991</v>
      </c>
      <c r="BY685">
        <v>363.8</v>
      </c>
      <c r="BZ685" t="str">
        <f>podroze789[[#This Row],[Imie]]&amp;podroze789[[#This Row],[Nazwisko]]</f>
        <v>KacperKrajewski</v>
      </c>
      <c r="CA685">
        <f>COUNTIF(podroze789[id],podroze789[[#This Row],[id]])</f>
        <v>10</v>
      </c>
      <c r="CB685">
        <f>podroze789[[#This Row],[D_powr]]-podroze789[[#This Row],[D_wyj]]+1</f>
        <v>1</v>
      </c>
      <c r="CC685" s="1" cm="1">
        <f t="array" ref="CC685">SUM(IF(podroze789[Nazwisko]=podroze789[[#This Row],[Nazwisko]],podroze789[dnie],0))</f>
        <v>25</v>
      </c>
      <c r="CD685" s="1">
        <f>30+(podroze789[[#This Row],[dnie]]-1)*24</f>
        <v>30</v>
      </c>
      <c r="CE685" s="1">
        <f>podroze789[[#This Row],[dieta]]+podroze789[[#This Row],[Koszt_wyj]]</f>
        <v>393.8</v>
      </c>
      <c r="CF685" s="1">
        <f>MONTH(podroze789[[#This Row],[D_wyj]])</f>
        <v>12</v>
      </c>
      <c r="CG685" s="1">
        <f>podroze789[[#This Row],[dnie]]-1</f>
        <v>0</v>
      </c>
      <c r="CV685" s="23">
        <v>1</v>
      </c>
    </row>
    <row r="686" spans="1:100" hidden="1" x14ac:dyDescent="0.25">
      <c r="A686" s="1" t="s">
        <v>128</v>
      </c>
      <c r="B686" s="1" t="s">
        <v>129</v>
      </c>
      <c r="C686" s="1" t="s">
        <v>8</v>
      </c>
      <c r="D686" s="2">
        <v>41958</v>
      </c>
      <c r="E686" s="2">
        <v>41958</v>
      </c>
      <c r="F686">
        <v>680</v>
      </c>
      <c r="G686" t="str">
        <f>podroze[[#This Row],[Imie]]&amp;podroze[[#This Row],[Nazwisko]]</f>
        <v>JaninaBolanowska</v>
      </c>
      <c r="H686">
        <f>COUNTIF(podroze[id],podroze[[#This Row],[id]])</f>
        <v>8</v>
      </c>
      <c r="I686">
        <f>podroze[[#This Row],[D_powr]]-podroze[[#This Row],[D_wyj]]+1</f>
        <v>1</v>
      </c>
      <c r="J686" s="1" cm="1">
        <f t="array" ref="J686">SUM(IF(podroze[Nazwisko]=podroze[[#This Row],[Nazwisko]],podroze[dnie],0))</f>
        <v>25</v>
      </c>
      <c r="K686" s="1">
        <f>30+(podroze[[#This Row],[dnie]]-1)*24</f>
        <v>30</v>
      </c>
      <c r="AB686" s="1" t="s">
        <v>128</v>
      </c>
      <c r="AC686" s="1" t="s">
        <v>129</v>
      </c>
      <c r="AD686" s="1" t="s">
        <v>8</v>
      </c>
      <c r="AE686" s="2">
        <v>41958</v>
      </c>
      <c r="AF686" s="2">
        <v>41958</v>
      </c>
      <c r="AG686">
        <v>680</v>
      </c>
      <c r="AH686" t="str">
        <f>podroze7[[#This Row],[Imie]]&amp;podroze7[[#This Row],[Nazwisko]]</f>
        <v>JaninaBolanowska</v>
      </c>
      <c r="AI686">
        <f>COUNTIF(podroze7[id],podroze7[[#This Row],[id]])</f>
        <v>8</v>
      </c>
      <c r="AJ686">
        <f>podroze7[[#This Row],[D_powr]]-podroze7[[#This Row],[D_wyj]]+1</f>
        <v>1</v>
      </c>
      <c r="AK686" s="1" cm="1">
        <f t="array" ref="AK686">SUM(IF(podroze7[Nazwisko]=podroze7[[#This Row],[Nazwisko]],podroze7[dnie],0))</f>
        <v>25</v>
      </c>
      <c r="AL686" s="1">
        <f>30+(podroze7[[#This Row],[dnie]]-1)*24</f>
        <v>30</v>
      </c>
      <c r="AM686" s="1">
        <f>podroze7[[#This Row],[dieta]]+podroze7[[#This Row],[Koszt_wyj]]</f>
        <v>710</v>
      </c>
      <c r="AZ686" s="1" t="s">
        <v>128</v>
      </c>
      <c r="BA686" s="1" t="s">
        <v>129</v>
      </c>
      <c r="BB686" s="1" t="s">
        <v>8</v>
      </c>
      <c r="BC686" s="2">
        <v>41958</v>
      </c>
      <c r="BD686" s="2">
        <v>41958</v>
      </c>
      <c r="BE686">
        <v>680</v>
      </c>
      <c r="BF686" t="str">
        <f>podroze78[[#This Row],[Imie]]&amp;podroze78[[#This Row],[Nazwisko]]</f>
        <v>JaninaBolanowska</v>
      </c>
      <c r="BG686">
        <f>COUNTIF(podroze78[id],podroze78[[#This Row],[id]])</f>
        <v>8</v>
      </c>
      <c r="BH686">
        <f>podroze78[[#This Row],[D_powr]]-podroze78[[#This Row],[D_wyj]]+1</f>
        <v>1</v>
      </c>
      <c r="BI686" s="1" cm="1">
        <f t="array" ref="BI686">SUM(IF(podroze78[Nazwisko]=podroze78[[#This Row],[Nazwisko]],podroze78[dnie],0))</f>
        <v>25</v>
      </c>
      <c r="BJ686" s="1">
        <f>30+(podroze78[[#This Row],[dnie]]-1)*24</f>
        <v>30</v>
      </c>
      <c r="BK686" s="1">
        <f>podroze78[[#This Row],[dieta]]+podroze78[[#This Row],[Koszt_wyj]]</f>
        <v>710</v>
      </c>
      <c r="BL686" s="1">
        <f>MONTH(podroze78[[#This Row],[D_wyj]])</f>
        <v>11</v>
      </c>
      <c r="BT686" s="1" t="s">
        <v>128</v>
      </c>
      <c r="BU686" s="1" t="s">
        <v>129</v>
      </c>
      <c r="BV686" s="1" t="s">
        <v>8</v>
      </c>
      <c r="BW686" s="2">
        <v>41958</v>
      </c>
      <c r="BX686" s="2">
        <v>41958</v>
      </c>
      <c r="BY686">
        <v>680</v>
      </c>
      <c r="BZ686" t="str">
        <f>podroze789[[#This Row],[Imie]]&amp;podroze789[[#This Row],[Nazwisko]]</f>
        <v>JaninaBolanowska</v>
      </c>
      <c r="CA686">
        <f>COUNTIF(podroze789[id],podroze789[[#This Row],[id]])</f>
        <v>8</v>
      </c>
      <c r="CB686">
        <f>podroze789[[#This Row],[D_powr]]-podroze789[[#This Row],[D_wyj]]+1</f>
        <v>1</v>
      </c>
      <c r="CC686" s="1" cm="1">
        <f t="array" ref="CC686">SUM(IF(podroze789[Nazwisko]=podroze789[[#This Row],[Nazwisko]],podroze789[dnie],0))</f>
        <v>25</v>
      </c>
      <c r="CD686" s="1">
        <f>30+(podroze789[[#This Row],[dnie]]-1)*24</f>
        <v>30</v>
      </c>
      <c r="CE686" s="1">
        <f>podroze789[[#This Row],[dieta]]+podroze789[[#This Row],[Koszt_wyj]]</f>
        <v>710</v>
      </c>
      <c r="CF686" s="1">
        <f>MONTH(podroze789[[#This Row],[D_wyj]])</f>
        <v>11</v>
      </c>
      <c r="CG686" s="1">
        <f>podroze789[[#This Row],[dnie]]-1</f>
        <v>0</v>
      </c>
      <c r="CV686" s="24">
        <v>1</v>
      </c>
    </row>
    <row r="687" spans="1:100" hidden="1" x14ac:dyDescent="0.25">
      <c r="A687" s="1" t="s">
        <v>128</v>
      </c>
      <c r="B687" s="1" t="s">
        <v>129</v>
      </c>
      <c r="C687" s="1" t="s">
        <v>27</v>
      </c>
      <c r="D687" s="2">
        <v>41961</v>
      </c>
      <c r="E687" s="2">
        <v>41961</v>
      </c>
      <c r="F687">
        <v>442</v>
      </c>
      <c r="G687" t="str">
        <f>podroze[[#This Row],[Imie]]&amp;podroze[[#This Row],[Nazwisko]]</f>
        <v>JaninaBolanowska</v>
      </c>
      <c r="H687">
        <f>COUNTIF(podroze[id],podroze[[#This Row],[id]])</f>
        <v>8</v>
      </c>
      <c r="I687">
        <f>podroze[[#This Row],[D_powr]]-podroze[[#This Row],[D_wyj]]+1</f>
        <v>1</v>
      </c>
      <c r="J687" s="1" cm="1">
        <f t="array" ref="J687">SUM(IF(podroze[Nazwisko]=podroze[[#This Row],[Nazwisko]],podroze[dnie],0))</f>
        <v>25</v>
      </c>
      <c r="K687" s="1">
        <f>30+(podroze[[#This Row],[dnie]]-1)*24</f>
        <v>30</v>
      </c>
      <c r="AB687" s="1" t="s">
        <v>128</v>
      </c>
      <c r="AC687" s="1" t="s">
        <v>129</v>
      </c>
      <c r="AD687" s="1" t="s">
        <v>27</v>
      </c>
      <c r="AE687" s="2">
        <v>41961</v>
      </c>
      <c r="AF687" s="2">
        <v>41961</v>
      </c>
      <c r="AG687">
        <v>442</v>
      </c>
      <c r="AH687" t="str">
        <f>podroze7[[#This Row],[Imie]]&amp;podroze7[[#This Row],[Nazwisko]]</f>
        <v>JaninaBolanowska</v>
      </c>
      <c r="AI687">
        <f>COUNTIF(podroze7[id],podroze7[[#This Row],[id]])</f>
        <v>8</v>
      </c>
      <c r="AJ687">
        <f>podroze7[[#This Row],[D_powr]]-podroze7[[#This Row],[D_wyj]]+1</f>
        <v>1</v>
      </c>
      <c r="AK687" s="1" cm="1">
        <f t="array" ref="AK687">SUM(IF(podroze7[Nazwisko]=podroze7[[#This Row],[Nazwisko]],podroze7[dnie],0))</f>
        <v>25</v>
      </c>
      <c r="AL687" s="1">
        <f>30+(podroze7[[#This Row],[dnie]]-1)*24</f>
        <v>30</v>
      </c>
      <c r="AM687" s="1">
        <f>podroze7[[#This Row],[dieta]]+podroze7[[#This Row],[Koszt_wyj]]</f>
        <v>472</v>
      </c>
      <c r="AZ687" s="1" t="s">
        <v>128</v>
      </c>
      <c r="BA687" s="1" t="s">
        <v>129</v>
      </c>
      <c r="BB687" s="1" t="s">
        <v>27</v>
      </c>
      <c r="BC687" s="2">
        <v>41961</v>
      </c>
      <c r="BD687" s="2">
        <v>41961</v>
      </c>
      <c r="BE687">
        <v>442</v>
      </c>
      <c r="BF687" t="str">
        <f>podroze78[[#This Row],[Imie]]&amp;podroze78[[#This Row],[Nazwisko]]</f>
        <v>JaninaBolanowska</v>
      </c>
      <c r="BG687">
        <f>COUNTIF(podroze78[id],podroze78[[#This Row],[id]])</f>
        <v>8</v>
      </c>
      <c r="BH687">
        <f>podroze78[[#This Row],[D_powr]]-podroze78[[#This Row],[D_wyj]]+1</f>
        <v>1</v>
      </c>
      <c r="BI687" s="1" cm="1">
        <f t="array" ref="BI687">SUM(IF(podroze78[Nazwisko]=podroze78[[#This Row],[Nazwisko]],podroze78[dnie],0))</f>
        <v>25</v>
      </c>
      <c r="BJ687" s="1">
        <f>30+(podroze78[[#This Row],[dnie]]-1)*24</f>
        <v>30</v>
      </c>
      <c r="BK687" s="1">
        <f>podroze78[[#This Row],[dieta]]+podroze78[[#This Row],[Koszt_wyj]]</f>
        <v>472</v>
      </c>
      <c r="BL687" s="1">
        <f>MONTH(podroze78[[#This Row],[D_wyj]])</f>
        <v>11</v>
      </c>
      <c r="BT687" s="1" t="s">
        <v>128</v>
      </c>
      <c r="BU687" s="1" t="s">
        <v>129</v>
      </c>
      <c r="BV687" s="1" t="s">
        <v>27</v>
      </c>
      <c r="BW687" s="2">
        <v>41961</v>
      </c>
      <c r="BX687" s="2">
        <v>41961</v>
      </c>
      <c r="BY687">
        <v>442</v>
      </c>
      <c r="BZ687" t="str">
        <f>podroze789[[#This Row],[Imie]]&amp;podroze789[[#This Row],[Nazwisko]]</f>
        <v>JaninaBolanowska</v>
      </c>
      <c r="CA687">
        <f>COUNTIF(podroze789[id],podroze789[[#This Row],[id]])</f>
        <v>8</v>
      </c>
      <c r="CB687">
        <f>podroze789[[#This Row],[D_powr]]-podroze789[[#This Row],[D_wyj]]+1</f>
        <v>1</v>
      </c>
      <c r="CC687" s="1" cm="1">
        <f t="array" ref="CC687">SUM(IF(podroze789[Nazwisko]=podroze789[[#This Row],[Nazwisko]],podroze789[dnie],0))</f>
        <v>25</v>
      </c>
      <c r="CD687" s="1">
        <f>30+(podroze789[[#This Row],[dnie]]-1)*24</f>
        <v>30</v>
      </c>
      <c r="CE687" s="1">
        <f>podroze789[[#This Row],[dieta]]+podroze789[[#This Row],[Koszt_wyj]]</f>
        <v>472</v>
      </c>
      <c r="CF687" s="1">
        <f>MONTH(podroze789[[#This Row],[D_wyj]])</f>
        <v>11</v>
      </c>
      <c r="CG687" s="1">
        <f>podroze789[[#This Row],[dnie]]-1</f>
        <v>0</v>
      </c>
      <c r="CV687" s="23">
        <v>1</v>
      </c>
    </row>
    <row r="688" spans="1:100" hidden="1" x14ac:dyDescent="0.25">
      <c r="A688" s="1" t="s">
        <v>134</v>
      </c>
      <c r="B688" s="1" t="s">
        <v>135</v>
      </c>
      <c r="C688" s="1" t="s">
        <v>27</v>
      </c>
      <c r="D688" s="2">
        <v>41962</v>
      </c>
      <c r="E688" s="2">
        <v>41962</v>
      </c>
      <c r="F688">
        <v>442</v>
      </c>
      <c r="G688" t="str">
        <f>podroze[[#This Row],[Imie]]&amp;podroze[[#This Row],[Nazwisko]]</f>
        <v>ZuzannaKowalska</v>
      </c>
      <c r="H688">
        <f>COUNTIF(podroze[id],podroze[[#This Row],[id]])</f>
        <v>8</v>
      </c>
      <c r="I688">
        <f>podroze[[#This Row],[D_powr]]-podroze[[#This Row],[D_wyj]]+1</f>
        <v>1</v>
      </c>
      <c r="J688" s="1" cm="1">
        <f t="array" ref="J688">SUM(IF(podroze[Nazwisko]=podroze[[#This Row],[Nazwisko]],podroze[dnie],0))</f>
        <v>25</v>
      </c>
      <c r="K688" s="1">
        <f>30+(podroze[[#This Row],[dnie]]-1)*24</f>
        <v>30</v>
      </c>
      <c r="AB688" s="1" t="s">
        <v>134</v>
      </c>
      <c r="AC688" s="1" t="s">
        <v>135</v>
      </c>
      <c r="AD688" s="1" t="s">
        <v>27</v>
      </c>
      <c r="AE688" s="2">
        <v>41962</v>
      </c>
      <c r="AF688" s="2">
        <v>41962</v>
      </c>
      <c r="AG688">
        <v>442</v>
      </c>
      <c r="AH688" t="str">
        <f>podroze7[[#This Row],[Imie]]&amp;podroze7[[#This Row],[Nazwisko]]</f>
        <v>ZuzannaKowalska</v>
      </c>
      <c r="AI688">
        <f>COUNTIF(podroze7[id],podroze7[[#This Row],[id]])</f>
        <v>8</v>
      </c>
      <c r="AJ688">
        <f>podroze7[[#This Row],[D_powr]]-podroze7[[#This Row],[D_wyj]]+1</f>
        <v>1</v>
      </c>
      <c r="AK688" s="1" cm="1">
        <f t="array" ref="AK688">SUM(IF(podroze7[Nazwisko]=podroze7[[#This Row],[Nazwisko]],podroze7[dnie],0))</f>
        <v>25</v>
      </c>
      <c r="AL688" s="1">
        <f>30+(podroze7[[#This Row],[dnie]]-1)*24</f>
        <v>30</v>
      </c>
      <c r="AM688" s="1">
        <f>podroze7[[#This Row],[dieta]]+podroze7[[#This Row],[Koszt_wyj]]</f>
        <v>472</v>
      </c>
      <c r="AZ688" s="1" t="s">
        <v>134</v>
      </c>
      <c r="BA688" s="1" t="s">
        <v>135</v>
      </c>
      <c r="BB688" s="1" t="s">
        <v>27</v>
      </c>
      <c r="BC688" s="2">
        <v>41962</v>
      </c>
      <c r="BD688" s="2">
        <v>41962</v>
      </c>
      <c r="BE688">
        <v>442</v>
      </c>
      <c r="BF688" t="str">
        <f>podroze78[[#This Row],[Imie]]&amp;podroze78[[#This Row],[Nazwisko]]</f>
        <v>ZuzannaKowalska</v>
      </c>
      <c r="BG688">
        <f>COUNTIF(podroze78[id],podroze78[[#This Row],[id]])</f>
        <v>8</v>
      </c>
      <c r="BH688">
        <f>podroze78[[#This Row],[D_powr]]-podroze78[[#This Row],[D_wyj]]+1</f>
        <v>1</v>
      </c>
      <c r="BI688" s="1" cm="1">
        <f t="array" ref="BI688">SUM(IF(podroze78[Nazwisko]=podroze78[[#This Row],[Nazwisko]],podroze78[dnie],0))</f>
        <v>25</v>
      </c>
      <c r="BJ688" s="1">
        <f>30+(podroze78[[#This Row],[dnie]]-1)*24</f>
        <v>30</v>
      </c>
      <c r="BK688" s="1">
        <f>podroze78[[#This Row],[dieta]]+podroze78[[#This Row],[Koszt_wyj]]</f>
        <v>472</v>
      </c>
      <c r="BL688" s="1">
        <f>MONTH(podroze78[[#This Row],[D_wyj]])</f>
        <v>11</v>
      </c>
      <c r="BT688" s="1" t="s">
        <v>134</v>
      </c>
      <c r="BU688" s="1" t="s">
        <v>135</v>
      </c>
      <c r="BV688" s="1" t="s">
        <v>27</v>
      </c>
      <c r="BW688" s="2">
        <v>41962</v>
      </c>
      <c r="BX688" s="2">
        <v>41962</v>
      </c>
      <c r="BY688">
        <v>442</v>
      </c>
      <c r="BZ688" t="str">
        <f>podroze789[[#This Row],[Imie]]&amp;podroze789[[#This Row],[Nazwisko]]</f>
        <v>ZuzannaKowalska</v>
      </c>
      <c r="CA688">
        <f>COUNTIF(podroze789[id],podroze789[[#This Row],[id]])</f>
        <v>8</v>
      </c>
      <c r="CB688">
        <f>podroze789[[#This Row],[D_powr]]-podroze789[[#This Row],[D_wyj]]+1</f>
        <v>1</v>
      </c>
      <c r="CC688" s="1" cm="1">
        <f t="array" ref="CC688">SUM(IF(podroze789[Nazwisko]=podroze789[[#This Row],[Nazwisko]],podroze789[dnie],0))</f>
        <v>25</v>
      </c>
      <c r="CD688" s="1">
        <f>30+(podroze789[[#This Row],[dnie]]-1)*24</f>
        <v>30</v>
      </c>
      <c r="CE688" s="1">
        <f>podroze789[[#This Row],[dieta]]+podroze789[[#This Row],[Koszt_wyj]]</f>
        <v>472</v>
      </c>
      <c r="CF688" s="1">
        <f>MONTH(podroze789[[#This Row],[D_wyj]])</f>
        <v>11</v>
      </c>
      <c r="CG688" s="1">
        <f>podroze789[[#This Row],[dnie]]-1</f>
        <v>0</v>
      </c>
      <c r="CV688" s="24">
        <v>1</v>
      </c>
    </row>
    <row r="689" spans="1:100" hidden="1" x14ac:dyDescent="0.25">
      <c r="A689" s="1" t="s">
        <v>158</v>
      </c>
      <c r="B689" s="1" t="s">
        <v>159</v>
      </c>
      <c r="C689" s="1" t="s">
        <v>11</v>
      </c>
      <c r="D689" s="2">
        <v>41975</v>
      </c>
      <c r="E689" s="2">
        <v>41975</v>
      </c>
      <c r="F689">
        <v>156.4</v>
      </c>
      <c r="G689" t="str">
        <f>podroze[[#This Row],[Imie]]&amp;podroze[[#This Row],[Nazwisko]]</f>
        <v>KrystynaPleszewska</v>
      </c>
      <c r="H689">
        <f>COUNTIF(podroze[id],podroze[[#This Row],[id]])</f>
        <v>8</v>
      </c>
      <c r="I689">
        <f>podroze[[#This Row],[D_powr]]-podroze[[#This Row],[D_wyj]]+1</f>
        <v>1</v>
      </c>
      <c r="J689" s="1" cm="1">
        <f t="array" ref="J689">SUM(IF(podroze[Nazwisko]=podroze[[#This Row],[Nazwisko]],podroze[dnie],0))</f>
        <v>25</v>
      </c>
      <c r="K689" s="1">
        <f>30+(podroze[[#This Row],[dnie]]-1)*24</f>
        <v>30</v>
      </c>
      <c r="AB689" s="1" t="s">
        <v>158</v>
      </c>
      <c r="AC689" s="1" t="s">
        <v>159</v>
      </c>
      <c r="AD689" s="1" t="s">
        <v>11</v>
      </c>
      <c r="AE689" s="2">
        <v>41975</v>
      </c>
      <c r="AF689" s="2">
        <v>41975</v>
      </c>
      <c r="AG689">
        <v>156.4</v>
      </c>
      <c r="AH689" t="str">
        <f>podroze7[[#This Row],[Imie]]&amp;podroze7[[#This Row],[Nazwisko]]</f>
        <v>KrystynaPleszewska</v>
      </c>
      <c r="AI689">
        <f>COUNTIF(podroze7[id],podroze7[[#This Row],[id]])</f>
        <v>8</v>
      </c>
      <c r="AJ689">
        <f>podroze7[[#This Row],[D_powr]]-podroze7[[#This Row],[D_wyj]]+1</f>
        <v>1</v>
      </c>
      <c r="AK689" s="1" cm="1">
        <f t="array" ref="AK689">SUM(IF(podroze7[Nazwisko]=podroze7[[#This Row],[Nazwisko]],podroze7[dnie],0))</f>
        <v>25</v>
      </c>
      <c r="AL689" s="1">
        <f>30+(podroze7[[#This Row],[dnie]]-1)*24</f>
        <v>30</v>
      </c>
      <c r="AM689" s="1">
        <f>podroze7[[#This Row],[dieta]]+podroze7[[#This Row],[Koszt_wyj]]</f>
        <v>186.4</v>
      </c>
      <c r="AZ689" s="1" t="s">
        <v>158</v>
      </c>
      <c r="BA689" s="1" t="s">
        <v>159</v>
      </c>
      <c r="BB689" s="1" t="s">
        <v>11</v>
      </c>
      <c r="BC689" s="2">
        <v>41975</v>
      </c>
      <c r="BD689" s="2">
        <v>41975</v>
      </c>
      <c r="BE689">
        <v>156.4</v>
      </c>
      <c r="BF689" t="str">
        <f>podroze78[[#This Row],[Imie]]&amp;podroze78[[#This Row],[Nazwisko]]</f>
        <v>KrystynaPleszewska</v>
      </c>
      <c r="BG689">
        <f>COUNTIF(podroze78[id],podroze78[[#This Row],[id]])</f>
        <v>8</v>
      </c>
      <c r="BH689">
        <f>podroze78[[#This Row],[D_powr]]-podroze78[[#This Row],[D_wyj]]+1</f>
        <v>1</v>
      </c>
      <c r="BI689" s="1" cm="1">
        <f t="array" ref="BI689">SUM(IF(podroze78[Nazwisko]=podroze78[[#This Row],[Nazwisko]],podroze78[dnie],0))</f>
        <v>25</v>
      </c>
      <c r="BJ689" s="1">
        <f>30+(podroze78[[#This Row],[dnie]]-1)*24</f>
        <v>30</v>
      </c>
      <c r="BK689" s="1">
        <f>podroze78[[#This Row],[dieta]]+podroze78[[#This Row],[Koszt_wyj]]</f>
        <v>186.4</v>
      </c>
      <c r="BL689" s="1">
        <f>MONTH(podroze78[[#This Row],[D_wyj]])</f>
        <v>12</v>
      </c>
      <c r="BT689" s="1" t="s">
        <v>158</v>
      </c>
      <c r="BU689" s="1" t="s">
        <v>159</v>
      </c>
      <c r="BV689" s="1" t="s">
        <v>11</v>
      </c>
      <c r="BW689" s="2">
        <v>41975</v>
      </c>
      <c r="BX689" s="2">
        <v>41975</v>
      </c>
      <c r="BY689">
        <v>156.4</v>
      </c>
      <c r="BZ689" t="str">
        <f>podroze789[[#This Row],[Imie]]&amp;podroze789[[#This Row],[Nazwisko]]</f>
        <v>KrystynaPleszewska</v>
      </c>
      <c r="CA689">
        <f>COUNTIF(podroze789[id],podroze789[[#This Row],[id]])</f>
        <v>8</v>
      </c>
      <c r="CB689">
        <f>podroze789[[#This Row],[D_powr]]-podroze789[[#This Row],[D_wyj]]+1</f>
        <v>1</v>
      </c>
      <c r="CC689" s="1" cm="1">
        <f t="array" ref="CC689">SUM(IF(podroze789[Nazwisko]=podroze789[[#This Row],[Nazwisko]],podroze789[dnie],0))</f>
        <v>25</v>
      </c>
      <c r="CD689" s="1">
        <f>30+(podroze789[[#This Row],[dnie]]-1)*24</f>
        <v>30</v>
      </c>
      <c r="CE689" s="1">
        <f>podroze789[[#This Row],[dieta]]+podroze789[[#This Row],[Koszt_wyj]]</f>
        <v>186.4</v>
      </c>
      <c r="CF689" s="1">
        <f>MONTH(podroze789[[#This Row],[D_wyj]])</f>
        <v>12</v>
      </c>
      <c r="CG689" s="1">
        <f>podroze789[[#This Row],[dnie]]-1</f>
        <v>0</v>
      </c>
      <c r="CV689" s="23">
        <v>2</v>
      </c>
    </row>
    <row r="690" spans="1:100" x14ac:dyDescent="0.25">
      <c r="A690" s="1" t="s">
        <v>115</v>
      </c>
      <c r="B690" s="1" t="s">
        <v>116</v>
      </c>
      <c r="C690" s="1" t="s">
        <v>66</v>
      </c>
      <c r="D690" s="2">
        <v>41917</v>
      </c>
      <c r="E690" s="2">
        <v>41921</v>
      </c>
      <c r="F690">
        <v>1019.7</v>
      </c>
      <c r="G690" t="str">
        <f>podroze[[#This Row],[Imie]]&amp;podroze[[#This Row],[Nazwisko]]</f>
        <v>AnnaSobecka</v>
      </c>
      <c r="H690">
        <f>COUNTIF(podroze[id],podroze[[#This Row],[id]])</f>
        <v>9</v>
      </c>
      <c r="I690">
        <f>podroze[[#This Row],[D_powr]]-podroze[[#This Row],[D_wyj]]+1</f>
        <v>5</v>
      </c>
      <c r="J690" s="1" cm="1">
        <f t="array" ref="J690">SUM(IF(podroze[Nazwisko]=podroze[[#This Row],[Nazwisko]],podroze[dnie],0))</f>
        <v>24</v>
      </c>
      <c r="K690" s="1">
        <f>30+(podroze[[#This Row],[dnie]]-1)*24</f>
        <v>126</v>
      </c>
      <c r="AB690" s="1" t="s">
        <v>115</v>
      </c>
      <c r="AC690" s="1" t="s">
        <v>116</v>
      </c>
      <c r="AD690" s="1" t="s">
        <v>66</v>
      </c>
      <c r="AE690" s="2">
        <v>41917</v>
      </c>
      <c r="AF690" s="2">
        <v>41921</v>
      </c>
      <c r="AG690">
        <v>1019.7</v>
      </c>
      <c r="AH690" t="str">
        <f>podroze7[[#This Row],[Imie]]&amp;podroze7[[#This Row],[Nazwisko]]</f>
        <v>AnnaSobecka</v>
      </c>
      <c r="AI690">
        <f>COUNTIF(podroze7[id],podroze7[[#This Row],[id]])</f>
        <v>9</v>
      </c>
      <c r="AJ690">
        <f>podroze7[[#This Row],[D_powr]]-podroze7[[#This Row],[D_wyj]]+1</f>
        <v>5</v>
      </c>
      <c r="AK690" s="1" cm="1">
        <f t="array" ref="AK690">SUM(IF(podroze7[Nazwisko]=podroze7[[#This Row],[Nazwisko]],podroze7[dnie],0))</f>
        <v>24</v>
      </c>
      <c r="AL690" s="1">
        <f>30+(podroze7[[#This Row],[dnie]]-1)*24</f>
        <v>126</v>
      </c>
      <c r="AM690" s="1">
        <f>podroze7[[#This Row],[dieta]]+podroze7[[#This Row],[Koszt_wyj]]</f>
        <v>1145.7</v>
      </c>
      <c r="AZ690" s="1" t="s">
        <v>115</v>
      </c>
      <c r="BA690" s="1" t="s">
        <v>116</v>
      </c>
      <c r="BB690" s="1" t="s">
        <v>66</v>
      </c>
      <c r="BC690" s="2">
        <v>41917</v>
      </c>
      <c r="BD690" s="2">
        <v>41921</v>
      </c>
      <c r="BE690">
        <v>1019.7</v>
      </c>
      <c r="BF690" t="str">
        <f>podroze78[[#This Row],[Imie]]&amp;podroze78[[#This Row],[Nazwisko]]</f>
        <v>AnnaSobecka</v>
      </c>
      <c r="BG690">
        <f>COUNTIF(podroze78[id],podroze78[[#This Row],[id]])</f>
        <v>9</v>
      </c>
      <c r="BH690">
        <f>podroze78[[#This Row],[D_powr]]-podroze78[[#This Row],[D_wyj]]+1</f>
        <v>5</v>
      </c>
      <c r="BI690" s="1" cm="1">
        <f t="array" ref="BI690">SUM(IF(podroze78[Nazwisko]=podroze78[[#This Row],[Nazwisko]],podroze78[dnie],0))</f>
        <v>24</v>
      </c>
      <c r="BJ690" s="1">
        <f>30+(podroze78[[#This Row],[dnie]]-1)*24</f>
        <v>126</v>
      </c>
      <c r="BK690" s="1">
        <f>podroze78[[#This Row],[dieta]]+podroze78[[#This Row],[Koszt_wyj]]</f>
        <v>1145.7</v>
      </c>
      <c r="BL690" s="1">
        <f>MONTH(podroze78[[#This Row],[D_wyj]])</f>
        <v>10</v>
      </c>
      <c r="BT690" s="1" t="s">
        <v>115</v>
      </c>
      <c r="BU690" s="1" t="s">
        <v>116</v>
      </c>
      <c r="BV690" s="1" t="s">
        <v>66</v>
      </c>
      <c r="BW690" s="2">
        <v>41917</v>
      </c>
      <c r="BX690" s="2">
        <v>41921</v>
      </c>
      <c r="BY690">
        <v>1019.7</v>
      </c>
      <c r="BZ690" t="str">
        <f>podroze789[[#This Row],[Imie]]&amp;podroze789[[#This Row],[Nazwisko]]</f>
        <v>AnnaSobecka</v>
      </c>
      <c r="CA690">
        <f>COUNTIF(podroze789[id],podroze789[[#This Row],[id]])</f>
        <v>9</v>
      </c>
      <c r="CB690">
        <f>podroze789[[#This Row],[D_powr]]-podroze789[[#This Row],[D_wyj]]+1</f>
        <v>5</v>
      </c>
      <c r="CC690" s="1" cm="1">
        <f t="array" ref="CC690">SUM(IF(podroze789[Nazwisko]=podroze789[[#This Row],[Nazwisko]],podroze789[dnie],0))</f>
        <v>24</v>
      </c>
      <c r="CD690" s="1">
        <f>30+(podroze789[[#This Row],[dnie]]-1)*24</f>
        <v>126</v>
      </c>
      <c r="CE690" s="1">
        <f>podroze789[[#This Row],[dieta]]+podroze789[[#This Row],[Koszt_wyj]]</f>
        <v>1145.7</v>
      </c>
      <c r="CF690" s="1">
        <f>MONTH(podroze789[[#This Row],[D_wyj]])</f>
        <v>10</v>
      </c>
      <c r="CG690" s="1">
        <f>podroze789[[#This Row],[dnie]]-1</f>
        <v>4</v>
      </c>
      <c r="CV690" s="24">
        <v>1</v>
      </c>
    </row>
    <row r="691" spans="1:100" x14ac:dyDescent="0.25">
      <c r="A691" s="1" t="s">
        <v>147</v>
      </c>
      <c r="B691" s="1" t="s">
        <v>148</v>
      </c>
      <c r="C691" s="1" t="s">
        <v>17</v>
      </c>
      <c r="D691" s="2">
        <v>41731</v>
      </c>
      <c r="E691" s="2">
        <v>41735</v>
      </c>
      <c r="F691">
        <v>1321.5</v>
      </c>
      <c r="G691" t="str">
        <f>podroze[[#This Row],[Imie]]&amp;podroze[[#This Row],[Nazwisko]]</f>
        <v>MariaOzimek</v>
      </c>
      <c r="H691">
        <f>COUNTIF(podroze[id],podroze[[#This Row],[id]])</f>
        <v>8</v>
      </c>
      <c r="I691">
        <f>podroze[[#This Row],[D_powr]]-podroze[[#This Row],[D_wyj]]+1</f>
        <v>5</v>
      </c>
      <c r="J691" s="1" cm="1">
        <f t="array" ref="J691">SUM(IF(podroze[Nazwisko]=podroze[[#This Row],[Nazwisko]],podroze[dnie],0))</f>
        <v>24</v>
      </c>
      <c r="K691" s="1">
        <f>30+(podroze[[#This Row],[dnie]]-1)*24</f>
        <v>126</v>
      </c>
      <c r="AB691" s="1" t="s">
        <v>147</v>
      </c>
      <c r="AC691" s="1" t="s">
        <v>148</v>
      </c>
      <c r="AD691" s="1" t="s">
        <v>17</v>
      </c>
      <c r="AE691" s="2">
        <v>41731</v>
      </c>
      <c r="AF691" s="2">
        <v>41735</v>
      </c>
      <c r="AG691">
        <v>1321.5</v>
      </c>
      <c r="AH691" t="str">
        <f>podroze7[[#This Row],[Imie]]&amp;podroze7[[#This Row],[Nazwisko]]</f>
        <v>MariaOzimek</v>
      </c>
      <c r="AI691">
        <f>COUNTIF(podroze7[id],podroze7[[#This Row],[id]])</f>
        <v>8</v>
      </c>
      <c r="AJ691">
        <f>podroze7[[#This Row],[D_powr]]-podroze7[[#This Row],[D_wyj]]+1</f>
        <v>5</v>
      </c>
      <c r="AK691" s="1" cm="1">
        <f t="array" ref="AK691">SUM(IF(podroze7[Nazwisko]=podroze7[[#This Row],[Nazwisko]],podroze7[dnie],0))</f>
        <v>24</v>
      </c>
      <c r="AL691" s="1">
        <f>30+(podroze7[[#This Row],[dnie]]-1)*24</f>
        <v>126</v>
      </c>
      <c r="AM691" s="1">
        <f>podroze7[[#This Row],[dieta]]+podroze7[[#This Row],[Koszt_wyj]]</f>
        <v>1447.5</v>
      </c>
      <c r="AZ691" s="1" t="s">
        <v>147</v>
      </c>
      <c r="BA691" s="1" t="s">
        <v>148</v>
      </c>
      <c r="BB691" s="1" t="s">
        <v>17</v>
      </c>
      <c r="BC691" s="2">
        <v>41731</v>
      </c>
      <c r="BD691" s="2">
        <v>41735</v>
      </c>
      <c r="BE691">
        <v>1321.5</v>
      </c>
      <c r="BF691" t="str">
        <f>podroze78[[#This Row],[Imie]]&amp;podroze78[[#This Row],[Nazwisko]]</f>
        <v>MariaOzimek</v>
      </c>
      <c r="BG691">
        <f>COUNTIF(podroze78[id],podroze78[[#This Row],[id]])</f>
        <v>8</v>
      </c>
      <c r="BH691">
        <f>podroze78[[#This Row],[D_powr]]-podroze78[[#This Row],[D_wyj]]+1</f>
        <v>5</v>
      </c>
      <c r="BI691" s="1" cm="1">
        <f t="array" ref="BI691">SUM(IF(podroze78[Nazwisko]=podroze78[[#This Row],[Nazwisko]],podroze78[dnie],0))</f>
        <v>24</v>
      </c>
      <c r="BJ691" s="1">
        <f>30+(podroze78[[#This Row],[dnie]]-1)*24</f>
        <v>126</v>
      </c>
      <c r="BK691" s="1">
        <f>podroze78[[#This Row],[dieta]]+podroze78[[#This Row],[Koszt_wyj]]</f>
        <v>1447.5</v>
      </c>
      <c r="BL691" s="1">
        <f>MONTH(podroze78[[#This Row],[D_wyj]])</f>
        <v>4</v>
      </c>
      <c r="BT691" s="1" t="s">
        <v>147</v>
      </c>
      <c r="BU691" s="1" t="s">
        <v>148</v>
      </c>
      <c r="BV691" s="1" t="s">
        <v>17</v>
      </c>
      <c r="BW691" s="2">
        <v>41731</v>
      </c>
      <c r="BX691" s="2">
        <v>41735</v>
      </c>
      <c r="BY691">
        <v>1321.5</v>
      </c>
      <c r="BZ691" t="str">
        <f>podroze789[[#This Row],[Imie]]&amp;podroze789[[#This Row],[Nazwisko]]</f>
        <v>MariaOzimek</v>
      </c>
      <c r="CA691">
        <f>COUNTIF(podroze789[id],podroze789[[#This Row],[id]])</f>
        <v>8</v>
      </c>
      <c r="CB691">
        <f>podroze789[[#This Row],[D_powr]]-podroze789[[#This Row],[D_wyj]]+1</f>
        <v>5</v>
      </c>
      <c r="CC691" s="1" cm="1">
        <f t="array" ref="CC691">SUM(IF(podroze789[Nazwisko]=podroze789[[#This Row],[Nazwisko]],podroze789[dnie],0))</f>
        <v>24</v>
      </c>
      <c r="CD691" s="1">
        <f>30+(podroze789[[#This Row],[dnie]]-1)*24</f>
        <v>126</v>
      </c>
      <c r="CE691" s="1">
        <f>podroze789[[#This Row],[dieta]]+podroze789[[#This Row],[Koszt_wyj]]</f>
        <v>1447.5</v>
      </c>
      <c r="CF691" s="1">
        <f>MONTH(podroze789[[#This Row],[D_wyj]])</f>
        <v>4</v>
      </c>
      <c r="CG691" s="1">
        <f>podroze789[[#This Row],[dnie]]-1</f>
        <v>4</v>
      </c>
      <c r="CV691" s="23">
        <v>1</v>
      </c>
    </row>
    <row r="692" spans="1:100" x14ac:dyDescent="0.25">
      <c r="A692" s="1" t="s">
        <v>147</v>
      </c>
      <c r="B692" s="1" t="s">
        <v>148</v>
      </c>
      <c r="C692" s="1" t="s">
        <v>38</v>
      </c>
      <c r="D692" s="2">
        <v>41827</v>
      </c>
      <c r="E692" s="2">
        <v>41831</v>
      </c>
      <c r="F692">
        <v>794.8</v>
      </c>
      <c r="G692" t="str">
        <f>podroze[[#This Row],[Imie]]&amp;podroze[[#This Row],[Nazwisko]]</f>
        <v>MariaOzimek</v>
      </c>
      <c r="H692">
        <f>COUNTIF(podroze[id],podroze[[#This Row],[id]])</f>
        <v>8</v>
      </c>
      <c r="I692">
        <f>podroze[[#This Row],[D_powr]]-podroze[[#This Row],[D_wyj]]+1</f>
        <v>5</v>
      </c>
      <c r="J692" s="1" cm="1">
        <f t="array" ref="J692">SUM(IF(podroze[Nazwisko]=podroze[[#This Row],[Nazwisko]],podroze[dnie],0))</f>
        <v>24</v>
      </c>
      <c r="K692" s="1">
        <f>30+(podroze[[#This Row],[dnie]]-1)*24</f>
        <v>126</v>
      </c>
      <c r="AB692" s="1" t="s">
        <v>147</v>
      </c>
      <c r="AC692" s="1" t="s">
        <v>148</v>
      </c>
      <c r="AD692" s="1" t="s">
        <v>38</v>
      </c>
      <c r="AE692" s="2">
        <v>41827</v>
      </c>
      <c r="AF692" s="2">
        <v>41831</v>
      </c>
      <c r="AG692">
        <v>794.8</v>
      </c>
      <c r="AH692" t="str">
        <f>podroze7[[#This Row],[Imie]]&amp;podroze7[[#This Row],[Nazwisko]]</f>
        <v>MariaOzimek</v>
      </c>
      <c r="AI692">
        <f>COUNTIF(podroze7[id],podroze7[[#This Row],[id]])</f>
        <v>8</v>
      </c>
      <c r="AJ692">
        <f>podroze7[[#This Row],[D_powr]]-podroze7[[#This Row],[D_wyj]]+1</f>
        <v>5</v>
      </c>
      <c r="AK692" s="1" cm="1">
        <f t="array" ref="AK692">SUM(IF(podroze7[Nazwisko]=podroze7[[#This Row],[Nazwisko]],podroze7[dnie],0))</f>
        <v>24</v>
      </c>
      <c r="AL692" s="1">
        <f>30+(podroze7[[#This Row],[dnie]]-1)*24</f>
        <v>126</v>
      </c>
      <c r="AM692" s="1">
        <f>podroze7[[#This Row],[dieta]]+podroze7[[#This Row],[Koszt_wyj]]</f>
        <v>920.8</v>
      </c>
      <c r="AZ692" s="1" t="s">
        <v>147</v>
      </c>
      <c r="BA692" s="1" t="s">
        <v>148</v>
      </c>
      <c r="BB692" s="1" t="s">
        <v>38</v>
      </c>
      <c r="BC692" s="2">
        <v>41827</v>
      </c>
      <c r="BD692" s="2">
        <v>41831</v>
      </c>
      <c r="BE692">
        <v>794.8</v>
      </c>
      <c r="BF692" t="str">
        <f>podroze78[[#This Row],[Imie]]&amp;podroze78[[#This Row],[Nazwisko]]</f>
        <v>MariaOzimek</v>
      </c>
      <c r="BG692">
        <f>COUNTIF(podroze78[id],podroze78[[#This Row],[id]])</f>
        <v>8</v>
      </c>
      <c r="BH692">
        <f>podroze78[[#This Row],[D_powr]]-podroze78[[#This Row],[D_wyj]]+1</f>
        <v>5</v>
      </c>
      <c r="BI692" s="1" cm="1">
        <f t="array" ref="BI692">SUM(IF(podroze78[Nazwisko]=podroze78[[#This Row],[Nazwisko]],podroze78[dnie],0))</f>
        <v>24</v>
      </c>
      <c r="BJ692" s="1">
        <f>30+(podroze78[[#This Row],[dnie]]-1)*24</f>
        <v>126</v>
      </c>
      <c r="BK692" s="1">
        <f>podroze78[[#This Row],[dieta]]+podroze78[[#This Row],[Koszt_wyj]]</f>
        <v>920.8</v>
      </c>
      <c r="BL692" s="1">
        <f>MONTH(podroze78[[#This Row],[D_wyj]])</f>
        <v>7</v>
      </c>
      <c r="BT692" s="1" t="s">
        <v>147</v>
      </c>
      <c r="BU692" s="1" t="s">
        <v>148</v>
      </c>
      <c r="BV692" s="1" t="s">
        <v>38</v>
      </c>
      <c r="BW692" s="2">
        <v>41827</v>
      </c>
      <c r="BX692" s="2">
        <v>41831</v>
      </c>
      <c r="BY692">
        <v>794.8</v>
      </c>
      <c r="BZ692" t="str">
        <f>podroze789[[#This Row],[Imie]]&amp;podroze789[[#This Row],[Nazwisko]]</f>
        <v>MariaOzimek</v>
      </c>
      <c r="CA692">
        <f>COUNTIF(podroze789[id],podroze789[[#This Row],[id]])</f>
        <v>8</v>
      </c>
      <c r="CB692">
        <f>podroze789[[#This Row],[D_powr]]-podroze789[[#This Row],[D_wyj]]+1</f>
        <v>5</v>
      </c>
      <c r="CC692" s="1" cm="1">
        <f t="array" ref="CC692">SUM(IF(podroze789[Nazwisko]=podroze789[[#This Row],[Nazwisko]],podroze789[dnie],0))</f>
        <v>24</v>
      </c>
      <c r="CD692" s="1">
        <f>30+(podroze789[[#This Row],[dnie]]-1)*24</f>
        <v>126</v>
      </c>
      <c r="CE692" s="1">
        <f>podroze789[[#This Row],[dieta]]+podroze789[[#This Row],[Koszt_wyj]]</f>
        <v>920.8</v>
      </c>
      <c r="CF692" s="1">
        <f>MONTH(podroze789[[#This Row],[D_wyj]])</f>
        <v>7</v>
      </c>
      <c r="CG692" s="1">
        <f>podroze789[[#This Row],[dnie]]-1</f>
        <v>4</v>
      </c>
      <c r="CV692" s="24">
        <v>1</v>
      </c>
    </row>
    <row r="693" spans="1:100" x14ac:dyDescent="0.25">
      <c r="A693" s="1" t="s">
        <v>115</v>
      </c>
      <c r="B693" s="1" t="s">
        <v>116</v>
      </c>
      <c r="C693" s="1" t="s">
        <v>24</v>
      </c>
      <c r="D693" s="2">
        <v>41965</v>
      </c>
      <c r="E693" s="2">
        <v>41968</v>
      </c>
      <c r="F693">
        <v>737.7</v>
      </c>
      <c r="G693" t="str">
        <f>podroze[[#This Row],[Imie]]&amp;podroze[[#This Row],[Nazwisko]]</f>
        <v>AnnaSobecka</v>
      </c>
      <c r="H693">
        <f>COUNTIF(podroze[id],podroze[[#This Row],[id]])</f>
        <v>9</v>
      </c>
      <c r="I693">
        <f>podroze[[#This Row],[D_powr]]-podroze[[#This Row],[D_wyj]]+1</f>
        <v>4</v>
      </c>
      <c r="J693" s="1" cm="1">
        <f t="array" ref="J693">SUM(IF(podroze[Nazwisko]=podroze[[#This Row],[Nazwisko]],podroze[dnie],0))</f>
        <v>24</v>
      </c>
      <c r="K693" s="1">
        <f>30+(podroze[[#This Row],[dnie]]-1)*24</f>
        <v>102</v>
      </c>
      <c r="AB693" s="1" t="s">
        <v>115</v>
      </c>
      <c r="AC693" s="1" t="s">
        <v>116</v>
      </c>
      <c r="AD693" s="1" t="s">
        <v>24</v>
      </c>
      <c r="AE693" s="2">
        <v>41965</v>
      </c>
      <c r="AF693" s="2">
        <v>41968</v>
      </c>
      <c r="AG693">
        <v>737.7</v>
      </c>
      <c r="AH693" t="str">
        <f>podroze7[[#This Row],[Imie]]&amp;podroze7[[#This Row],[Nazwisko]]</f>
        <v>AnnaSobecka</v>
      </c>
      <c r="AI693">
        <f>COUNTIF(podroze7[id],podroze7[[#This Row],[id]])</f>
        <v>9</v>
      </c>
      <c r="AJ693">
        <f>podroze7[[#This Row],[D_powr]]-podroze7[[#This Row],[D_wyj]]+1</f>
        <v>4</v>
      </c>
      <c r="AK693" s="1" cm="1">
        <f t="array" ref="AK693">SUM(IF(podroze7[Nazwisko]=podroze7[[#This Row],[Nazwisko]],podroze7[dnie],0))</f>
        <v>24</v>
      </c>
      <c r="AL693" s="1">
        <f>30+(podroze7[[#This Row],[dnie]]-1)*24</f>
        <v>102</v>
      </c>
      <c r="AM693" s="1">
        <f>podroze7[[#This Row],[dieta]]+podroze7[[#This Row],[Koszt_wyj]]</f>
        <v>839.7</v>
      </c>
      <c r="AZ693" s="1" t="s">
        <v>115</v>
      </c>
      <c r="BA693" s="1" t="s">
        <v>116</v>
      </c>
      <c r="BB693" s="1" t="s">
        <v>24</v>
      </c>
      <c r="BC693" s="2">
        <v>41965</v>
      </c>
      <c r="BD693" s="2">
        <v>41968</v>
      </c>
      <c r="BE693">
        <v>737.7</v>
      </c>
      <c r="BF693" t="str">
        <f>podroze78[[#This Row],[Imie]]&amp;podroze78[[#This Row],[Nazwisko]]</f>
        <v>AnnaSobecka</v>
      </c>
      <c r="BG693">
        <f>COUNTIF(podroze78[id],podroze78[[#This Row],[id]])</f>
        <v>9</v>
      </c>
      <c r="BH693">
        <f>podroze78[[#This Row],[D_powr]]-podroze78[[#This Row],[D_wyj]]+1</f>
        <v>4</v>
      </c>
      <c r="BI693" s="1" cm="1">
        <f t="array" ref="BI693">SUM(IF(podroze78[Nazwisko]=podroze78[[#This Row],[Nazwisko]],podroze78[dnie],0))</f>
        <v>24</v>
      </c>
      <c r="BJ693" s="1">
        <f>30+(podroze78[[#This Row],[dnie]]-1)*24</f>
        <v>102</v>
      </c>
      <c r="BK693" s="1">
        <f>podroze78[[#This Row],[dieta]]+podroze78[[#This Row],[Koszt_wyj]]</f>
        <v>839.7</v>
      </c>
      <c r="BL693" s="1">
        <f>MONTH(podroze78[[#This Row],[D_wyj]])</f>
        <v>11</v>
      </c>
      <c r="BT693" s="1" t="s">
        <v>115</v>
      </c>
      <c r="BU693" s="1" t="s">
        <v>116</v>
      </c>
      <c r="BV693" s="1" t="s">
        <v>24</v>
      </c>
      <c r="BW693" s="2">
        <v>41965</v>
      </c>
      <c r="BX693" s="2">
        <v>41968</v>
      </c>
      <c r="BY693">
        <v>737.7</v>
      </c>
      <c r="BZ693" t="str">
        <f>podroze789[[#This Row],[Imie]]&amp;podroze789[[#This Row],[Nazwisko]]</f>
        <v>AnnaSobecka</v>
      </c>
      <c r="CA693">
        <f>COUNTIF(podroze789[id],podroze789[[#This Row],[id]])</f>
        <v>9</v>
      </c>
      <c r="CB693">
        <f>podroze789[[#This Row],[D_powr]]-podroze789[[#This Row],[D_wyj]]+1</f>
        <v>4</v>
      </c>
      <c r="CC693" s="1" cm="1">
        <f t="array" ref="CC693">SUM(IF(podroze789[Nazwisko]=podroze789[[#This Row],[Nazwisko]],podroze789[dnie],0))</f>
        <v>24</v>
      </c>
      <c r="CD693" s="1">
        <f>30+(podroze789[[#This Row],[dnie]]-1)*24</f>
        <v>102</v>
      </c>
      <c r="CE693" s="1">
        <f>podroze789[[#This Row],[dieta]]+podroze789[[#This Row],[Koszt_wyj]]</f>
        <v>839.7</v>
      </c>
      <c r="CF693" s="1">
        <f>MONTH(podroze789[[#This Row],[D_wyj]])</f>
        <v>11</v>
      </c>
      <c r="CG693" s="1">
        <f>podroze789[[#This Row],[dnie]]-1</f>
        <v>3</v>
      </c>
      <c r="CV693" s="23">
        <v>1</v>
      </c>
    </row>
    <row r="694" spans="1:100" x14ac:dyDescent="0.25">
      <c r="A694" s="1" t="s">
        <v>36</v>
      </c>
      <c r="B694" s="1" t="s">
        <v>37</v>
      </c>
      <c r="C694" s="1" t="s">
        <v>17</v>
      </c>
      <c r="D694" s="2">
        <v>41737</v>
      </c>
      <c r="E694" s="2">
        <v>41741</v>
      </c>
      <c r="F694">
        <v>1321.5</v>
      </c>
      <c r="G694" t="str">
        <f>podroze[[#This Row],[Imie]]&amp;podroze[[#This Row],[Nazwisko]]</f>
        <v>JanuaryPluta</v>
      </c>
      <c r="H694">
        <f>COUNTIF(podroze[id],podroze[[#This Row],[id]])</f>
        <v>7</v>
      </c>
      <c r="I694">
        <f>podroze[[#This Row],[D_powr]]-podroze[[#This Row],[D_wyj]]+1</f>
        <v>5</v>
      </c>
      <c r="J694" s="1" cm="1">
        <f t="array" ref="J694">SUM(IF(podroze[Nazwisko]=podroze[[#This Row],[Nazwisko]],podroze[dnie],0))</f>
        <v>24</v>
      </c>
      <c r="K694" s="1">
        <f>30+(podroze[[#This Row],[dnie]]-1)*24</f>
        <v>126</v>
      </c>
      <c r="AB694" s="1" t="s">
        <v>36</v>
      </c>
      <c r="AC694" s="1" t="s">
        <v>37</v>
      </c>
      <c r="AD694" s="1" t="s">
        <v>17</v>
      </c>
      <c r="AE694" s="2">
        <v>41737</v>
      </c>
      <c r="AF694" s="2">
        <v>41741</v>
      </c>
      <c r="AG694">
        <v>1321.5</v>
      </c>
      <c r="AH694" t="str">
        <f>podroze7[[#This Row],[Imie]]&amp;podroze7[[#This Row],[Nazwisko]]</f>
        <v>JanuaryPluta</v>
      </c>
      <c r="AI694">
        <f>COUNTIF(podroze7[id],podroze7[[#This Row],[id]])</f>
        <v>7</v>
      </c>
      <c r="AJ694">
        <f>podroze7[[#This Row],[D_powr]]-podroze7[[#This Row],[D_wyj]]+1</f>
        <v>5</v>
      </c>
      <c r="AK694" s="1" cm="1">
        <f t="array" ref="AK694">SUM(IF(podroze7[Nazwisko]=podroze7[[#This Row],[Nazwisko]],podroze7[dnie],0))</f>
        <v>24</v>
      </c>
      <c r="AL694" s="1">
        <f>30+(podroze7[[#This Row],[dnie]]-1)*24</f>
        <v>126</v>
      </c>
      <c r="AM694" s="1">
        <f>podroze7[[#This Row],[dieta]]+podroze7[[#This Row],[Koszt_wyj]]</f>
        <v>1447.5</v>
      </c>
      <c r="AZ694" s="1" t="s">
        <v>36</v>
      </c>
      <c r="BA694" s="1" t="s">
        <v>37</v>
      </c>
      <c r="BB694" s="1" t="s">
        <v>17</v>
      </c>
      <c r="BC694" s="2">
        <v>41737</v>
      </c>
      <c r="BD694" s="2">
        <v>41741</v>
      </c>
      <c r="BE694">
        <v>1321.5</v>
      </c>
      <c r="BF694" t="str">
        <f>podroze78[[#This Row],[Imie]]&amp;podroze78[[#This Row],[Nazwisko]]</f>
        <v>JanuaryPluta</v>
      </c>
      <c r="BG694">
        <f>COUNTIF(podroze78[id],podroze78[[#This Row],[id]])</f>
        <v>7</v>
      </c>
      <c r="BH694">
        <f>podroze78[[#This Row],[D_powr]]-podroze78[[#This Row],[D_wyj]]+1</f>
        <v>5</v>
      </c>
      <c r="BI694" s="1" cm="1">
        <f t="array" ref="BI694">SUM(IF(podroze78[Nazwisko]=podroze78[[#This Row],[Nazwisko]],podroze78[dnie],0))</f>
        <v>24</v>
      </c>
      <c r="BJ694" s="1">
        <f>30+(podroze78[[#This Row],[dnie]]-1)*24</f>
        <v>126</v>
      </c>
      <c r="BK694" s="1">
        <f>podroze78[[#This Row],[dieta]]+podroze78[[#This Row],[Koszt_wyj]]</f>
        <v>1447.5</v>
      </c>
      <c r="BL694" s="1">
        <f>MONTH(podroze78[[#This Row],[D_wyj]])</f>
        <v>4</v>
      </c>
      <c r="BT694" s="1" t="s">
        <v>36</v>
      </c>
      <c r="BU694" s="1" t="s">
        <v>37</v>
      </c>
      <c r="BV694" s="1" t="s">
        <v>17</v>
      </c>
      <c r="BW694" s="2">
        <v>41737</v>
      </c>
      <c r="BX694" s="2">
        <v>41741</v>
      </c>
      <c r="BY694">
        <v>1321.5</v>
      </c>
      <c r="BZ694" t="str">
        <f>podroze789[[#This Row],[Imie]]&amp;podroze789[[#This Row],[Nazwisko]]</f>
        <v>JanuaryPluta</v>
      </c>
      <c r="CA694">
        <f>COUNTIF(podroze789[id],podroze789[[#This Row],[id]])</f>
        <v>7</v>
      </c>
      <c r="CB694">
        <f>podroze789[[#This Row],[D_powr]]-podroze789[[#This Row],[D_wyj]]+1</f>
        <v>5</v>
      </c>
      <c r="CC694" s="1" cm="1">
        <f t="array" ref="CC694">SUM(IF(podroze789[Nazwisko]=podroze789[[#This Row],[Nazwisko]],podroze789[dnie],0))</f>
        <v>24</v>
      </c>
      <c r="CD694" s="1">
        <f>30+(podroze789[[#This Row],[dnie]]-1)*24</f>
        <v>126</v>
      </c>
      <c r="CE694" s="1">
        <f>podroze789[[#This Row],[dieta]]+podroze789[[#This Row],[Koszt_wyj]]</f>
        <v>1447.5</v>
      </c>
      <c r="CF694" s="1">
        <f>MONTH(podroze789[[#This Row],[D_wyj]])</f>
        <v>4</v>
      </c>
      <c r="CG694" s="1">
        <f>podroze789[[#This Row],[dnie]]-1</f>
        <v>4</v>
      </c>
      <c r="CV694" s="24">
        <v>4</v>
      </c>
    </row>
    <row r="695" spans="1:100" x14ac:dyDescent="0.25">
      <c r="A695" s="1" t="s">
        <v>147</v>
      </c>
      <c r="B695" s="1" t="s">
        <v>148</v>
      </c>
      <c r="C695" s="1" t="s">
        <v>72</v>
      </c>
      <c r="D695" s="2">
        <v>41737</v>
      </c>
      <c r="E695" s="2">
        <v>41740</v>
      </c>
      <c r="F695">
        <v>1091.7</v>
      </c>
      <c r="G695" t="str">
        <f>podroze[[#This Row],[Imie]]&amp;podroze[[#This Row],[Nazwisko]]</f>
        <v>MariaOzimek</v>
      </c>
      <c r="H695">
        <f>COUNTIF(podroze[id],podroze[[#This Row],[id]])</f>
        <v>8</v>
      </c>
      <c r="I695">
        <f>podroze[[#This Row],[D_powr]]-podroze[[#This Row],[D_wyj]]+1</f>
        <v>4</v>
      </c>
      <c r="J695" s="1" cm="1">
        <f t="array" ref="J695">SUM(IF(podroze[Nazwisko]=podroze[[#This Row],[Nazwisko]],podroze[dnie],0))</f>
        <v>24</v>
      </c>
      <c r="K695" s="1">
        <f>30+(podroze[[#This Row],[dnie]]-1)*24</f>
        <v>102</v>
      </c>
      <c r="AB695" s="1" t="s">
        <v>147</v>
      </c>
      <c r="AC695" s="1" t="s">
        <v>148</v>
      </c>
      <c r="AD695" s="1" t="s">
        <v>72</v>
      </c>
      <c r="AE695" s="2">
        <v>41737</v>
      </c>
      <c r="AF695" s="2">
        <v>41740</v>
      </c>
      <c r="AG695">
        <v>1091.7</v>
      </c>
      <c r="AH695" t="str">
        <f>podroze7[[#This Row],[Imie]]&amp;podroze7[[#This Row],[Nazwisko]]</f>
        <v>MariaOzimek</v>
      </c>
      <c r="AI695">
        <f>COUNTIF(podroze7[id],podroze7[[#This Row],[id]])</f>
        <v>8</v>
      </c>
      <c r="AJ695">
        <f>podroze7[[#This Row],[D_powr]]-podroze7[[#This Row],[D_wyj]]+1</f>
        <v>4</v>
      </c>
      <c r="AK695" s="1" cm="1">
        <f t="array" ref="AK695">SUM(IF(podroze7[Nazwisko]=podroze7[[#This Row],[Nazwisko]],podroze7[dnie],0))</f>
        <v>24</v>
      </c>
      <c r="AL695" s="1">
        <f>30+(podroze7[[#This Row],[dnie]]-1)*24</f>
        <v>102</v>
      </c>
      <c r="AM695" s="1">
        <f>podroze7[[#This Row],[dieta]]+podroze7[[#This Row],[Koszt_wyj]]</f>
        <v>1193.7</v>
      </c>
      <c r="AZ695" s="1" t="s">
        <v>147</v>
      </c>
      <c r="BA695" s="1" t="s">
        <v>148</v>
      </c>
      <c r="BB695" s="1" t="s">
        <v>72</v>
      </c>
      <c r="BC695" s="2">
        <v>41737</v>
      </c>
      <c r="BD695" s="2">
        <v>41740</v>
      </c>
      <c r="BE695">
        <v>1091.7</v>
      </c>
      <c r="BF695" t="str">
        <f>podroze78[[#This Row],[Imie]]&amp;podroze78[[#This Row],[Nazwisko]]</f>
        <v>MariaOzimek</v>
      </c>
      <c r="BG695">
        <f>COUNTIF(podroze78[id],podroze78[[#This Row],[id]])</f>
        <v>8</v>
      </c>
      <c r="BH695">
        <f>podroze78[[#This Row],[D_powr]]-podroze78[[#This Row],[D_wyj]]+1</f>
        <v>4</v>
      </c>
      <c r="BI695" s="1" cm="1">
        <f t="array" ref="BI695">SUM(IF(podroze78[Nazwisko]=podroze78[[#This Row],[Nazwisko]],podroze78[dnie],0))</f>
        <v>24</v>
      </c>
      <c r="BJ695" s="1">
        <f>30+(podroze78[[#This Row],[dnie]]-1)*24</f>
        <v>102</v>
      </c>
      <c r="BK695" s="1">
        <f>podroze78[[#This Row],[dieta]]+podroze78[[#This Row],[Koszt_wyj]]</f>
        <v>1193.7</v>
      </c>
      <c r="BL695" s="1">
        <f>MONTH(podroze78[[#This Row],[D_wyj]])</f>
        <v>4</v>
      </c>
      <c r="BT695" s="1" t="s">
        <v>147</v>
      </c>
      <c r="BU695" s="1" t="s">
        <v>148</v>
      </c>
      <c r="BV695" s="1" t="s">
        <v>72</v>
      </c>
      <c r="BW695" s="2">
        <v>41737</v>
      </c>
      <c r="BX695" s="2">
        <v>41740</v>
      </c>
      <c r="BY695">
        <v>1091.7</v>
      </c>
      <c r="BZ695" t="str">
        <f>podroze789[[#This Row],[Imie]]&amp;podroze789[[#This Row],[Nazwisko]]</f>
        <v>MariaOzimek</v>
      </c>
      <c r="CA695">
        <f>COUNTIF(podroze789[id],podroze789[[#This Row],[id]])</f>
        <v>8</v>
      </c>
      <c r="CB695">
        <f>podroze789[[#This Row],[D_powr]]-podroze789[[#This Row],[D_wyj]]+1</f>
        <v>4</v>
      </c>
      <c r="CC695" s="1" cm="1">
        <f t="array" ref="CC695">SUM(IF(podroze789[Nazwisko]=podroze789[[#This Row],[Nazwisko]],podroze789[dnie],0))</f>
        <v>24</v>
      </c>
      <c r="CD695" s="1">
        <f>30+(podroze789[[#This Row],[dnie]]-1)*24</f>
        <v>102</v>
      </c>
      <c r="CE695" s="1">
        <f>podroze789[[#This Row],[dieta]]+podroze789[[#This Row],[Koszt_wyj]]</f>
        <v>1193.7</v>
      </c>
      <c r="CF695" s="1">
        <f>MONTH(podroze789[[#This Row],[D_wyj]])</f>
        <v>4</v>
      </c>
      <c r="CG695" s="1">
        <f>podroze789[[#This Row],[dnie]]-1</f>
        <v>3</v>
      </c>
      <c r="CV695" s="23">
        <v>4</v>
      </c>
    </row>
    <row r="696" spans="1:100" x14ac:dyDescent="0.25">
      <c r="A696" s="1" t="s">
        <v>147</v>
      </c>
      <c r="B696" s="1" t="s">
        <v>148</v>
      </c>
      <c r="C696" s="1" t="s">
        <v>30</v>
      </c>
      <c r="D696" s="2">
        <v>41934</v>
      </c>
      <c r="E696" s="2">
        <v>41937</v>
      </c>
      <c r="F696">
        <v>569.5</v>
      </c>
      <c r="G696" t="str">
        <f>podroze[[#This Row],[Imie]]&amp;podroze[[#This Row],[Nazwisko]]</f>
        <v>MariaOzimek</v>
      </c>
      <c r="H696">
        <f>COUNTIF(podroze[id],podroze[[#This Row],[id]])</f>
        <v>8</v>
      </c>
      <c r="I696">
        <f>podroze[[#This Row],[D_powr]]-podroze[[#This Row],[D_wyj]]+1</f>
        <v>4</v>
      </c>
      <c r="J696" s="1" cm="1">
        <f t="array" ref="J696">SUM(IF(podroze[Nazwisko]=podroze[[#This Row],[Nazwisko]],podroze[dnie],0))</f>
        <v>24</v>
      </c>
      <c r="K696" s="1">
        <f>30+(podroze[[#This Row],[dnie]]-1)*24</f>
        <v>102</v>
      </c>
      <c r="AB696" s="1" t="s">
        <v>147</v>
      </c>
      <c r="AC696" s="1" t="s">
        <v>148</v>
      </c>
      <c r="AD696" s="1" t="s">
        <v>30</v>
      </c>
      <c r="AE696" s="2">
        <v>41934</v>
      </c>
      <c r="AF696" s="2">
        <v>41937</v>
      </c>
      <c r="AG696">
        <v>569.5</v>
      </c>
      <c r="AH696" t="str">
        <f>podroze7[[#This Row],[Imie]]&amp;podroze7[[#This Row],[Nazwisko]]</f>
        <v>MariaOzimek</v>
      </c>
      <c r="AI696">
        <f>COUNTIF(podroze7[id],podroze7[[#This Row],[id]])</f>
        <v>8</v>
      </c>
      <c r="AJ696">
        <f>podroze7[[#This Row],[D_powr]]-podroze7[[#This Row],[D_wyj]]+1</f>
        <v>4</v>
      </c>
      <c r="AK696" s="1" cm="1">
        <f t="array" ref="AK696">SUM(IF(podroze7[Nazwisko]=podroze7[[#This Row],[Nazwisko]],podroze7[dnie],0))</f>
        <v>24</v>
      </c>
      <c r="AL696" s="1">
        <f>30+(podroze7[[#This Row],[dnie]]-1)*24</f>
        <v>102</v>
      </c>
      <c r="AM696" s="1">
        <f>podroze7[[#This Row],[dieta]]+podroze7[[#This Row],[Koszt_wyj]]</f>
        <v>671.5</v>
      </c>
      <c r="AZ696" s="1" t="s">
        <v>147</v>
      </c>
      <c r="BA696" s="1" t="s">
        <v>148</v>
      </c>
      <c r="BB696" s="1" t="s">
        <v>30</v>
      </c>
      <c r="BC696" s="2">
        <v>41934</v>
      </c>
      <c r="BD696" s="2">
        <v>41937</v>
      </c>
      <c r="BE696">
        <v>569.5</v>
      </c>
      <c r="BF696" t="str">
        <f>podroze78[[#This Row],[Imie]]&amp;podroze78[[#This Row],[Nazwisko]]</f>
        <v>MariaOzimek</v>
      </c>
      <c r="BG696">
        <f>COUNTIF(podroze78[id],podroze78[[#This Row],[id]])</f>
        <v>8</v>
      </c>
      <c r="BH696">
        <f>podroze78[[#This Row],[D_powr]]-podroze78[[#This Row],[D_wyj]]+1</f>
        <v>4</v>
      </c>
      <c r="BI696" s="1" cm="1">
        <f t="array" ref="BI696">SUM(IF(podroze78[Nazwisko]=podroze78[[#This Row],[Nazwisko]],podroze78[dnie],0))</f>
        <v>24</v>
      </c>
      <c r="BJ696" s="1">
        <f>30+(podroze78[[#This Row],[dnie]]-1)*24</f>
        <v>102</v>
      </c>
      <c r="BK696" s="1">
        <f>podroze78[[#This Row],[dieta]]+podroze78[[#This Row],[Koszt_wyj]]</f>
        <v>671.5</v>
      </c>
      <c r="BL696" s="1">
        <f>MONTH(podroze78[[#This Row],[D_wyj]])</f>
        <v>10</v>
      </c>
      <c r="BT696" s="1" t="s">
        <v>147</v>
      </c>
      <c r="BU696" s="1" t="s">
        <v>148</v>
      </c>
      <c r="BV696" s="1" t="s">
        <v>30</v>
      </c>
      <c r="BW696" s="2">
        <v>41934</v>
      </c>
      <c r="BX696" s="2">
        <v>41937</v>
      </c>
      <c r="BY696">
        <v>569.5</v>
      </c>
      <c r="BZ696" t="str">
        <f>podroze789[[#This Row],[Imie]]&amp;podroze789[[#This Row],[Nazwisko]]</f>
        <v>MariaOzimek</v>
      </c>
      <c r="CA696">
        <f>COUNTIF(podroze789[id],podroze789[[#This Row],[id]])</f>
        <v>8</v>
      </c>
      <c r="CB696">
        <f>podroze789[[#This Row],[D_powr]]-podroze789[[#This Row],[D_wyj]]+1</f>
        <v>4</v>
      </c>
      <c r="CC696" s="1" cm="1">
        <f t="array" ref="CC696">SUM(IF(podroze789[Nazwisko]=podroze789[[#This Row],[Nazwisko]],podroze789[dnie],0))</f>
        <v>24</v>
      </c>
      <c r="CD696" s="1">
        <f>30+(podroze789[[#This Row],[dnie]]-1)*24</f>
        <v>102</v>
      </c>
      <c r="CE696" s="1">
        <f>podroze789[[#This Row],[dieta]]+podroze789[[#This Row],[Koszt_wyj]]</f>
        <v>671.5</v>
      </c>
      <c r="CF696" s="1">
        <f>MONTH(podroze789[[#This Row],[D_wyj]])</f>
        <v>10</v>
      </c>
      <c r="CG696" s="1">
        <f>podroze789[[#This Row],[dnie]]-1</f>
        <v>3</v>
      </c>
      <c r="CV696" s="24">
        <v>4</v>
      </c>
    </row>
    <row r="697" spans="1:100" x14ac:dyDescent="0.25">
      <c r="A697" s="1" t="s">
        <v>36</v>
      </c>
      <c r="B697" s="1" t="s">
        <v>37</v>
      </c>
      <c r="C697" s="1" t="s">
        <v>19</v>
      </c>
      <c r="D697" s="2">
        <v>41767</v>
      </c>
      <c r="E697" s="2">
        <v>41770</v>
      </c>
      <c r="F697">
        <v>936.4</v>
      </c>
      <c r="G697" t="str">
        <f>podroze[[#This Row],[Imie]]&amp;podroze[[#This Row],[Nazwisko]]</f>
        <v>JanuaryPluta</v>
      </c>
      <c r="H697">
        <f>COUNTIF(podroze[id],podroze[[#This Row],[id]])</f>
        <v>7</v>
      </c>
      <c r="I697">
        <f>podroze[[#This Row],[D_powr]]-podroze[[#This Row],[D_wyj]]+1</f>
        <v>4</v>
      </c>
      <c r="J697" s="1" cm="1">
        <f t="array" ref="J697">SUM(IF(podroze[Nazwisko]=podroze[[#This Row],[Nazwisko]],podroze[dnie],0))</f>
        <v>24</v>
      </c>
      <c r="K697" s="1">
        <f>30+(podroze[[#This Row],[dnie]]-1)*24</f>
        <v>102</v>
      </c>
      <c r="AB697" s="1" t="s">
        <v>36</v>
      </c>
      <c r="AC697" s="1" t="s">
        <v>37</v>
      </c>
      <c r="AD697" s="1" t="s">
        <v>19</v>
      </c>
      <c r="AE697" s="2">
        <v>41767</v>
      </c>
      <c r="AF697" s="2">
        <v>41770</v>
      </c>
      <c r="AG697">
        <v>936.4</v>
      </c>
      <c r="AH697" t="str">
        <f>podroze7[[#This Row],[Imie]]&amp;podroze7[[#This Row],[Nazwisko]]</f>
        <v>JanuaryPluta</v>
      </c>
      <c r="AI697">
        <f>COUNTIF(podroze7[id],podroze7[[#This Row],[id]])</f>
        <v>7</v>
      </c>
      <c r="AJ697">
        <f>podroze7[[#This Row],[D_powr]]-podroze7[[#This Row],[D_wyj]]+1</f>
        <v>4</v>
      </c>
      <c r="AK697" s="1" cm="1">
        <f t="array" ref="AK697">SUM(IF(podroze7[Nazwisko]=podroze7[[#This Row],[Nazwisko]],podroze7[dnie],0))</f>
        <v>24</v>
      </c>
      <c r="AL697" s="1">
        <f>30+(podroze7[[#This Row],[dnie]]-1)*24</f>
        <v>102</v>
      </c>
      <c r="AM697" s="1">
        <f>podroze7[[#This Row],[dieta]]+podroze7[[#This Row],[Koszt_wyj]]</f>
        <v>1038.4000000000001</v>
      </c>
      <c r="AZ697" s="1" t="s">
        <v>36</v>
      </c>
      <c r="BA697" s="1" t="s">
        <v>37</v>
      </c>
      <c r="BB697" s="1" t="s">
        <v>19</v>
      </c>
      <c r="BC697" s="2">
        <v>41767</v>
      </c>
      <c r="BD697" s="2">
        <v>41770</v>
      </c>
      <c r="BE697">
        <v>936.4</v>
      </c>
      <c r="BF697" t="str">
        <f>podroze78[[#This Row],[Imie]]&amp;podroze78[[#This Row],[Nazwisko]]</f>
        <v>JanuaryPluta</v>
      </c>
      <c r="BG697">
        <f>COUNTIF(podroze78[id],podroze78[[#This Row],[id]])</f>
        <v>7</v>
      </c>
      <c r="BH697">
        <f>podroze78[[#This Row],[D_powr]]-podroze78[[#This Row],[D_wyj]]+1</f>
        <v>4</v>
      </c>
      <c r="BI697" s="1" cm="1">
        <f t="array" ref="BI697">SUM(IF(podroze78[Nazwisko]=podroze78[[#This Row],[Nazwisko]],podroze78[dnie],0))</f>
        <v>24</v>
      </c>
      <c r="BJ697" s="1">
        <f>30+(podroze78[[#This Row],[dnie]]-1)*24</f>
        <v>102</v>
      </c>
      <c r="BK697" s="1">
        <f>podroze78[[#This Row],[dieta]]+podroze78[[#This Row],[Koszt_wyj]]</f>
        <v>1038.4000000000001</v>
      </c>
      <c r="BL697" s="1">
        <f>MONTH(podroze78[[#This Row],[D_wyj]])</f>
        <v>5</v>
      </c>
      <c r="BT697" s="1" t="s">
        <v>36</v>
      </c>
      <c r="BU697" s="1" t="s">
        <v>37</v>
      </c>
      <c r="BV697" s="1" t="s">
        <v>19</v>
      </c>
      <c r="BW697" s="2">
        <v>41767</v>
      </c>
      <c r="BX697" s="2">
        <v>41770</v>
      </c>
      <c r="BY697">
        <v>936.4</v>
      </c>
      <c r="BZ697" t="str">
        <f>podroze789[[#This Row],[Imie]]&amp;podroze789[[#This Row],[Nazwisko]]</f>
        <v>JanuaryPluta</v>
      </c>
      <c r="CA697">
        <f>COUNTIF(podroze789[id],podroze789[[#This Row],[id]])</f>
        <v>7</v>
      </c>
      <c r="CB697">
        <f>podroze789[[#This Row],[D_powr]]-podroze789[[#This Row],[D_wyj]]+1</f>
        <v>4</v>
      </c>
      <c r="CC697" s="1" cm="1">
        <f t="array" ref="CC697">SUM(IF(podroze789[Nazwisko]=podroze789[[#This Row],[Nazwisko]],podroze789[dnie],0))</f>
        <v>24</v>
      </c>
      <c r="CD697" s="1">
        <f>30+(podroze789[[#This Row],[dnie]]-1)*24</f>
        <v>102</v>
      </c>
      <c r="CE697" s="1">
        <f>podroze789[[#This Row],[dieta]]+podroze789[[#This Row],[Koszt_wyj]]</f>
        <v>1038.4000000000001</v>
      </c>
      <c r="CF697" s="1">
        <f>MONTH(podroze789[[#This Row],[D_wyj]])</f>
        <v>5</v>
      </c>
      <c r="CG697" s="1">
        <f>podroze789[[#This Row],[dnie]]-1</f>
        <v>3</v>
      </c>
      <c r="CV697" s="23">
        <v>4</v>
      </c>
    </row>
    <row r="698" spans="1:100" x14ac:dyDescent="0.25">
      <c r="A698" s="1" t="s">
        <v>36</v>
      </c>
      <c r="B698" s="1" t="s">
        <v>37</v>
      </c>
      <c r="C698" s="1" t="s">
        <v>17</v>
      </c>
      <c r="D698" s="2">
        <v>41886</v>
      </c>
      <c r="E698" s="2">
        <v>41889</v>
      </c>
      <c r="F698">
        <v>1116.5</v>
      </c>
      <c r="G698" t="str">
        <f>podroze[[#This Row],[Imie]]&amp;podroze[[#This Row],[Nazwisko]]</f>
        <v>JanuaryPluta</v>
      </c>
      <c r="H698">
        <f>COUNTIF(podroze[id],podroze[[#This Row],[id]])</f>
        <v>7</v>
      </c>
      <c r="I698">
        <f>podroze[[#This Row],[D_powr]]-podroze[[#This Row],[D_wyj]]+1</f>
        <v>4</v>
      </c>
      <c r="J698" s="1" cm="1">
        <f t="array" ref="J698">SUM(IF(podroze[Nazwisko]=podroze[[#This Row],[Nazwisko]],podroze[dnie],0))</f>
        <v>24</v>
      </c>
      <c r="K698" s="1">
        <f>30+(podroze[[#This Row],[dnie]]-1)*24</f>
        <v>102</v>
      </c>
      <c r="AB698" s="1" t="s">
        <v>36</v>
      </c>
      <c r="AC698" s="1" t="s">
        <v>37</v>
      </c>
      <c r="AD698" s="1" t="s">
        <v>17</v>
      </c>
      <c r="AE698" s="2">
        <v>41886</v>
      </c>
      <c r="AF698" s="2">
        <v>41889</v>
      </c>
      <c r="AG698">
        <v>1116.5</v>
      </c>
      <c r="AH698" t="str">
        <f>podroze7[[#This Row],[Imie]]&amp;podroze7[[#This Row],[Nazwisko]]</f>
        <v>JanuaryPluta</v>
      </c>
      <c r="AI698">
        <f>COUNTIF(podroze7[id],podroze7[[#This Row],[id]])</f>
        <v>7</v>
      </c>
      <c r="AJ698">
        <f>podroze7[[#This Row],[D_powr]]-podroze7[[#This Row],[D_wyj]]+1</f>
        <v>4</v>
      </c>
      <c r="AK698" s="1" cm="1">
        <f t="array" ref="AK698">SUM(IF(podroze7[Nazwisko]=podroze7[[#This Row],[Nazwisko]],podroze7[dnie],0))</f>
        <v>24</v>
      </c>
      <c r="AL698" s="1">
        <f>30+(podroze7[[#This Row],[dnie]]-1)*24</f>
        <v>102</v>
      </c>
      <c r="AM698" s="1">
        <f>podroze7[[#This Row],[dieta]]+podroze7[[#This Row],[Koszt_wyj]]</f>
        <v>1218.5</v>
      </c>
      <c r="AZ698" s="1" t="s">
        <v>36</v>
      </c>
      <c r="BA698" s="1" t="s">
        <v>37</v>
      </c>
      <c r="BB698" s="1" t="s">
        <v>17</v>
      </c>
      <c r="BC698" s="2">
        <v>41886</v>
      </c>
      <c r="BD698" s="2">
        <v>41889</v>
      </c>
      <c r="BE698">
        <v>1116.5</v>
      </c>
      <c r="BF698" t="str">
        <f>podroze78[[#This Row],[Imie]]&amp;podroze78[[#This Row],[Nazwisko]]</f>
        <v>JanuaryPluta</v>
      </c>
      <c r="BG698">
        <f>COUNTIF(podroze78[id],podroze78[[#This Row],[id]])</f>
        <v>7</v>
      </c>
      <c r="BH698">
        <f>podroze78[[#This Row],[D_powr]]-podroze78[[#This Row],[D_wyj]]+1</f>
        <v>4</v>
      </c>
      <c r="BI698" s="1" cm="1">
        <f t="array" ref="BI698">SUM(IF(podroze78[Nazwisko]=podroze78[[#This Row],[Nazwisko]],podroze78[dnie],0))</f>
        <v>24</v>
      </c>
      <c r="BJ698" s="1">
        <f>30+(podroze78[[#This Row],[dnie]]-1)*24</f>
        <v>102</v>
      </c>
      <c r="BK698" s="1">
        <f>podroze78[[#This Row],[dieta]]+podroze78[[#This Row],[Koszt_wyj]]</f>
        <v>1218.5</v>
      </c>
      <c r="BL698" s="1">
        <f>MONTH(podroze78[[#This Row],[D_wyj]])</f>
        <v>9</v>
      </c>
      <c r="BT698" s="1" t="s">
        <v>36</v>
      </c>
      <c r="BU698" s="1" t="s">
        <v>37</v>
      </c>
      <c r="BV698" s="1" t="s">
        <v>17</v>
      </c>
      <c r="BW698" s="2">
        <v>41886</v>
      </c>
      <c r="BX698" s="2">
        <v>41889</v>
      </c>
      <c r="BY698">
        <v>1116.5</v>
      </c>
      <c r="BZ698" t="str">
        <f>podroze789[[#This Row],[Imie]]&amp;podroze789[[#This Row],[Nazwisko]]</f>
        <v>JanuaryPluta</v>
      </c>
      <c r="CA698">
        <f>COUNTIF(podroze789[id],podroze789[[#This Row],[id]])</f>
        <v>7</v>
      </c>
      <c r="CB698">
        <f>podroze789[[#This Row],[D_powr]]-podroze789[[#This Row],[D_wyj]]+1</f>
        <v>4</v>
      </c>
      <c r="CC698" s="1" cm="1">
        <f t="array" ref="CC698">SUM(IF(podroze789[Nazwisko]=podroze789[[#This Row],[Nazwisko]],podroze789[dnie],0))</f>
        <v>24</v>
      </c>
      <c r="CD698" s="1">
        <f>30+(podroze789[[#This Row],[dnie]]-1)*24</f>
        <v>102</v>
      </c>
      <c r="CE698" s="1">
        <f>podroze789[[#This Row],[dieta]]+podroze789[[#This Row],[Koszt_wyj]]</f>
        <v>1218.5</v>
      </c>
      <c r="CF698" s="1">
        <f>MONTH(podroze789[[#This Row],[D_wyj]])</f>
        <v>9</v>
      </c>
      <c r="CG698" s="1">
        <f>podroze789[[#This Row],[dnie]]-1</f>
        <v>3</v>
      </c>
      <c r="CV698" s="24">
        <v>4</v>
      </c>
    </row>
    <row r="699" spans="1:100" x14ac:dyDescent="0.25">
      <c r="A699" s="1" t="s">
        <v>36</v>
      </c>
      <c r="B699" s="1" t="s">
        <v>37</v>
      </c>
      <c r="C699" s="1" t="s">
        <v>19</v>
      </c>
      <c r="D699" s="2">
        <v>41958</v>
      </c>
      <c r="E699" s="2">
        <v>41961</v>
      </c>
      <c r="F699">
        <v>936.4</v>
      </c>
      <c r="G699" t="str">
        <f>podroze[[#This Row],[Imie]]&amp;podroze[[#This Row],[Nazwisko]]</f>
        <v>JanuaryPluta</v>
      </c>
      <c r="H699">
        <f>COUNTIF(podroze[id],podroze[[#This Row],[id]])</f>
        <v>7</v>
      </c>
      <c r="I699">
        <f>podroze[[#This Row],[D_powr]]-podroze[[#This Row],[D_wyj]]+1</f>
        <v>4</v>
      </c>
      <c r="J699" s="1" cm="1">
        <f t="array" ref="J699">SUM(IF(podroze[Nazwisko]=podroze[[#This Row],[Nazwisko]],podroze[dnie],0))</f>
        <v>24</v>
      </c>
      <c r="K699" s="1">
        <f>30+(podroze[[#This Row],[dnie]]-1)*24</f>
        <v>102</v>
      </c>
      <c r="AB699" s="1" t="s">
        <v>36</v>
      </c>
      <c r="AC699" s="1" t="s">
        <v>37</v>
      </c>
      <c r="AD699" s="1" t="s">
        <v>19</v>
      </c>
      <c r="AE699" s="2">
        <v>41958</v>
      </c>
      <c r="AF699" s="2">
        <v>41961</v>
      </c>
      <c r="AG699">
        <v>936.4</v>
      </c>
      <c r="AH699" t="str">
        <f>podroze7[[#This Row],[Imie]]&amp;podroze7[[#This Row],[Nazwisko]]</f>
        <v>JanuaryPluta</v>
      </c>
      <c r="AI699">
        <f>COUNTIF(podroze7[id],podroze7[[#This Row],[id]])</f>
        <v>7</v>
      </c>
      <c r="AJ699">
        <f>podroze7[[#This Row],[D_powr]]-podroze7[[#This Row],[D_wyj]]+1</f>
        <v>4</v>
      </c>
      <c r="AK699" s="1" cm="1">
        <f t="array" ref="AK699">SUM(IF(podroze7[Nazwisko]=podroze7[[#This Row],[Nazwisko]],podroze7[dnie],0))</f>
        <v>24</v>
      </c>
      <c r="AL699" s="1">
        <f>30+(podroze7[[#This Row],[dnie]]-1)*24</f>
        <v>102</v>
      </c>
      <c r="AM699" s="1">
        <f>podroze7[[#This Row],[dieta]]+podroze7[[#This Row],[Koszt_wyj]]</f>
        <v>1038.4000000000001</v>
      </c>
      <c r="AZ699" s="1" t="s">
        <v>36</v>
      </c>
      <c r="BA699" s="1" t="s">
        <v>37</v>
      </c>
      <c r="BB699" s="1" t="s">
        <v>19</v>
      </c>
      <c r="BC699" s="2">
        <v>41958</v>
      </c>
      <c r="BD699" s="2">
        <v>41961</v>
      </c>
      <c r="BE699">
        <v>936.4</v>
      </c>
      <c r="BF699" t="str">
        <f>podroze78[[#This Row],[Imie]]&amp;podroze78[[#This Row],[Nazwisko]]</f>
        <v>JanuaryPluta</v>
      </c>
      <c r="BG699">
        <f>COUNTIF(podroze78[id],podroze78[[#This Row],[id]])</f>
        <v>7</v>
      </c>
      <c r="BH699">
        <f>podroze78[[#This Row],[D_powr]]-podroze78[[#This Row],[D_wyj]]+1</f>
        <v>4</v>
      </c>
      <c r="BI699" s="1" cm="1">
        <f t="array" ref="BI699">SUM(IF(podroze78[Nazwisko]=podroze78[[#This Row],[Nazwisko]],podroze78[dnie],0))</f>
        <v>24</v>
      </c>
      <c r="BJ699" s="1">
        <f>30+(podroze78[[#This Row],[dnie]]-1)*24</f>
        <v>102</v>
      </c>
      <c r="BK699" s="1">
        <f>podroze78[[#This Row],[dieta]]+podroze78[[#This Row],[Koszt_wyj]]</f>
        <v>1038.4000000000001</v>
      </c>
      <c r="BL699" s="1">
        <f>MONTH(podroze78[[#This Row],[D_wyj]])</f>
        <v>11</v>
      </c>
      <c r="BT699" s="1" t="s">
        <v>36</v>
      </c>
      <c r="BU699" s="1" t="s">
        <v>37</v>
      </c>
      <c r="BV699" s="1" t="s">
        <v>19</v>
      </c>
      <c r="BW699" s="2">
        <v>41958</v>
      </c>
      <c r="BX699" s="2">
        <v>41961</v>
      </c>
      <c r="BY699">
        <v>936.4</v>
      </c>
      <c r="BZ699" t="str">
        <f>podroze789[[#This Row],[Imie]]&amp;podroze789[[#This Row],[Nazwisko]]</f>
        <v>JanuaryPluta</v>
      </c>
      <c r="CA699">
        <f>COUNTIF(podroze789[id],podroze789[[#This Row],[id]])</f>
        <v>7</v>
      </c>
      <c r="CB699">
        <f>podroze789[[#This Row],[D_powr]]-podroze789[[#This Row],[D_wyj]]+1</f>
        <v>4</v>
      </c>
      <c r="CC699" s="1" cm="1">
        <f t="array" ref="CC699">SUM(IF(podroze789[Nazwisko]=podroze789[[#This Row],[Nazwisko]],podroze789[dnie],0))</f>
        <v>24</v>
      </c>
      <c r="CD699" s="1">
        <f>30+(podroze789[[#This Row],[dnie]]-1)*24</f>
        <v>102</v>
      </c>
      <c r="CE699" s="1">
        <f>podroze789[[#This Row],[dieta]]+podroze789[[#This Row],[Koszt_wyj]]</f>
        <v>1038.4000000000001</v>
      </c>
      <c r="CF699" s="1">
        <f>MONTH(podroze789[[#This Row],[D_wyj]])</f>
        <v>11</v>
      </c>
      <c r="CG699" s="1">
        <f>podroze789[[#This Row],[dnie]]-1</f>
        <v>3</v>
      </c>
      <c r="CV699" s="23">
        <v>2</v>
      </c>
    </row>
    <row r="700" spans="1:100" x14ac:dyDescent="0.25">
      <c r="A700" s="1" t="s">
        <v>115</v>
      </c>
      <c r="B700" s="1" t="s">
        <v>116</v>
      </c>
      <c r="C700" s="1" t="s">
        <v>17</v>
      </c>
      <c r="D700" s="2">
        <v>41803</v>
      </c>
      <c r="E700" s="2">
        <v>41805</v>
      </c>
      <c r="F700">
        <v>911.5</v>
      </c>
      <c r="G700" t="str">
        <f>podroze[[#This Row],[Imie]]&amp;podroze[[#This Row],[Nazwisko]]</f>
        <v>AnnaSobecka</v>
      </c>
      <c r="H700">
        <f>COUNTIF(podroze[id],podroze[[#This Row],[id]])</f>
        <v>9</v>
      </c>
      <c r="I700">
        <f>podroze[[#This Row],[D_powr]]-podroze[[#This Row],[D_wyj]]+1</f>
        <v>3</v>
      </c>
      <c r="J700" s="1" cm="1">
        <f t="array" ref="J700">SUM(IF(podroze[Nazwisko]=podroze[[#This Row],[Nazwisko]],podroze[dnie],0))</f>
        <v>24</v>
      </c>
      <c r="K700" s="1">
        <f>30+(podroze[[#This Row],[dnie]]-1)*24</f>
        <v>78</v>
      </c>
      <c r="AB700" s="1" t="s">
        <v>115</v>
      </c>
      <c r="AC700" s="1" t="s">
        <v>116</v>
      </c>
      <c r="AD700" s="1" t="s">
        <v>17</v>
      </c>
      <c r="AE700" s="2">
        <v>41803</v>
      </c>
      <c r="AF700" s="2">
        <v>41805</v>
      </c>
      <c r="AG700">
        <v>911.5</v>
      </c>
      <c r="AH700" t="str">
        <f>podroze7[[#This Row],[Imie]]&amp;podroze7[[#This Row],[Nazwisko]]</f>
        <v>AnnaSobecka</v>
      </c>
      <c r="AI700">
        <f>COUNTIF(podroze7[id],podroze7[[#This Row],[id]])</f>
        <v>9</v>
      </c>
      <c r="AJ700">
        <f>podroze7[[#This Row],[D_powr]]-podroze7[[#This Row],[D_wyj]]+1</f>
        <v>3</v>
      </c>
      <c r="AK700" s="1" cm="1">
        <f t="array" ref="AK700">SUM(IF(podroze7[Nazwisko]=podroze7[[#This Row],[Nazwisko]],podroze7[dnie],0))</f>
        <v>24</v>
      </c>
      <c r="AL700" s="1">
        <f>30+(podroze7[[#This Row],[dnie]]-1)*24</f>
        <v>78</v>
      </c>
      <c r="AM700" s="1">
        <f>podroze7[[#This Row],[dieta]]+podroze7[[#This Row],[Koszt_wyj]]</f>
        <v>989.5</v>
      </c>
      <c r="AZ700" s="1" t="s">
        <v>115</v>
      </c>
      <c r="BA700" s="1" t="s">
        <v>116</v>
      </c>
      <c r="BB700" s="1" t="s">
        <v>17</v>
      </c>
      <c r="BC700" s="2">
        <v>41803</v>
      </c>
      <c r="BD700" s="2">
        <v>41805</v>
      </c>
      <c r="BE700">
        <v>911.5</v>
      </c>
      <c r="BF700" t="str">
        <f>podroze78[[#This Row],[Imie]]&amp;podroze78[[#This Row],[Nazwisko]]</f>
        <v>AnnaSobecka</v>
      </c>
      <c r="BG700">
        <f>COUNTIF(podroze78[id],podroze78[[#This Row],[id]])</f>
        <v>9</v>
      </c>
      <c r="BH700">
        <f>podroze78[[#This Row],[D_powr]]-podroze78[[#This Row],[D_wyj]]+1</f>
        <v>3</v>
      </c>
      <c r="BI700" s="1" cm="1">
        <f t="array" ref="BI700">SUM(IF(podroze78[Nazwisko]=podroze78[[#This Row],[Nazwisko]],podroze78[dnie],0))</f>
        <v>24</v>
      </c>
      <c r="BJ700" s="1">
        <f>30+(podroze78[[#This Row],[dnie]]-1)*24</f>
        <v>78</v>
      </c>
      <c r="BK700" s="1">
        <f>podroze78[[#This Row],[dieta]]+podroze78[[#This Row],[Koszt_wyj]]</f>
        <v>989.5</v>
      </c>
      <c r="BL700" s="1">
        <f>MONTH(podroze78[[#This Row],[D_wyj]])</f>
        <v>6</v>
      </c>
      <c r="BT700" s="1" t="s">
        <v>115</v>
      </c>
      <c r="BU700" s="1" t="s">
        <v>116</v>
      </c>
      <c r="BV700" s="1" t="s">
        <v>17</v>
      </c>
      <c r="BW700" s="2">
        <v>41803</v>
      </c>
      <c r="BX700" s="2">
        <v>41805</v>
      </c>
      <c r="BY700">
        <v>911.5</v>
      </c>
      <c r="BZ700" t="str">
        <f>podroze789[[#This Row],[Imie]]&amp;podroze789[[#This Row],[Nazwisko]]</f>
        <v>AnnaSobecka</v>
      </c>
      <c r="CA700">
        <f>COUNTIF(podroze789[id],podroze789[[#This Row],[id]])</f>
        <v>9</v>
      </c>
      <c r="CB700">
        <f>podroze789[[#This Row],[D_powr]]-podroze789[[#This Row],[D_wyj]]+1</f>
        <v>3</v>
      </c>
      <c r="CC700" s="1" cm="1">
        <f t="array" ref="CC700">SUM(IF(podroze789[Nazwisko]=podroze789[[#This Row],[Nazwisko]],podroze789[dnie],0))</f>
        <v>24</v>
      </c>
      <c r="CD700" s="1">
        <f>30+(podroze789[[#This Row],[dnie]]-1)*24</f>
        <v>78</v>
      </c>
      <c r="CE700" s="1">
        <f>podroze789[[#This Row],[dieta]]+podroze789[[#This Row],[Koszt_wyj]]</f>
        <v>989.5</v>
      </c>
      <c r="CF700" s="1">
        <f>MONTH(podroze789[[#This Row],[D_wyj]])</f>
        <v>6</v>
      </c>
      <c r="CG700" s="1">
        <f>podroze789[[#This Row],[dnie]]-1</f>
        <v>2</v>
      </c>
      <c r="CV700" s="24">
        <v>2</v>
      </c>
    </row>
    <row r="701" spans="1:100" x14ac:dyDescent="0.25">
      <c r="A701" s="1" t="s">
        <v>115</v>
      </c>
      <c r="B701" s="1" t="s">
        <v>116</v>
      </c>
      <c r="C701" s="1" t="s">
        <v>19</v>
      </c>
      <c r="D701" s="2">
        <v>41815</v>
      </c>
      <c r="E701" s="2">
        <v>41817</v>
      </c>
      <c r="F701">
        <v>795.4</v>
      </c>
      <c r="G701" t="str">
        <f>podroze[[#This Row],[Imie]]&amp;podroze[[#This Row],[Nazwisko]]</f>
        <v>AnnaSobecka</v>
      </c>
      <c r="H701">
        <f>COUNTIF(podroze[id],podroze[[#This Row],[id]])</f>
        <v>9</v>
      </c>
      <c r="I701">
        <f>podroze[[#This Row],[D_powr]]-podroze[[#This Row],[D_wyj]]+1</f>
        <v>3</v>
      </c>
      <c r="J701" s="1" cm="1">
        <f t="array" ref="J701">SUM(IF(podroze[Nazwisko]=podroze[[#This Row],[Nazwisko]],podroze[dnie],0))</f>
        <v>24</v>
      </c>
      <c r="K701" s="1">
        <f>30+(podroze[[#This Row],[dnie]]-1)*24</f>
        <v>78</v>
      </c>
      <c r="AB701" s="1" t="s">
        <v>115</v>
      </c>
      <c r="AC701" s="1" t="s">
        <v>116</v>
      </c>
      <c r="AD701" s="1" t="s">
        <v>19</v>
      </c>
      <c r="AE701" s="2">
        <v>41815</v>
      </c>
      <c r="AF701" s="2">
        <v>41817</v>
      </c>
      <c r="AG701">
        <v>795.4</v>
      </c>
      <c r="AH701" t="str">
        <f>podroze7[[#This Row],[Imie]]&amp;podroze7[[#This Row],[Nazwisko]]</f>
        <v>AnnaSobecka</v>
      </c>
      <c r="AI701">
        <f>COUNTIF(podroze7[id],podroze7[[#This Row],[id]])</f>
        <v>9</v>
      </c>
      <c r="AJ701">
        <f>podroze7[[#This Row],[D_powr]]-podroze7[[#This Row],[D_wyj]]+1</f>
        <v>3</v>
      </c>
      <c r="AK701" s="1" cm="1">
        <f t="array" ref="AK701">SUM(IF(podroze7[Nazwisko]=podroze7[[#This Row],[Nazwisko]],podroze7[dnie],0))</f>
        <v>24</v>
      </c>
      <c r="AL701" s="1">
        <f>30+(podroze7[[#This Row],[dnie]]-1)*24</f>
        <v>78</v>
      </c>
      <c r="AM701" s="1">
        <f>podroze7[[#This Row],[dieta]]+podroze7[[#This Row],[Koszt_wyj]]</f>
        <v>873.4</v>
      </c>
      <c r="AZ701" s="1" t="s">
        <v>115</v>
      </c>
      <c r="BA701" s="1" t="s">
        <v>116</v>
      </c>
      <c r="BB701" s="1" t="s">
        <v>19</v>
      </c>
      <c r="BC701" s="2">
        <v>41815</v>
      </c>
      <c r="BD701" s="2">
        <v>41817</v>
      </c>
      <c r="BE701">
        <v>795.4</v>
      </c>
      <c r="BF701" t="str">
        <f>podroze78[[#This Row],[Imie]]&amp;podroze78[[#This Row],[Nazwisko]]</f>
        <v>AnnaSobecka</v>
      </c>
      <c r="BG701">
        <f>COUNTIF(podroze78[id],podroze78[[#This Row],[id]])</f>
        <v>9</v>
      </c>
      <c r="BH701">
        <f>podroze78[[#This Row],[D_powr]]-podroze78[[#This Row],[D_wyj]]+1</f>
        <v>3</v>
      </c>
      <c r="BI701" s="1" cm="1">
        <f t="array" ref="BI701">SUM(IF(podroze78[Nazwisko]=podroze78[[#This Row],[Nazwisko]],podroze78[dnie],0))</f>
        <v>24</v>
      </c>
      <c r="BJ701" s="1">
        <f>30+(podroze78[[#This Row],[dnie]]-1)*24</f>
        <v>78</v>
      </c>
      <c r="BK701" s="1">
        <f>podroze78[[#This Row],[dieta]]+podroze78[[#This Row],[Koszt_wyj]]</f>
        <v>873.4</v>
      </c>
      <c r="BL701" s="1">
        <f>MONTH(podroze78[[#This Row],[D_wyj]])</f>
        <v>6</v>
      </c>
      <c r="BT701" s="1" t="s">
        <v>115</v>
      </c>
      <c r="BU701" s="1" t="s">
        <v>116</v>
      </c>
      <c r="BV701" s="1" t="s">
        <v>19</v>
      </c>
      <c r="BW701" s="2">
        <v>41815</v>
      </c>
      <c r="BX701" s="2">
        <v>41817</v>
      </c>
      <c r="BY701">
        <v>795.4</v>
      </c>
      <c r="BZ701" t="str">
        <f>podroze789[[#This Row],[Imie]]&amp;podroze789[[#This Row],[Nazwisko]]</f>
        <v>AnnaSobecka</v>
      </c>
      <c r="CA701">
        <f>COUNTIF(podroze789[id],podroze789[[#This Row],[id]])</f>
        <v>9</v>
      </c>
      <c r="CB701">
        <f>podroze789[[#This Row],[D_powr]]-podroze789[[#This Row],[D_wyj]]+1</f>
        <v>3</v>
      </c>
      <c r="CC701" s="1" cm="1">
        <f t="array" ref="CC701">SUM(IF(podroze789[Nazwisko]=podroze789[[#This Row],[Nazwisko]],podroze789[dnie],0))</f>
        <v>24</v>
      </c>
      <c r="CD701" s="1">
        <f>30+(podroze789[[#This Row],[dnie]]-1)*24</f>
        <v>78</v>
      </c>
      <c r="CE701" s="1">
        <f>podroze789[[#This Row],[dieta]]+podroze789[[#This Row],[Koszt_wyj]]</f>
        <v>873.4</v>
      </c>
      <c r="CF701" s="1">
        <f>MONTH(podroze789[[#This Row],[D_wyj]])</f>
        <v>6</v>
      </c>
      <c r="CG701" s="1">
        <f>podroze789[[#This Row],[dnie]]-1</f>
        <v>2</v>
      </c>
      <c r="CV701" s="23">
        <v>2</v>
      </c>
    </row>
    <row r="702" spans="1:100" x14ac:dyDescent="0.25">
      <c r="A702" s="1" t="s">
        <v>36</v>
      </c>
      <c r="B702" s="1" t="s">
        <v>37</v>
      </c>
      <c r="C702" s="1" t="s">
        <v>59</v>
      </c>
      <c r="D702" s="2">
        <v>41785</v>
      </c>
      <c r="E702" s="2">
        <v>41787</v>
      </c>
      <c r="F702">
        <v>760</v>
      </c>
      <c r="G702" t="str">
        <f>podroze[[#This Row],[Imie]]&amp;podroze[[#This Row],[Nazwisko]]</f>
        <v>JanuaryPluta</v>
      </c>
      <c r="H702">
        <f>COUNTIF(podroze[id],podroze[[#This Row],[id]])</f>
        <v>7</v>
      </c>
      <c r="I702">
        <f>podroze[[#This Row],[D_powr]]-podroze[[#This Row],[D_wyj]]+1</f>
        <v>3</v>
      </c>
      <c r="J702" s="1" cm="1">
        <f t="array" ref="J702">SUM(IF(podroze[Nazwisko]=podroze[[#This Row],[Nazwisko]],podroze[dnie],0))</f>
        <v>24</v>
      </c>
      <c r="K702" s="1">
        <f>30+(podroze[[#This Row],[dnie]]-1)*24</f>
        <v>78</v>
      </c>
      <c r="AB702" s="1" t="s">
        <v>36</v>
      </c>
      <c r="AC702" s="1" t="s">
        <v>37</v>
      </c>
      <c r="AD702" s="1" t="s">
        <v>59</v>
      </c>
      <c r="AE702" s="2">
        <v>41785</v>
      </c>
      <c r="AF702" s="2">
        <v>41787</v>
      </c>
      <c r="AG702">
        <v>760</v>
      </c>
      <c r="AH702" t="str">
        <f>podroze7[[#This Row],[Imie]]&amp;podroze7[[#This Row],[Nazwisko]]</f>
        <v>JanuaryPluta</v>
      </c>
      <c r="AI702">
        <f>COUNTIF(podroze7[id],podroze7[[#This Row],[id]])</f>
        <v>7</v>
      </c>
      <c r="AJ702">
        <f>podroze7[[#This Row],[D_powr]]-podroze7[[#This Row],[D_wyj]]+1</f>
        <v>3</v>
      </c>
      <c r="AK702" s="1" cm="1">
        <f t="array" ref="AK702">SUM(IF(podroze7[Nazwisko]=podroze7[[#This Row],[Nazwisko]],podroze7[dnie],0))</f>
        <v>24</v>
      </c>
      <c r="AL702" s="1">
        <f>30+(podroze7[[#This Row],[dnie]]-1)*24</f>
        <v>78</v>
      </c>
      <c r="AM702" s="1">
        <f>podroze7[[#This Row],[dieta]]+podroze7[[#This Row],[Koszt_wyj]]</f>
        <v>838</v>
      </c>
      <c r="AZ702" s="1" t="s">
        <v>36</v>
      </c>
      <c r="BA702" s="1" t="s">
        <v>37</v>
      </c>
      <c r="BB702" s="1" t="s">
        <v>59</v>
      </c>
      <c r="BC702" s="2">
        <v>41785</v>
      </c>
      <c r="BD702" s="2">
        <v>41787</v>
      </c>
      <c r="BE702">
        <v>760</v>
      </c>
      <c r="BF702" t="str">
        <f>podroze78[[#This Row],[Imie]]&amp;podroze78[[#This Row],[Nazwisko]]</f>
        <v>JanuaryPluta</v>
      </c>
      <c r="BG702">
        <f>COUNTIF(podroze78[id],podroze78[[#This Row],[id]])</f>
        <v>7</v>
      </c>
      <c r="BH702">
        <f>podroze78[[#This Row],[D_powr]]-podroze78[[#This Row],[D_wyj]]+1</f>
        <v>3</v>
      </c>
      <c r="BI702" s="1" cm="1">
        <f t="array" ref="BI702">SUM(IF(podroze78[Nazwisko]=podroze78[[#This Row],[Nazwisko]],podroze78[dnie],0))</f>
        <v>24</v>
      </c>
      <c r="BJ702" s="1">
        <f>30+(podroze78[[#This Row],[dnie]]-1)*24</f>
        <v>78</v>
      </c>
      <c r="BK702" s="1">
        <f>podroze78[[#This Row],[dieta]]+podroze78[[#This Row],[Koszt_wyj]]</f>
        <v>838</v>
      </c>
      <c r="BL702" s="1">
        <f>MONTH(podroze78[[#This Row],[D_wyj]])</f>
        <v>5</v>
      </c>
      <c r="BT702" s="1" t="s">
        <v>36</v>
      </c>
      <c r="BU702" s="1" t="s">
        <v>37</v>
      </c>
      <c r="BV702" s="1" t="s">
        <v>59</v>
      </c>
      <c r="BW702" s="2">
        <v>41785</v>
      </c>
      <c r="BX702" s="2">
        <v>41787</v>
      </c>
      <c r="BY702">
        <v>760</v>
      </c>
      <c r="BZ702" t="str">
        <f>podroze789[[#This Row],[Imie]]&amp;podroze789[[#This Row],[Nazwisko]]</f>
        <v>JanuaryPluta</v>
      </c>
      <c r="CA702">
        <f>COUNTIF(podroze789[id],podroze789[[#This Row],[id]])</f>
        <v>7</v>
      </c>
      <c r="CB702">
        <f>podroze789[[#This Row],[D_powr]]-podroze789[[#This Row],[D_wyj]]+1</f>
        <v>3</v>
      </c>
      <c r="CC702" s="1" cm="1">
        <f t="array" ref="CC702">SUM(IF(podroze789[Nazwisko]=podroze789[[#This Row],[Nazwisko]],podroze789[dnie],0))</f>
        <v>24</v>
      </c>
      <c r="CD702" s="1">
        <f>30+(podroze789[[#This Row],[dnie]]-1)*24</f>
        <v>78</v>
      </c>
      <c r="CE702" s="1">
        <f>podroze789[[#This Row],[dieta]]+podroze789[[#This Row],[Koszt_wyj]]</f>
        <v>838</v>
      </c>
      <c r="CF702" s="1">
        <f>MONTH(podroze789[[#This Row],[D_wyj]])</f>
        <v>5</v>
      </c>
      <c r="CG702" s="1">
        <f>podroze789[[#This Row],[dnie]]-1</f>
        <v>2</v>
      </c>
      <c r="CV702" s="24">
        <v>2</v>
      </c>
    </row>
    <row r="703" spans="1:100" x14ac:dyDescent="0.25">
      <c r="A703" s="1" t="s">
        <v>115</v>
      </c>
      <c r="B703" s="1" t="s">
        <v>116</v>
      </c>
      <c r="C703" s="1" t="s">
        <v>14</v>
      </c>
      <c r="D703" s="2">
        <v>41654</v>
      </c>
      <c r="E703" s="2">
        <v>41655</v>
      </c>
      <c r="F703">
        <v>302.5</v>
      </c>
      <c r="G703" t="str">
        <f>podroze[[#This Row],[Imie]]&amp;podroze[[#This Row],[Nazwisko]]</f>
        <v>AnnaSobecka</v>
      </c>
      <c r="H703">
        <f>COUNTIF(podroze[id],podroze[[#This Row],[id]])</f>
        <v>9</v>
      </c>
      <c r="I703">
        <f>podroze[[#This Row],[D_powr]]-podroze[[#This Row],[D_wyj]]+1</f>
        <v>2</v>
      </c>
      <c r="J703" s="1" cm="1">
        <f t="array" ref="J703">SUM(IF(podroze[Nazwisko]=podroze[[#This Row],[Nazwisko]],podroze[dnie],0))</f>
        <v>24</v>
      </c>
      <c r="K703" s="1">
        <f>30+(podroze[[#This Row],[dnie]]-1)*24</f>
        <v>54</v>
      </c>
      <c r="AB703" s="1" t="s">
        <v>115</v>
      </c>
      <c r="AC703" s="1" t="s">
        <v>116</v>
      </c>
      <c r="AD703" s="1" t="s">
        <v>14</v>
      </c>
      <c r="AE703" s="2">
        <v>41654</v>
      </c>
      <c r="AF703" s="2">
        <v>41655</v>
      </c>
      <c r="AG703">
        <v>302.5</v>
      </c>
      <c r="AH703" t="str">
        <f>podroze7[[#This Row],[Imie]]&amp;podroze7[[#This Row],[Nazwisko]]</f>
        <v>AnnaSobecka</v>
      </c>
      <c r="AI703">
        <f>COUNTIF(podroze7[id],podroze7[[#This Row],[id]])</f>
        <v>9</v>
      </c>
      <c r="AJ703">
        <f>podroze7[[#This Row],[D_powr]]-podroze7[[#This Row],[D_wyj]]+1</f>
        <v>2</v>
      </c>
      <c r="AK703" s="1" cm="1">
        <f t="array" ref="AK703">SUM(IF(podroze7[Nazwisko]=podroze7[[#This Row],[Nazwisko]],podroze7[dnie],0))</f>
        <v>24</v>
      </c>
      <c r="AL703" s="1">
        <f>30+(podroze7[[#This Row],[dnie]]-1)*24</f>
        <v>54</v>
      </c>
      <c r="AM703" s="1">
        <f>podroze7[[#This Row],[dieta]]+podroze7[[#This Row],[Koszt_wyj]]</f>
        <v>356.5</v>
      </c>
      <c r="AZ703" s="1" t="s">
        <v>115</v>
      </c>
      <c r="BA703" s="1" t="s">
        <v>116</v>
      </c>
      <c r="BB703" s="1" t="s">
        <v>14</v>
      </c>
      <c r="BC703" s="2">
        <v>41654</v>
      </c>
      <c r="BD703" s="2">
        <v>41655</v>
      </c>
      <c r="BE703">
        <v>302.5</v>
      </c>
      <c r="BF703" t="str">
        <f>podroze78[[#This Row],[Imie]]&amp;podroze78[[#This Row],[Nazwisko]]</f>
        <v>AnnaSobecka</v>
      </c>
      <c r="BG703">
        <f>COUNTIF(podroze78[id],podroze78[[#This Row],[id]])</f>
        <v>9</v>
      </c>
      <c r="BH703">
        <f>podroze78[[#This Row],[D_powr]]-podroze78[[#This Row],[D_wyj]]+1</f>
        <v>2</v>
      </c>
      <c r="BI703" s="1" cm="1">
        <f t="array" ref="BI703">SUM(IF(podroze78[Nazwisko]=podroze78[[#This Row],[Nazwisko]],podroze78[dnie],0))</f>
        <v>24</v>
      </c>
      <c r="BJ703" s="1">
        <f>30+(podroze78[[#This Row],[dnie]]-1)*24</f>
        <v>54</v>
      </c>
      <c r="BK703" s="1">
        <f>podroze78[[#This Row],[dieta]]+podroze78[[#This Row],[Koszt_wyj]]</f>
        <v>356.5</v>
      </c>
      <c r="BL703" s="1">
        <f>MONTH(podroze78[[#This Row],[D_wyj]])</f>
        <v>1</v>
      </c>
      <c r="BT703" s="1" t="s">
        <v>115</v>
      </c>
      <c r="BU703" s="1" t="s">
        <v>116</v>
      </c>
      <c r="BV703" s="1" t="s">
        <v>14</v>
      </c>
      <c r="BW703" s="2">
        <v>41654</v>
      </c>
      <c r="BX703" s="2">
        <v>41655</v>
      </c>
      <c r="BY703">
        <v>302.5</v>
      </c>
      <c r="BZ703" t="str">
        <f>podroze789[[#This Row],[Imie]]&amp;podroze789[[#This Row],[Nazwisko]]</f>
        <v>AnnaSobecka</v>
      </c>
      <c r="CA703">
        <f>COUNTIF(podroze789[id],podroze789[[#This Row],[id]])</f>
        <v>9</v>
      </c>
      <c r="CB703">
        <f>podroze789[[#This Row],[D_powr]]-podroze789[[#This Row],[D_wyj]]+1</f>
        <v>2</v>
      </c>
      <c r="CC703" s="1" cm="1">
        <f t="array" ref="CC703">SUM(IF(podroze789[Nazwisko]=podroze789[[#This Row],[Nazwisko]],podroze789[dnie],0))</f>
        <v>24</v>
      </c>
      <c r="CD703" s="1">
        <f>30+(podroze789[[#This Row],[dnie]]-1)*24</f>
        <v>54</v>
      </c>
      <c r="CE703" s="1">
        <f>podroze789[[#This Row],[dieta]]+podroze789[[#This Row],[Koszt_wyj]]</f>
        <v>356.5</v>
      </c>
      <c r="CF703" s="1">
        <f>MONTH(podroze789[[#This Row],[D_wyj]])</f>
        <v>1</v>
      </c>
      <c r="CG703" s="1">
        <f>podroze789[[#This Row],[dnie]]-1</f>
        <v>1</v>
      </c>
      <c r="CV703" s="23">
        <v>1</v>
      </c>
    </row>
    <row r="704" spans="1:100" x14ac:dyDescent="0.25">
      <c r="A704" s="1" t="s">
        <v>115</v>
      </c>
      <c r="B704" s="1" t="s">
        <v>116</v>
      </c>
      <c r="C704" s="1" t="s">
        <v>30</v>
      </c>
      <c r="D704" s="2">
        <v>41887</v>
      </c>
      <c r="E704" s="2">
        <v>41888</v>
      </c>
      <c r="F704">
        <v>331.5</v>
      </c>
      <c r="G704" t="str">
        <f>podroze[[#This Row],[Imie]]&amp;podroze[[#This Row],[Nazwisko]]</f>
        <v>AnnaSobecka</v>
      </c>
      <c r="H704">
        <f>COUNTIF(podroze[id],podroze[[#This Row],[id]])</f>
        <v>9</v>
      </c>
      <c r="I704">
        <f>podroze[[#This Row],[D_powr]]-podroze[[#This Row],[D_wyj]]+1</f>
        <v>2</v>
      </c>
      <c r="J704" s="1" cm="1">
        <f t="array" ref="J704">SUM(IF(podroze[Nazwisko]=podroze[[#This Row],[Nazwisko]],podroze[dnie],0))</f>
        <v>24</v>
      </c>
      <c r="K704" s="1">
        <f>30+(podroze[[#This Row],[dnie]]-1)*24</f>
        <v>54</v>
      </c>
      <c r="AB704" s="1" t="s">
        <v>115</v>
      </c>
      <c r="AC704" s="1" t="s">
        <v>116</v>
      </c>
      <c r="AD704" s="1" t="s">
        <v>30</v>
      </c>
      <c r="AE704" s="2">
        <v>41887</v>
      </c>
      <c r="AF704" s="2">
        <v>41888</v>
      </c>
      <c r="AG704">
        <v>331.5</v>
      </c>
      <c r="AH704" t="str">
        <f>podroze7[[#This Row],[Imie]]&amp;podroze7[[#This Row],[Nazwisko]]</f>
        <v>AnnaSobecka</v>
      </c>
      <c r="AI704">
        <f>COUNTIF(podroze7[id],podroze7[[#This Row],[id]])</f>
        <v>9</v>
      </c>
      <c r="AJ704">
        <f>podroze7[[#This Row],[D_powr]]-podroze7[[#This Row],[D_wyj]]+1</f>
        <v>2</v>
      </c>
      <c r="AK704" s="1" cm="1">
        <f t="array" ref="AK704">SUM(IF(podroze7[Nazwisko]=podroze7[[#This Row],[Nazwisko]],podroze7[dnie],0))</f>
        <v>24</v>
      </c>
      <c r="AL704" s="1">
        <f>30+(podroze7[[#This Row],[dnie]]-1)*24</f>
        <v>54</v>
      </c>
      <c r="AM704" s="1">
        <f>podroze7[[#This Row],[dieta]]+podroze7[[#This Row],[Koszt_wyj]]</f>
        <v>385.5</v>
      </c>
      <c r="AZ704" s="1" t="s">
        <v>115</v>
      </c>
      <c r="BA704" s="1" t="s">
        <v>116</v>
      </c>
      <c r="BB704" s="1" t="s">
        <v>30</v>
      </c>
      <c r="BC704" s="2">
        <v>41887</v>
      </c>
      <c r="BD704" s="2">
        <v>41888</v>
      </c>
      <c r="BE704">
        <v>331.5</v>
      </c>
      <c r="BF704" t="str">
        <f>podroze78[[#This Row],[Imie]]&amp;podroze78[[#This Row],[Nazwisko]]</f>
        <v>AnnaSobecka</v>
      </c>
      <c r="BG704">
        <f>COUNTIF(podroze78[id],podroze78[[#This Row],[id]])</f>
        <v>9</v>
      </c>
      <c r="BH704">
        <f>podroze78[[#This Row],[D_powr]]-podroze78[[#This Row],[D_wyj]]+1</f>
        <v>2</v>
      </c>
      <c r="BI704" s="1" cm="1">
        <f t="array" ref="BI704">SUM(IF(podroze78[Nazwisko]=podroze78[[#This Row],[Nazwisko]],podroze78[dnie],0))</f>
        <v>24</v>
      </c>
      <c r="BJ704" s="1">
        <f>30+(podroze78[[#This Row],[dnie]]-1)*24</f>
        <v>54</v>
      </c>
      <c r="BK704" s="1">
        <f>podroze78[[#This Row],[dieta]]+podroze78[[#This Row],[Koszt_wyj]]</f>
        <v>385.5</v>
      </c>
      <c r="BL704" s="1">
        <f>MONTH(podroze78[[#This Row],[D_wyj]])</f>
        <v>9</v>
      </c>
      <c r="BT704" s="1" t="s">
        <v>115</v>
      </c>
      <c r="BU704" s="1" t="s">
        <v>116</v>
      </c>
      <c r="BV704" s="1" t="s">
        <v>30</v>
      </c>
      <c r="BW704" s="2">
        <v>41887</v>
      </c>
      <c r="BX704" s="2">
        <v>41888</v>
      </c>
      <c r="BY704">
        <v>331.5</v>
      </c>
      <c r="BZ704" t="str">
        <f>podroze789[[#This Row],[Imie]]&amp;podroze789[[#This Row],[Nazwisko]]</f>
        <v>AnnaSobecka</v>
      </c>
      <c r="CA704">
        <f>COUNTIF(podroze789[id],podroze789[[#This Row],[id]])</f>
        <v>9</v>
      </c>
      <c r="CB704">
        <f>podroze789[[#This Row],[D_powr]]-podroze789[[#This Row],[D_wyj]]+1</f>
        <v>2</v>
      </c>
      <c r="CC704" s="1" cm="1">
        <f t="array" ref="CC704">SUM(IF(podroze789[Nazwisko]=podroze789[[#This Row],[Nazwisko]],podroze789[dnie],0))</f>
        <v>24</v>
      </c>
      <c r="CD704" s="1">
        <f>30+(podroze789[[#This Row],[dnie]]-1)*24</f>
        <v>54</v>
      </c>
      <c r="CE704" s="1">
        <f>podroze789[[#This Row],[dieta]]+podroze789[[#This Row],[Koszt_wyj]]</f>
        <v>385.5</v>
      </c>
      <c r="CF704" s="1">
        <f>MONTH(podroze789[[#This Row],[D_wyj]])</f>
        <v>9</v>
      </c>
      <c r="CG704" s="1">
        <f>podroze789[[#This Row],[dnie]]-1</f>
        <v>1</v>
      </c>
      <c r="CV704" s="24">
        <v>1</v>
      </c>
    </row>
    <row r="705" spans="1:100" x14ac:dyDescent="0.25">
      <c r="A705" s="1" t="s">
        <v>115</v>
      </c>
      <c r="B705" s="1" t="s">
        <v>116</v>
      </c>
      <c r="C705" s="1" t="s">
        <v>30</v>
      </c>
      <c r="D705" s="2">
        <v>41929</v>
      </c>
      <c r="E705" s="2">
        <v>41930</v>
      </c>
      <c r="F705">
        <v>331.5</v>
      </c>
      <c r="G705" t="str">
        <f>podroze[[#This Row],[Imie]]&amp;podroze[[#This Row],[Nazwisko]]</f>
        <v>AnnaSobecka</v>
      </c>
      <c r="H705">
        <f>COUNTIF(podroze[id],podroze[[#This Row],[id]])</f>
        <v>9</v>
      </c>
      <c r="I705">
        <f>podroze[[#This Row],[D_powr]]-podroze[[#This Row],[D_wyj]]+1</f>
        <v>2</v>
      </c>
      <c r="J705" s="1" cm="1">
        <f t="array" ref="J705">SUM(IF(podroze[Nazwisko]=podroze[[#This Row],[Nazwisko]],podroze[dnie],0))</f>
        <v>24</v>
      </c>
      <c r="K705" s="1">
        <f>30+(podroze[[#This Row],[dnie]]-1)*24</f>
        <v>54</v>
      </c>
      <c r="AB705" s="1" t="s">
        <v>115</v>
      </c>
      <c r="AC705" s="1" t="s">
        <v>116</v>
      </c>
      <c r="AD705" s="1" t="s">
        <v>30</v>
      </c>
      <c r="AE705" s="2">
        <v>41929</v>
      </c>
      <c r="AF705" s="2">
        <v>41930</v>
      </c>
      <c r="AG705">
        <v>331.5</v>
      </c>
      <c r="AH705" t="str">
        <f>podroze7[[#This Row],[Imie]]&amp;podroze7[[#This Row],[Nazwisko]]</f>
        <v>AnnaSobecka</v>
      </c>
      <c r="AI705">
        <f>COUNTIF(podroze7[id],podroze7[[#This Row],[id]])</f>
        <v>9</v>
      </c>
      <c r="AJ705">
        <f>podroze7[[#This Row],[D_powr]]-podroze7[[#This Row],[D_wyj]]+1</f>
        <v>2</v>
      </c>
      <c r="AK705" s="1" cm="1">
        <f t="array" ref="AK705">SUM(IF(podroze7[Nazwisko]=podroze7[[#This Row],[Nazwisko]],podroze7[dnie],0))</f>
        <v>24</v>
      </c>
      <c r="AL705" s="1">
        <f>30+(podroze7[[#This Row],[dnie]]-1)*24</f>
        <v>54</v>
      </c>
      <c r="AM705" s="1">
        <f>podroze7[[#This Row],[dieta]]+podroze7[[#This Row],[Koszt_wyj]]</f>
        <v>385.5</v>
      </c>
      <c r="AZ705" s="1" t="s">
        <v>115</v>
      </c>
      <c r="BA705" s="1" t="s">
        <v>116</v>
      </c>
      <c r="BB705" s="1" t="s">
        <v>30</v>
      </c>
      <c r="BC705" s="2">
        <v>41929</v>
      </c>
      <c r="BD705" s="2">
        <v>41930</v>
      </c>
      <c r="BE705">
        <v>331.5</v>
      </c>
      <c r="BF705" t="str">
        <f>podroze78[[#This Row],[Imie]]&amp;podroze78[[#This Row],[Nazwisko]]</f>
        <v>AnnaSobecka</v>
      </c>
      <c r="BG705">
        <f>COUNTIF(podroze78[id],podroze78[[#This Row],[id]])</f>
        <v>9</v>
      </c>
      <c r="BH705">
        <f>podroze78[[#This Row],[D_powr]]-podroze78[[#This Row],[D_wyj]]+1</f>
        <v>2</v>
      </c>
      <c r="BI705" s="1" cm="1">
        <f t="array" ref="BI705">SUM(IF(podroze78[Nazwisko]=podroze78[[#This Row],[Nazwisko]],podroze78[dnie],0))</f>
        <v>24</v>
      </c>
      <c r="BJ705" s="1">
        <f>30+(podroze78[[#This Row],[dnie]]-1)*24</f>
        <v>54</v>
      </c>
      <c r="BK705" s="1">
        <f>podroze78[[#This Row],[dieta]]+podroze78[[#This Row],[Koszt_wyj]]</f>
        <v>385.5</v>
      </c>
      <c r="BL705" s="1">
        <f>MONTH(podroze78[[#This Row],[D_wyj]])</f>
        <v>10</v>
      </c>
      <c r="BT705" s="1" t="s">
        <v>115</v>
      </c>
      <c r="BU705" s="1" t="s">
        <v>116</v>
      </c>
      <c r="BV705" s="1" t="s">
        <v>30</v>
      </c>
      <c r="BW705" s="2">
        <v>41929</v>
      </c>
      <c r="BX705" s="2">
        <v>41930</v>
      </c>
      <c r="BY705">
        <v>331.5</v>
      </c>
      <c r="BZ705" t="str">
        <f>podroze789[[#This Row],[Imie]]&amp;podroze789[[#This Row],[Nazwisko]]</f>
        <v>AnnaSobecka</v>
      </c>
      <c r="CA705">
        <f>COUNTIF(podroze789[id],podroze789[[#This Row],[id]])</f>
        <v>9</v>
      </c>
      <c r="CB705">
        <f>podroze789[[#This Row],[D_powr]]-podroze789[[#This Row],[D_wyj]]+1</f>
        <v>2</v>
      </c>
      <c r="CC705" s="1" cm="1">
        <f t="array" ref="CC705">SUM(IF(podroze789[Nazwisko]=podroze789[[#This Row],[Nazwisko]],podroze789[dnie],0))</f>
        <v>24</v>
      </c>
      <c r="CD705" s="1">
        <f>30+(podroze789[[#This Row],[dnie]]-1)*24</f>
        <v>54</v>
      </c>
      <c r="CE705" s="1">
        <f>podroze789[[#This Row],[dieta]]+podroze789[[#This Row],[Koszt_wyj]]</f>
        <v>385.5</v>
      </c>
      <c r="CF705" s="1">
        <f>MONTH(podroze789[[#This Row],[D_wyj]])</f>
        <v>10</v>
      </c>
      <c r="CG705" s="1">
        <f>podroze789[[#This Row],[dnie]]-1</f>
        <v>1</v>
      </c>
      <c r="CV705" s="23">
        <v>1</v>
      </c>
    </row>
    <row r="706" spans="1:100" x14ac:dyDescent="0.25">
      <c r="A706" s="1" t="s">
        <v>115</v>
      </c>
      <c r="B706" s="1" t="s">
        <v>116</v>
      </c>
      <c r="C706" s="1" t="s">
        <v>59</v>
      </c>
      <c r="D706" s="2">
        <v>41970</v>
      </c>
      <c r="E706" s="2">
        <v>41971</v>
      </c>
      <c r="F706">
        <v>601</v>
      </c>
      <c r="G706" t="str">
        <f>podroze[[#This Row],[Imie]]&amp;podroze[[#This Row],[Nazwisko]]</f>
        <v>AnnaSobecka</v>
      </c>
      <c r="H706">
        <f>COUNTIF(podroze[id],podroze[[#This Row],[id]])</f>
        <v>9</v>
      </c>
      <c r="I706">
        <f>podroze[[#This Row],[D_powr]]-podroze[[#This Row],[D_wyj]]+1</f>
        <v>2</v>
      </c>
      <c r="J706" s="1" cm="1">
        <f t="array" ref="J706">SUM(IF(podroze[Nazwisko]=podroze[[#This Row],[Nazwisko]],podroze[dnie],0))</f>
        <v>24</v>
      </c>
      <c r="K706" s="1">
        <f>30+(podroze[[#This Row],[dnie]]-1)*24</f>
        <v>54</v>
      </c>
      <c r="AB706" s="1" t="s">
        <v>115</v>
      </c>
      <c r="AC706" s="1" t="s">
        <v>116</v>
      </c>
      <c r="AD706" s="1" t="s">
        <v>59</v>
      </c>
      <c r="AE706" s="2">
        <v>41970</v>
      </c>
      <c r="AF706" s="2">
        <v>41971</v>
      </c>
      <c r="AG706">
        <v>601</v>
      </c>
      <c r="AH706" t="str">
        <f>podroze7[[#This Row],[Imie]]&amp;podroze7[[#This Row],[Nazwisko]]</f>
        <v>AnnaSobecka</v>
      </c>
      <c r="AI706">
        <f>COUNTIF(podroze7[id],podroze7[[#This Row],[id]])</f>
        <v>9</v>
      </c>
      <c r="AJ706">
        <f>podroze7[[#This Row],[D_powr]]-podroze7[[#This Row],[D_wyj]]+1</f>
        <v>2</v>
      </c>
      <c r="AK706" s="1" cm="1">
        <f t="array" ref="AK706">SUM(IF(podroze7[Nazwisko]=podroze7[[#This Row],[Nazwisko]],podroze7[dnie],0))</f>
        <v>24</v>
      </c>
      <c r="AL706" s="1">
        <f>30+(podroze7[[#This Row],[dnie]]-1)*24</f>
        <v>54</v>
      </c>
      <c r="AM706" s="1">
        <f>podroze7[[#This Row],[dieta]]+podroze7[[#This Row],[Koszt_wyj]]</f>
        <v>655</v>
      </c>
      <c r="AZ706" s="1" t="s">
        <v>115</v>
      </c>
      <c r="BA706" s="1" t="s">
        <v>116</v>
      </c>
      <c r="BB706" s="1" t="s">
        <v>59</v>
      </c>
      <c r="BC706" s="2">
        <v>41970</v>
      </c>
      <c r="BD706" s="2">
        <v>41971</v>
      </c>
      <c r="BE706">
        <v>601</v>
      </c>
      <c r="BF706" t="str">
        <f>podroze78[[#This Row],[Imie]]&amp;podroze78[[#This Row],[Nazwisko]]</f>
        <v>AnnaSobecka</v>
      </c>
      <c r="BG706">
        <f>COUNTIF(podroze78[id],podroze78[[#This Row],[id]])</f>
        <v>9</v>
      </c>
      <c r="BH706">
        <f>podroze78[[#This Row],[D_powr]]-podroze78[[#This Row],[D_wyj]]+1</f>
        <v>2</v>
      </c>
      <c r="BI706" s="1" cm="1">
        <f t="array" ref="BI706">SUM(IF(podroze78[Nazwisko]=podroze78[[#This Row],[Nazwisko]],podroze78[dnie],0))</f>
        <v>24</v>
      </c>
      <c r="BJ706" s="1">
        <f>30+(podroze78[[#This Row],[dnie]]-1)*24</f>
        <v>54</v>
      </c>
      <c r="BK706" s="1">
        <f>podroze78[[#This Row],[dieta]]+podroze78[[#This Row],[Koszt_wyj]]</f>
        <v>655</v>
      </c>
      <c r="BL706" s="1">
        <f>MONTH(podroze78[[#This Row],[D_wyj]])</f>
        <v>11</v>
      </c>
      <c r="BT706" s="1" t="s">
        <v>115</v>
      </c>
      <c r="BU706" s="1" t="s">
        <v>116</v>
      </c>
      <c r="BV706" s="1" t="s">
        <v>59</v>
      </c>
      <c r="BW706" s="2">
        <v>41970</v>
      </c>
      <c r="BX706" s="2">
        <v>41971</v>
      </c>
      <c r="BY706">
        <v>601</v>
      </c>
      <c r="BZ706" t="str">
        <f>podroze789[[#This Row],[Imie]]&amp;podroze789[[#This Row],[Nazwisko]]</f>
        <v>AnnaSobecka</v>
      </c>
      <c r="CA706">
        <f>COUNTIF(podroze789[id],podroze789[[#This Row],[id]])</f>
        <v>9</v>
      </c>
      <c r="CB706">
        <f>podroze789[[#This Row],[D_powr]]-podroze789[[#This Row],[D_wyj]]+1</f>
        <v>2</v>
      </c>
      <c r="CC706" s="1" cm="1">
        <f t="array" ref="CC706">SUM(IF(podroze789[Nazwisko]=podroze789[[#This Row],[Nazwisko]],podroze789[dnie],0))</f>
        <v>24</v>
      </c>
      <c r="CD706" s="1">
        <f>30+(podroze789[[#This Row],[dnie]]-1)*24</f>
        <v>54</v>
      </c>
      <c r="CE706" s="1">
        <f>podroze789[[#This Row],[dieta]]+podroze789[[#This Row],[Koszt_wyj]]</f>
        <v>655</v>
      </c>
      <c r="CF706" s="1">
        <f>MONTH(podroze789[[#This Row],[D_wyj]])</f>
        <v>11</v>
      </c>
      <c r="CG706" s="1">
        <f>podroze789[[#This Row],[dnie]]-1</f>
        <v>1</v>
      </c>
      <c r="CV706" s="24">
        <v>1</v>
      </c>
    </row>
    <row r="707" spans="1:100" x14ac:dyDescent="0.25">
      <c r="A707" s="1" t="s">
        <v>147</v>
      </c>
      <c r="B707" s="1" t="s">
        <v>148</v>
      </c>
      <c r="C707" s="1" t="s">
        <v>11</v>
      </c>
      <c r="D707" s="2">
        <v>41677</v>
      </c>
      <c r="E707" s="2">
        <v>41678</v>
      </c>
      <c r="F707">
        <v>295.39999999999998</v>
      </c>
      <c r="G707" t="str">
        <f>podroze[[#This Row],[Imie]]&amp;podroze[[#This Row],[Nazwisko]]</f>
        <v>MariaOzimek</v>
      </c>
      <c r="H707">
        <f>COUNTIF(podroze[id],podroze[[#This Row],[id]])</f>
        <v>8</v>
      </c>
      <c r="I707">
        <f>podroze[[#This Row],[D_powr]]-podroze[[#This Row],[D_wyj]]+1</f>
        <v>2</v>
      </c>
      <c r="J707" s="1" cm="1">
        <f t="array" ref="J707">SUM(IF(podroze[Nazwisko]=podroze[[#This Row],[Nazwisko]],podroze[dnie],0))</f>
        <v>24</v>
      </c>
      <c r="K707" s="1">
        <f>30+(podroze[[#This Row],[dnie]]-1)*24</f>
        <v>54</v>
      </c>
      <c r="AB707" s="1" t="s">
        <v>147</v>
      </c>
      <c r="AC707" s="1" t="s">
        <v>148</v>
      </c>
      <c r="AD707" s="1" t="s">
        <v>11</v>
      </c>
      <c r="AE707" s="2">
        <v>41677</v>
      </c>
      <c r="AF707" s="2">
        <v>41678</v>
      </c>
      <c r="AG707">
        <v>295.39999999999998</v>
      </c>
      <c r="AH707" t="str">
        <f>podroze7[[#This Row],[Imie]]&amp;podroze7[[#This Row],[Nazwisko]]</f>
        <v>MariaOzimek</v>
      </c>
      <c r="AI707">
        <f>COUNTIF(podroze7[id],podroze7[[#This Row],[id]])</f>
        <v>8</v>
      </c>
      <c r="AJ707">
        <f>podroze7[[#This Row],[D_powr]]-podroze7[[#This Row],[D_wyj]]+1</f>
        <v>2</v>
      </c>
      <c r="AK707" s="1" cm="1">
        <f t="array" ref="AK707">SUM(IF(podroze7[Nazwisko]=podroze7[[#This Row],[Nazwisko]],podroze7[dnie],0))</f>
        <v>24</v>
      </c>
      <c r="AL707" s="1">
        <f>30+(podroze7[[#This Row],[dnie]]-1)*24</f>
        <v>54</v>
      </c>
      <c r="AM707" s="1">
        <f>podroze7[[#This Row],[dieta]]+podroze7[[#This Row],[Koszt_wyj]]</f>
        <v>349.4</v>
      </c>
      <c r="AZ707" s="1" t="s">
        <v>147</v>
      </c>
      <c r="BA707" s="1" t="s">
        <v>148</v>
      </c>
      <c r="BB707" s="1" t="s">
        <v>11</v>
      </c>
      <c r="BC707" s="2">
        <v>41677</v>
      </c>
      <c r="BD707" s="2">
        <v>41678</v>
      </c>
      <c r="BE707">
        <v>295.39999999999998</v>
      </c>
      <c r="BF707" t="str">
        <f>podroze78[[#This Row],[Imie]]&amp;podroze78[[#This Row],[Nazwisko]]</f>
        <v>MariaOzimek</v>
      </c>
      <c r="BG707">
        <f>COUNTIF(podroze78[id],podroze78[[#This Row],[id]])</f>
        <v>8</v>
      </c>
      <c r="BH707">
        <f>podroze78[[#This Row],[D_powr]]-podroze78[[#This Row],[D_wyj]]+1</f>
        <v>2</v>
      </c>
      <c r="BI707" s="1" cm="1">
        <f t="array" ref="BI707">SUM(IF(podroze78[Nazwisko]=podroze78[[#This Row],[Nazwisko]],podroze78[dnie],0))</f>
        <v>24</v>
      </c>
      <c r="BJ707" s="1">
        <f>30+(podroze78[[#This Row],[dnie]]-1)*24</f>
        <v>54</v>
      </c>
      <c r="BK707" s="1">
        <f>podroze78[[#This Row],[dieta]]+podroze78[[#This Row],[Koszt_wyj]]</f>
        <v>349.4</v>
      </c>
      <c r="BL707" s="1">
        <f>MONTH(podroze78[[#This Row],[D_wyj]])</f>
        <v>2</v>
      </c>
      <c r="BT707" s="1" t="s">
        <v>147</v>
      </c>
      <c r="BU707" s="1" t="s">
        <v>148</v>
      </c>
      <c r="BV707" s="1" t="s">
        <v>11</v>
      </c>
      <c r="BW707" s="2">
        <v>41677</v>
      </c>
      <c r="BX707" s="2">
        <v>41678</v>
      </c>
      <c r="BY707">
        <v>295.39999999999998</v>
      </c>
      <c r="BZ707" t="str">
        <f>podroze789[[#This Row],[Imie]]&amp;podroze789[[#This Row],[Nazwisko]]</f>
        <v>MariaOzimek</v>
      </c>
      <c r="CA707">
        <f>COUNTIF(podroze789[id],podroze789[[#This Row],[id]])</f>
        <v>8</v>
      </c>
      <c r="CB707">
        <f>podroze789[[#This Row],[D_powr]]-podroze789[[#This Row],[D_wyj]]+1</f>
        <v>2</v>
      </c>
      <c r="CC707" s="1" cm="1">
        <f t="array" ref="CC707">SUM(IF(podroze789[Nazwisko]=podroze789[[#This Row],[Nazwisko]],podroze789[dnie],0))</f>
        <v>24</v>
      </c>
      <c r="CD707" s="1">
        <f>30+(podroze789[[#This Row],[dnie]]-1)*24</f>
        <v>54</v>
      </c>
      <c r="CE707" s="1">
        <f>podroze789[[#This Row],[dieta]]+podroze789[[#This Row],[Koszt_wyj]]</f>
        <v>349.4</v>
      </c>
      <c r="CF707" s="1">
        <f>MONTH(podroze789[[#This Row],[D_wyj]])</f>
        <v>2</v>
      </c>
      <c r="CG707" s="1">
        <f>podroze789[[#This Row],[dnie]]-1</f>
        <v>1</v>
      </c>
      <c r="CV707" s="23">
        <v>1</v>
      </c>
    </row>
    <row r="708" spans="1:100" x14ac:dyDescent="0.25">
      <c r="A708" s="1" t="s">
        <v>147</v>
      </c>
      <c r="B708" s="1" t="s">
        <v>148</v>
      </c>
      <c r="C708" s="1" t="s">
        <v>27</v>
      </c>
      <c r="D708" s="2">
        <v>41946</v>
      </c>
      <c r="E708" s="2">
        <v>41947</v>
      </c>
      <c r="F708">
        <v>570</v>
      </c>
      <c r="G708" t="str">
        <f>podroze[[#This Row],[Imie]]&amp;podroze[[#This Row],[Nazwisko]]</f>
        <v>MariaOzimek</v>
      </c>
      <c r="H708">
        <f>COUNTIF(podroze[id],podroze[[#This Row],[id]])</f>
        <v>8</v>
      </c>
      <c r="I708">
        <f>podroze[[#This Row],[D_powr]]-podroze[[#This Row],[D_wyj]]+1</f>
        <v>2</v>
      </c>
      <c r="J708" s="1" cm="1">
        <f t="array" ref="J708">SUM(IF(podroze[Nazwisko]=podroze[[#This Row],[Nazwisko]],podroze[dnie],0))</f>
        <v>24</v>
      </c>
      <c r="K708" s="1">
        <f>30+(podroze[[#This Row],[dnie]]-1)*24</f>
        <v>54</v>
      </c>
      <c r="AB708" s="1" t="s">
        <v>147</v>
      </c>
      <c r="AC708" s="1" t="s">
        <v>148</v>
      </c>
      <c r="AD708" s="1" t="s">
        <v>27</v>
      </c>
      <c r="AE708" s="2">
        <v>41946</v>
      </c>
      <c r="AF708" s="2">
        <v>41947</v>
      </c>
      <c r="AG708">
        <v>570</v>
      </c>
      <c r="AH708" t="str">
        <f>podroze7[[#This Row],[Imie]]&amp;podroze7[[#This Row],[Nazwisko]]</f>
        <v>MariaOzimek</v>
      </c>
      <c r="AI708">
        <f>COUNTIF(podroze7[id],podroze7[[#This Row],[id]])</f>
        <v>8</v>
      </c>
      <c r="AJ708">
        <f>podroze7[[#This Row],[D_powr]]-podroze7[[#This Row],[D_wyj]]+1</f>
        <v>2</v>
      </c>
      <c r="AK708" s="1" cm="1">
        <f t="array" ref="AK708">SUM(IF(podroze7[Nazwisko]=podroze7[[#This Row],[Nazwisko]],podroze7[dnie],0))</f>
        <v>24</v>
      </c>
      <c r="AL708" s="1">
        <f>30+(podroze7[[#This Row],[dnie]]-1)*24</f>
        <v>54</v>
      </c>
      <c r="AM708" s="1">
        <f>podroze7[[#This Row],[dieta]]+podroze7[[#This Row],[Koszt_wyj]]</f>
        <v>624</v>
      </c>
      <c r="AZ708" s="1" t="s">
        <v>147</v>
      </c>
      <c r="BA708" s="1" t="s">
        <v>148</v>
      </c>
      <c r="BB708" s="1" t="s">
        <v>27</v>
      </c>
      <c r="BC708" s="2">
        <v>41946</v>
      </c>
      <c r="BD708" s="2">
        <v>41947</v>
      </c>
      <c r="BE708">
        <v>570</v>
      </c>
      <c r="BF708" t="str">
        <f>podroze78[[#This Row],[Imie]]&amp;podroze78[[#This Row],[Nazwisko]]</f>
        <v>MariaOzimek</v>
      </c>
      <c r="BG708">
        <f>COUNTIF(podroze78[id],podroze78[[#This Row],[id]])</f>
        <v>8</v>
      </c>
      <c r="BH708">
        <f>podroze78[[#This Row],[D_powr]]-podroze78[[#This Row],[D_wyj]]+1</f>
        <v>2</v>
      </c>
      <c r="BI708" s="1" cm="1">
        <f t="array" ref="BI708">SUM(IF(podroze78[Nazwisko]=podroze78[[#This Row],[Nazwisko]],podroze78[dnie],0))</f>
        <v>24</v>
      </c>
      <c r="BJ708" s="1">
        <f>30+(podroze78[[#This Row],[dnie]]-1)*24</f>
        <v>54</v>
      </c>
      <c r="BK708" s="1">
        <f>podroze78[[#This Row],[dieta]]+podroze78[[#This Row],[Koszt_wyj]]</f>
        <v>624</v>
      </c>
      <c r="BL708" s="1">
        <f>MONTH(podroze78[[#This Row],[D_wyj]])</f>
        <v>11</v>
      </c>
      <c r="BT708" s="1" t="s">
        <v>147</v>
      </c>
      <c r="BU708" s="1" t="s">
        <v>148</v>
      </c>
      <c r="BV708" s="1" t="s">
        <v>27</v>
      </c>
      <c r="BW708" s="2">
        <v>41946</v>
      </c>
      <c r="BX708" s="2">
        <v>41947</v>
      </c>
      <c r="BY708">
        <v>570</v>
      </c>
      <c r="BZ708" t="str">
        <f>podroze789[[#This Row],[Imie]]&amp;podroze789[[#This Row],[Nazwisko]]</f>
        <v>MariaOzimek</v>
      </c>
      <c r="CA708">
        <f>COUNTIF(podroze789[id],podroze789[[#This Row],[id]])</f>
        <v>8</v>
      </c>
      <c r="CB708">
        <f>podroze789[[#This Row],[D_powr]]-podroze789[[#This Row],[D_wyj]]+1</f>
        <v>2</v>
      </c>
      <c r="CC708" s="1" cm="1">
        <f t="array" ref="CC708">SUM(IF(podroze789[Nazwisko]=podroze789[[#This Row],[Nazwisko]],podroze789[dnie],0))</f>
        <v>24</v>
      </c>
      <c r="CD708" s="1">
        <f>30+(podroze789[[#This Row],[dnie]]-1)*24</f>
        <v>54</v>
      </c>
      <c r="CE708" s="1">
        <f>podroze789[[#This Row],[dieta]]+podroze789[[#This Row],[Koszt_wyj]]</f>
        <v>624</v>
      </c>
      <c r="CF708" s="1">
        <f>MONTH(podroze789[[#This Row],[D_wyj]])</f>
        <v>11</v>
      </c>
      <c r="CG708" s="1">
        <f>podroze789[[#This Row],[dnie]]-1</f>
        <v>1</v>
      </c>
      <c r="CV708" s="24">
        <v>1</v>
      </c>
    </row>
    <row r="709" spans="1:100" x14ac:dyDescent="0.25">
      <c r="A709" s="1" t="s">
        <v>36</v>
      </c>
      <c r="B709" s="1" t="s">
        <v>37</v>
      </c>
      <c r="C709" s="1" t="s">
        <v>38</v>
      </c>
      <c r="D709" s="2">
        <v>41642</v>
      </c>
      <c r="E709" s="2">
        <v>41643</v>
      </c>
      <c r="F709">
        <v>407.8</v>
      </c>
      <c r="G709" t="str">
        <f>podroze[[#This Row],[Imie]]&amp;podroze[[#This Row],[Nazwisko]]</f>
        <v>JanuaryPluta</v>
      </c>
      <c r="H709">
        <f>COUNTIF(podroze[id],podroze[[#This Row],[id]])</f>
        <v>7</v>
      </c>
      <c r="I709">
        <f>podroze[[#This Row],[D_powr]]-podroze[[#This Row],[D_wyj]]+1</f>
        <v>2</v>
      </c>
      <c r="J709" s="1" cm="1">
        <f t="array" ref="J709">SUM(IF(podroze[Nazwisko]=podroze[[#This Row],[Nazwisko]],podroze[dnie],0))</f>
        <v>24</v>
      </c>
      <c r="K709" s="1">
        <f>30+(podroze[[#This Row],[dnie]]-1)*24</f>
        <v>54</v>
      </c>
      <c r="AB709" s="1" t="s">
        <v>36</v>
      </c>
      <c r="AC709" s="1" t="s">
        <v>37</v>
      </c>
      <c r="AD709" s="1" t="s">
        <v>38</v>
      </c>
      <c r="AE709" s="2">
        <v>41642</v>
      </c>
      <c r="AF709" s="2">
        <v>41643</v>
      </c>
      <c r="AG709">
        <v>407.8</v>
      </c>
      <c r="AH709" t="str">
        <f>podroze7[[#This Row],[Imie]]&amp;podroze7[[#This Row],[Nazwisko]]</f>
        <v>JanuaryPluta</v>
      </c>
      <c r="AI709">
        <f>COUNTIF(podroze7[id],podroze7[[#This Row],[id]])</f>
        <v>7</v>
      </c>
      <c r="AJ709">
        <f>podroze7[[#This Row],[D_powr]]-podroze7[[#This Row],[D_wyj]]+1</f>
        <v>2</v>
      </c>
      <c r="AK709" s="1" cm="1">
        <f t="array" ref="AK709">SUM(IF(podroze7[Nazwisko]=podroze7[[#This Row],[Nazwisko]],podroze7[dnie],0))</f>
        <v>24</v>
      </c>
      <c r="AL709" s="1">
        <f>30+(podroze7[[#This Row],[dnie]]-1)*24</f>
        <v>54</v>
      </c>
      <c r="AM709" s="1">
        <f>podroze7[[#This Row],[dieta]]+podroze7[[#This Row],[Koszt_wyj]]</f>
        <v>461.8</v>
      </c>
      <c r="AZ709" s="1" t="s">
        <v>36</v>
      </c>
      <c r="BA709" s="1" t="s">
        <v>37</v>
      </c>
      <c r="BB709" s="1" t="s">
        <v>38</v>
      </c>
      <c r="BC709" s="2">
        <v>41642</v>
      </c>
      <c r="BD709" s="2">
        <v>41643</v>
      </c>
      <c r="BE709">
        <v>407.8</v>
      </c>
      <c r="BF709" t="str">
        <f>podroze78[[#This Row],[Imie]]&amp;podroze78[[#This Row],[Nazwisko]]</f>
        <v>JanuaryPluta</v>
      </c>
      <c r="BG709">
        <f>COUNTIF(podroze78[id],podroze78[[#This Row],[id]])</f>
        <v>7</v>
      </c>
      <c r="BH709">
        <f>podroze78[[#This Row],[D_powr]]-podroze78[[#This Row],[D_wyj]]+1</f>
        <v>2</v>
      </c>
      <c r="BI709" s="1" cm="1">
        <f t="array" ref="BI709">SUM(IF(podroze78[Nazwisko]=podroze78[[#This Row],[Nazwisko]],podroze78[dnie],0))</f>
        <v>24</v>
      </c>
      <c r="BJ709" s="1">
        <f>30+(podroze78[[#This Row],[dnie]]-1)*24</f>
        <v>54</v>
      </c>
      <c r="BK709" s="1">
        <f>podroze78[[#This Row],[dieta]]+podroze78[[#This Row],[Koszt_wyj]]</f>
        <v>461.8</v>
      </c>
      <c r="BL709" s="1">
        <f>MONTH(podroze78[[#This Row],[D_wyj]])</f>
        <v>1</v>
      </c>
      <c r="BT709" s="1" t="s">
        <v>36</v>
      </c>
      <c r="BU709" s="1" t="s">
        <v>37</v>
      </c>
      <c r="BV709" s="1" t="s">
        <v>38</v>
      </c>
      <c r="BW709" s="2">
        <v>41642</v>
      </c>
      <c r="BX709" s="2">
        <v>41643</v>
      </c>
      <c r="BY709">
        <v>407.8</v>
      </c>
      <c r="BZ709" t="str">
        <f>podroze789[[#This Row],[Imie]]&amp;podroze789[[#This Row],[Nazwisko]]</f>
        <v>JanuaryPluta</v>
      </c>
      <c r="CA709">
        <f>COUNTIF(podroze789[id],podroze789[[#This Row],[id]])</f>
        <v>7</v>
      </c>
      <c r="CB709">
        <f>podroze789[[#This Row],[D_powr]]-podroze789[[#This Row],[D_wyj]]+1</f>
        <v>2</v>
      </c>
      <c r="CC709" s="1" cm="1">
        <f t="array" ref="CC709">SUM(IF(podroze789[Nazwisko]=podroze789[[#This Row],[Nazwisko]],podroze789[dnie],0))</f>
        <v>24</v>
      </c>
      <c r="CD709" s="1">
        <f>30+(podroze789[[#This Row],[dnie]]-1)*24</f>
        <v>54</v>
      </c>
      <c r="CE709" s="1">
        <f>podroze789[[#This Row],[dieta]]+podroze789[[#This Row],[Koszt_wyj]]</f>
        <v>461.8</v>
      </c>
      <c r="CF709" s="1">
        <f>MONTH(podroze789[[#This Row],[D_wyj]])</f>
        <v>1</v>
      </c>
      <c r="CG709" s="1">
        <f>podroze789[[#This Row],[dnie]]-1</f>
        <v>1</v>
      </c>
      <c r="CV709" s="23">
        <v>1</v>
      </c>
    </row>
    <row r="710" spans="1:100" x14ac:dyDescent="0.25">
      <c r="A710" s="1" t="s">
        <v>36</v>
      </c>
      <c r="B710" s="1" t="s">
        <v>37</v>
      </c>
      <c r="C710" s="1" t="s">
        <v>66</v>
      </c>
      <c r="D710" s="2">
        <v>41799</v>
      </c>
      <c r="E710" s="2">
        <v>41800</v>
      </c>
      <c r="F710">
        <v>485.7</v>
      </c>
      <c r="G710" t="str">
        <f>podroze[[#This Row],[Imie]]&amp;podroze[[#This Row],[Nazwisko]]</f>
        <v>JanuaryPluta</v>
      </c>
      <c r="H710">
        <f>COUNTIF(podroze[id],podroze[[#This Row],[id]])</f>
        <v>7</v>
      </c>
      <c r="I710">
        <f>podroze[[#This Row],[D_powr]]-podroze[[#This Row],[D_wyj]]+1</f>
        <v>2</v>
      </c>
      <c r="J710" s="1" cm="1">
        <f t="array" ref="J710">SUM(IF(podroze[Nazwisko]=podroze[[#This Row],[Nazwisko]],podroze[dnie],0))</f>
        <v>24</v>
      </c>
      <c r="K710" s="1">
        <f>30+(podroze[[#This Row],[dnie]]-1)*24</f>
        <v>54</v>
      </c>
      <c r="AB710" s="1" t="s">
        <v>36</v>
      </c>
      <c r="AC710" s="1" t="s">
        <v>37</v>
      </c>
      <c r="AD710" s="1" t="s">
        <v>66</v>
      </c>
      <c r="AE710" s="2">
        <v>41799</v>
      </c>
      <c r="AF710" s="2">
        <v>41800</v>
      </c>
      <c r="AG710">
        <v>485.7</v>
      </c>
      <c r="AH710" t="str">
        <f>podroze7[[#This Row],[Imie]]&amp;podroze7[[#This Row],[Nazwisko]]</f>
        <v>JanuaryPluta</v>
      </c>
      <c r="AI710">
        <f>COUNTIF(podroze7[id],podroze7[[#This Row],[id]])</f>
        <v>7</v>
      </c>
      <c r="AJ710">
        <f>podroze7[[#This Row],[D_powr]]-podroze7[[#This Row],[D_wyj]]+1</f>
        <v>2</v>
      </c>
      <c r="AK710" s="1" cm="1">
        <f t="array" ref="AK710">SUM(IF(podroze7[Nazwisko]=podroze7[[#This Row],[Nazwisko]],podroze7[dnie],0))</f>
        <v>24</v>
      </c>
      <c r="AL710" s="1">
        <f>30+(podroze7[[#This Row],[dnie]]-1)*24</f>
        <v>54</v>
      </c>
      <c r="AM710" s="1">
        <f>podroze7[[#This Row],[dieta]]+podroze7[[#This Row],[Koszt_wyj]]</f>
        <v>539.70000000000005</v>
      </c>
      <c r="AZ710" s="1" t="s">
        <v>36</v>
      </c>
      <c r="BA710" s="1" t="s">
        <v>37</v>
      </c>
      <c r="BB710" s="1" t="s">
        <v>66</v>
      </c>
      <c r="BC710" s="2">
        <v>41799</v>
      </c>
      <c r="BD710" s="2">
        <v>41800</v>
      </c>
      <c r="BE710">
        <v>485.7</v>
      </c>
      <c r="BF710" t="str">
        <f>podroze78[[#This Row],[Imie]]&amp;podroze78[[#This Row],[Nazwisko]]</f>
        <v>JanuaryPluta</v>
      </c>
      <c r="BG710">
        <f>COUNTIF(podroze78[id],podroze78[[#This Row],[id]])</f>
        <v>7</v>
      </c>
      <c r="BH710">
        <f>podroze78[[#This Row],[D_powr]]-podroze78[[#This Row],[D_wyj]]+1</f>
        <v>2</v>
      </c>
      <c r="BI710" s="1" cm="1">
        <f t="array" ref="BI710">SUM(IF(podroze78[Nazwisko]=podroze78[[#This Row],[Nazwisko]],podroze78[dnie],0))</f>
        <v>24</v>
      </c>
      <c r="BJ710" s="1">
        <f>30+(podroze78[[#This Row],[dnie]]-1)*24</f>
        <v>54</v>
      </c>
      <c r="BK710" s="1">
        <f>podroze78[[#This Row],[dieta]]+podroze78[[#This Row],[Koszt_wyj]]</f>
        <v>539.70000000000005</v>
      </c>
      <c r="BL710" s="1">
        <f>MONTH(podroze78[[#This Row],[D_wyj]])</f>
        <v>6</v>
      </c>
      <c r="BT710" s="1" t="s">
        <v>36</v>
      </c>
      <c r="BU710" s="1" t="s">
        <v>37</v>
      </c>
      <c r="BV710" s="1" t="s">
        <v>66</v>
      </c>
      <c r="BW710" s="2">
        <v>41799</v>
      </c>
      <c r="BX710" s="2">
        <v>41800</v>
      </c>
      <c r="BY710">
        <v>485.7</v>
      </c>
      <c r="BZ710" t="str">
        <f>podroze789[[#This Row],[Imie]]&amp;podroze789[[#This Row],[Nazwisko]]</f>
        <v>JanuaryPluta</v>
      </c>
      <c r="CA710">
        <f>COUNTIF(podroze789[id],podroze789[[#This Row],[id]])</f>
        <v>7</v>
      </c>
      <c r="CB710">
        <f>podroze789[[#This Row],[D_powr]]-podroze789[[#This Row],[D_wyj]]+1</f>
        <v>2</v>
      </c>
      <c r="CC710" s="1" cm="1">
        <f t="array" ref="CC710">SUM(IF(podroze789[Nazwisko]=podroze789[[#This Row],[Nazwisko]],podroze789[dnie],0))</f>
        <v>24</v>
      </c>
      <c r="CD710" s="1">
        <f>30+(podroze789[[#This Row],[dnie]]-1)*24</f>
        <v>54</v>
      </c>
      <c r="CE710" s="1">
        <f>podroze789[[#This Row],[dieta]]+podroze789[[#This Row],[Koszt_wyj]]</f>
        <v>539.70000000000005</v>
      </c>
      <c r="CF710" s="1">
        <f>MONTH(podroze789[[#This Row],[D_wyj]])</f>
        <v>6</v>
      </c>
      <c r="CG710" s="1">
        <f>podroze789[[#This Row],[dnie]]-1</f>
        <v>1</v>
      </c>
      <c r="CV710" s="24">
        <v>1</v>
      </c>
    </row>
    <row r="711" spans="1:100" hidden="1" x14ac:dyDescent="0.25">
      <c r="A711" s="1" t="s">
        <v>115</v>
      </c>
      <c r="B711" s="1" t="s">
        <v>116</v>
      </c>
      <c r="C711" s="1" t="s">
        <v>24</v>
      </c>
      <c r="D711" s="2">
        <v>41975</v>
      </c>
      <c r="E711" s="2">
        <v>41975</v>
      </c>
      <c r="F711">
        <v>290.7</v>
      </c>
      <c r="G711" t="str">
        <f>podroze[[#This Row],[Imie]]&amp;podroze[[#This Row],[Nazwisko]]</f>
        <v>AnnaSobecka</v>
      </c>
      <c r="H711">
        <f>COUNTIF(podroze[id],podroze[[#This Row],[id]])</f>
        <v>9</v>
      </c>
      <c r="I711">
        <f>podroze[[#This Row],[D_powr]]-podroze[[#This Row],[D_wyj]]+1</f>
        <v>1</v>
      </c>
      <c r="J711" s="1" cm="1">
        <f t="array" ref="J711">SUM(IF(podroze[Nazwisko]=podroze[[#This Row],[Nazwisko]],podroze[dnie],0))</f>
        <v>24</v>
      </c>
      <c r="K711" s="1">
        <f>30+(podroze[[#This Row],[dnie]]-1)*24</f>
        <v>30</v>
      </c>
      <c r="AB711" s="1" t="s">
        <v>115</v>
      </c>
      <c r="AC711" s="1" t="s">
        <v>116</v>
      </c>
      <c r="AD711" s="1" t="s">
        <v>24</v>
      </c>
      <c r="AE711" s="2">
        <v>41975</v>
      </c>
      <c r="AF711" s="2">
        <v>41975</v>
      </c>
      <c r="AG711">
        <v>290.7</v>
      </c>
      <c r="AH711" t="str">
        <f>podroze7[[#This Row],[Imie]]&amp;podroze7[[#This Row],[Nazwisko]]</f>
        <v>AnnaSobecka</v>
      </c>
      <c r="AI711">
        <f>COUNTIF(podroze7[id],podroze7[[#This Row],[id]])</f>
        <v>9</v>
      </c>
      <c r="AJ711">
        <f>podroze7[[#This Row],[D_powr]]-podroze7[[#This Row],[D_wyj]]+1</f>
        <v>1</v>
      </c>
      <c r="AK711" s="1" cm="1">
        <f t="array" ref="AK711">SUM(IF(podroze7[Nazwisko]=podroze7[[#This Row],[Nazwisko]],podroze7[dnie],0))</f>
        <v>24</v>
      </c>
      <c r="AL711" s="1">
        <f>30+(podroze7[[#This Row],[dnie]]-1)*24</f>
        <v>30</v>
      </c>
      <c r="AM711" s="1">
        <f>podroze7[[#This Row],[dieta]]+podroze7[[#This Row],[Koszt_wyj]]</f>
        <v>320.7</v>
      </c>
      <c r="AZ711" s="1" t="s">
        <v>115</v>
      </c>
      <c r="BA711" s="1" t="s">
        <v>116</v>
      </c>
      <c r="BB711" s="1" t="s">
        <v>24</v>
      </c>
      <c r="BC711" s="2">
        <v>41975</v>
      </c>
      <c r="BD711" s="2">
        <v>41975</v>
      </c>
      <c r="BE711">
        <v>290.7</v>
      </c>
      <c r="BF711" t="str">
        <f>podroze78[[#This Row],[Imie]]&amp;podroze78[[#This Row],[Nazwisko]]</f>
        <v>AnnaSobecka</v>
      </c>
      <c r="BG711">
        <f>COUNTIF(podroze78[id],podroze78[[#This Row],[id]])</f>
        <v>9</v>
      </c>
      <c r="BH711">
        <f>podroze78[[#This Row],[D_powr]]-podroze78[[#This Row],[D_wyj]]+1</f>
        <v>1</v>
      </c>
      <c r="BI711" s="1" cm="1">
        <f t="array" ref="BI711">SUM(IF(podroze78[Nazwisko]=podroze78[[#This Row],[Nazwisko]],podroze78[dnie],0))</f>
        <v>24</v>
      </c>
      <c r="BJ711" s="1">
        <f>30+(podroze78[[#This Row],[dnie]]-1)*24</f>
        <v>30</v>
      </c>
      <c r="BK711" s="1">
        <f>podroze78[[#This Row],[dieta]]+podroze78[[#This Row],[Koszt_wyj]]</f>
        <v>320.7</v>
      </c>
      <c r="BL711" s="1">
        <f>MONTH(podroze78[[#This Row],[D_wyj]])</f>
        <v>12</v>
      </c>
      <c r="BT711" s="1" t="s">
        <v>115</v>
      </c>
      <c r="BU711" s="1" t="s">
        <v>116</v>
      </c>
      <c r="BV711" s="1" t="s">
        <v>24</v>
      </c>
      <c r="BW711" s="2">
        <v>41975</v>
      </c>
      <c r="BX711" s="2">
        <v>41975</v>
      </c>
      <c r="BY711">
        <v>290.7</v>
      </c>
      <c r="BZ711" t="str">
        <f>podroze789[[#This Row],[Imie]]&amp;podroze789[[#This Row],[Nazwisko]]</f>
        <v>AnnaSobecka</v>
      </c>
      <c r="CA711">
        <f>COUNTIF(podroze789[id],podroze789[[#This Row],[id]])</f>
        <v>9</v>
      </c>
      <c r="CB711">
        <f>podroze789[[#This Row],[D_powr]]-podroze789[[#This Row],[D_wyj]]+1</f>
        <v>1</v>
      </c>
      <c r="CC711" s="1" cm="1">
        <f t="array" ref="CC711">SUM(IF(podroze789[Nazwisko]=podroze789[[#This Row],[Nazwisko]],podroze789[dnie],0))</f>
        <v>24</v>
      </c>
      <c r="CD711" s="1">
        <f>30+(podroze789[[#This Row],[dnie]]-1)*24</f>
        <v>30</v>
      </c>
      <c r="CE711" s="1">
        <f>podroze789[[#This Row],[dieta]]+podroze789[[#This Row],[Koszt_wyj]]</f>
        <v>320.7</v>
      </c>
      <c r="CF711" s="1">
        <f>MONTH(podroze789[[#This Row],[D_wyj]])</f>
        <v>12</v>
      </c>
      <c r="CG711" s="1">
        <f>podroze789[[#This Row],[dnie]]-1</f>
        <v>0</v>
      </c>
      <c r="CV711" s="23">
        <v>1</v>
      </c>
    </row>
    <row r="712" spans="1:100" hidden="1" x14ac:dyDescent="0.25">
      <c r="A712" s="1" t="s">
        <v>147</v>
      </c>
      <c r="B712" s="1" t="s">
        <v>148</v>
      </c>
      <c r="C712" s="1" t="s">
        <v>24</v>
      </c>
      <c r="D712" s="2">
        <v>41970</v>
      </c>
      <c r="E712" s="2">
        <v>41970</v>
      </c>
      <c r="F712">
        <v>290.7</v>
      </c>
      <c r="G712" t="str">
        <f>podroze[[#This Row],[Imie]]&amp;podroze[[#This Row],[Nazwisko]]</f>
        <v>MariaOzimek</v>
      </c>
      <c r="H712">
        <f>COUNTIF(podroze[id],podroze[[#This Row],[id]])</f>
        <v>8</v>
      </c>
      <c r="I712">
        <f>podroze[[#This Row],[D_powr]]-podroze[[#This Row],[D_wyj]]+1</f>
        <v>1</v>
      </c>
      <c r="J712" s="1" cm="1">
        <f t="array" ref="J712">SUM(IF(podroze[Nazwisko]=podroze[[#This Row],[Nazwisko]],podroze[dnie],0))</f>
        <v>24</v>
      </c>
      <c r="K712" s="1">
        <f>30+(podroze[[#This Row],[dnie]]-1)*24</f>
        <v>30</v>
      </c>
      <c r="AB712" s="1" t="s">
        <v>147</v>
      </c>
      <c r="AC712" s="1" t="s">
        <v>148</v>
      </c>
      <c r="AD712" s="1" t="s">
        <v>24</v>
      </c>
      <c r="AE712" s="2">
        <v>41970</v>
      </c>
      <c r="AF712" s="2">
        <v>41970</v>
      </c>
      <c r="AG712">
        <v>290.7</v>
      </c>
      <c r="AH712" t="str">
        <f>podroze7[[#This Row],[Imie]]&amp;podroze7[[#This Row],[Nazwisko]]</f>
        <v>MariaOzimek</v>
      </c>
      <c r="AI712">
        <f>COUNTIF(podroze7[id],podroze7[[#This Row],[id]])</f>
        <v>8</v>
      </c>
      <c r="AJ712">
        <f>podroze7[[#This Row],[D_powr]]-podroze7[[#This Row],[D_wyj]]+1</f>
        <v>1</v>
      </c>
      <c r="AK712" s="1" cm="1">
        <f t="array" ref="AK712">SUM(IF(podroze7[Nazwisko]=podroze7[[#This Row],[Nazwisko]],podroze7[dnie],0))</f>
        <v>24</v>
      </c>
      <c r="AL712" s="1">
        <f>30+(podroze7[[#This Row],[dnie]]-1)*24</f>
        <v>30</v>
      </c>
      <c r="AM712" s="1">
        <f>podroze7[[#This Row],[dieta]]+podroze7[[#This Row],[Koszt_wyj]]</f>
        <v>320.7</v>
      </c>
      <c r="AZ712" s="1" t="s">
        <v>147</v>
      </c>
      <c r="BA712" s="1" t="s">
        <v>148</v>
      </c>
      <c r="BB712" s="1" t="s">
        <v>24</v>
      </c>
      <c r="BC712" s="2">
        <v>41970</v>
      </c>
      <c r="BD712" s="2">
        <v>41970</v>
      </c>
      <c r="BE712">
        <v>290.7</v>
      </c>
      <c r="BF712" t="str">
        <f>podroze78[[#This Row],[Imie]]&amp;podroze78[[#This Row],[Nazwisko]]</f>
        <v>MariaOzimek</v>
      </c>
      <c r="BG712">
        <f>COUNTIF(podroze78[id],podroze78[[#This Row],[id]])</f>
        <v>8</v>
      </c>
      <c r="BH712">
        <f>podroze78[[#This Row],[D_powr]]-podroze78[[#This Row],[D_wyj]]+1</f>
        <v>1</v>
      </c>
      <c r="BI712" s="1" cm="1">
        <f t="array" ref="BI712">SUM(IF(podroze78[Nazwisko]=podroze78[[#This Row],[Nazwisko]],podroze78[dnie],0))</f>
        <v>24</v>
      </c>
      <c r="BJ712" s="1">
        <f>30+(podroze78[[#This Row],[dnie]]-1)*24</f>
        <v>30</v>
      </c>
      <c r="BK712" s="1">
        <f>podroze78[[#This Row],[dieta]]+podroze78[[#This Row],[Koszt_wyj]]</f>
        <v>320.7</v>
      </c>
      <c r="BL712" s="1">
        <f>MONTH(podroze78[[#This Row],[D_wyj]])</f>
        <v>11</v>
      </c>
      <c r="BT712" s="1" t="s">
        <v>147</v>
      </c>
      <c r="BU712" s="1" t="s">
        <v>148</v>
      </c>
      <c r="BV712" s="1" t="s">
        <v>24</v>
      </c>
      <c r="BW712" s="2">
        <v>41970</v>
      </c>
      <c r="BX712" s="2">
        <v>41970</v>
      </c>
      <c r="BY712">
        <v>290.7</v>
      </c>
      <c r="BZ712" t="str">
        <f>podroze789[[#This Row],[Imie]]&amp;podroze789[[#This Row],[Nazwisko]]</f>
        <v>MariaOzimek</v>
      </c>
      <c r="CA712">
        <f>COUNTIF(podroze789[id],podroze789[[#This Row],[id]])</f>
        <v>8</v>
      </c>
      <c r="CB712">
        <f>podroze789[[#This Row],[D_powr]]-podroze789[[#This Row],[D_wyj]]+1</f>
        <v>1</v>
      </c>
      <c r="CC712" s="1" cm="1">
        <f t="array" ref="CC712">SUM(IF(podroze789[Nazwisko]=podroze789[[#This Row],[Nazwisko]],podroze789[dnie],0))</f>
        <v>24</v>
      </c>
      <c r="CD712" s="1">
        <f>30+(podroze789[[#This Row],[dnie]]-1)*24</f>
        <v>30</v>
      </c>
      <c r="CE712" s="1">
        <f>podroze789[[#This Row],[dieta]]+podroze789[[#This Row],[Koszt_wyj]]</f>
        <v>320.7</v>
      </c>
      <c r="CF712" s="1">
        <f>MONTH(podroze789[[#This Row],[D_wyj]])</f>
        <v>11</v>
      </c>
      <c r="CG712" s="1">
        <f>podroze789[[#This Row],[dnie]]-1</f>
        <v>0</v>
      </c>
      <c r="CV712" s="24">
        <v>3</v>
      </c>
    </row>
    <row r="713" spans="1:100" hidden="1" x14ac:dyDescent="0.25">
      <c r="A713" s="1" t="s">
        <v>147</v>
      </c>
      <c r="B713" s="1" t="s">
        <v>148</v>
      </c>
      <c r="C713" s="1" t="s">
        <v>72</v>
      </c>
      <c r="D713" s="2">
        <v>41974</v>
      </c>
      <c r="E713" s="2">
        <v>41974</v>
      </c>
      <c r="F713">
        <v>494.7</v>
      </c>
      <c r="G713" t="str">
        <f>podroze[[#This Row],[Imie]]&amp;podroze[[#This Row],[Nazwisko]]</f>
        <v>MariaOzimek</v>
      </c>
      <c r="H713">
        <f>COUNTIF(podroze[id],podroze[[#This Row],[id]])</f>
        <v>8</v>
      </c>
      <c r="I713">
        <f>podroze[[#This Row],[D_powr]]-podroze[[#This Row],[D_wyj]]+1</f>
        <v>1</v>
      </c>
      <c r="J713" s="1" cm="1">
        <f t="array" ref="J713">SUM(IF(podroze[Nazwisko]=podroze[[#This Row],[Nazwisko]],podroze[dnie],0))</f>
        <v>24</v>
      </c>
      <c r="K713" s="1">
        <f>30+(podroze[[#This Row],[dnie]]-1)*24</f>
        <v>30</v>
      </c>
      <c r="AB713" s="1" t="s">
        <v>147</v>
      </c>
      <c r="AC713" s="1" t="s">
        <v>148</v>
      </c>
      <c r="AD713" s="1" t="s">
        <v>72</v>
      </c>
      <c r="AE713" s="2">
        <v>41974</v>
      </c>
      <c r="AF713" s="2">
        <v>41974</v>
      </c>
      <c r="AG713">
        <v>494.7</v>
      </c>
      <c r="AH713" t="str">
        <f>podroze7[[#This Row],[Imie]]&amp;podroze7[[#This Row],[Nazwisko]]</f>
        <v>MariaOzimek</v>
      </c>
      <c r="AI713">
        <f>COUNTIF(podroze7[id],podroze7[[#This Row],[id]])</f>
        <v>8</v>
      </c>
      <c r="AJ713">
        <f>podroze7[[#This Row],[D_powr]]-podroze7[[#This Row],[D_wyj]]+1</f>
        <v>1</v>
      </c>
      <c r="AK713" s="1" cm="1">
        <f t="array" ref="AK713">SUM(IF(podroze7[Nazwisko]=podroze7[[#This Row],[Nazwisko]],podroze7[dnie],0))</f>
        <v>24</v>
      </c>
      <c r="AL713" s="1">
        <f>30+(podroze7[[#This Row],[dnie]]-1)*24</f>
        <v>30</v>
      </c>
      <c r="AM713" s="1">
        <f>podroze7[[#This Row],[dieta]]+podroze7[[#This Row],[Koszt_wyj]]</f>
        <v>524.70000000000005</v>
      </c>
      <c r="AZ713" s="1" t="s">
        <v>147</v>
      </c>
      <c r="BA713" s="1" t="s">
        <v>148</v>
      </c>
      <c r="BB713" s="1" t="s">
        <v>72</v>
      </c>
      <c r="BC713" s="2">
        <v>41974</v>
      </c>
      <c r="BD713" s="2">
        <v>41974</v>
      </c>
      <c r="BE713">
        <v>494.7</v>
      </c>
      <c r="BF713" t="str">
        <f>podroze78[[#This Row],[Imie]]&amp;podroze78[[#This Row],[Nazwisko]]</f>
        <v>MariaOzimek</v>
      </c>
      <c r="BG713">
        <f>COUNTIF(podroze78[id],podroze78[[#This Row],[id]])</f>
        <v>8</v>
      </c>
      <c r="BH713">
        <f>podroze78[[#This Row],[D_powr]]-podroze78[[#This Row],[D_wyj]]+1</f>
        <v>1</v>
      </c>
      <c r="BI713" s="1" cm="1">
        <f t="array" ref="BI713">SUM(IF(podroze78[Nazwisko]=podroze78[[#This Row],[Nazwisko]],podroze78[dnie],0))</f>
        <v>24</v>
      </c>
      <c r="BJ713" s="1">
        <f>30+(podroze78[[#This Row],[dnie]]-1)*24</f>
        <v>30</v>
      </c>
      <c r="BK713" s="1">
        <f>podroze78[[#This Row],[dieta]]+podroze78[[#This Row],[Koszt_wyj]]</f>
        <v>524.70000000000005</v>
      </c>
      <c r="BL713" s="1">
        <f>MONTH(podroze78[[#This Row],[D_wyj]])</f>
        <v>12</v>
      </c>
      <c r="BT713" s="1" t="s">
        <v>147</v>
      </c>
      <c r="BU713" s="1" t="s">
        <v>148</v>
      </c>
      <c r="BV713" s="1" t="s">
        <v>72</v>
      </c>
      <c r="BW713" s="2">
        <v>41974</v>
      </c>
      <c r="BX713" s="2">
        <v>41974</v>
      </c>
      <c r="BY713">
        <v>494.7</v>
      </c>
      <c r="BZ713" t="str">
        <f>podroze789[[#This Row],[Imie]]&amp;podroze789[[#This Row],[Nazwisko]]</f>
        <v>MariaOzimek</v>
      </c>
      <c r="CA713">
        <f>COUNTIF(podroze789[id],podroze789[[#This Row],[id]])</f>
        <v>8</v>
      </c>
      <c r="CB713">
        <f>podroze789[[#This Row],[D_powr]]-podroze789[[#This Row],[D_wyj]]+1</f>
        <v>1</v>
      </c>
      <c r="CC713" s="1" cm="1">
        <f t="array" ref="CC713">SUM(IF(podroze789[Nazwisko]=podroze789[[#This Row],[Nazwisko]],podroze789[dnie],0))</f>
        <v>24</v>
      </c>
      <c r="CD713" s="1">
        <f>30+(podroze789[[#This Row],[dnie]]-1)*24</f>
        <v>30</v>
      </c>
      <c r="CE713" s="1">
        <f>podroze789[[#This Row],[dieta]]+podroze789[[#This Row],[Koszt_wyj]]</f>
        <v>524.70000000000005</v>
      </c>
      <c r="CF713" s="1">
        <f>MONTH(podroze789[[#This Row],[D_wyj]])</f>
        <v>12</v>
      </c>
      <c r="CG713" s="1">
        <f>podroze789[[#This Row],[dnie]]-1</f>
        <v>0</v>
      </c>
      <c r="CV713" s="23">
        <v>2</v>
      </c>
    </row>
    <row r="714" spans="1:100" x14ac:dyDescent="0.25">
      <c r="A714" s="1" t="s">
        <v>145</v>
      </c>
      <c r="B714" s="1" t="s">
        <v>146</v>
      </c>
      <c r="C714" s="1" t="s">
        <v>30</v>
      </c>
      <c r="D714" s="2">
        <v>41863</v>
      </c>
      <c r="E714" s="2">
        <v>41867</v>
      </c>
      <c r="F714">
        <v>688.5</v>
      </c>
      <c r="G714" t="str">
        <f>podroze[[#This Row],[Imie]]&amp;podroze[[#This Row],[Nazwisko]]</f>
        <v>ZytaMazurkiewicz</v>
      </c>
      <c r="H714">
        <f>COUNTIF(podroze[id],podroze[[#This Row],[id]])</f>
        <v>7</v>
      </c>
      <c r="I714">
        <f>podroze[[#This Row],[D_powr]]-podroze[[#This Row],[D_wyj]]+1</f>
        <v>5</v>
      </c>
      <c r="J714" s="1" cm="1">
        <f t="array" ref="J714">SUM(IF(podroze[Nazwisko]=podroze[[#This Row],[Nazwisko]],podroze[dnie],0))</f>
        <v>23</v>
      </c>
      <c r="K714" s="1">
        <f>30+(podroze[[#This Row],[dnie]]-1)*24</f>
        <v>126</v>
      </c>
      <c r="AB714" s="1" t="s">
        <v>145</v>
      </c>
      <c r="AC714" s="1" t="s">
        <v>146</v>
      </c>
      <c r="AD714" s="1" t="s">
        <v>30</v>
      </c>
      <c r="AE714" s="2">
        <v>41863</v>
      </c>
      <c r="AF714" s="2">
        <v>41867</v>
      </c>
      <c r="AG714">
        <v>688.5</v>
      </c>
      <c r="AH714" t="str">
        <f>podroze7[[#This Row],[Imie]]&amp;podroze7[[#This Row],[Nazwisko]]</f>
        <v>ZytaMazurkiewicz</v>
      </c>
      <c r="AI714">
        <f>COUNTIF(podroze7[id],podroze7[[#This Row],[id]])</f>
        <v>7</v>
      </c>
      <c r="AJ714">
        <f>podroze7[[#This Row],[D_powr]]-podroze7[[#This Row],[D_wyj]]+1</f>
        <v>5</v>
      </c>
      <c r="AK714" s="1" cm="1">
        <f t="array" ref="AK714">SUM(IF(podroze7[Nazwisko]=podroze7[[#This Row],[Nazwisko]],podroze7[dnie],0))</f>
        <v>23</v>
      </c>
      <c r="AL714" s="1">
        <f>30+(podroze7[[#This Row],[dnie]]-1)*24</f>
        <v>126</v>
      </c>
      <c r="AM714" s="1">
        <f>podroze7[[#This Row],[dieta]]+podroze7[[#This Row],[Koszt_wyj]]</f>
        <v>814.5</v>
      </c>
      <c r="AZ714" s="1" t="s">
        <v>145</v>
      </c>
      <c r="BA714" s="1" t="s">
        <v>146</v>
      </c>
      <c r="BB714" s="1" t="s">
        <v>30</v>
      </c>
      <c r="BC714" s="2">
        <v>41863</v>
      </c>
      <c r="BD714" s="2">
        <v>41867</v>
      </c>
      <c r="BE714">
        <v>688.5</v>
      </c>
      <c r="BF714" t="str">
        <f>podroze78[[#This Row],[Imie]]&amp;podroze78[[#This Row],[Nazwisko]]</f>
        <v>ZytaMazurkiewicz</v>
      </c>
      <c r="BG714">
        <f>COUNTIF(podroze78[id],podroze78[[#This Row],[id]])</f>
        <v>7</v>
      </c>
      <c r="BH714">
        <f>podroze78[[#This Row],[D_powr]]-podroze78[[#This Row],[D_wyj]]+1</f>
        <v>5</v>
      </c>
      <c r="BI714" s="1" cm="1">
        <f t="array" ref="BI714">SUM(IF(podroze78[Nazwisko]=podroze78[[#This Row],[Nazwisko]],podroze78[dnie],0))</f>
        <v>23</v>
      </c>
      <c r="BJ714" s="1">
        <f>30+(podroze78[[#This Row],[dnie]]-1)*24</f>
        <v>126</v>
      </c>
      <c r="BK714" s="1">
        <f>podroze78[[#This Row],[dieta]]+podroze78[[#This Row],[Koszt_wyj]]</f>
        <v>814.5</v>
      </c>
      <c r="BL714" s="1">
        <f>MONTH(podroze78[[#This Row],[D_wyj]])</f>
        <v>8</v>
      </c>
      <c r="BT714" s="1" t="s">
        <v>145</v>
      </c>
      <c r="BU714" s="1" t="s">
        <v>146</v>
      </c>
      <c r="BV714" s="1" t="s">
        <v>30</v>
      </c>
      <c r="BW714" s="2">
        <v>41863</v>
      </c>
      <c r="BX714" s="2">
        <v>41867</v>
      </c>
      <c r="BY714">
        <v>688.5</v>
      </c>
      <c r="BZ714" t="str">
        <f>podroze789[[#This Row],[Imie]]&amp;podroze789[[#This Row],[Nazwisko]]</f>
        <v>ZytaMazurkiewicz</v>
      </c>
      <c r="CA714">
        <f>COUNTIF(podroze789[id],podroze789[[#This Row],[id]])</f>
        <v>7</v>
      </c>
      <c r="CB714">
        <f>podroze789[[#This Row],[D_powr]]-podroze789[[#This Row],[D_wyj]]+1</f>
        <v>5</v>
      </c>
      <c r="CC714" s="1" cm="1">
        <f t="array" ref="CC714">SUM(IF(podroze789[Nazwisko]=podroze789[[#This Row],[Nazwisko]],podroze789[dnie],0))</f>
        <v>23</v>
      </c>
      <c r="CD714" s="1">
        <f>30+(podroze789[[#This Row],[dnie]]-1)*24</f>
        <v>126</v>
      </c>
      <c r="CE714" s="1">
        <f>podroze789[[#This Row],[dieta]]+podroze789[[#This Row],[Koszt_wyj]]</f>
        <v>814.5</v>
      </c>
      <c r="CF714" s="1">
        <f>MONTH(podroze789[[#This Row],[D_wyj]])</f>
        <v>8</v>
      </c>
      <c r="CG714" s="1">
        <f>podroze789[[#This Row],[dnie]]-1</f>
        <v>4</v>
      </c>
      <c r="CV714" s="24">
        <v>1</v>
      </c>
    </row>
    <row r="715" spans="1:100" x14ac:dyDescent="0.25">
      <c r="A715" s="1" t="s">
        <v>145</v>
      </c>
      <c r="B715" s="1" t="s">
        <v>146</v>
      </c>
      <c r="C715" s="1" t="s">
        <v>14</v>
      </c>
      <c r="D715" s="2">
        <v>41971</v>
      </c>
      <c r="E715" s="2">
        <v>41975</v>
      </c>
      <c r="F715">
        <v>674.5</v>
      </c>
      <c r="G715" t="str">
        <f>podroze[[#This Row],[Imie]]&amp;podroze[[#This Row],[Nazwisko]]</f>
        <v>ZytaMazurkiewicz</v>
      </c>
      <c r="H715">
        <f>COUNTIF(podroze[id],podroze[[#This Row],[id]])</f>
        <v>7</v>
      </c>
      <c r="I715">
        <f>podroze[[#This Row],[D_powr]]-podroze[[#This Row],[D_wyj]]+1</f>
        <v>5</v>
      </c>
      <c r="J715" s="1" cm="1">
        <f t="array" ref="J715">SUM(IF(podroze[Nazwisko]=podroze[[#This Row],[Nazwisko]],podroze[dnie],0))</f>
        <v>23</v>
      </c>
      <c r="K715" s="1">
        <f>30+(podroze[[#This Row],[dnie]]-1)*24</f>
        <v>126</v>
      </c>
      <c r="AB715" s="1" t="s">
        <v>145</v>
      </c>
      <c r="AC715" s="1" t="s">
        <v>146</v>
      </c>
      <c r="AD715" s="1" t="s">
        <v>14</v>
      </c>
      <c r="AE715" s="2">
        <v>41971</v>
      </c>
      <c r="AF715" s="2">
        <v>41975</v>
      </c>
      <c r="AG715">
        <v>674.5</v>
      </c>
      <c r="AH715" t="str">
        <f>podroze7[[#This Row],[Imie]]&amp;podroze7[[#This Row],[Nazwisko]]</f>
        <v>ZytaMazurkiewicz</v>
      </c>
      <c r="AI715">
        <f>COUNTIF(podroze7[id],podroze7[[#This Row],[id]])</f>
        <v>7</v>
      </c>
      <c r="AJ715">
        <f>podroze7[[#This Row],[D_powr]]-podroze7[[#This Row],[D_wyj]]+1</f>
        <v>5</v>
      </c>
      <c r="AK715" s="1" cm="1">
        <f t="array" ref="AK715">SUM(IF(podroze7[Nazwisko]=podroze7[[#This Row],[Nazwisko]],podroze7[dnie],0))</f>
        <v>23</v>
      </c>
      <c r="AL715" s="1">
        <f>30+(podroze7[[#This Row],[dnie]]-1)*24</f>
        <v>126</v>
      </c>
      <c r="AM715" s="1">
        <f>podroze7[[#This Row],[dieta]]+podroze7[[#This Row],[Koszt_wyj]]</f>
        <v>800.5</v>
      </c>
      <c r="AZ715" s="1" t="s">
        <v>145</v>
      </c>
      <c r="BA715" s="1" t="s">
        <v>146</v>
      </c>
      <c r="BB715" s="1" t="s">
        <v>14</v>
      </c>
      <c r="BC715" s="2">
        <v>41971</v>
      </c>
      <c r="BD715" s="2">
        <v>41975</v>
      </c>
      <c r="BE715">
        <v>674.5</v>
      </c>
      <c r="BF715" t="str">
        <f>podroze78[[#This Row],[Imie]]&amp;podroze78[[#This Row],[Nazwisko]]</f>
        <v>ZytaMazurkiewicz</v>
      </c>
      <c r="BG715">
        <f>COUNTIF(podroze78[id],podroze78[[#This Row],[id]])</f>
        <v>7</v>
      </c>
      <c r="BH715">
        <f>podroze78[[#This Row],[D_powr]]-podroze78[[#This Row],[D_wyj]]+1</f>
        <v>5</v>
      </c>
      <c r="BI715" s="1" cm="1">
        <f t="array" ref="BI715">SUM(IF(podroze78[Nazwisko]=podroze78[[#This Row],[Nazwisko]],podroze78[dnie],0))</f>
        <v>23</v>
      </c>
      <c r="BJ715" s="1">
        <f>30+(podroze78[[#This Row],[dnie]]-1)*24</f>
        <v>126</v>
      </c>
      <c r="BK715" s="1">
        <f>podroze78[[#This Row],[dieta]]+podroze78[[#This Row],[Koszt_wyj]]</f>
        <v>800.5</v>
      </c>
      <c r="BL715" s="1">
        <f>MONTH(podroze78[[#This Row],[D_wyj]])</f>
        <v>11</v>
      </c>
      <c r="BT715" s="1" t="s">
        <v>145</v>
      </c>
      <c r="BU715" s="1" t="s">
        <v>146</v>
      </c>
      <c r="BV715" s="1" t="s">
        <v>14</v>
      </c>
      <c r="BW715" s="2">
        <v>41971</v>
      </c>
      <c r="BX715" s="2">
        <v>41975</v>
      </c>
      <c r="BY715">
        <v>674.5</v>
      </c>
      <c r="BZ715" t="str">
        <f>podroze789[[#This Row],[Imie]]&amp;podroze789[[#This Row],[Nazwisko]]</f>
        <v>ZytaMazurkiewicz</v>
      </c>
      <c r="CA715">
        <f>COUNTIF(podroze789[id],podroze789[[#This Row],[id]])</f>
        <v>7</v>
      </c>
      <c r="CB715">
        <f>podroze789[[#This Row],[D_powr]]-podroze789[[#This Row],[D_wyj]]+1</f>
        <v>5</v>
      </c>
      <c r="CC715" s="1" cm="1">
        <f t="array" ref="CC715">SUM(IF(podroze789[Nazwisko]=podroze789[[#This Row],[Nazwisko]],podroze789[dnie],0))</f>
        <v>23</v>
      </c>
      <c r="CD715" s="1">
        <f>30+(podroze789[[#This Row],[dnie]]-1)*24</f>
        <v>126</v>
      </c>
      <c r="CE715" s="1">
        <f>podroze789[[#This Row],[dieta]]+podroze789[[#This Row],[Koszt_wyj]]</f>
        <v>800.5</v>
      </c>
      <c r="CF715" s="1">
        <f>MONTH(podroze789[[#This Row],[D_wyj]])</f>
        <v>11</v>
      </c>
      <c r="CG715" s="1">
        <f>podroze789[[#This Row],[dnie]]-1</f>
        <v>4</v>
      </c>
      <c r="CV715" s="23">
        <v>1</v>
      </c>
    </row>
    <row r="716" spans="1:100" x14ac:dyDescent="0.25">
      <c r="A716" s="1" t="s">
        <v>31</v>
      </c>
      <c r="B716" s="1" t="s">
        <v>32</v>
      </c>
      <c r="C716" s="1" t="s">
        <v>30</v>
      </c>
      <c r="D716" s="2">
        <v>41653</v>
      </c>
      <c r="E716" s="2">
        <v>41655</v>
      </c>
      <c r="F716">
        <v>450.5</v>
      </c>
      <c r="G716" t="str">
        <f>podroze[[#This Row],[Imie]]&amp;podroze[[#This Row],[Nazwisko]]</f>
        <v>SebastianHalik</v>
      </c>
      <c r="H716">
        <f>COUNTIF(podroze[id],podroze[[#This Row],[id]])</f>
        <v>11</v>
      </c>
      <c r="I716">
        <f>podroze[[#This Row],[D_powr]]-podroze[[#This Row],[D_wyj]]+1</f>
        <v>3</v>
      </c>
      <c r="J716" s="1" cm="1">
        <f t="array" ref="J716">SUM(IF(podroze[Nazwisko]=podroze[[#This Row],[Nazwisko]],podroze[dnie],0))</f>
        <v>23</v>
      </c>
      <c r="K716" s="1">
        <f>30+(podroze[[#This Row],[dnie]]-1)*24</f>
        <v>78</v>
      </c>
      <c r="AB716" s="1" t="s">
        <v>31</v>
      </c>
      <c r="AC716" s="1" t="s">
        <v>32</v>
      </c>
      <c r="AD716" s="1" t="s">
        <v>30</v>
      </c>
      <c r="AE716" s="2">
        <v>41653</v>
      </c>
      <c r="AF716" s="2">
        <v>41655</v>
      </c>
      <c r="AG716">
        <v>450.5</v>
      </c>
      <c r="AH716" t="str">
        <f>podroze7[[#This Row],[Imie]]&amp;podroze7[[#This Row],[Nazwisko]]</f>
        <v>SebastianHalik</v>
      </c>
      <c r="AI716">
        <f>COUNTIF(podroze7[id],podroze7[[#This Row],[id]])</f>
        <v>11</v>
      </c>
      <c r="AJ716">
        <f>podroze7[[#This Row],[D_powr]]-podroze7[[#This Row],[D_wyj]]+1</f>
        <v>3</v>
      </c>
      <c r="AK716" s="1" cm="1">
        <f t="array" ref="AK716">SUM(IF(podroze7[Nazwisko]=podroze7[[#This Row],[Nazwisko]],podroze7[dnie],0))</f>
        <v>23</v>
      </c>
      <c r="AL716" s="1">
        <f>30+(podroze7[[#This Row],[dnie]]-1)*24</f>
        <v>78</v>
      </c>
      <c r="AM716" s="1">
        <f>podroze7[[#This Row],[dieta]]+podroze7[[#This Row],[Koszt_wyj]]</f>
        <v>528.5</v>
      </c>
      <c r="AZ716" s="1" t="s">
        <v>31</v>
      </c>
      <c r="BA716" s="1" t="s">
        <v>32</v>
      </c>
      <c r="BB716" s="1" t="s">
        <v>30</v>
      </c>
      <c r="BC716" s="2">
        <v>41653</v>
      </c>
      <c r="BD716" s="2">
        <v>41655</v>
      </c>
      <c r="BE716">
        <v>450.5</v>
      </c>
      <c r="BF716" t="str">
        <f>podroze78[[#This Row],[Imie]]&amp;podroze78[[#This Row],[Nazwisko]]</f>
        <v>SebastianHalik</v>
      </c>
      <c r="BG716">
        <f>COUNTIF(podroze78[id],podroze78[[#This Row],[id]])</f>
        <v>11</v>
      </c>
      <c r="BH716">
        <f>podroze78[[#This Row],[D_powr]]-podroze78[[#This Row],[D_wyj]]+1</f>
        <v>3</v>
      </c>
      <c r="BI716" s="1" cm="1">
        <f t="array" ref="BI716">SUM(IF(podroze78[Nazwisko]=podroze78[[#This Row],[Nazwisko]],podroze78[dnie],0))</f>
        <v>23</v>
      </c>
      <c r="BJ716" s="1">
        <f>30+(podroze78[[#This Row],[dnie]]-1)*24</f>
        <v>78</v>
      </c>
      <c r="BK716" s="1">
        <f>podroze78[[#This Row],[dieta]]+podroze78[[#This Row],[Koszt_wyj]]</f>
        <v>528.5</v>
      </c>
      <c r="BL716" s="1">
        <f>MONTH(podroze78[[#This Row],[D_wyj]])</f>
        <v>1</v>
      </c>
      <c r="BT716" s="1" t="s">
        <v>31</v>
      </c>
      <c r="BU716" s="1" t="s">
        <v>32</v>
      </c>
      <c r="BV716" s="1" t="s">
        <v>30</v>
      </c>
      <c r="BW716" s="2">
        <v>41653</v>
      </c>
      <c r="BX716" s="2">
        <v>41655</v>
      </c>
      <c r="BY716">
        <v>450.5</v>
      </c>
      <c r="BZ716" t="str">
        <f>podroze789[[#This Row],[Imie]]&amp;podroze789[[#This Row],[Nazwisko]]</f>
        <v>SebastianHalik</v>
      </c>
      <c r="CA716">
        <f>COUNTIF(podroze789[id],podroze789[[#This Row],[id]])</f>
        <v>11</v>
      </c>
      <c r="CB716">
        <f>podroze789[[#This Row],[D_powr]]-podroze789[[#This Row],[D_wyj]]+1</f>
        <v>3</v>
      </c>
      <c r="CC716" s="1" cm="1">
        <f t="array" ref="CC716">SUM(IF(podroze789[Nazwisko]=podroze789[[#This Row],[Nazwisko]],podroze789[dnie],0))</f>
        <v>23</v>
      </c>
      <c r="CD716" s="1">
        <f>30+(podroze789[[#This Row],[dnie]]-1)*24</f>
        <v>78</v>
      </c>
      <c r="CE716" s="1">
        <f>podroze789[[#This Row],[dieta]]+podroze789[[#This Row],[Koszt_wyj]]</f>
        <v>528.5</v>
      </c>
      <c r="CF716" s="1">
        <f>MONTH(podroze789[[#This Row],[D_wyj]])</f>
        <v>1</v>
      </c>
      <c r="CG716" s="1">
        <f>podroze789[[#This Row],[dnie]]-1</f>
        <v>2</v>
      </c>
      <c r="CV716" s="24">
        <v>1</v>
      </c>
    </row>
    <row r="717" spans="1:100" x14ac:dyDescent="0.25">
      <c r="A717" s="1" t="s">
        <v>31</v>
      </c>
      <c r="B717" s="1" t="s">
        <v>32</v>
      </c>
      <c r="C717" s="1" t="s">
        <v>59</v>
      </c>
      <c r="D717" s="2">
        <v>41654</v>
      </c>
      <c r="E717" s="2">
        <v>41656</v>
      </c>
      <c r="F717">
        <v>760</v>
      </c>
      <c r="G717" t="str">
        <f>podroze[[#This Row],[Imie]]&amp;podroze[[#This Row],[Nazwisko]]</f>
        <v>SebastianHalik</v>
      </c>
      <c r="H717">
        <f>COUNTIF(podroze[id],podroze[[#This Row],[id]])</f>
        <v>11</v>
      </c>
      <c r="I717">
        <f>podroze[[#This Row],[D_powr]]-podroze[[#This Row],[D_wyj]]+1</f>
        <v>3</v>
      </c>
      <c r="J717" s="1" cm="1">
        <f t="array" ref="J717">SUM(IF(podroze[Nazwisko]=podroze[[#This Row],[Nazwisko]],podroze[dnie],0))</f>
        <v>23</v>
      </c>
      <c r="K717" s="1">
        <f>30+(podroze[[#This Row],[dnie]]-1)*24</f>
        <v>78</v>
      </c>
      <c r="AB717" s="1" t="s">
        <v>31</v>
      </c>
      <c r="AC717" s="1" t="s">
        <v>32</v>
      </c>
      <c r="AD717" s="1" t="s">
        <v>59</v>
      </c>
      <c r="AE717" s="2">
        <v>41654</v>
      </c>
      <c r="AF717" s="2">
        <v>41656</v>
      </c>
      <c r="AG717">
        <v>760</v>
      </c>
      <c r="AH717" t="str">
        <f>podroze7[[#This Row],[Imie]]&amp;podroze7[[#This Row],[Nazwisko]]</f>
        <v>SebastianHalik</v>
      </c>
      <c r="AI717">
        <f>COUNTIF(podroze7[id],podroze7[[#This Row],[id]])</f>
        <v>11</v>
      </c>
      <c r="AJ717">
        <f>podroze7[[#This Row],[D_powr]]-podroze7[[#This Row],[D_wyj]]+1</f>
        <v>3</v>
      </c>
      <c r="AK717" s="1" cm="1">
        <f t="array" ref="AK717">SUM(IF(podroze7[Nazwisko]=podroze7[[#This Row],[Nazwisko]],podroze7[dnie],0))</f>
        <v>23</v>
      </c>
      <c r="AL717" s="1">
        <f>30+(podroze7[[#This Row],[dnie]]-1)*24</f>
        <v>78</v>
      </c>
      <c r="AM717" s="1">
        <f>podroze7[[#This Row],[dieta]]+podroze7[[#This Row],[Koszt_wyj]]</f>
        <v>838</v>
      </c>
      <c r="AZ717" s="1" t="s">
        <v>31</v>
      </c>
      <c r="BA717" s="1" t="s">
        <v>32</v>
      </c>
      <c r="BB717" s="1" t="s">
        <v>59</v>
      </c>
      <c r="BC717" s="2">
        <v>41654</v>
      </c>
      <c r="BD717" s="2">
        <v>41656</v>
      </c>
      <c r="BE717">
        <v>760</v>
      </c>
      <c r="BF717" t="str">
        <f>podroze78[[#This Row],[Imie]]&amp;podroze78[[#This Row],[Nazwisko]]</f>
        <v>SebastianHalik</v>
      </c>
      <c r="BG717">
        <f>COUNTIF(podroze78[id],podroze78[[#This Row],[id]])</f>
        <v>11</v>
      </c>
      <c r="BH717">
        <f>podroze78[[#This Row],[D_powr]]-podroze78[[#This Row],[D_wyj]]+1</f>
        <v>3</v>
      </c>
      <c r="BI717" s="1" cm="1">
        <f t="array" ref="BI717">SUM(IF(podroze78[Nazwisko]=podroze78[[#This Row],[Nazwisko]],podroze78[dnie],0))</f>
        <v>23</v>
      </c>
      <c r="BJ717" s="1">
        <f>30+(podroze78[[#This Row],[dnie]]-1)*24</f>
        <v>78</v>
      </c>
      <c r="BK717" s="1">
        <f>podroze78[[#This Row],[dieta]]+podroze78[[#This Row],[Koszt_wyj]]</f>
        <v>838</v>
      </c>
      <c r="BL717" s="1">
        <f>MONTH(podroze78[[#This Row],[D_wyj]])</f>
        <v>1</v>
      </c>
      <c r="BT717" s="1" t="s">
        <v>31</v>
      </c>
      <c r="BU717" s="1" t="s">
        <v>32</v>
      </c>
      <c r="BV717" s="1" t="s">
        <v>59</v>
      </c>
      <c r="BW717" s="2">
        <v>41654</v>
      </c>
      <c r="BX717" s="2">
        <v>41656</v>
      </c>
      <c r="BY717">
        <v>760</v>
      </c>
      <c r="BZ717" t="str">
        <f>podroze789[[#This Row],[Imie]]&amp;podroze789[[#This Row],[Nazwisko]]</f>
        <v>SebastianHalik</v>
      </c>
      <c r="CA717">
        <f>COUNTIF(podroze789[id],podroze789[[#This Row],[id]])</f>
        <v>11</v>
      </c>
      <c r="CB717">
        <f>podroze789[[#This Row],[D_powr]]-podroze789[[#This Row],[D_wyj]]+1</f>
        <v>3</v>
      </c>
      <c r="CC717" s="1" cm="1">
        <f t="array" ref="CC717">SUM(IF(podroze789[Nazwisko]=podroze789[[#This Row],[Nazwisko]],podroze789[dnie],0))</f>
        <v>23</v>
      </c>
      <c r="CD717" s="1">
        <f>30+(podroze789[[#This Row],[dnie]]-1)*24</f>
        <v>78</v>
      </c>
      <c r="CE717" s="1">
        <f>podroze789[[#This Row],[dieta]]+podroze789[[#This Row],[Koszt_wyj]]</f>
        <v>838</v>
      </c>
      <c r="CF717" s="1">
        <f>MONTH(podroze789[[#This Row],[D_wyj]])</f>
        <v>1</v>
      </c>
      <c r="CG717" s="1">
        <f>podroze789[[#This Row],[dnie]]-1</f>
        <v>2</v>
      </c>
      <c r="CV717" s="23">
        <v>3</v>
      </c>
    </row>
    <row r="718" spans="1:100" x14ac:dyDescent="0.25">
      <c r="A718" s="1" t="s">
        <v>31</v>
      </c>
      <c r="B718" s="1" t="s">
        <v>32</v>
      </c>
      <c r="C718" s="1" t="s">
        <v>14</v>
      </c>
      <c r="D718" s="2">
        <v>41761</v>
      </c>
      <c r="E718" s="2">
        <v>41763</v>
      </c>
      <c r="F718">
        <v>426.5</v>
      </c>
      <c r="G718" t="str">
        <f>podroze[[#This Row],[Imie]]&amp;podroze[[#This Row],[Nazwisko]]</f>
        <v>SebastianHalik</v>
      </c>
      <c r="H718">
        <f>COUNTIF(podroze[id],podroze[[#This Row],[id]])</f>
        <v>11</v>
      </c>
      <c r="I718">
        <f>podroze[[#This Row],[D_powr]]-podroze[[#This Row],[D_wyj]]+1</f>
        <v>3</v>
      </c>
      <c r="J718" s="1" cm="1">
        <f t="array" ref="J718">SUM(IF(podroze[Nazwisko]=podroze[[#This Row],[Nazwisko]],podroze[dnie],0))</f>
        <v>23</v>
      </c>
      <c r="K718" s="1">
        <f>30+(podroze[[#This Row],[dnie]]-1)*24</f>
        <v>78</v>
      </c>
      <c r="AB718" s="1" t="s">
        <v>31</v>
      </c>
      <c r="AC718" s="1" t="s">
        <v>32</v>
      </c>
      <c r="AD718" s="1" t="s">
        <v>14</v>
      </c>
      <c r="AE718" s="2">
        <v>41761</v>
      </c>
      <c r="AF718" s="2">
        <v>41763</v>
      </c>
      <c r="AG718">
        <v>426.5</v>
      </c>
      <c r="AH718" t="str">
        <f>podroze7[[#This Row],[Imie]]&amp;podroze7[[#This Row],[Nazwisko]]</f>
        <v>SebastianHalik</v>
      </c>
      <c r="AI718">
        <f>COUNTIF(podroze7[id],podroze7[[#This Row],[id]])</f>
        <v>11</v>
      </c>
      <c r="AJ718">
        <f>podroze7[[#This Row],[D_powr]]-podroze7[[#This Row],[D_wyj]]+1</f>
        <v>3</v>
      </c>
      <c r="AK718" s="1" cm="1">
        <f t="array" ref="AK718">SUM(IF(podroze7[Nazwisko]=podroze7[[#This Row],[Nazwisko]],podroze7[dnie],0))</f>
        <v>23</v>
      </c>
      <c r="AL718" s="1">
        <f>30+(podroze7[[#This Row],[dnie]]-1)*24</f>
        <v>78</v>
      </c>
      <c r="AM718" s="1">
        <f>podroze7[[#This Row],[dieta]]+podroze7[[#This Row],[Koszt_wyj]]</f>
        <v>504.5</v>
      </c>
      <c r="AZ718" s="1" t="s">
        <v>31</v>
      </c>
      <c r="BA718" s="1" t="s">
        <v>32</v>
      </c>
      <c r="BB718" s="1" t="s">
        <v>14</v>
      </c>
      <c r="BC718" s="2">
        <v>41761</v>
      </c>
      <c r="BD718" s="2">
        <v>41763</v>
      </c>
      <c r="BE718">
        <v>426.5</v>
      </c>
      <c r="BF718" t="str">
        <f>podroze78[[#This Row],[Imie]]&amp;podroze78[[#This Row],[Nazwisko]]</f>
        <v>SebastianHalik</v>
      </c>
      <c r="BG718">
        <f>COUNTIF(podroze78[id],podroze78[[#This Row],[id]])</f>
        <v>11</v>
      </c>
      <c r="BH718">
        <f>podroze78[[#This Row],[D_powr]]-podroze78[[#This Row],[D_wyj]]+1</f>
        <v>3</v>
      </c>
      <c r="BI718" s="1" cm="1">
        <f t="array" ref="BI718">SUM(IF(podroze78[Nazwisko]=podroze78[[#This Row],[Nazwisko]],podroze78[dnie],0))</f>
        <v>23</v>
      </c>
      <c r="BJ718" s="1">
        <f>30+(podroze78[[#This Row],[dnie]]-1)*24</f>
        <v>78</v>
      </c>
      <c r="BK718" s="1">
        <f>podroze78[[#This Row],[dieta]]+podroze78[[#This Row],[Koszt_wyj]]</f>
        <v>504.5</v>
      </c>
      <c r="BL718" s="1">
        <f>MONTH(podroze78[[#This Row],[D_wyj]])</f>
        <v>5</v>
      </c>
      <c r="BT718" s="1" t="s">
        <v>31</v>
      </c>
      <c r="BU718" s="1" t="s">
        <v>32</v>
      </c>
      <c r="BV718" s="1" t="s">
        <v>14</v>
      </c>
      <c r="BW718" s="2">
        <v>41761</v>
      </c>
      <c r="BX718" s="2">
        <v>41763</v>
      </c>
      <c r="BY718">
        <v>426.5</v>
      </c>
      <c r="BZ718" t="str">
        <f>podroze789[[#This Row],[Imie]]&amp;podroze789[[#This Row],[Nazwisko]]</f>
        <v>SebastianHalik</v>
      </c>
      <c r="CA718">
        <f>COUNTIF(podroze789[id],podroze789[[#This Row],[id]])</f>
        <v>11</v>
      </c>
      <c r="CB718">
        <f>podroze789[[#This Row],[D_powr]]-podroze789[[#This Row],[D_wyj]]+1</f>
        <v>3</v>
      </c>
      <c r="CC718" s="1" cm="1">
        <f t="array" ref="CC718">SUM(IF(podroze789[Nazwisko]=podroze789[[#This Row],[Nazwisko]],podroze789[dnie],0))</f>
        <v>23</v>
      </c>
      <c r="CD718" s="1">
        <f>30+(podroze789[[#This Row],[dnie]]-1)*24</f>
        <v>78</v>
      </c>
      <c r="CE718" s="1">
        <f>podroze789[[#This Row],[dieta]]+podroze789[[#This Row],[Koszt_wyj]]</f>
        <v>504.5</v>
      </c>
      <c r="CF718" s="1">
        <f>MONTH(podroze789[[#This Row],[D_wyj]])</f>
        <v>5</v>
      </c>
      <c r="CG718" s="1">
        <f>podroze789[[#This Row],[dnie]]-1</f>
        <v>2</v>
      </c>
      <c r="CV718" s="24">
        <v>2</v>
      </c>
    </row>
    <row r="719" spans="1:100" x14ac:dyDescent="0.25">
      <c r="A719" s="1" t="s">
        <v>31</v>
      </c>
      <c r="B719" s="1" t="s">
        <v>32</v>
      </c>
      <c r="C719" s="1" t="s">
        <v>24</v>
      </c>
      <c r="D719" s="2">
        <v>41773</v>
      </c>
      <c r="E719" s="2">
        <v>41775</v>
      </c>
      <c r="F719">
        <v>588.70000000000005</v>
      </c>
      <c r="G719" t="str">
        <f>podroze[[#This Row],[Imie]]&amp;podroze[[#This Row],[Nazwisko]]</f>
        <v>SebastianHalik</v>
      </c>
      <c r="H719">
        <f>COUNTIF(podroze[id],podroze[[#This Row],[id]])</f>
        <v>11</v>
      </c>
      <c r="I719">
        <f>podroze[[#This Row],[D_powr]]-podroze[[#This Row],[D_wyj]]+1</f>
        <v>3</v>
      </c>
      <c r="J719" s="1" cm="1">
        <f t="array" ref="J719">SUM(IF(podroze[Nazwisko]=podroze[[#This Row],[Nazwisko]],podroze[dnie],0))</f>
        <v>23</v>
      </c>
      <c r="K719" s="1">
        <f>30+(podroze[[#This Row],[dnie]]-1)*24</f>
        <v>78</v>
      </c>
      <c r="AB719" s="1" t="s">
        <v>31</v>
      </c>
      <c r="AC719" s="1" t="s">
        <v>32</v>
      </c>
      <c r="AD719" s="1" t="s">
        <v>24</v>
      </c>
      <c r="AE719" s="2">
        <v>41773</v>
      </c>
      <c r="AF719" s="2">
        <v>41775</v>
      </c>
      <c r="AG719">
        <v>588.70000000000005</v>
      </c>
      <c r="AH719" t="str">
        <f>podroze7[[#This Row],[Imie]]&amp;podroze7[[#This Row],[Nazwisko]]</f>
        <v>SebastianHalik</v>
      </c>
      <c r="AI719">
        <f>COUNTIF(podroze7[id],podroze7[[#This Row],[id]])</f>
        <v>11</v>
      </c>
      <c r="AJ719">
        <f>podroze7[[#This Row],[D_powr]]-podroze7[[#This Row],[D_wyj]]+1</f>
        <v>3</v>
      </c>
      <c r="AK719" s="1" cm="1">
        <f t="array" ref="AK719">SUM(IF(podroze7[Nazwisko]=podroze7[[#This Row],[Nazwisko]],podroze7[dnie],0))</f>
        <v>23</v>
      </c>
      <c r="AL719" s="1">
        <f>30+(podroze7[[#This Row],[dnie]]-1)*24</f>
        <v>78</v>
      </c>
      <c r="AM719" s="1">
        <f>podroze7[[#This Row],[dieta]]+podroze7[[#This Row],[Koszt_wyj]]</f>
        <v>666.7</v>
      </c>
      <c r="AZ719" s="1" t="s">
        <v>31</v>
      </c>
      <c r="BA719" s="1" t="s">
        <v>32</v>
      </c>
      <c r="BB719" s="1" t="s">
        <v>24</v>
      </c>
      <c r="BC719" s="2">
        <v>41773</v>
      </c>
      <c r="BD719" s="2">
        <v>41775</v>
      </c>
      <c r="BE719">
        <v>588.70000000000005</v>
      </c>
      <c r="BF719" t="str">
        <f>podroze78[[#This Row],[Imie]]&amp;podroze78[[#This Row],[Nazwisko]]</f>
        <v>SebastianHalik</v>
      </c>
      <c r="BG719">
        <f>COUNTIF(podroze78[id],podroze78[[#This Row],[id]])</f>
        <v>11</v>
      </c>
      <c r="BH719">
        <f>podroze78[[#This Row],[D_powr]]-podroze78[[#This Row],[D_wyj]]+1</f>
        <v>3</v>
      </c>
      <c r="BI719" s="1" cm="1">
        <f t="array" ref="BI719">SUM(IF(podroze78[Nazwisko]=podroze78[[#This Row],[Nazwisko]],podroze78[dnie],0))</f>
        <v>23</v>
      </c>
      <c r="BJ719" s="1">
        <f>30+(podroze78[[#This Row],[dnie]]-1)*24</f>
        <v>78</v>
      </c>
      <c r="BK719" s="1">
        <f>podroze78[[#This Row],[dieta]]+podroze78[[#This Row],[Koszt_wyj]]</f>
        <v>666.7</v>
      </c>
      <c r="BL719" s="1">
        <f>MONTH(podroze78[[#This Row],[D_wyj]])</f>
        <v>5</v>
      </c>
      <c r="BT719" s="1" t="s">
        <v>31</v>
      </c>
      <c r="BU719" s="1" t="s">
        <v>32</v>
      </c>
      <c r="BV719" s="1" t="s">
        <v>24</v>
      </c>
      <c r="BW719" s="2">
        <v>41773</v>
      </c>
      <c r="BX719" s="2">
        <v>41775</v>
      </c>
      <c r="BY719">
        <v>588.70000000000005</v>
      </c>
      <c r="BZ719" t="str">
        <f>podroze789[[#This Row],[Imie]]&amp;podroze789[[#This Row],[Nazwisko]]</f>
        <v>SebastianHalik</v>
      </c>
      <c r="CA719">
        <f>COUNTIF(podroze789[id],podroze789[[#This Row],[id]])</f>
        <v>11</v>
      </c>
      <c r="CB719">
        <f>podroze789[[#This Row],[D_powr]]-podroze789[[#This Row],[D_wyj]]+1</f>
        <v>3</v>
      </c>
      <c r="CC719" s="1" cm="1">
        <f t="array" ref="CC719">SUM(IF(podroze789[Nazwisko]=podroze789[[#This Row],[Nazwisko]],podroze789[dnie],0))</f>
        <v>23</v>
      </c>
      <c r="CD719" s="1">
        <f>30+(podroze789[[#This Row],[dnie]]-1)*24</f>
        <v>78</v>
      </c>
      <c r="CE719" s="1">
        <f>podroze789[[#This Row],[dieta]]+podroze789[[#This Row],[Koszt_wyj]]</f>
        <v>666.7</v>
      </c>
      <c r="CF719" s="1">
        <f>MONTH(podroze789[[#This Row],[D_wyj]])</f>
        <v>5</v>
      </c>
      <c r="CG719" s="1">
        <f>podroze789[[#This Row],[dnie]]-1</f>
        <v>2</v>
      </c>
      <c r="CV719" s="23">
        <v>2</v>
      </c>
    </row>
    <row r="720" spans="1:100" x14ac:dyDescent="0.25">
      <c r="A720" s="1" t="s">
        <v>31</v>
      </c>
      <c r="B720" s="1" t="s">
        <v>32</v>
      </c>
      <c r="C720" s="1" t="s">
        <v>8</v>
      </c>
      <c r="D720" s="2">
        <v>41982</v>
      </c>
      <c r="E720" s="2">
        <v>41984</v>
      </c>
      <c r="F720">
        <v>1102</v>
      </c>
      <c r="G720" t="str">
        <f>podroze[[#This Row],[Imie]]&amp;podroze[[#This Row],[Nazwisko]]</f>
        <v>SebastianHalik</v>
      </c>
      <c r="H720">
        <f>COUNTIF(podroze[id],podroze[[#This Row],[id]])</f>
        <v>11</v>
      </c>
      <c r="I720">
        <f>podroze[[#This Row],[D_powr]]-podroze[[#This Row],[D_wyj]]+1</f>
        <v>3</v>
      </c>
      <c r="J720" s="1" cm="1">
        <f t="array" ref="J720">SUM(IF(podroze[Nazwisko]=podroze[[#This Row],[Nazwisko]],podroze[dnie],0))</f>
        <v>23</v>
      </c>
      <c r="K720" s="1">
        <f>30+(podroze[[#This Row],[dnie]]-1)*24</f>
        <v>78</v>
      </c>
      <c r="AB720" s="1" t="s">
        <v>31</v>
      </c>
      <c r="AC720" s="1" t="s">
        <v>32</v>
      </c>
      <c r="AD720" s="1" t="s">
        <v>8</v>
      </c>
      <c r="AE720" s="2">
        <v>41982</v>
      </c>
      <c r="AF720" s="2">
        <v>41984</v>
      </c>
      <c r="AG720">
        <v>1102</v>
      </c>
      <c r="AH720" t="str">
        <f>podroze7[[#This Row],[Imie]]&amp;podroze7[[#This Row],[Nazwisko]]</f>
        <v>SebastianHalik</v>
      </c>
      <c r="AI720">
        <f>COUNTIF(podroze7[id],podroze7[[#This Row],[id]])</f>
        <v>11</v>
      </c>
      <c r="AJ720">
        <f>podroze7[[#This Row],[D_powr]]-podroze7[[#This Row],[D_wyj]]+1</f>
        <v>3</v>
      </c>
      <c r="AK720" s="1" cm="1">
        <f t="array" ref="AK720">SUM(IF(podroze7[Nazwisko]=podroze7[[#This Row],[Nazwisko]],podroze7[dnie],0))</f>
        <v>23</v>
      </c>
      <c r="AL720" s="1">
        <f>30+(podroze7[[#This Row],[dnie]]-1)*24</f>
        <v>78</v>
      </c>
      <c r="AM720" s="1">
        <f>podroze7[[#This Row],[dieta]]+podroze7[[#This Row],[Koszt_wyj]]</f>
        <v>1180</v>
      </c>
      <c r="AZ720" s="1" t="s">
        <v>31</v>
      </c>
      <c r="BA720" s="1" t="s">
        <v>32</v>
      </c>
      <c r="BB720" s="1" t="s">
        <v>8</v>
      </c>
      <c r="BC720" s="2">
        <v>41982</v>
      </c>
      <c r="BD720" s="2">
        <v>41984</v>
      </c>
      <c r="BE720">
        <v>1102</v>
      </c>
      <c r="BF720" t="str">
        <f>podroze78[[#This Row],[Imie]]&amp;podroze78[[#This Row],[Nazwisko]]</f>
        <v>SebastianHalik</v>
      </c>
      <c r="BG720">
        <f>COUNTIF(podroze78[id],podroze78[[#This Row],[id]])</f>
        <v>11</v>
      </c>
      <c r="BH720">
        <f>podroze78[[#This Row],[D_powr]]-podroze78[[#This Row],[D_wyj]]+1</f>
        <v>3</v>
      </c>
      <c r="BI720" s="1" cm="1">
        <f t="array" ref="BI720">SUM(IF(podroze78[Nazwisko]=podroze78[[#This Row],[Nazwisko]],podroze78[dnie],0))</f>
        <v>23</v>
      </c>
      <c r="BJ720" s="1">
        <f>30+(podroze78[[#This Row],[dnie]]-1)*24</f>
        <v>78</v>
      </c>
      <c r="BK720" s="1">
        <f>podroze78[[#This Row],[dieta]]+podroze78[[#This Row],[Koszt_wyj]]</f>
        <v>1180</v>
      </c>
      <c r="BL720" s="1">
        <f>MONTH(podroze78[[#This Row],[D_wyj]])</f>
        <v>12</v>
      </c>
      <c r="BT720" s="1" t="s">
        <v>31</v>
      </c>
      <c r="BU720" s="1" t="s">
        <v>32</v>
      </c>
      <c r="BV720" s="1" t="s">
        <v>8</v>
      </c>
      <c r="BW720" s="2">
        <v>41982</v>
      </c>
      <c r="BX720" s="2">
        <v>41984</v>
      </c>
      <c r="BY720">
        <v>1102</v>
      </c>
      <c r="BZ720" t="str">
        <f>podroze789[[#This Row],[Imie]]&amp;podroze789[[#This Row],[Nazwisko]]</f>
        <v>SebastianHalik</v>
      </c>
      <c r="CA720">
        <f>COUNTIF(podroze789[id],podroze789[[#This Row],[id]])</f>
        <v>11</v>
      </c>
      <c r="CB720">
        <f>podroze789[[#This Row],[D_powr]]-podroze789[[#This Row],[D_wyj]]+1</f>
        <v>3</v>
      </c>
      <c r="CC720" s="1" cm="1">
        <f t="array" ref="CC720">SUM(IF(podroze789[Nazwisko]=podroze789[[#This Row],[Nazwisko]],podroze789[dnie],0))</f>
        <v>23</v>
      </c>
      <c r="CD720" s="1">
        <f>30+(podroze789[[#This Row],[dnie]]-1)*24</f>
        <v>78</v>
      </c>
      <c r="CE720" s="1">
        <f>podroze789[[#This Row],[dieta]]+podroze789[[#This Row],[Koszt_wyj]]</f>
        <v>1180</v>
      </c>
      <c r="CF720" s="1">
        <f>MONTH(podroze789[[#This Row],[D_wyj]])</f>
        <v>12</v>
      </c>
      <c r="CG720" s="1">
        <f>podroze789[[#This Row],[dnie]]-1</f>
        <v>2</v>
      </c>
      <c r="CV720" s="24">
        <v>1</v>
      </c>
    </row>
    <row r="721" spans="1:100" x14ac:dyDescent="0.25">
      <c r="A721" s="1" t="s">
        <v>9</v>
      </c>
      <c r="B721" s="1" t="s">
        <v>10</v>
      </c>
      <c r="C721" s="1" t="s">
        <v>66</v>
      </c>
      <c r="D721" s="2">
        <v>41708</v>
      </c>
      <c r="E721" s="2">
        <v>41711</v>
      </c>
      <c r="F721">
        <v>841.7</v>
      </c>
      <c r="G721" t="str">
        <f>podroze[[#This Row],[Imie]]&amp;podroze[[#This Row],[Nazwisko]]</f>
        <v>JustynaKolska</v>
      </c>
      <c r="H721">
        <f>COUNTIF(podroze[id],podroze[[#This Row],[id]])</f>
        <v>8</v>
      </c>
      <c r="I721">
        <f>podroze[[#This Row],[D_powr]]-podroze[[#This Row],[D_wyj]]+1</f>
        <v>4</v>
      </c>
      <c r="J721" s="1" cm="1">
        <f t="array" ref="J721">SUM(IF(podroze[Nazwisko]=podroze[[#This Row],[Nazwisko]],podroze[dnie],0))</f>
        <v>23</v>
      </c>
      <c r="K721" s="1">
        <f>30+(podroze[[#This Row],[dnie]]-1)*24</f>
        <v>102</v>
      </c>
      <c r="AB721" s="1" t="s">
        <v>9</v>
      </c>
      <c r="AC721" s="1" t="s">
        <v>10</v>
      </c>
      <c r="AD721" s="1" t="s">
        <v>66</v>
      </c>
      <c r="AE721" s="2">
        <v>41708</v>
      </c>
      <c r="AF721" s="2">
        <v>41711</v>
      </c>
      <c r="AG721">
        <v>841.7</v>
      </c>
      <c r="AH721" t="str">
        <f>podroze7[[#This Row],[Imie]]&amp;podroze7[[#This Row],[Nazwisko]]</f>
        <v>JustynaKolska</v>
      </c>
      <c r="AI721">
        <f>COUNTIF(podroze7[id],podroze7[[#This Row],[id]])</f>
        <v>8</v>
      </c>
      <c r="AJ721">
        <f>podroze7[[#This Row],[D_powr]]-podroze7[[#This Row],[D_wyj]]+1</f>
        <v>4</v>
      </c>
      <c r="AK721" s="1" cm="1">
        <f t="array" ref="AK721">SUM(IF(podroze7[Nazwisko]=podroze7[[#This Row],[Nazwisko]],podroze7[dnie],0))</f>
        <v>23</v>
      </c>
      <c r="AL721" s="1">
        <f>30+(podroze7[[#This Row],[dnie]]-1)*24</f>
        <v>102</v>
      </c>
      <c r="AM721" s="1">
        <f>podroze7[[#This Row],[dieta]]+podroze7[[#This Row],[Koszt_wyj]]</f>
        <v>943.7</v>
      </c>
      <c r="AZ721" s="1" t="s">
        <v>9</v>
      </c>
      <c r="BA721" s="1" t="s">
        <v>10</v>
      </c>
      <c r="BB721" s="1" t="s">
        <v>66</v>
      </c>
      <c r="BC721" s="2">
        <v>41708</v>
      </c>
      <c r="BD721" s="2">
        <v>41711</v>
      </c>
      <c r="BE721">
        <v>841.7</v>
      </c>
      <c r="BF721" t="str">
        <f>podroze78[[#This Row],[Imie]]&amp;podroze78[[#This Row],[Nazwisko]]</f>
        <v>JustynaKolska</v>
      </c>
      <c r="BG721">
        <f>COUNTIF(podroze78[id],podroze78[[#This Row],[id]])</f>
        <v>8</v>
      </c>
      <c r="BH721">
        <f>podroze78[[#This Row],[D_powr]]-podroze78[[#This Row],[D_wyj]]+1</f>
        <v>4</v>
      </c>
      <c r="BI721" s="1" cm="1">
        <f t="array" ref="BI721">SUM(IF(podroze78[Nazwisko]=podroze78[[#This Row],[Nazwisko]],podroze78[dnie],0))</f>
        <v>23</v>
      </c>
      <c r="BJ721" s="1">
        <f>30+(podroze78[[#This Row],[dnie]]-1)*24</f>
        <v>102</v>
      </c>
      <c r="BK721" s="1">
        <f>podroze78[[#This Row],[dieta]]+podroze78[[#This Row],[Koszt_wyj]]</f>
        <v>943.7</v>
      </c>
      <c r="BL721" s="1">
        <f>MONTH(podroze78[[#This Row],[D_wyj]])</f>
        <v>3</v>
      </c>
      <c r="BT721" s="1" t="s">
        <v>9</v>
      </c>
      <c r="BU721" s="1" t="s">
        <v>10</v>
      </c>
      <c r="BV721" s="1" t="s">
        <v>66</v>
      </c>
      <c r="BW721" s="2">
        <v>41708</v>
      </c>
      <c r="BX721" s="2">
        <v>41711</v>
      </c>
      <c r="BY721">
        <v>841.7</v>
      </c>
      <c r="BZ721" t="str">
        <f>podroze789[[#This Row],[Imie]]&amp;podroze789[[#This Row],[Nazwisko]]</f>
        <v>JustynaKolska</v>
      </c>
      <c r="CA721">
        <f>COUNTIF(podroze789[id],podroze789[[#This Row],[id]])</f>
        <v>8</v>
      </c>
      <c r="CB721">
        <f>podroze789[[#This Row],[D_powr]]-podroze789[[#This Row],[D_wyj]]+1</f>
        <v>4</v>
      </c>
      <c r="CC721" s="1" cm="1">
        <f t="array" ref="CC721">SUM(IF(podroze789[Nazwisko]=podroze789[[#This Row],[Nazwisko]],podroze789[dnie],0))</f>
        <v>23</v>
      </c>
      <c r="CD721" s="1">
        <f>30+(podroze789[[#This Row],[dnie]]-1)*24</f>
        <v>102</v>
      </c>
      <c r="CE721" s="1">
        <f>podroze789[[#This Row],[dieta]]+podroze789[[#This Row],[Koszt_wyj]]</f>
        <v>943.7</v>
      </c>
      <c r="CF721" s="1">
        <f>MONTH(podroze789[[#This Row],[D_wyj]])</f>
        <v>3</v>
      </c>
      <c r="CG721" s="1">
        <f>podroze789[[#This Row],[dnie]]-1</f>
        <v>3</v>
      </c>
      <c r="CV721" s="23">
        <v>1</v>
      </c>
    </row>
    <row r="722" spans="1:100" x14ac:dyDescent="0.25">
      <c r="A722" s="1" t="s">
        <v>9</v>
      </c>
      <c r="B722" s="1" t="s">
        <v>10</v>
      </c>
      <c r="C722" s="1" t="s">
        <v>59</v>
      </c>
      <c r="D722" s="2">
        <v>41934</v>
      </c>
      <c r="E722" s="2">
        <v>41937</v>
      </c>
      <c r="F722">
        <v>919</v>
      </c>
      <c r="G722" t="str">
        <f>podroze[[#This Row],[Imie]]&amp;podroze[[#This Row],[Nazwisko]]</f>
        <v>JustynaKolska</v>
      </c>
      <c r="H722">
        <f>COUNTIF(podroze[id],podroze[[#This Row],[id]])</f>
        <v>8</v>
      </c>
      <c r="I722">
        <f>podroze[[#This Row],[D_powr]]-podroze[[#This Row],[D_wyj]]+1</f>
        <v>4</v>
      </c>
      <c r="J722" s="1" cm="1">
        <f t="array" ref="J722">SUM(IF(podroze[Nazwisko]=podroze[[#This Row],[Nazwisko]],podroze[dnie],0))</f>
        <v>23</v>
      </c>
      <c r="K722" s="1">
        <f>30+(podroze[[#This Row],[dnie]]-1)*24</f>
        <v>102</v>
      </c>
      <c r="AB722" s="1" t="s">
        <v>9</v>
      </c>
      <c r="AC722" s="1" t="s">
        <v>10</v>
      </c>
      <c r="AD722" s="1" t="s">
        <v>59</v>
      </c>
      <c r="AE722" s="2">
        <v>41934</v>
      </c>
      <c r="AF722" s="2">
        <v>41937</v>
      </c>
      <c r="AG722">
        <v>919</v>
      </c>
      <c r="AH722" t="str">
        <f>podroze7[[#This Row],[Imie]]&amp;podroze7[[#This Row],[Nazwisko]]</f>
        <v>JustynaKolska</v>
      </c>
      <c r="AI722">
        <f>COUNTIF(podroze7[id],podroze7[[#This Row],[id]])</f>
        <v>8</v>
      </c>
      <c r="AJ722">
        <f>podroze7[[#This Row],[D_powr]]-podroze7[[#This Row],[D_wyj]]+1</f>
        <v>4</v>
      </c>
      <c r="AK722" s="1" cm="1">
        <f t="array" ref="AK722">SUM(IF(podroze7[Nazwisko]=podroze7[[#This Row],[Nazwisko]],podroze7[dnie],0))</f>
        <v>23</v>
      </c>
      <c r="AL722" s="1">
        <f>30+(podroze7[[#This Row],[dnie]]-1)*24</f>
        <v>102</v>
      </c>
      <c r="AM722" s="1">
        <f>podroze7[[#This Row],[dieta]]+podroze7[[#This Row],[Koszt_wyj]]</f>
        <v>1021</v>
      </c>
      <c r="AZ722" s="1" t="s">
        <v>9</v>
      </c>
      <c r="BA722" s="1" t="s">
        <v>10</v>
      </c>
      <c r="BB722" s="1" t="s">
        <v>59</v>
      </c>
      <c r="BC722" s="2">
        <v>41934</v>
      </c>
      <c r="BD722" s="2">
        <v>41937</v>
      </c>
      <c r="BE722">
        <v>919</v>
      </c>
      <c r="BF722" t="str">
        <f>podroze78[[#This Row],[Imie]]&amp;podroze78[[#This Row],[Nazwisko]]</f>
        <v>JustynaKolska</v>
      </c>
      <c r="BG722">
        <f>COUNTIF(podroze78[id],podroze78[[#This Row],[id]])</f>
        <v>8</v>
      </c>
      <c r="BH722">
        <f>podroze78[[#This Row],[D_powr]]-podroze78[[#This Row],[D_wyj]]+1</f>
        <v>4</v>
      </c>
      <c r="BI722" s="1" cm="1">
        <f t="array" ref="BI722">SUM(IF(podroze78[Nazwisko]=podroze78[[#This Row],[Nazwisko]],podroze78[dnie],0))</f>
        <v>23</v>
      </c>
      <c r="BJ722" s="1">
        <f>30+(podroze78[[#This Row],[dnie]]-1)*24</f>
        <v>102</v>
      </c>
      <c r="BK722" s="1">
        <f>podroze78[[#This Row],[dieta]]+podroze78[[#This Row],[Koszt_wyj]]</f>
        <v>1021</v>
      </c>
      <c r="BL722" s="1">
        <f>MONTH(podroze78[[#This Row],[D_wyj]])</f>
        <v>10</v>
      </c>
      <c r="BT722" s="1" t="s">
        <v>9</v>
      </c>
      <c r="BU722" s="1" t="s">
        <v>10</v>
      </c>
      <c r="BV722" s="1" t="s">
        <v>59</v>
      </c>
      <c r="BW722" s="2">
        <v>41934</v>
      </c>
      <c r="BX722" s="2">
        <v>41937</v>
      </c>
      <c r="BY722">
        <v>919</v>
      </c>
      <c r="BZ722" t="str">
        <f>podroze789[[#This Row],[Imie]]&amp;podroze789[[#This Row],[Nazwisko]]</f>
        <v>JustynaKolska</v>
      </c>
      <c r="CA722">
        <f>COUNTIF(podroze789[id],podroze789[[#This Row],[id]])</f>
        <v>8</v>
      </c>
      <c r="CB722">
        <f>podroze789[[#This Row],[D_powr]]-podroze789[[#This Row],[D_wyj]]+1</f>
        <v>4</v>
      </c>
      <c r="CC722" s="1" cm="1">
        <f t="array" ref="CC722">SUM(IF(podroze789[Nazwisko]=podroze789[[#This Row],[Nazwisko]],podroze789[dnie],0))</f>
        <v>23</v>
      </c>
      <c r="CD722" s="1">
        <f>30+(podroze789[[#This Row],[dnie]]-1)*24</f>
        <v>102</v>
      </c>
      <c r="CE722" s="1">
        <f>podroze789[[#This Row],[dieta]]+podroze789[[#This Row],[Koszt_wyj]]</f>
        <v>1021</v>
      </c>
      <c r="CF722" s="1">
        <f>MONTH(podroze789[[#This Row],[D_wyj]])</f>
        <v>10</v>
      </c>
      <c r="CG722" s="1">
        <f>podroze789[[#This Row],[dnie]]-1</f>
        <v>3</v>
      </c>
      <c r="CV722" s="24">
        <v>1</v>
      </c>
    </row>
    <row r="723" spans="1:100" x14ac:dyDescent="0.25">
      <c r="A723" s="1" t="s">
        <v>57</v>
      </c>
      <c r="B723" s="1" t="s">
        <v>163</v>
      </c>
      <c r="C723" s="1" t="s">
        <v>8</v>
      </c>
      <c r="D723" s="2">
        <v>41898</v>
      </c>
      <c r="E723" s="2">
        <v>41902</v>
      </c>
      <c r="F723">
        <v>1524</v>
      </c>
      <c r="G723" t="str">
        <f>podroze[[#This Row],[Imie]]&amp;podroze[[#This Row],[Nazwisko]]</f>
        <v>AmeliaCalika</v>
      </c>
      <c r="H723">
        <f>COUNTIF(podroze[id],podroze[[#This Row],[id]])</f>
        <v>6</v>
      </c>
      <c r="I723">
        <f>podroze[[#This Row],[D_powr]]-podroze[[#This Row],[D_wyj]]+1</f>
        <v>5</v>
      </c>
      <c r="J723" s="1" cm="1">
        <f t="array" ref="J723">SUM(IF(podroze[Nazwisko]=podroze[[#This Row],[Nazwisko]],podroze[dnie],0))</f>
        <v>23</v>
      </c>
      <c r="K723" s="1">
        <f>30+(podroze[[#This Row],[dnie]]-1)*24</f>
        <v>126</v>
      </c>
      <c r="AB723" s="1" t="s">
        <v>57</v>
      </c>
      <c r="AC723" s="1" t="s">
        <v>163</v>
      </c>
      <c r="AD723" s="1" t="s">
        <v>8</v>
      </c>
      <c r="AE723" s="2">
        <v>41898</v>
      </c>
      <c r="AF723" s="2">
        <v>41902</v>
      </c>
      <c r="AG723">
        <v>1524</v>
      </c>
      <c r="AH723" t="str">
        <f>podroze7[[#This Row],[Imie]]&amp;podroze7[[#This Row],[Nazwisko]]</f>
        <v>AmeliaCalika</v>
      </c>
      <c r="AI723">
        <f>COUNTIF(podroze7[id],podroze7[[#This Row],[id]])</f>
        <v>6</v>
      </c>
      <c r="AJ723">
        <f>podroze7[[#This Row],[D_powr]]-podroze7[[#This Row],[D_wyj]]+1</f>
        <v>5</v>
      </c>
      <c r="AK723" s="1" cm="1">
        <f t="array" ref="AK723">SUM(IF(podroze7[Nazwisko]=podroze7[[#This Row],[Nazwisko]],podroze7[dnie],0))</f>
        <v>23</v>
      </c>
      <c r="AL723" s="1">
        <f>30+(podroze7[[#This Row],[dnie]]-1)*24</f>
        <v>126</v>
      </c>
      <c r="AM723" s="1">
        <f>podroze7[[#This Row],[dieta]]+podroze7[[#This Row],[Koszt_wyj]]</f>
        <v>1650</v>
      </c>
      <c r="AZ723" s="1" t="s">
        <v>57</v>
      </c>
      <c r="BA723" s="1" t="s">
        <v>163</v>
      </c>
      <c r="BB723" s="1" t="s">
        <v>8</v>
      </c>
      <c r="BC723" s="2">
        <v>41898</v>
      </c>
      <c r="BD723" s="2">
        <v>41902</v>
      </c>
      <c r="BE723">
        <v>1524</v>
      </c>
      <c r="BF723" t="str">
        <f>podroze78[[#This Row],[Imie]]&amp;podroze78[[#This Row],[Nazwisko]]</f>
        <v>AmeliaCalika</v>
      </c>
      <c r="BG723">
        <f>COUNTIF(podroze78[id],podroze78[[#This Row],[id]])</f>
        <v>6</v>
      </c>
      <c r="BH723">
        <f>podroze78[[#This Row],[D_powr]]-podroze78[[#This Row],[D_wyj]]+1</f>
        <v>5</v>
      </c>
      <c r="BI723" s="1" cm="1">
        <f t="array" ref="BI723">SUM(IF(podroze78[Nazwisko]=podroze78[[#This Row],[Nazwisko]],podroze78[dnie],0))</f>
        <v>23</v>
      </c>
      <c r="BJ723" s="1">
        <f>30+(podroze78[[#This Row],[dnie]]-1)*24</f>
        <v>126</v>
      </c>
      <c r="BK723" s="1">
        <f>podroze78[[#This Row],[dieta]]+podroze78[[#This Row],[Koszt_wyj]]</f>
        <v>1650</v>
      </c>
      <c r="BL723" s="1">
        <f>MONTH(podroze78[[#This Row],[D_wyj]])</f>
        <v>9</v>
      </c>
      <c r="BT723" s="1" t="s">
        <v>57</v>
      </c>
      <c r="BU723" s="1" t="s">
        <v>163</v>
      </c>
      <c r="BV723" s="1" t="s">
        <v>8</v>
      </c>
      <c r="BW723" s="2">
        <v>41898</v>
      </c>
      <c r="BX723" s="2">
        <v>41902</v>
      </c>
      <c r="BY723">
        <v>1524</v>
      </c>
      <c r="BZ723" t="str">
        <f>podroze789[[#This Row],[Imie]]&amp;podroze789[[#This Row],[Nazwisko]]</f>
        <v>AmeliaCalika</v>
      </c>
      <c r="CA723">
        <f>COUNTIF(podroze789[id],podroze789[[#This Row],[id]])</f>
        <v>6</v>
      </c>
      <c r="CB723">
        <f>podroze789[[#This Row],[D_powr]]-podroze789[[#This Row],[D_wyj]]+1</f>
        <v>5</v>
      </c>
      <c r="CC723" s="1" cm="1">
        <f t="array" ref="CC723">SUM(IF(podroze789[Nazwisko]=podroze789[[#This Row],[Nazwisko]],podroze789[dnie],0))</f>
        <v>23</v>
      </c>
      <c r="CD723" s="1">
        <f>30+(podroze789[[#This Row],[dnie]]-1)*24</f>
        <v>126</v>
      </c>
      <c r="CE723" s="1">
        <f>podroze789[[#This Row],[dieta]]+podroze789[[#This Row],[Koszt_wyj]]</f>
        <v>1650</v>
      </c>
      <c r="CF723" s="1">
        <f>MONTH(podroze789[[#This Row],[D_wyj]])</f>
        <v>9</v>
      </c>
      <c r="CG723" s="1">
        <f>podroze789[[#This Row],[dnie]]-1</f>
        <v>4</v>
      </c>
      <c r="CV723" s="23">
        <v>2</v>
      </c>
    </row>
    <row r="724" spans="1:100" x14ac:dyDescent="0.25">
      <c r="A724" s="1" t="s">
        <v>57</v>
      </c>
      <c r="B724" s="1" t="s">
        <v>163</v>
      </c>
      <c r="C724" s="1" t="s">
        <v>24</v>
      </c>
      <c r="D724" s="2">
        <v>41910</v>
      </c>
      <c r="E724" s="2">
        <v>41914</v>
      </c>
      <c r="F724">
        <v>886.7</v>
      </c>
      <c r="G724" t="str">
        <f>podroze[[#This Row],[Imie]]&amp;podroze[[#This Row],[Nazwisko]]</f>
        <v>AmeliaCalika</v>
      </c>
      <c r="H724">
        <f>COUNTIF(podroze[id],podroze[[#This Row],[id]])</f>
        <v>6</v>
      </c>
      <c r="I724">
        <f>podroze[[#This Row],[D_powr]]-podroze[[#This Row],[D_wyj]]+1</f>
        <v>5</v>
      </c>
      <c r="J724" s="1" cm="1">
        <f t="array" ref="J724">SUM(IF(podroze[Nazwisko]=podroze[[#This Row],[Nazwisko]],podroze[dnie],0))</f>
        <v>23</v>
      </c>
      <c r="K724" s="1">
        <f>30+(podroze[[#This Row],[dnie]]-1)*24</f>
        <v>126</v>
      </c>
      <c r="AB724" s="1" t="s">
        <v>57</v>
      </c>
      <c r="AC724" s="1" t="s">
        <v>163</v>
      </c>
      <c r="AD724" s="1" t="s">
        <v>24</v>
      </c>
      <c r="AE724" s="2">
        <v>41910</v>
      </c>
      <c r="AF724" s="2">
        <v>41914</v>
      </c>
      <c r="AG724">
        <v>886.7</v>
      </c>
      <c r="AH724" t="str">
        <f>podroze7[[#This Row],[Imie]]&amp;podroze7[[#This Row],[Nazwisko]]</f>
        <v>AmeliaCalika</v>
      </c>
      <c r="AI724">
        <f>COUNTIF(podroze7[id],podroze7[[#This Row],[id]])</f>
        <v>6</v>
      </c>
      <c r="AJ724">
        <f>podroze7[[#This Row],[D_powr]]-podroze7[[#This Row],[D_wyj]]+1</f>
        <v>5</v>
      </c>
      <c r="AK724" s="1" cm="1">
        <f t="array" ref="AK724">SUM(IF(podroze7[Nazwisko]=podroze7[[#This Row],[Nazwisko]],podroze7[dnie],0))</f>
        <v>23</v>
      </c>
      <c r="AL724" s="1">
        <f>30+(podroze7[[#This Row],[dnie]]-1)*24</f>
        <v>126</v>
      </c>
      <c r="AM724" s="1">
        <f>podroze7[[#This Row],[dieta]]+podroze7[[#This Row],[Koszt_wyj]]</f>
        <v>1012.7</v>
      </c>
      <c r="AZ724" s="1" t="s">
        <v>57</v>
      </c>
      <c r="BA724" s="1" t="s">
        <v>163</v>
      </c>
      <c r="BB724" s="1" t="s">
        <v>24</v>
      </c>
      <c r="BC724" s="2">
        <v>41910</v>
      </c>
      <c r="BD724" s="2">
        <v>41914</v>
      </c>
      <c r="BE724">
        <v>886.7</v>
      </c>
      <c r="BF724" t="str">
        <f>podroze78[[#This Row],[Imie]]&amp;podroze78[[#This Row],[Nazwisko]]</f>
        <v>AmeliaCalika</v>
      </c>
      <c r="BG724">
        <f>COUNTIF(podroze78[id],podroze78[[#This Row],[id]])</f>
        <v>6</v>
      </c>
      <c r="BH724">
        <f>podroze78[[#This Row],[D_powr]]-podroze78[[#This Row],[D_wyj]]+1</f>
        <v>5</v>
      </c>
      <c r="BI724" s="1" cm="1">
        <f t="array" ref="BI724">SUM(IF(podroze78[Nazwisko]=podroze78[[#This Row],[Nazwisko]],podroze78[dnie],0))</f>
        <v>23</v>
      </c>
      <c r="BJ724" s="1">
        <f>30+(podroze78[[#This Row],[dnie]]-1)*24</f>
        <v>126</v>
      </c>
      <c r="BK724" s="1">
        <f>podroze78[[#This Row],[dieta]]+podroze78[[#This Row],[Koszt_wyj]]</f>
        <v>1012.7</v>
      </c>
      <c r="BL724" s="1">
        <f>MONTH(podroze78[[#This Row],[D_wyj]])</f>
        <v>9</v>
      </c>
      <c r="BT724" s="1" t="s">
        <v>57</v>
      </c>
      <c r="BU724" s="1" t="s">
        <v>163</v>
      </c>
      <c r="BV724" s="1" t="s">
        <v>24</v>
      </c>
      <c r="BW724" s="2">
        <v>41910</v>
      </c>
      <c r="BX724" s="2">
        <v>41914</v>
      </c>
      <c r="BY724">
        <v>886.7</v>
      </c>
      <c r="BZ724" t="str">
        <f>podroze789[[#This Row],[Imie]]&amp;podroze789[[#This Row],[Nazwisko]]</f>
        <v>AmeliaCalika</v>
      </c>
      <c r="CA724">
        <f>COUNTIF(podroze789[id],podroze789[[#This Row],[id]])</f>
        <v>6</v>
      </c>
      <c r="CB724">
        <f>podroze789[[#This Row],[D_powr]]-podroze789[[#This Row],[D_wyj]]+1</f>
        <v>5</v>
      </c>
      <c r="CC724" s="1" cm="1">
        <f t="array" ref="CC724">SUM(IF(podroze789[Nazwisko]=podroze789[[#This Row],[Nazwisko]],podroze789[dnie],0))</f>
        <v>23</v>
      </c>
      <c r="CD724" s="1">
        <f>30+(podroze789[[#This Row],[dnie]]-1)*24</f>
        <v>126</v>
      </c>
      <c r="CE724" s="1">
        <f>podroze789[[#This Row],[dieta]]+podroze789[[#This Row],[Koszt_wyj]]</f>
        <v>1012.7</v>
      </c>
      <c r="CF724" s="1">
        <f>MONTH(podroze789[[#This Row],[D_wyj]])</f>
        <v>9</v>
      </c>
      <c r="CG724" s="1">
        <f>podroze789[[#This Row],[dnie]]-1</f>
        <v>4</v>
      </c>
      <c r="CV724" s="24">
        <v>2</v>
      </c>
    </row>
    <row r="725" spans="1:100" x14ac:dyDescent="0.25">
      <c r="A725" s="1" t="s">
        <v>145</v>
      </c>
      <c r="B725" s="1" t="s">
        <v>146</v>
      </c>
      <c r="C725" s="1" t="s">
        <v>47</v>
      </c>
      <c r="D725" s="2">
        <v>41803</v>
      </c>
      <c r="E725" s="2">
        <v>41806</v>
      </c>
      <c r="F725">
        <v>852.8</v>
      </c>
      <c r="G725" t="str">
        <f>podroze[[#This Row],[Imie]]&amp;podroze[[#This Row],[Nazwisko]]</f>
        <v>ZytaMazurkiewicz</v>
      </c>
      <c r="H725">
        <f>COUNTIF(podroze[id],podroze[[#This Row],[id]])</f>
        <v>7</v>
      </c>
      <c r="I725">
        <f>podroze[[#This Row],[D_powr]]-podroze[[#This Row],[D_wyj]]+1</f>
        <v>4</v>
      </c>
      <c r="J725" s="1" cm="1">
        <f t="array" ref="J725">SUM(IF(podroze[Nazwisko]=podroze[[#This Row],[Nazwisko]],podroze[dnie],0))</f>
        <v>23</v>
      </c>
      <c r="K725" s="1">
        <f>30+(podroze[[#This Row],[dnie]]-1)*24</f>
        <v>102</v>
      </c>
      <c r="AB725" s="1" t="s">
        <v>145</v>
      </c>
      <c r="AC725" s="1" t="s">
        <v>146</v>
      </c>
      <c r="AD725" s="1" t="s">
        <v>47</v>
      </c>
      <c r="AE725" s="2">
        <v>41803</v>
      </c>
      <c r="AF725" s="2">
        <v>41806</v>
      </c>
      <c r="AG725">
        <v>852.8</v>
      </c>
      <c r="AH725" t="str">
        <f>podroze7[[#This Row],[Imie]]&amp;podroze7[[#This Row],[Nazwisko]]</f>
        <v>ZytaMazurkiewicz</v>
      </c>
      <c r="AI725">
        <f>COUNTIF(podroze7[id],podroze7[[#This Row],[id]])</f>
        <v>7</v>
      </c>
      <c r="AJ725">
        <f>podroze7[[#This Row],[D_powr]]-podroze7[[#This Row],[D_wyj]]+1</f>
        <v>4</v>
      </c>
      <c r="AK725" s="1" cm="1">
        <f t="array" ref="AK725">SUM(IF(podroze7[Nazwisko]=podroze7[[#This Row],[Nazwisko]],podroze7[dnie],0))</f>
        <v>23</v>
      </c>
      <c r="AL725" s="1">
        <f>30+(podroze7[[#This Row],[dnie]]-1)*24</f>
        <v>102</v>
      </c>
      <c r="AM725" s="1">
        <f>podroze7[[#This Row],[dieta]]+podroze7[[#This Row],[Koszt_wyj]]</f>
        <v>954.8</v>
      </c>
      <c r="AZ725" s="1" t="s">
        <v>145</v>
      </c>
      <c r="BA725" s="1" t="s">
        <v>146</v>
      </c>
      <c r="BB725" s="1" t="s">
        <v>47</v>
      </c>
      <c r="BC725" s="2">
        <v>41803</v>
      </c>
      <c r="BD725" s="2">
        <v>41806</v>
      </c>
      <c r="BE725">
        <v>852.8</v>
      </c>
      <c r="BF725" t="str">
        <f>podroze78[[#This Row],[Imie]]&amp;podroze78[[#This Row],[Nazwisko]]</f>
        <v>ZytaMazurkiewicz</v>
      </c>
      <c r="BG725">
        <f>COUNTIF(podroze78[id],podroze78[[#This Row],[id]])</f>
        <v>7</v>
      </c>
      <c r="BH725">
        <f>podroze78[[#This Row],[D_powr]]-podroze78[[#This Row],[D_wyj]]+1</f>
        <v>4</v>
      </c>
      <c r="BI725" s="1" cm="1">
        <f t="array" ref="BI725">SUM(IF(podroze78[Nazwisko]=podroze78[[#This Row],[Nazwisko]],podroze78[dnie],0))</f>
        <v>23</v>
      </c>
      <c r="BJ725" s="1">
        <f>30+(podroze78[[#This Row],[dnie]]-1)*24</f>
        <v>102</v>
      </c>
      <c r="BK725" s="1">
        <f>podroze78[[#This Row],[dieta]]+podroze78[[#This Row],[Koszt_wyj]]</f>
        <v>954.8</v>
      </c>
      <c r="BL725" s="1">
        <f>MONTH(podroze78[[#This Row],[D_wyj]])</f>
        <v>6</v>
      </c>
      <c r="BT725" s="1" t="s">
        <v>145</v>
      </c>
      <c r="BU725" s="1" t="s">
        <v>146</v>
      </c>
      <c r="BV725" s="1" t="s">
        <v>47</v>
      </c>
      <c r="BW725" s="2">
        <v>41803</v>
      </c>
      <c r="BX725" s="2">
        <v>41806</v>
      </c>
      <c r="BY725">
        <v>852.8</v>
      </c>
      <c r="BZ725" t="str">
        <f>podroze789[[#This Row],[Imie]]&amp;podroze789[[#This Row],[Nazwisko]]</f>
        <v>ZytaMazurkiewicz</v>
      </c>
      <c r="CA725">
        <f>COUNTIF(podroze789[id],podroze789[[#This Row],[id]])</f>
        <v>7</v>
      </c>
      <c r="CB725">
        <f>podroze789[[#This Row],[D_powr]]-podroze789[[#This Row],[D_wyj]]+1</f>
        <v>4</v>
      </c>
      <c r="CC725" s="1" cm="1">
        <f t="array" ref="CC725">SUM(IF(podroze789[Nazwisko]=podroze789[[#This Row],[Nazwisko]],podroze789[dnie],0))</f>
        <v>23</v>
      </c>
      <c r="CD725" s="1">
        <f>30+(podroze789[[#This Row],[dnie]]-1)*24</f>
        <v>102</v>
      </c>
      <c r="CE725" s="1">
        <f>podroze789[[#This Row],[dieta]]+podroze789[[#This Row],[Koszt_wyj]]</f>
        <v>954.8</v>
      </c>
      <c r="CF725" s="1">
        <f>MONTH(podroze789[[#This Row],[D_wyj]])</f>
        <v>6</v>
      </c>
      <c r="CG725" s="1">
        <f>podroze789[[#This Row],[dnie]]-1</f>
        <v>3</v>
      </c>
      <c r="CV725" s="23">
        <v>1</v>
      </c>
    </row>
    <row r="726" spans="1:100" x14ac:dyDescent="0.25">
      <c r="A726" s="1" t="s">
        <v>57</v>
      </c>
      <c r="B726" s="1" t="s">
        <v>163</v>
      </c>
      <c r="C726" s="1" t="s">
        <v>27</v>
      </c>
      <c r="D726" s="2">
        <v>41707</v>
      </c>
      <c r="E726" s="2">
        <v>41710</v>
      </c>
      <c r="F726">
        <v>826</v>
      </c>
      <c r="G726" t="str">
        <f>podroze[[#This Row],[Imie]]&amp;podroze[[#This Row],[Nazwisko]]</f>
        <v>AmeliaCalika</v>
      </c>
      <c r="H726">
        <f>COUNTIF(podroze[id],podroze[[#This Row],[id]])</f>
        <v>6</v>
      </c>
      <c r="I726">
        <f>podroze[[#This Row],[D_powr]]-podroze[[#This Row],[D_wyj]]+1</f>
        <v>4</v>
      </c>
      <c r="J726" s="1" cm="1">
        <f t="array" ref="J726">SUM(IF(podroze[Nazwisko]=podroze[[#This Row],[Nazwisko]],podroze[dnie],0))</f>
        <v>23</v>
      </c>
      <c r="K726" s="1">
        <f>30+(podroze[[#This Row],[dnie]]-1)*24</f>
        <v>102</v>
      </c>
      <c r="AB726" s="1" t="s">
        <v>57</v>
      </c>
      <c r="AC726" s="1" t="s">
        <v>163</v>
      </c>
      <c r="AD726" s="1" t="s">
        <v>27</v>
      </c>
      <c r="AE726" s="2">
        <v>41707</v>
      </c>
      <c r="AF726" s="2">
        <v>41710</v>
      </c>
      <c r="AG726">
        <v>826</v>
      </c>
      <c r="AH726" t="str">
        <f>podroze7[[#This Row],[Imie]]&amp;podroze7[[#This Row],[Nazwisko]]</f>
        <v>AmeliaCalika</v>
      </c>
      <c r="AI726">
        <f>COUNTIF(podroze7[id],podroze7[[#This Row],[id]])</f>
        <v>6</v>
      </c>
      <c r="AJ726">
        <f>podroze7[[#This Row],[D_powr]]-podroze7[[#This Row],[D_wyj]]+1</f>
        <v>4</v>
      </c>
      <c r="AK726" s="1" cm="1">
        <f t="array" ref="AK726">SUM(IF(podroze7[Nazwisko]=podroze7[[#This Row],[Nazwisko]],podroze7[dnie],0))</f>
        <v>23</v>
      </c>
      <c r="AL726" s="1">
        <f>30+(podroze7[[#This Row],[dnie]]-1)*24</f>
        <v>102</v>
      </c>
      <c r="AM726" s="1">
        <f>podroze7[[#This Row],[dieta]]+podroze7[[#This Row],[Koszt_wyj]]</f>
        <v>928</v>
      </c>
      <c r="AZ726" s="1" t="s">
        <v>57</v>
      </c>
      <c r="BA726" s="1" t="s">
        <v>163</v>
      </c>
      <c r="BB726" s="1" t="s">
        <v>27</v>
      </c>
      <c r="BC726" s="2">
        <v>41707</v>
      </c>
      <c r="BD726" s="2">
        <v>41710</v>
      </c>
      <c r="BE726">
        <v>826</v>
      </c>
      <c r="BF726" t="str">
        <f>podroze78[[#This Row],[Imie]]&amp;podroze78[[#This Row],[Nazwisko]]</f>
        <v>AmeliaCalika</v>
      </c>
      <c r="BG726">
        <f>COUNTIF(podroze78[id],podroze78[[#This Row],[id]])</f>
        <v>6</v>
      </c>
      <c r="BH726">
        <f>podroze78[[#This Row],[D_powr]]-podroze78[[#This Row],[D_wyj]]+1</f>
        <v>4</v>
      </c>
      <c r="BI726" s="1" cm="1">
        <f t="array" ref="BI726">SUM(IF(podroze78[Nazwisko]=podroze78[[#This Row],[Nazwisko]],podroze78[dnie],0))</f>
        <v>23</v>
      </c>
      <c r="BJ726" s="1">
        <f>30+(podroze78[[#This Row],[dnie]]-1)*24</f>
        <v>102</v>
      </c>
      <c r="BK726" s="1">
        <f>podroze78[[#This Row],[dieta]]+podroze78[[#This Row],[Koszt_wyj]]</f>
        <v>928</v>
      </c>
      <c r="BL726" s="1">
        <f>MONTH(podroze78[[#This Row],[D_wyj]])</f>
        <v>3</v>
      </c>
      <c r="BT726" s="1" t="s">
        <v>57</v>
      </c>
      <c r="BU726" s="1" t="s">
        <v>163</v>
      </c>
      <c r="BV726" s="1" t="s">
        <v>27</v>
      </c>
      <c r="BW726" s="2">
        <v>41707</v>
      </c>
      <c r="BX726" s="2">
        <v>41710</v>
      </c>
      <c r="BY726">
        <v>826</v>
      </c>
      <c r="BZ726" t="str">
        <f>podroze789[[#This Row],[Imie]]&amp;podroze789[[#This Row],[Nazwisko]]</f>
        <v>AmeliaCalika</v>
      </c>
      <c r="CA726">
        <f>COUNTIF(podroze789[id],podroze789[[#This Row],[id]])</f>
        <v>6</v>
      </c>
      <c r="CB726">
        <f>podroze789[[#This Row],[D_powr]]-podroze789[[#This Row],[D_wyj]]+1</f>
        <v>4</v>
      </c>
      <c r="CC726" s="1" cm="1">
        <f t="array" ref="CC726">SUM(IF(podroze789[Nazwisko]=podroze789[[#This Row],[Nazwisko]],podroze789[dnie],0))</f>
        <v>23</v>
      </c>
      <c r="CD726" s="1">
        <f>30+(podroze789[[#This Row],[dnie]]-1)*24</f>
        <v>102</v>
      </c>
      <c r="CE726" s="1">
        <f>podroze789[[#This Row],[dieta]]+podroze789[[#This Row],[Koszt_wyj]]</f>
        <v>928</v>
      </c>
      <c r="CF726" s="1">
        <f>MONTH(podroze789[[#This Row],[D_wyj]])</f>
        <v>3</v>
      </c>
      <c r="CG726" s="1">
        <f>podroze789[[#This Row],[dnie]]-1</f>
        <v>3</v>
      </c>
      <c r="CV726" s="24">
        <v>2</v>
      </c>
    </row>
    <row r="727" spans="1:100" x14ac:dyDescent="0.25">
      <c r="A727" s="1" t="s">
        <v>57</v>
      </c>
      <c r="B727" s="1" t="s">
        <v>163</v>
      </c>
      <c r="C727" s="1" t="s">
        <v>59</v>
      </c>
      <c r="D727" s="2">
        <v>41785</v>
      </c>
      <c r="E727" s="2">
        <v>41788</v>
      </c>
      <c r="F727">
        <v>919</v>
      </c>
      <c r="G727" t="str">
        <f>podroze[[#This Row],[Imie]]&amp;podroze[[#This Row],[Nazwisko]]</f>
        <v>AmeliaCalika</v>
      </c>
      <c r="H727">
        <f>COUNTIF(podroze[id],podroze[[#This Row],[id]])</f>
        <v>6</v>
      </c>
      <c r="I727">
        <f>podroze[[#This Row],[D_powr]]-podroze[[#This Row],[D_wyj]]+1</f>
        <v>4</v>
      </c>
      <c r="J727" s="1" cm="1">
        <f t="array" ref="J727">SUM(IF(podroze[Nazwisko]=podroze[[#This Row],[Nazwisko]],podroze[dnie],0))</f>
        <v>23</v>
      </c>
      <c r="K727" s="1">
        <f>30+(podroze[[#This Row],[dnie]]-1)*24</f>
        <v>102</v>
      </c>
      <c r="AB727" s="1" t="s">
        <v>57</v>
      </c>
      <c r="AC727" s="1" t="s">
        <v>163</v>
      </c>
      <c r="AD727" s="1" t="s">
        <v>59</v>
      </c>
      <c r="AE727" s="2">
        <v>41785</v>
      </c>
      <c r="AF727" s="2">
        <v>41788</v>
      </c>
      <c r="AG727">
        <v>919</v>
      </c>
      <c r="AH727" t="str">
        <f>podroze7[[#This Row],[Imie]]&amp;podroze7[[#This Row],[Nazwisko]]</f>
        <v>AmeliaCalika</v>
      </c>
      <c r="AI727">
        <f>COUNTIF(podroze7[id],podroze7[[#This Row],[id]])</f>
        <v>6</v>
      </c>
      <c r="AJ727">
        <f>podroze7[[#This Row],[D_powr]]-podroze7[[#This Row],[D_wyj]]+1</f>
        <v>4</v>
      </c>
      <c r="AK727" s="1" cm="1">
        <f t="array" ref="AK727">SUM(IF(podroze7[Nazwisko]=podroze7[[#This Row],[Nazwisko]],podroze7[dnie],0))</f>
        <v>23</v>
      </c>
      <c r="AL727" s="1">
        <f>30+(podroze7[[#This Row],[dnie]]-1)*24</f>
        <v>102</v>
      </c>
      <c r="AM727" s="1">
        <f>podroze7[[#This Row],[dieta]]+podroze7[[#This Row],[Koszt_wyj]]</f>
        <v>1021</v>
      </c>
      <c r="AZ727" s="1" t="s">
        <v>57</v>
      </c>
      <c r="BA727" s="1" t="s">
        <v>163</v>
      </c>
      <c r="BB727" s="1" t="s">
        <v>59</v>
      </c>
      <c r="BC727" s="2">
        <v>41785</v>
      </c>
      <c r="BD727" s="2">
        <v>41788</v>
      </c>
      <c r="BE727">
        <v>919</v>
      </c>
      <c r="BF727" t="str">
        <f>podroze78[[#This Row],[Imie]]&amp;podroze78[[#This Row],[Nazwisko]]</f>
        <v>AmeliaCalika</v>
      </c>
      <c r="BG727">
        <f>COUNTIF(podroze78[id],podroze78[[#This Row],[id]])</f>
        <v>6</v>
      </c>
      <c r="BH727">
        <f>podroze78[[#This Row],[D_powr]]-podroze78[[#This Row],[D_wyj]]+1</f>
        <v>4</v>
      </c>
      <c r="BI727" s="1" cm="1">
        <f t="array" ref="BI727">SUM(IF(podroze78[Nazwisko]=podroze78[[#This Row],[Nazwisko]],podroze78[dnie],0))</f>
        <v>23</v>
      </c>
      <c r="BJ727" s="1">
        <f>30+(podroze78[[#This Row],[dnie]]-1)*24</f>
        <v>102</v>
      </c>
      <c r="BK727" s="1">
        <f>podroze78[[#This Row],[dieta]]+podroze78[[#This Row],[Koszt_wyj]]</f>
        <v>1021</v>
      </c>
      <c r="BL727" s="1">
        <f>MONTH(podroze78[[#This Row],[D_wyj]])</f>
        <v>5</v>
      </c>
      <c r="BT727" s="1" t="s">
        <v>57</v>
      </c>
      <c r="BU727" s="1" t="s">
        <v>163</v>
      </c>
      <c r="BV727" s="1" t="s">
        <v>59</v>
      </c>
      <c r="BW727" s="2">
        <v>41785</v>
      </c>
      <c r="BX727" s="2">
        <v>41788</v>
      </c>
      <c r="BY727">
        <v>919</v>
      </c>
      <c r="BZ727" t="str">
        <f>podroze789[[#This Row],[Imie]]&amp;podroze789[[#This Row],[Nazwisko]]</f>
        <v>AmeliaCalika</v>
      </c>
      <c r="CA727">
        <f>COUNTIF(podroze789[id],podroze789[[#This Row],[id]])</f>
        <v>6</v>
      </c>
      <c r="CB727">
        <f>podroze789[[#This Row],[D_powr]]-podroze789[[#This Row],[D_wyj]]+1</f>
        <v>4</v>
      </c>
      <c r="CC727" s="1" cm="1">
        <f t="array" ref="CC727">SUM(IF(podroze789[Nazwisko]=podroze789[[#This Row],[Nazwisko]],podroze789[dnie],0))</f>
        <v>23</v>
      </c>
      <c r="CD727" s="1">
        <f>30+(podroze789[[#This Row],[dnie]]-1)*24</f>
        <v>102</v>
      </c>
      <c r="CE727" s="1">
        <f>podroze789[[#This Row],[dieta]]+podroze789[[#This Row],[Koszt_wyj]]</f>
        <v>1021</v>
      </c>
      <c r="CF727" s="1">
        <f>MONTH(podroze789[[#This Row],[D_wyj]])</f>
        <v>5</v>
      </c>
      <c r="CG727" s="1">
        <f>podroze789[[#This Row],[dnie]]-1</f>
        <v>3</v>
      </c>
      <c r="CV727" s="23">
        <v>1</v>
      </c>
    </row>
    <row r="728" spans="1:100" x14ac:dyDescent="0.25">
      <c r="A728" s="1" t="s">
        <v>57</v>
      </c>
      <c r="B728" s="1" t="s">
        <v>163</v>
      </c>
      <c r="C728" s="1" t="s">
        <v>19</v>
      </c>
      <c r="D728" s="2">
        <v>41898</v>
      </c>
      <c r="E728" s="2">
        <v>41901</v>
      </c>
      <c r="F728">
        <v>936.4</v>
      </c>
      <c r="G728" t="str">
        <f>podroze[[#This Row],[Imie]]&amp;podroze[[#This Row],[Nazwisko]]</f>
        <v>AmeliaCalika</v>
      </c>
      <c r="H728">
        <f>COUNTIF(podroze[id],podroze[[#This Row],[id]])</f>
        <v>6</v>
      </c>
      <c r="I728">
        <f>podroze[[#This Row],[D_powr]]-podroze[[#This Row],[D_wyj]]+1</f>
        <v>4</v>
      </c>
      <c r="J728" s="1" cm="1">
        <f t="array" ref="J728">SUM(IF(podroze[Nazwisko]=podroze[[#This Row],[Nazwisko]],podroze[dnie],0))</f>
        <v>23</v>
      </c>
      <c r="K728" s="1">
        <f>30+(podroze[[#This Row],[dnie]]-1)*24</f>
        <v>102</v>
      </c>
      <c r="AB728" s="1" t="s">
        <v>57</v>
      </c>
      <c r="AC728" s="1" t="s">
        <v>163</v>
      </c>
      <c r="AD728" s="1" t="s">
        <v>19</v>
      </c>
      <c r="AE728" s="2">
        <v>41898</v>
      </c>
      <c r="AF728" s="2">
        <v>41901</v>
      </c>
      <c r="AG728">
        <v>936.4</v>
      </c>
      <c r="AH728" t="str">
        <f>podroze7[[#This Row],[Imie]]&amp;podroze7[[#This Row],[Nazwisko]]</f>
        <v>AmeliaCalika</v>
      </c>
      <c r="AI728">
        <f>COUNTIF(podroze7[id],podroze7[[#This Row],[id]])</f>
        <v>6</v>
      </c>
      <c r="AJ728">
        <f>podroze7[[#This Row],[D_powr]]-podroze7[[#This Row],[D_wyj]]+1</f>
        <v>4</v>
      </c>
      <c r="AK728" s="1" cm="1">
        <f t="array" ref="AK728">SUM(IF(podroze7[Nazwisko]=podroze7[[#This Row],[Nazwisko]],podroze7[dnie],0))</f>
        <v>23</v>
      </c>
      <c r="AL728" s="1">
        <f>30+(podroze7[[#This Row],[dnie]]-1)*24</f>
        <v>102</v>
      </c>
      <c r="AM728" s="1">
        <f>podroze7[[#This Row],[dieta]]+podroze7[[#This Row],[Koszt_wyj]]</f>
        <v>1038.4000000000001</v>
      </c>
      <c r="AZ728" s="1" t="s">
        <v>57</v>
      </c>
      <c r="BA728" s="1" t="s">
        <v>163</v>
      </c>
      <c r="BB728" s="1" t="s">
        <v>19</v>
      </c>
      <c r="BC728" s="2">
        <v>41898</v>
      </c>
      <c r="BD728" s="2">
        <v>41901</v>
      </c>
      <c r="BE728">
        <v>936.4</v>
      </c>
      <c r="BF728" t="str">
        <f>podroze78[[#This Row],[Imie]]&amp;podroze78[[#This Row],[Nazwisko]]</f>
        <v>AmeliaCalika</v>
      </c>
      <c r="BG728">
        <f>COUNTIF(podroze78[id],podroze78[[#This Row],[id]])</f>
        <v>6</v>
      </c>
      <c r="BH728">
        <f>podroze78[[#This Row],[D_powr]]-podroze78[[#This Row],[D_wyj]]+1</f>
        <v>4</v>
      </c>
      <c r="BI728" s="1" cm="1">
        <f t="array" ref="BI728">SUM(IF(podroze78[Nazwisko]=podroze78[[#This Row],[Nazwisko]],podroze78[dnie],0))</f>
        <v>23</v>
      </c>
      <c r="BJ728" s="1">
        <f>30+(podroze78[[#This Row],[dnie]]-1)*24</f>
        <v>102</v>
      </c>
      <c r="BK728" s="1">
        <f>podroze78[[#This Row],[dieta]]+podroze78[[#This Row],[Koszt_wyj]]</f>
        <v>1038.4000000000001</v>
      </c>
      <c r="BL728" s="1">
        <f>MONTH(podroze78[[#This Row],[D_wyj]])</f>
        <v>9</v>
      </c>
      <c r="BT728" s="1" t="s">
        <v>57</v>
      </c>
      <c r="BU728" s="1" t="s">
        <v>163</v>
      </c>
      <c r="BV728" s="1" t="s">
        <v>19</v>
      </c>
      <c r="BW728" s="2">
        <v>41898</v>
      </c>
      <c r="BX728" s="2">
        <v>41901</v>
      </c>
      <c r="BY728">
        <v>936.4</v>
      </c>
      <c r="BZ728" t="str">
        <f>podroze789[[#This Row],[Imie]]&amp;podroze789[[#This Row],[Nazwisko]]</f>
        <v>AmeliaCalika</v>
      </c>
      <c r="CA728">
        <f>COUNTIF(podroze789[id],podroze789[[#This Row],[id]])</f>
        <v>6</v>
      </c>
      <c r="CB728">
        <f>podroze789[[#This Row],[D_powr]]-podroze789[[#This Row],[D_wyj]]+1</f>
        <v>4</v>
      </c>
      <c r="CC728" s="1" cm="1">
        <f t="array" ref="CC728">SUM(IF(podroze789[Nazwisko]=podroze789[[#This Row],[Nazwisko]],podroze789[dnie],0))</f>
        <v>23</v>
      </c>
      <c r="CD728" s="1">
        <f>30+(podroze789[[#This Row],[dnie]]-1)*24</f>
        <v>102</v>
      </c>
      <c r="CE728" s="1">
        <f>podroze789[[#This Row],[dieta]]+podroze789[[#This Row],[Koszt_wyj]]</f>
        <v>1038.4000000000001</v>
      </c>
      <c r="CF728" s="1">
        <f>MONTH(podroze789[[#This Row],[D_wyj]])</f>
        <v>9</v>
      </c>
      <c r="CG728" s="1">
        <f>podroze789[[#This Row],[dnie]]-1</f>
        <v>3</v>
      </c>
      <c r="CV728" s="24">
        <v>1</v>
      </c>
    </row>
    <row r="729" spans="1:100" x14ac:dyDescent="0.25">
      <c r="A729" s="1" t="s">
        <v>9</v>
      </c>
      <c r="B729" s="1" t="s">
        <v>10</v>
      </c>
      <c r="C729" s="1" t="s">
        <v>24</v>
      </c>
      <c r="D729" s="2">
        <v>41689</v>
      </c>
      <c r="E729" s="2">
        <v>41691</v>
      </c>
      <c r="F729">
        <v>588.70000000000005</v>
      </c>
      <c r="G729" t="str">
        <f>podroze[[#This Row],[Imie]]&amp;podroze[[#This Row],[Nazwisko]]</f>
        <v>JustynaKolska</v>
      </c>
      <c r="H729">
        <f>COUNTIF(podroze[id],podroze[[#This Row],[id]])</f>
        <v>8</v>
      </c>
      <c r="I729">
        <f>podroze[[#This Row],[D_powr]]-podroze[[#This Row],[D_wyj]]+1</f>
        <v>3</v>
      </c>
      <c r="J729" s="1" cm="1">
        <f t="array" ref="J729">SUM(IF(podroze[Nazwisko]=podroze[[#This Row],[Nazwisko]],podroze[dnie],0))</f>
        <v>23</v>
      </c>
      <c r="K729" s="1">
        <f>30+(podroze[[#This Row],[dnie]]-1)*24</f>
        <v>78</v>
      </c>
      <c r="AB729" s="1" t="s">
        <v>9</v>
      </c>
      <c r="AC729" s="1" t="s">
        <v>10</v>
      </c>
      <c r="AD729" s="1" t="s">
        <v>24</v>
      </c>
      <c r="AE729" s="2">
        <v>41689</v>
      </c>
      <c r="AF729" s="2">
        <v>41691</v>
      </c>
      <c r="AG729">
        <v>588.70000000000005</v>
      </c>
      <c r="AH729" t="str">
        <f>podroze7[[#This Row],[Imie]]&amp;podroze7[[#This Row],[Nazwisko]]</f>
        <v>JustynaKolska</v>
      </c>
      <c r="AI729">
        <f>COUNTIF(podroze7[id],podroze7[[#This Row],[id]])</f>
        <v>8</v>
      </c>
      <c r="AJ729">
        <f>podroze7[[#This Row],[D_powr]]-podroze7[[#This Row],[D_wyj]]+1</f>
        <v>3</v>
      </c>
      <c r="AK729" s="1" cm="1">
        <f t="array" ref="AK729">SUM(IF(podroze7[Nazwisko]=podroze7[[#This Row],[Nazwisko]],podroze7[dnie],0))</f>
        <v>23</v>
      </c>
      <c r="AL729" s="1">
        <f>30+(podroze7[[#This Row],[dnie]]-1)*24</f>
        <v>78</v>
      </c>
      <c r="AM729" s="1">
        <f>podroze7[[#This Row],[dieta]]+podroze7[[#This Row],[Koszt_wyj]]</f>
        <v>666.7</v>
      </c>
      <c r="AZ729" s="1" t="s">
        <v>9</v>
      </c>
      <c r="BA729" s="1" t="s">
        <v>10</v>
      </c>
      <c r="BB729" s="1" t="s">
        <v>24</v>
      </c>
      <c r="BC729" s="2">
        <v>41689</v>
      </c>
      <c r="BD729" s="2">
        <v>41691</v>
      </c>
      <c r="BE729">
        <v>588.70000000000005</v>
      </c>
      <c r="BF729" t="str">
        <f>podroze78[[#This Row],[Imie]]&amp;podroze78[[#This Row],[Nazwisko]]</f>
        <v>JustynaKolska</v>
      </c>
      <c r="BG729">
        <f>COUNTIF(podroze78[id],podroze78[[#This Row],[id]])</f>
        <v>8</v>
      </c>
      <c r="BH729">
        <f>podroze78[[#This Row],[D_powr]]-podroze78[[#This Row],[D_wyj]]+1</f>
        <v>3</v>
      </c>
      <c r="BI729" s="1" cm="1">
        <f t="array" ref="BI729">SUM(IF(podroze78[Nazwisko]=podroze78[[#This Row],[Nazwisko]],podroze78[dnie],0))</f>
        <v>23</v>
      </c>
      <c r="BJ729" s="1">
        <f>30+(podroze78[[#This Row],[dnie]]-1)*24</f>
        <v>78</v>
      </c>
      <c r="BK729" s="1">
        <f>podroze78[[#This Row],[dieta]]+podroze78[[#This Row],[Koszt_wyj]]</f>
        <v>666.7</v>
      </c>
      <c r="BL729" s="1">
        <f>MONTH(podroze78[[#This Row],[D_wyj]])</f>
        <v>2</v>
      </c>
      <c r="BT729" s="1" t="s">
        <v>9</v>
      </c>
      <c r="BU729" s="1" t="s">
        <v>10</v>
      </c>
      <c r="BV729" s="1" t="s">
        <v>24</v>
      </c>
      <c r="BW729" s="2">
        <v>41689</v>
      </c>
      <c r="BX729" s="2">
        <v>41691</v>
      </c>
      <c r="BY729">
        <v>588.70000000000005</v>
      </c>
      <c r="BZ729" t="str">
        <f>podroze789[[#This Row],[Imie]]&amp;podroze789[[#This Row],[Nazwisko]]</f>
        <v>JustynaKolska</v>
      </c>
      <c r="CA729">
        <f>COUNTIF(podroze789[id],podroze789[[#This Row],[id]])</f>
        <v>8</v>
      </c>
      <c r="CB729">
        <f>podroze789[[#This Row],[D_powr]]-podroze789[[#This Row],[D_wyj]]+1</f>
        <v>3</v>
      </c>
      <c r="CC729" s="1" cm="1">
        <f t="array" ref="CC729">SUM(IF(podroze789[Nazwisko]=podroze789[[#This Row],[Nazwisko]],podroze789[dnie],0))</f>
        <v>23</v>
      </c>
      <c r="CD729" s="1">
        <f>30+(podroze789[[#This Row],[dnie]]-1)*24</f>
        <v>78</v>
      </c>
      <c r="CE729" s="1">
        <f>podroze789[[#This Row],[dieta]]+podroze789[[#This Row],[Koszt_wyj]]</f>
        <v>666.7</v>
      </c>
      <c r="CF729" s="1">
        <f>MONTH(podroze789[[#This Row],[D_wyj]])</f>
        <v>2</v>
      </c>
      <c r="CG729" s="1">
        <f>podroze789[[#This Row],[dnie]]-1</f>
        <v>2</v>
      </c>
      <c r="CV729" s="23">
        <v>1</v>
      </c>
    </row>
    <row r="730" spans="1:100" x14ac:dyDescent="0.25">
      <c r="A730" s="1" t="s">
        <v>9</v>
      </c>
      <c r="B730" s="1" t="s">
        <v>10</v>
      </c>
      <c r="C730" s="1" t="s">
        <v>30</v>
      </c>
      <c r="D730" s="2">
        <v>41959</v>
      </c>
      <c r="E730" s="2">
        <v>41961</v>
      </c>
      <c r="F730">
        <v>450.5</v>
      </c>
      <c r="G730" t="str">
        <f>podroze[[#This Row],[Imie]]&amp;podroze[[#This Row],[Nazwisko]]</f>
        <v>JustynaKolska</v>
      </c>
      <c r="H730">
        <f>COUNTIF(podroze[id],podroze[[#This Row],[id]])</f>
        <v>8</v>
      </c>
      <c r="I730">
        <f>podroze[[#This Row],[D_powr]]-podroze[[#This Row],[D_wyj]]+1</f>
        <v>3</v>
      </c>
      <c r="J730" s="1" cm="1">
        <f t="array" ref="J730">SUM(IF(podroze[Nazwisko]=podroze[[#This Row],[Nazwisko]],podroze[dnie],0))</f>
        <v>23</v>
      </c>
      <c r="K730" s="1">
        <f>30+(podroze[[#This Row],[dnie]]-1)*24</f>
        <v>78</v>
      </c>
      <c r="AB730" s="1" t="s">
        <v>9</v>
      </c>
      <c r="AC730" s="1" t="s">
        <v>10</v>
      </c>
      <c r="AD730" s="1" t="s">
        <v>30</v>
      </c>
      <c r="AE730" s="2">
        <v>41959</v>
      </c>
      <c r="AF730" s="2">
        <v>41961</v>
      </c>
      <c r="AG730">
        <v>450.5</v>
      </c>
      <c r="AH730" t="str">
        <f>podroze7[[#This Row],[Imie]]&amp;podroze7[[#This Row],[Nazwisko]]</f>
        <v>JustynaKolska</v>
      </c>
      <c r="AI730">
        <f>COUNTIF(podroze7[id],podroze7[[#This Row],[id]])</f>
        <v>8</v>
      </c>
      <c r="AJ730">
        <f>podroze7[[#This Row],[D_powr]]-podroze7[[#This Row],[D_wyj]]+1</f>
        <v>3</v>
      </c>
      <c r="AK730" s="1" cm="1">
        <f t="array" ref="AK730">SUM(IF(podroze7[Nazwisko]=podroze7[[#This Row],[Nazwisko]],podroze7[dnie],0))</f>
        <v>23</v>
      </c>
      <c r="AL730" s="1">
        <f>30+(podroze7[[#This Row],[dnie]]-1)*24</f>
        <v>78</v>
      </c>
      <c r="AM730" s="1">
        <f>podroze7[[#This Row],[dieta]]+podroze7[[#This Row],[Koszt_wyj]]</f>
        <v>528.5</v>
      </c>
      <c r="AZ730" s="1" t="s">
        <v>9</v>
      </c>
      <c r="BA730" s="1" t="s">
        <v>10</v>
      </c>
      <c r="BB730" s="1" t="s">
        <v>30</v>
      </c>
      <c r="BC730" s="2">
        <v>41959</v>
      </c>
      <c r="BD730" s="2">
        <v>41961</v>
      </c>
      <c r="BE730">
        <v>450.5</v>
      </c>
      <c r="BF730" t="str">
        <f>podroze78[[#This Row],[Imie]]&amp;podroze78[[#This Row],[Nazwisko]]</f>
        <v>JustynaKolska</v>
      </c>
      <c r="BG730">
        <f>COUNTIF(podroze78[id],podroze78[[#This Row],[id]])</f>
        <v>8</v>
      </c>
      <c r="BH730">
        <f>podroze78[[#This Row],[D_powr]]-podroze78[[#This Row],[D_wyj]]+1</f>
        <v>3</v>
      </c>
      <c r="BI730" s="1" cm="1">
        <f t="array" ref="BI730">SUM(IF(podroze78[Nazwisko]=podroze78[[#This Row],[Nazwisko]],podroze78[dnie],0))</f>
        <v>23</v>
      </c>
      <c r="BJ730" s="1">
        <f>30+(podroze78[[#This Row],[dnie]]-1)*24</f>
        <v>78</v>
      </c>
      <c r="BK730" s="1">
        <f>podroze78[[#This Row],[dieta]]+podroze78[[#This Row],[Koszt_wyj]]</f>
        <v>528.5</v>
      </c>
      <c r="BL730" s="1">
        <f>MONTH(podroze78[[#This Row],[D_wyj]])</f>
        <v>11</v>
      </c>
      <c r="BT730" s="1" t="s">
        <v>9</v>
      </c>
      <c r="BU730" s="1" t="s">
        <v>10</v>
      </c>
      <c r="BV730" s="1" t="s">
        <v>30</v>
      </c>
      <c r="BW730" s="2">
        <v>41959</v>
      </c>
      <c r="BX730" s="2">
        <v>41961</v>
      </c>
      <c r="BY730">
        <v>450.5</v>
      </c>
      <c r="BZ730" t="str">
        <f>podroze789[[#This Row],[Imie]]&amp;podroze789[[#This Row],[Nazwisko]]</f>
        <v>JustynaKolska</v>
      </c>
      <c r="CA730">
        <f>COUNTIF(podroze789[id],podroze789[[#This Row],[id]])</f>
        <v>8</v>
      </c>
      <c r="CB730">
        <f>podroze789[[#This Row],[D_powr]]-podroze789[[#This Row],[D_wyj]]+1</f>
        <v>3</v>
      </c>
      <c r="CC730" s="1" cm="1">
        <f t="array" ref="CC730">SUM(IF(podroze789[Nazwisko]=podroze789[[#This Row],[Nazwisko]],podroze789[dnie],0))</f>
        <v>23</v>
      </c>
      <c r="CD730" s="1">
        <f>30+(podroze789[[#This Row],[dnie]]-1)*24</f>
        <v>78</v>
      </c>
      <c r="CE730" s="1">
        <f>podroze789[[#This Row],[dieta]]+podroze789[[#This Row],[Koszt_wyj]]</f>
        <v>528.5</v>
      </c>
      <c r="CF730" s="1">
        <f>MONTH(podroze789[[#This Row],[D_wyj]])</f>
        <v>11</v>
      </c>
      <c r="CG730" s="1">
        <f>podroze789[[#This Row],[dnie]]-1</f>
        <v>2</v>
      </c>
      <c r="CV730" s="24">
        <v>2</v>
      </c>
    </row>
    <row r="731" spans="1:100" x14ac:dyDescent="0.25">
      <c r="A731" s="1" t="s">
        <v>9</v>
      </c>
      <c r="B731" s="1" t="s">
        <v>10</v>
      </c>
      <c r="C731" s="1" t="s">
        <v>72</v>
      </c>
      <c r="D731" s="2">
        <v>41982</v>
      </c>
      <c r="E731" s="2">
        <v>41984</v>
      </c>
      <c r="F731">
        <v>892.7</v>
      </c>
      <c r="G731" t="str">
        <f>podroze[[#This Row],[Imie]]&amp;podroze[[#This Row],[Nazwisko]]</f>
        <v>JustynaKolska</v>
      </c>
      <c r="H731">
        <f>COUNTIF(podroze[id],podroze[[#This Row],[id]])</f>
        <v>8</v>
      </c>
      <c r="I731">
        <f>podroze[[#This Row],[D_powr]]-podroze[[#This Row],[D_wyj]]+1</f>
        <v>3</v>
      </c>
      <c r="J731" s="1" cm="1">
        <f t="array" ref="J731">SUM(IF(podroze[Nazwisko]=podroze[[#This Row],[Nazwisko]],podroze[dnie],0))</f>
        <v>23</v>
      </c>
      <c r="K731" s="1">
        <f>30+(podroze[[#This Row],[dnie]]-1)*24</f>
        <v>78</v>
      </c>
      <c r="AB731" s="1" t="s">
        <v>9</v>
      </c>
      <c r="AC731" s="1" t="s">
        <v>10</v>
      </c>
      <c r="AD731" s="1" t="s">
        <v>72</v>
      </c>
      <c r="AE731" s="2">
        <v>41982</v>
      </c>
      <c r="AF731" s="2">
        <v>41984</v>
      </c>
      <c r="AG731">
        <v>892.7</v>
      </c>
      <c r="AH731" t="str">
        <f>podroze7[[#This Row],[Imie]]&amp;podroze7[[#This Row],[Nazwisko]]</f>
        <v>JustynaKolska</v>
      </c>
      <c r="AI731">
        <f>COUNTIF(podroze7[id],podroze7[[#This Row],[id]])</f>
        <v>8</v>
      </c>
      <c r="AJ731">
        <f>podroze7[[#This Row],[D_powr]]-podroze7[[#This Row],[D_wyj]]+1</f>
        <v>3</v>
      </c>
      <c r="AK731" s="1" cm="1">
        <f t="array" ref="AK731">SUM(IF(podroze7[Nazwisko]=podroze7[[#This Row],[Nazwisko]],podroze7[dnie],0))</f>
        <v>23</v>
      </c>
      <c r="AL731" s="1">
        <f>30+(podroze7[[#This Row],[dnie]]-1)*24</f>
        <v>78</v>
      </c>
      <c r="AM731" s="1">
        <f>podroze7[[#This Row],[dieta]]+podroze7[[#This Row],[Koszt_wyj]]</f>
        <v>970.7</v>
      </c>
      <c r="AZ731" s="1" t="s">
        <v>9</v>
      </c>
      <c r="BA731" s="1" t="s">
        <v>10</v>
      </c>
      <c r="BB731" s="1" t="s">
        <v>72</v>
      </c>
      <c r="BC731" s="2">
        <v>41982</v>
      </c>
      <c r="BD731" s="2">
        <v>41984</v>
      </c>
      <c r="BE731">
        <v>892.7</v>
      </c>
      <c r="BF731" t="str">
        <f>podroze78[[#This Row],[Imie]]&amp;podroze78[[#This Row],[Nazwisko]]</f>
        <v>JustynaKolska</v>
      </c>
      <c r="BG731">
        <f>COUNTIF(podroze78[id],podroze78[[#This Row],[id]])</f>
        <v>8</v>
      </c>
      <c r="BH731">
        <f>podroze78[[#This Row],[D_powr]]-podroze78[[#This Row],[D_wyj]]+1</f>
        <v>3</v>
      </c>
      <c r="BI731" s="1" cm="1">
        <f t="array" ref="BI731">SUM(IF(podroze78[Nazwisko]=podroze78[[#This Row],[Nazwisko]],podroze78[dnie],0))</f>
        <v>23</v>
      </c>
      <c r="BJ731" s="1">
        <f>30+(podroze78[[#This Row],[dnie]]-1)*24</f>
        <v>78</v>
      </c>
      <c r="BK731" s="1">
        <f>podroze78[[#This Row],[dieta]]+podroze78[[#This Row],[Koszt_wyj]]</f>
        <v>970.7</v>
      </c>
      <c r="BL731" s="1">
        <f>MONTH(podroze78[[#This Row],[D_wyj]])</f>
        <v>12</v>
      </c>
      <c r="BT731" s="1" t="s">
        <v>9</v>
      </c>
      <c r="BU731" s="1" t="s">
        <v>10</v>
      </c>
      <c r="BV731" s="1" t="s">
        <v>72</v>
      </c>
      <c r="BW731" s="2">
        <v>41982</v>
      </c>
      <c r="BX731" s="2">
        <v>41984</v>
      </c>
      <c r="BY731">
        <v>892.7</v>
      </c>
      <c r="BZ731" t="str">
        <f>podroze789[[#This Row],[Imie]]&amp;podroze789[[#This Row],[Nazwisko]]</f>
        <v>JustynaKolska</v>
      </c>
      <c r="CA731">
        <f>COUNTIF(podroze789[id],podroze789[[#This Row],[id]])</f>
        <v>8</v>
      </c>
      <c r="CB731">
        <f>podroze789[[#This Row],[D_powr]]-podroze789[[#This Row],[D_wyj]]+1</f>
        <v>3</v>
      </c>
      <c r="CC731" s="1" cm="1">
        <f t="array" ref="CC731">SUM(IF(podroze789[Nazwisko]=podroze789[[#This Row],[Nazwisko]],podroze789[dnie],0))</f>
        <v>23</v>
      </c>
      <c r="CD731" s="1">
        <f>30+(podroze789[[#This Row],[dnie]]-1)*24</f>
        <v>78</v>
      </c>
      <c r="CE731" s="1">
        <f>podroze789[[#This Row],[dieta]]+podroze789[[#This Row],[Koszt_wyj]]</f>
        <v>970.7</v>
      </c>
      <c r="CF731" s="1">
        <f>MONTH(podroze789[[#This Row],[D_wyj]])</f>
        <v>12</v>
      </c>
      <c r="CG731" s="1">
        <f>podroze789[[#This Row],[dnie]]-1</f>
        <v>2</v>
      </c>
    </row>
    <row r="732" spans="1:100" x14ac:dyDescent="0.25">
      <c r="A732" s="1" t="s">
        <v>31</v>
      </c>
      <c r="B732" s="1" t="s">
        <v>32</v>
      </c>
      <c r="C732" s="1" t="s">
        <v>24</v>
      </c>
      <c r="D732" s="2">
        <v>41642</v>
      </c>
      <c r="E732" s="2">
        <v>41643</v>
      </c>
      <c r="F732">
        <v>439.7</v>
      </c>
      <c r="G732" t="str">
        <f>podroze[[#This Row],[Imie]]&amp;podroze[[#This Row],[Nazwisko]]</f>
        <v>SebastianHalik</v>
      </c>
      <c r="H732">
        <f>COUNTIF(podroze[id],podroze[[#This Row],[id]])</f>
        <v>11</v>
      </c>
      <c r="I732">
        <f>podroze[[#This Row],[D_powr]]-podroze[[#This Row],[D_wyj]]+1</f>
        <v>2</v>
      </c>
      <c r="J732" s="1" cm="1">
        <f t="array" ref="J732">SUM(IF(podroze[Nazwisko]=podroze[[#This Row],[Nazwisko]],podroze[dnie],0))</f>
        <v>23</v>
      </c>
      <c r="K732" s="1">
        <f>30+(podroze[[#This Row],[dnie]]-1)*24</f>
        <v>54</v>
      </c>
      <c r="AB732" s="1" t="s">
        <v>31</v>
      </c>
      <c r="AC732" s="1" t="s">
        <v>32</v>
      </c>
      <c r="AD732" s="1" t="s">
        <v>24</v>
      </c>
      <c r="AE732" s="2">
        <v>41642</v>
      </c>
      <c r="AF732" s="2">
        <v>41643</v>
      </c>
      <c r="AG732">
        <v>439.7</v>
      </c>
      <c r="AH732" t="str">
        <f>podroze7[[#This Row],[Imie]]&amp;podroze7[[#This Row],[Nazwisko]]</f>
        <v>SebastianHalik</v>
      </c>
      <c r="AI732">
        <f>COUNTIF(podroze7[id],podroze7[[#This Row],[id]])</f>
        <v>11</v>
      </c>
      <c r="AJ732">
        <f>podroze7[[#This Row],[D_powr]]-podroze7[[#This Row],[D_wyj]]+1</f>
        <v>2</v>
      </c>
      <c r="AK732" s="1" cm="1">
        <f t="array" ref="AK732">SUM(IF(podroze7[Nazwisko]=podroze7[[#This Row],[Nazwisko]],podroze7[dnie],0))</f>
        <v>23</v>
      </c>
      <c r="AL732" s="1">
        <f>30+(podroze7[[#This Row],[dnie]]-1)*24</f>
        <v>54</v>
      </c>
      <c r="AM732" s="1">
        <f>podroze7[[#This Row],[dieta]]+podroze7[[#This Row],[Koszt_wyj]]</f>
        <v>493.7</v>
      </c>
      <c r="AZ732" s="1" t="s">
        <v>31</v>
      </c>
      <c r="BA732" s="1" t="s">
        <v>32</v>
      </c>
      <c r="BB732" s="1" t="s">
        <v>24</v>
      </c>
      <c r="BC732" s="2">
        <v>41642</v>
      </c>
      <c r="BD732" s="2">
        <v>41643</v>
      </c>
      <c r="BE732">
        <v>439.7</v>
      </c>
      <c r="BF732" t="str">
        <f>podroze78[[#This Row],[Imie]]&amp;podroze78[[#This Row],[Nazwisko]]</f>
        <v>SebastianHalik</v>
      </c>
      <c r="BG732">
        <f>COUNTIF(podroze78[id],podroze78[[#This Row],[id]])</f>
        <v>11</v>
      </c>
      <c r="BH732">
        <f>podroze78[[#This Row],[D_powr]]-podroze78[[#This Row],[D_wyj]]+1</f>
        <v>2</v>
      </c>
      <c r="BI732" s="1" cm="1">
        <f t="array" ref="BI732">SUM(IF(podroze78[Nazwisko]=podroze78[[#This Row],[Nazwisko]],podroze78[dnie],0))</f>
        <v>23</v>
      </c>
      <c r="BJ732" s="1">
        <f>30+(podroze78[[#This Row],[dnie]]-1)*24</f>
        <v>54</v>
      </c>
      <c r="BK732" s="1">
        <f>podroze78[[#This Row],[dieta]]+podroze78[[#This Row],[Koszt_wyj]]</f>
        <v>493.7</v>
      </c>
      <c r="BL732" s="1">
        <f>MONTH(podroze78[[#This Row],[D_wyj]])</f>
        <v>1</v>
      </c>
      <c r="BT732" s="1" t="s">
        <v>31</v>
      </c>
      <c r="BU732" s="1" t="s">
        <v>32</v>
      </c>
      <c r="BV732" s="1" t="s">
        <v>24</v>
      </c>
      <c r="BW732" s="2">
        <v>41642</v>
      </c>
      <c r="BX732" s="2">
        <v>41643</v>
      </c>
      <c r="BY732">
        <v>439.7</v>
      </c>
      <c r="BZ732" t="str">
        <f>podroze789[[#This Row],[Imie]]&amp;podroze789[[#This Row],[Nazwisko]]</f>
        <v>SebastianHalik</v>
      </c>
      <c r="CA732">
        <f>COUNTIF(podroze789[id],podroze789[[#This Row],[id]])</f>
        <v>11</v>
      </c>
      <c r="CB732">
        <f>podroze789[[#This Row],[D_powr]]-podroze789[[#This Row],[D_wyj]]+1</f>
        <v>2</v>
      </c>
      <c r="CC732" s="1" cm="1">
        <f t="array" ref="CC732">SUM(IF(podroze789[Nazwisko]=podroze789[[#This Row],[Nazwisko]],podroze789[dnie],0))</f>
        <v>23</v>
      </c>
      <c r="CD732" s="1">
        <f>30+(podroze789[[#This Row],[dnie]]-1)*24</f>
        <v>54</v>
      </c>
      <c r="CE732" s="1">
        <f>podroze789[[#This Row],[dieta]]+podroze789[[#This Row],[Koszt_wyj]]</f>
        <v>493.7</v>
      </c>
      <c r="CF732" s="1">
        <f>MONTH(podroze789[[#This Row],[D_wyj]])</f>
        <v>1</v>
      </c>
      <c r="CG732" s="1">
        <f>podroze789[[#This Row],[dnie]]-1</f>
        <v>1</v>
      </c>
    </row>
    <row r="733" spans="1:100" x14ac:dyDescent="0.25">
      <c r="A733" s="1" t="s">
        <v>31</v>
      </c>
      <c r="B733" s="1" t="s">
        <v>32</v>
      </c>
      <c r="C733" s="1" t="s">
        <v>8</v>
      </c>
      <c r="D733" s="2">
        <v>41935</v>
      </c>
      <c r="E733" s="2">
        <v>41936</v>
      </c>
      <c r="F733">
        <v>891</v>
      </c>
      <c r="G733" t="str">
        <f>podroze[[#This Row],[Imie]]&amp;podroze[[#This Row],[Nazwisko]]</f>
        <v>SebastianHalik</v>
      </c>
      <c r="H733">
        <f>COUNTIF(podroze[id],podroze[[#This Row],[id]])</f>
        <v>11</v>
      </c>
      <c r="I733">
        <f>podroze[[#This Row],[D_powr]]-podroze[[#This Row],[D_wyj]]+1</f>
        <v>2</v>
      </c>
      <c r="J733" s="1" cm="1">
        <f t="array" ref="J733">SUM(IF(podroze[Nazwisko]=podroze[[#This Row],[Nazwisko]],podroze[dnie],0))</f>
        <v>23</v>
      </c>
      <c r="K733" s="1">
        <f>30+(podroze[[#This Row],[dnie]]-1)*24</f>
        <v>54</v>
      </c>
      <c r="AB733" s="1" t="s">
        <v>31</v>
      </c>
      <c r="AC733" s="1" t="s">
        <v>32</v>
      </c>
      <c r="AD733" s="1" t="s">
        <v>8</v>
      </c>
      <c r="AE733" s="2">
        <v>41935</v>
      </c>
      <c r="AF733" s="2">
        <v>41936</v>
      </c>
      <c r="AG733">
        <v>891</v>
      </c>
      <c r="AH733" t="str">
        <f>podroze7[[#This Row],[Imie]]&amp;podroze7[[#This Row],[Nazwisko]]</f>
        <v>SebastianHalik</v>
      </c>
      <c r="AI733">
        <f>COUNTIF(podroze7[id],podroze7[[#This Row],[id]])</f>
        <v>11</v>
      </c>
      <c r="AJ733">
        <f>podroze7[[#This Row],[D_powr]]-podroze7[[#This Row],[D_wyj]]+1</f>
        <v>2</v>
      </c>
      <c r="AK733" s="1" cm="1">
        <f t="array" ref="AK733">SUM(IF(podroze7[Nazwisko]=podroze7[[#This Row],[Nazwisko]],podroze7[dnie],0))</f>
        <v>23</v>
      </c>
      <c r="AL733" s="1">
        <f>30+(podroze7[[#This Row],[dnie]]-1)*24</f>
        <v>54</v>
      </c>
      <c r="AM733" s="1">
        <f>podroze7[[#This Row],[dieta]]+podroze7[[#This Row],[Koszt_wyj]]</f>
        <v>945</v>
      </c>
      <c r="AZ733" s="1" t="s">
        <v>31</v>
      </c>
      <c r="BA733" s="1" t="s">
        <v>32</v>
      </c>
      <c r="BB733" s="1" t="s">
        <v>8</v>
      </c>
      <c r="BC733" s="2">
        <v>41935</v>
      </c>
      <c r="BD733" s="2">
        <v>41936</v>
      </c>
      <c r="BE733">
        <v>891</v>
      </c>
      <c r="BF733" t="str">
        <f>podroze78[[#This Row],[Imie]]&amp;podroze78[[#This Row],[Nazwisko]]</f>
        <v>SebastianHalik</v>
      </c>
      <c r="BG733">
        <f>COUNTIF(podroze78[id],podroze78[[#This Row],[id]])</f>
        <v>11</v>
      </c>
      <c r="BH733">
        <f>podroze78[[#This Row],[D_powr]]-podroze78[[#This Row],[D_wyj]]+1</f>
        <v>2</v>
      </c>
      <c r="BI733" s="1" cm="1">
        <f t="array" ref="BI733">SUM(IF(podroze78[Nazwisko]=podroze78[[#This Row],[Nazwisko]],podroze78[dnie],0))</f>
        <v>23</v>
      </c>
      <c r="BJ733" s="1">
        <f>30+(podroze78[[#This Row],[dnie]]-1)*24</f>
        <v>54</v>
      </c>
      <c r="BK733" s="1">
        <f>podroze78[[#This Row],[dieta]]+podroze78[[#This Row],[Koszt_wyj]]</f>
        <v>945</v>
      </c>
      <c r="BL733" s="1">
        <f>MONTH(podroze78[[#This Row],[D_wyj]])</f>
        <v>10</v>
      </c>
      <c r="BT733" s="1" t="s">
        <v>31</v>
      </c>
      <c r="BU733" s="1" t="s">
        <v>32</v>
      </c>
      <c r="BV733" s="1" t="s">
        <v>8</v>
      </c>
      <c r="BW733" s="2">
        <v>41935</v>
      </c>
      <c r="BX733" s="2">
        <v>41936</v>
      </c>
      <c r="BY733">
        <v>891</v>
      </c>
      <c r="BZ733" t="str">
        <f>podroze789[[#This Row],[Imie]]&amp;podroze789[[#This Row],[Nazwisko]]</f>
        <v>SebastianHalik</v>
      </c>
      <c r="CA733">
        <f>COUNTIF(podroze789[id],podroze789[[#This Row],[id]])</f>
        <v>11</v>
      </c>
      <c r="CB733">
        <f>podroze789[[#This Row],[D_powr]]-podroze789[[#This Row],[D_wyj]]+1</f>
        <v>2</v>
      </c>
      <c r="CC733" s="1" cm="1">
        <f t="array" ref="CC733">SUM(IF(podroze789[Nazwisko]=podroze789[[#This Row],[Nazwisko]],podroze789[dnie],0))</f>
        <v>23</v>
      </c>
      <c r="CD733" s="1">
        <f>30+(podroze789[[#This Row],[dnie]]-1)*24</f>
        <v>54</v>
      </c>
      <c r="CE733" s="1">
        <f>podroze789[[#This Row],[dieta]]+podroze789[[#This Row],[Koszt_wyj]]</f>
        <v>945</v>
      </c>
      <c r="CF733" s="1">
        <f>MONTH(podroze789[[#This Row],[D_wyj]])</f>
        <v>10</v>
      </c>
      <c r="CG733" s="1">
        <f>podroze789[[#This Row],[dnie]]-1</f>
        <v>1</v>
      </c>
    </row>
    <row r="734" spans="1:100" x14ac:dyDescent="0.25">
      <c r="A734" s="1" t="s">
        <v>145</v>
      </c>
      <c r="B734" s="1" t="s">
        <v>146</v>
      </c>
      <c r="C734" s="1" t="s">
        <v>24</v>
      </c>
      <c r="D734" s="2">
        <v>41983</v>
      </c>
      <c r="E734" s="2">
        <v>41985</v>
      </c>
      <c r="F734">
        <v>588.70000000000005</v>
      </c>
      <c r="G734" t="str">
        <f>podroze[[#This Row],[Imie]]&amp;podroze[[#This Row],[Nazwisko]]</f>
        <v>ZytaMazurkiewicz</v>
      </c>
      <c r="H734">
        <f>COUNTIF(podroze[id],podroze[[#This Row],[id]])</f>
        <v>7</v>
      </c>
      <c r="I734">
        <f>podroze[[#This Row],[D_powr]]-podroze[[#This Row],[D_wyj]]+1</f>
        <v>3</v>
      </c>
      <c r="J734" s="1" cm="1">
        <f t="array" ref="J734">SUM(IF(podroze[Nazwisko]=podroze[[#This Row],[Nazwisko]],podroze[dnie],0))</f>
        <v>23</v>
      </c>
      <c r="K734" s="1">
        <f>30+(podroze[[#This Row],[dnie]]-1)*24</f>
        <v>78</v>
      </c>
      <c r="AB734" s="1" t="s">
        <v>145</v>
      </c>
      <c r="AC734" s="1" t="s">
        <v>146</v>
      </c>
      <c r="AD734" s="1" t="s">
        <v>24</v>
      </c>
      <c r="AE734" s="2">
        <v>41983</v>
      </c>
      <c r="AF734" s="2">
        <v>41985</v>
      </c>
      <c r="AG734">
        <v>588.70000000000005</v>
      </c>
      <c r="AH734" t="str">
        <f>podroze7[[#This Row],[Imie]]&amp;podroze7[[#This Row],[Nazwisko]]</f>
        <v>ZytaMazurkiewicz</v>
      </c>
      <c r="AI734">
        <f>COUNTIF(podroze7[id],podroze7[[#This Row],[id]])</f>
        <v>7</v>
      </c>
      <c r="AJ734">
        <f>podroze7[[#This Row],[D_powr]]-podroze7[[#This Row],[D_wyj]]+1</f>
        <v>3</v>
      </c>
      <c r="AK734" s="1" cm="1">
        <f t="array" ref="AK734">SUM(IF(podroze7[Nazwisko]=podroze7[[#This Row],[Nazwisko]],podroze7[dnie],0))</f>
        <v>23</v>
      </c>
      <c r="AL734" s="1">
        <f>30+(podroze7[[#This Row],[dnie]]-1)*24</f>
        <v>78</v>
      </c>
      <c r="AM734" s="1">
        <f>podroze7[[#This Row],[dieta]]+podroze7[[#This Row],[Koszt_wyj]]</f>
        <v>666.7</v>
      </c>
      <c r="AZ734" s="1" t="s">
        <v>145</v>
      </c>
      <c r="BA734" s="1" t="s">
        <v>146</v>
      </c>
      <c r="BB734" s="1" t="s">
        <v>24</v>
      </c>
      <c r="BC734" s="2">
        <v>41983</v>
      </c>
      <c r="BD734" s="2">
        <v>41985</v>
      </c>
      <c r="BE734">
        <v>588.70000000000005</v>
      </c>
      <c r="BF734" t="str">
        <f>podroze78[[#This Row],[Imie]]&amp;podroze78[[#This Row],[Nazwisko]]</f>
        <v>ZytaMazurkiewicz</v>
      </c>
      <c r="BG734">
        <f>COUNTIF(podroze78[id],podroze78[[#This Row],[id]])</f>
        <v>7</v>
      </c>
      <c r="BH734">
        <f>podroze78[[#This Row],[D_powr]]-podroze78[[#This Row],[D_wyj]]+1</f>
        <v>3</v>
      </c>
      <c r="BI734" s="1" cm="1">
        <f t="array" ref="BI734">SUM(IF(podroze78[Nazwisko]=podroze78[[#This Row],[Nazwisko]],podroze78[dnie],0))</f>
        <v>23</v>
      </c>
      <c r="BJ734" s="1">
        <f>30+(podroze78[[#This Row],[dnie]]-1)*24</f>
        <v>78</v>
      </c>
      <c r="BK734" s="1">
        <f>podroze78[[#This Row],[dieta]]+podroze78[[#This Row],[Koszt_wyj]]</f>
        <v>666.7</v>
      </c>
      <c r="BL734" s="1">
        <f>MONTH(podroze78[[#This Row],[D_wyj]])</f>
        <v>12</v>
      </c>
      <c r="BT734" s="1" t="s">
        <v>145</v>
      </c>
      <c r="BU734" s="1" t="s">
        <v>146</v>
      </c>
      <c r="BV734" s="1" t="s">
        <v>24</v>
      </c>
      <c r="BW734" s="2">
        <v>41983</v>
      </c>
      <c r="BX734" s="2">
        <v>41985</v>
      </c>
      <c r="BY734">
        <v>588.70000000000005</v>
      </c>
      <c r="BZ734" t="str">
        <f>podroze789[[#This Row],[Imie]]&amp;podroze789[[#This Row],[Nazwisko]]</f>
        <v>ZytaMazurkiewicz</v>
      </c>
      <c r="CA734">
        <f>COUNTIF(podroze789[id],podroze789[[#This Row],[id]])</f>
        <v>7</v>
      </c>
      <c r="CB734">
        <f>podroze789[[#This Row],[D_powr]]-podroze789[[#This Row],[D_wyj]]+1</f>
        <v>3</v>
      </c>
      <c r="CC734" s="1" cm="1">
        <f t="array" ref="CC734">SUM(IF(podroze789[Nazwisko]=podroze789[[#This Row],[Nazwisko]],podroze789[dnie],0))</f>
        <v>23</v>
      </c>
      <c r="CD734" s="1">
        <f>30+(podroze789[[#This Row],[dnie]]-1)*24</f>
        <v>78</v>
      </c>
      <c r="CE734" s="1">
        <f>podroze789[[#This Row],[dieta]]+podroze789[[#This Row],[Koszt_wyj]]</f>
        <v>666.7</v>
      </c>
      <c r="CF734" s="1">
        <f>MONTH(podroze789[[#This Row],[D_wyj]])</f>
        <v>12</v>
      </c>
      <c r="CG734" s="1">
        <f>podroze789[[#This Row],[dnie]]-1</f>
        <v>2</v>
      </c>
    </row>
    <row r="735" spans="1:100" x14ac:dyDescent="0.25">
      <c r="A735" s="1" t="s">
        <v>9</v>
      </c>
      <c r="B735" s="1" t="s">
        <v>10</v>
      </c>
      <c r="C735" s="1" t="s">
        <v>11</v>
      </c>
      <c r="D735" s="2">
        <v>41641</v>
      </c>
      <c r="E735" s="2">
        <v>41642</v>
      </c>
      <c r="F735">
        <v>295.39999999999998</v>
      </c>
      <c r="G735" t="str">
        <f>podroze[[#This Row],[Imie]]&amp;podroze[[#This Row],[Nazwisko]]</f>
        <v>JustynaKolska</v>
      </c>
      <c r="H735">
        <f>COUNTIF(podroze[id],podroze[[#This Row],[id]])</f>
        <v>8</v>
      </c>
      <c r="I735">
        <f>podroze[[#This Row],[D_powr]]-podroze[[#This Row],[D_wyj]]+1</f>
        <v>2</v>
      </c>
      <c r="J735" s="1" cm="1">
        <f t="array" ref="J735">SUM(IF(podroze[Nazwisko]=podroze[[#This Row],[Nazwisko]],podroze[dnie],0))</f>
        <v>23</v>
      </c>
      <c r="K735" s="1">
        <f>30+(podroze[[#This Row],[dnie]]-1)*24</f>
        <v>54</v>
      </c>
      <c r="AB735" s="1" t="s">
        <v>9</v>
      </c>
      <c r="AC735" s="1" t="s">
        <v>10</v>
      </c>
      <c r="AD735" s="1" t="s">
        <v>11</v>
      </c>
      <c r="AE735" s="2">
        <v>41641</v>
      </c>
      <c r="AF735" s="2">
        <v>41642</v>
      </c>
      <c r="AG735">
        <v>295.39999999999998</v>
      </c>
      <c r="AH735" t="str">
        <f>podroze7[[#This Row],[Imie]]&amp;podroze7[[#This Row],[Nazwisko]]</f>
        <v>JustynaKolska</v>
      </c>
      <c r="AI735">
        <f>COUNTIF(podroze7[id],podroze7[[#This Row],[id]])</f>
        <v>8</v>
      </c>
      <c r="AJ735">
        <f>podroze7[[#This Row],[D_powr]]-podroze7[[#This Row],[D_wyj]]+1</f>
        <v>2</v>
      </c>
      <c r="AK735" s="1" cm="1">
        <f t="array" ref="AK735">SUM(IF(podroze7[Nazwisko]=podroze7[[#This Row],[Nazwisko]],podroze7[dnie],0))</f>
        <v>23</v>
      </c>
      <c r="AL735" s="1">
        <f>30+(podroze7[[#This Row],[dnie]]-1)*24</f>
        <v>54</v>
      </c>
      <c r="AM735" s="1">
        <f>podroze7[[#This Row],[dieta]]+podroze7[[#This Row],[Koszt_wyj]]</f>
        <v>349.4</v>
      </c>
      <c r="AZ735" s="1" t="s">
        <v>9</v>
      </c>
      <c r="BA735" s="1" t="s">
        <v>10</v>
      </c>
      <c r="BB735" s="1" t="s">
        <v>11</v>
      </c>
      <c r="BC735" s="2">
        <v>41641</v>
      </c>
      <c r="BD735" s="2">
        <v>41642</v>
      </c>
      <c r="BE735">
        <v>295.39999999999998</v>
      </c>
      <c r="BF735" t="str">
        <f>podroze78[[#This Row],[Imie]]&amp;podroze78[[#This Row],[Nazwisko]]</f>
        <v>JustynaKolska</v>
      </c>
      <c r="BG735">
        <f>COUNTIF(podroze78[id],podroze78[[#This Row],[id]])</f>
        <v>8</v>
      </c>
      <c r="BH735">
        <f>podroze78[[#This Row],[D_powr]]-podroze78[[#This Row],[D_wyj]]+1</f>
        <v>2</v>
      </c>
      <c r="BI735" s="1" cm="1">
        <f t="array" ref="BI735">SUM(IF(podroze78[Nazwisko]=podroze78[[#This Row],[Nazwisko]],podroze78[dnie],0))</f>
        <v>23</v>
      </c>
      <c r="BJ735" s="1">
        <f>30+(podroze78[[#This Row],[dnie]]-1)*24</f>
        <v>54</v>
      </c>
      <c r="BK735" s="1">
        <f>podroze78[[#This Row],[dieta]]+podroze78[[#This Row],[Koszt_wyj]]</f>
        <v>349.4</v>
      </c>
      <c r="BL735" s="1">
        <f>MONTH(podroze78[[#This Row],[D_wyj]])</f>
        <v>1</v>
      </c>
      <c r="BT735" s="1" t="s">
        <v>9</v>
      </c>
      <c r="BU735" s="1" t="s">
        <v>10</v>
      </c>
      <c r="BV735" s="1" t="s">
        <v>11</v>
      </c>
      <c r="BW735" s="2">
        <v>41641</v>
      </c>
      <c r="BX735" s="2">
        <v>41642</v>
      </c>
      <c r="BY735">
        <v>295.39999999999998</v>
      </c>
      <c r="BZ735" t="str">
        <f>podroze789[[#This Row],[Imie]]&amp;podroze789[[#This Row],[Nazwisko]]</f>
        <v>JustynaKolska</v>
      </c>
      <c r="CA735">
        <f>COUNTIF(podroze789[id],podroze789[[#This Row],[id]])</f>
        <v>8</v>
      </c>
      <c r="CB735">
        <f>podroze789[[#This Row],[D_powr]]-podroze789[[#This Row],[D_wyj]]+1</f>
        <v>2</v>
      </c>
      <c r="CC735" s="1" cm="1">
        <f t="array" ref="CC735">SUM(IF(podroze789[Nazwisko]=podroze789[[#This Row],[Nazwisko]],podroze789[dnie],0))</f>
        <v>23</v>
      </c>
      <c r="CD735" s="1">
        <f>30+(podroze789[[#This Row],[dnie]]-1)*24</f>
        <v>54</v>
      </c>
      <c r="CE735" s="1">
        <f>podroze789[[#This Row],[dieta]]+podroze789[[#This Row],[Koszt_wyj]]</f>
        <v>349.4</v>
      </c>
      <c r="CF735" s="1">
        <f>MONTH(podroze789[[#This Row],[D_wyj]])</f>
        <v>1</v>
      </c>
      <c r="CG735" s="1">
        <f>podroze789[[#This Row],[dnie]]-1</f>
        <v>1</v>
      </c>
    </row>
    <row r="736" spans="1:100" x14ac:dyDescent="0.25">
      <c r="A736" s="1" t="s">
        <v>9</v>
      </c>
      <c r="B736" s="1" t="s">
        <v>10</v>
      </c>
      <c r="C736" s="1" t="s">
        <v>47</v>
      </c>
      <c r="D736" s="2">
        <v>41863</v>
      </c>
      <c r="E736" s="2">
        <v>41864</v>
      </c>
      <c r="F736">
        <v>526.79999999999995</v>
      </c>
      <c r="G736" t="str">
        <f>podroze[[#This Row],[Imie]]&amp;podroze[[#This Row],[Nazwisko]]</f>
        <v>JustynaKolska</v>
      </c>
      <c r="H736">
        <f>COUNTIF(podroze[id],podroze[[#This Row],[id]])</f>
        <v>8</v>
      </c>
      <c r="I736">
        <f>podroze[[#This Row],[D_powr]]-podroze[[#This Row],[D_wyj]]+1</f>
        <v>2</v>
      </c>
      <c r="J736" s="1" cm="1">
        <f t="array" ref="J736">SUM(IF(podroze[Nazwisko]=podroze[[#This Row],[Nazwisko]],podroze[dnie],0))</f>
        <v>23</v>
      </c>
      <c r="K736" s="1">
        <f>30+(podroze[[#This Row],[dnie]]-1)*24</f>
        <v>54</v>
      </c>
      <c r="AB736" s="1" t="s">
        <v>9</v>
      </c>
      <c r="AC736" s="1" t="s">
        <v>10</v>
      </c>
      <c r="AD736" s="1" t="s">
        <v>47</v>
      </c>
      <c r="AE736" s="2">
        <v>41863</v>
      </c>
      <c r="AF736" s="2">
        <v>41864</v>
      </c>
      <c r="AG736">
        <v>526.79999999999995</v>
      </c>
      <c r="AH736" t="str">
        <f>podroze7[[#This Row],[Imie]]&amp;podroze7[[#This Row],[Nazwisko]]</f>
        <v>JustynaKolska</v>
      </c>
      <c r="AI736">
        <f>COUNTIF(podroze7[id],podroze7[[#This Row],[id]])</f>
        <v>8</v>
      </c>
      <c r="AJ736">
        <f>podroze7[[#This Row],[D_powr]]-podroze7[[#This Row],[D_wyj]]+1</f>
        <v>2</v>
      </c>
      <c r="AK736" s="1" cm="1">
        <f t="array" ref="AK736">SUM(IF(podroze7[Nazwisko]=podroze7[[#This Row],[Nazwisko]],podroze7[dnie],0))</f>
        <v>23</v>
      </c>
      <c r="AL736" s="1">
        <f>30+(podroze7[[#This Row],[dnie]]-1)*24</f>
        <v>54</v>
      </c>
      <c r="AM736" s="1">
        <f>podroze7[[#This Row],[dieta]]+podroze7[[#This Row],[Koszt_wyj]]</f>
        <v>580.79999999999995</v>
      </c>
      <c r="AZ736" s="1" t="s">
        <v>9</v>
      </c>
      <c r="BA736" s="1" t="s">
        <v>10</v>
      </c>
      <c r="BB736" s="1" t="s">
        <v>47</v>
      </c>
      <c r="BC736" s="2">
        <v>41863</v>
      </c>
      <c r="BD736" s="2">
        <v>41864</v>
      </c>
      <c r="BE736">
        <v>526.79999999999995</v>
      </c>
      <c r="BF736" t="str">
        <f>podroze78[[#This Row],[Imie]]&amp;podroze78[[#This Row],[Nazwisko]]</f>
        <v>JustynaKolska</v>
      </c>
      <c r="BG736">
        <f>COUNTIF(podroze78[id],podroze78[[#This Row],[id]])</f>
        <v>8</v>
      </c>
      <c r="BH736">
        <f>podroze78[[#This Row],[D_powr]]-podroze78[[#This Row],[D_wyj]]+1</f>
        <v>2</v>
      </c>
      <c r="BI736" s="1" cm="1">
        <f t="array" ref="BI736">SUM(IF(podroze78[Nazwisko]=podroze78[[#This Row],[Nazwisko]],podroze78[dnie],0))</f>
        <v>23</v>
      </c>
      <c r="BJ736" s="1">
        <f>30+(podroze78[[#This Row],[dnie]]-1)*24</f>
        <v>54</v>
      </c>
      <c r="BK736" s="1">
        <f>podroze78[[#This Row],[dieta]]+podroze78[[#This Row],[Koszt_wyj]]</f>
        <v>580.79999999999995</v>
      </c>
      <c r="BL736" s="1">
        <f>MONTH(podroze78[[#This Row],[D_wyj]])</f>
        <v>8</v>
      </c>
      <c r="BT736" s="1" t="s">
        <v>9</v>
      </c>
      <c r="BU736" s="1" t="s">
        <v>10</v>
      </c>
      <c r="BV736" s="1" t="s">
        <v>47</v>
      </c>
      <c r="BW736" s="2">
        <v>41863</v>
      </c>
      <c r="BX736" s="2">
        <v>41864</v>
      </c>
      <c r="BY736">
        <v>526.79999999999995</v>
      </c>
      <c r="BZ736" t="str">
        <f>podroze789[[#This Row],[Imie]]&amp;podroze789[[#This Row],[Nazwisko]]</f>
        <v>JustynaKolska</v>
      </c>
      <c r="CA736">
        <f>COUNTIF(podroze789[id],podroze789[[#This Row],[id]])</f>
        <v>8</v>
      </c>
      <c r="CB736">
        <f>podroze789[[#This Row],[D_powr]]-podroze789[[#This Row],[D_wyj]]+1</f>
        <v>2</v>
      </c>
      <c r="CC736" s="1" cm="1">
        <f t="array" ref="CC736">SUM(IF(podroze789[Nazwisko]=podroze789[[#This Row],[Nazwisko]],podroze789[dnie],0))</f>
        <v>23</v>
      </c>
      <c r="CD736" s="1">
        <f>30+(podroze789[[#This Row],[dnie]]-1)*24</f>
        <v>54</v>
      </c>
      <c r="CE736" s="1">
        <f>podroze789[[#This Row],[dieta]]+podroze789[[#This Row],[Koszt_wyj]]</f>
        <v>580.79999999999995</v>
      </c>
      <c r="CF736" s="1">
        <f>MONTH(podroze789[[#This Row],[D_wyj]])</f>
        <v>8</v>
      </c>
      <c r="CG736" s="1">
        <f>podroze789[[#This Row],[dnie]]-1</f>
        <v>1</v>
      </c>
    </row>
    <row r="737" spans="1:85" x14ac:dyDescent="0.25">
      <c r="A737" s="1" t="s">
        <v>9</v>
      </c>
      <c r="B737" s="1" t="s">
        <v>10</v>
      </c>
      <c r="C737" s="1" t="s">
        <v>24</v>
      </c>
      <c r="D737" s="2">
        <v>41946</v>
      </c>
      <c r="E737" s="2">
        <v>41947</v>
      </c>
      <c r="F737">
        <v>439.7</v>
      </c>
      <c r="G737" t="str">
        <f>podroze[[#This Row],[Imie]]&amp;podroze[[#This Row],[Nazwisko]]</f>
        <v>JustynaKolska</v>
      </c>
      <c r="H737">
        <f>COUNTIF(podroze[id],podroze[[#This Row],[id]])</f>
        <v>8</v>
      </c>
      <c r="I737">
        <f>podroze[[#This Row],[D_powr]]-podroze[[#This Row],[D_wyj]]+1</f>
        <v>2</v>
      </c>
      <c r="J737" s="1" cm="1">
        <f t="array" ref="J737">SUM(IF(podroze[Nazwisko]=podroze[[#This Row],[Nazwisko]],podroze[dnie],0))</f>
        <v>23</v>
      </c>
      <c r="K737" s="1">
        <f>30+(podroze[[#This Row],[dnie]]-1)*24</f>
        <v>54</v>
      </c>
      <c r="AB737" s="1" t="s">
        <v>9</v>
      </c>
      <c r="AC737" s="1" t="s">
        <v>10</v>
      </c>
      <c r="AD737" s="1" t="s">
        <v>24</v>
      </c>
      <c r="AE737" s="2">
        <v>41946</v>
      </c>
      <c r="AF737" s="2">
        <v>41947</v>
      </c>
      <c r="AG737">
        <v>439.7</v>
      </c>
      <c r="AH737" t="str">
        <f>podroze7[[#This Row],[Imie]]&amp;podroze7[[#This Row],[Nazwisko]]</f>
        <v>JustynaKolska</v>
      </c>
      <c r="AI737">
        <f>COUNTIF(podroze7[id],podroze7[[#This Row],[id]])</f>
        <v>8</v>
      </c>
      <c r="AJ737">
        <f>podroze7[[#This Row],[D_powr]]-podroze7[[#This Row],[D_wyj]]+1</f>
        <v>2</v>
      </c>
      <c r="AK737" s="1" cm="1">
        <f t="array" ref="AK737">SUM(IF(podroze7[Nazwisko]=podroze7[[#This Row],[Nazwisko]],podroze7[dnie],0))</f>
        <v>23</v>
      </c>
      <c r="AL737" s="1">
        <f>30+(podroze7[[#This Row],[dnie]]-1)*24</f>
        <v>54</v>
      </c>
      <c r="AM737" s="1">
        <f>podroze7[[#This Row],[dieta]]+podroze7[[#This Row],[Koszt_wyj]]</f>
        <v>493.7</v>
      </c>
      <c r="AZ737" s="1" t="s">
        <v>9</v>
      </c>
      <c r="BA737" s="1" t="s">
        <v>10</v>
      </c>
      <c r="BB737" s="1" t="s">
        <v>24</v>
      </c>
      <c r="BC737" s="2">
        <v>41946</v>
      </c>
      <c r="BD737" s="2">
        <v>41947</v>
      </c>
      <c r="BE737">
        <v>439.7</v>
      </c>
      <c r="BF737" t="str">
        <f>podroze78[[#This Row],[Imie]]&amp;podroze78[[#This Row],[Nazwisko]]</f>
        <v>JustynaKolska</v>
      </c>
      <c r="BG737">
        <f>COUNTIF(podroze78[id],podroze78[[#This Row],[id]])</f>
        <v>8</v>
      </c>
      <c r="BH737">
        <f>podroze78[[#This Row],[D_powr]]-podroze78[[#This Row],[D_wyj]]+1</f>
        <v>2</v>
      </c>
      <c r="BI737" s="1" cm="1">
        <f t="array" ref="BI737">SUM(IF(podroze78[Nazwisko]=podroze78[[#This Row],[Nazwisko]],podroze78[dnie],0))</f>
        <v>23</v>
      </c>
      <c r="BJ737" s="1">
        <f>30+(podroze78[[#This Row],[dnie]]-1)*24</f>
        <v>54</v>
      </c>
      <c r="BK737" s="1">
        <f>podroze78[[#This Row],[dieta]]+podroze78[[#This Row],[Koszt_wyj]]</f>
        <v>493.7</v>
      </c>
      <c r="BL737" s="1">
        <f>MONTH(podroze78[[#This Row],[D_wyj]])</f>
        <v>11</v>
      </c>
      <c r="BT737" s="1" t="s">
        <v>9</v>
      </c>
      <c r="BU737" s="1" t="s">
        <v>10</v>
      </c>
      <c r="BV737" s="1" t="s">
        <v>24</v>
      </c>
      <c r="BW737" s="2">
        <v>41946</v>
      </c>
      <c r="BX737" s="2">
        <v>41947</v>
      </c>
      <c r="BY737">
        <v>439.7</v>
      </c>
      <c r="BZ737" t="str">
        <f>podroze789[[#This Row],[Imie]]&amp;podroze789[[#This Row],[Nazwisko]]</f>
        <v>JustynaKolska</v>
      </c>
      <c r="CA737">
        <f>COUNTIF(podroze789[id],podroze789[[#This Row],[id]])</f>
        <v>8</v>
      </c>
      <c r="CB737">
        <f>podroze789[[#This Row],[D_powr]]-podroze789[[#This Row],[D_wyj]]+1</f>
        <v>2</v>
      </c>
      <c r="CC737" s="1" cm="1">
        <f t="array" ref="CC737">SUM(IF(podroze789[Nazwisko]=podroze789[[#This Row],[Nazwisko]],podroze789[dnie],0))</f>
        <v>23</v>
      </c>
      <c r="CD737" s="1">
        <f>30+(podroze789[[#This Row],[dnie]]-1)*24</f>
        <v>54</v>
      </c>
      <c r="CE737" s="1">
        <f>podroze789[[#This Row],[dieta]]+podroze789[[#This Row],[Koszt_wyj]]</f>
        <v>493.7</v>
      </c>
      <c r="CF737" s="1">
        <f>MONTH(podroze789[[#This Row],[D_wyj]])</f>
        <v>11</v>
      </c>
      <c r="CG737" s="1">
        <f>podroze789[[#This Row],[dnie]]-1</f>
        <v>1</v>
      </c>
    </row>
    <row r="738" spans="1:85" x14ac:dyDescent="0.25">
      <c r="A738" s="1" t="s">
        <v>145</v>
      </c>
      <c r="B738" s="1" t="s">
        <v>146</v>
      </c>
      <c r="C738" s="1" t="s">
        <v>8</v>
      </c>
      <c r="D738" s="2">
        <v>41677</v>
      </c>
      <c r="E738" s="2">
        <v>41678</v>
      </c>
      <c r="F738">
        <v>891</v>
      </c>
      <c r="G738" t="str">
        <f>podroze[[#This Row],[Imie]]&amp;podroze[[#This Row],[Nazwisko]]</f>
        <v>ZytaMazurkiewicz</v>
      </c>
      <c r="H738">
        <f>COUNTIF(podroze[id],podroze[[#This Row],[id]])</f>
        <v>7</v>
      </c>
      <c r="I738">
        <f>podroze[[#This Row],[D_powr]]-podroze[[#This Row],[D_wyj]]+1</f>
        <v>2</v>
      </c>
      <c r="J738" s="1" cm="1">
        <f t="array" ref="J738">SUM(IF(podroze[Nazwisko]=podroze[[#This Row],[Nazwisko]],podroze[dnie],0))</f>
        <v>23</v>
      </c>
      <c r="K738" s="1">
        <f>30+(podroze[[#This Row],[dnie]]-1)*24</f>
        <v>54</v>
      </c>
      <c r="AB738" s="1" t="s">
        <v>145</v>
      </c>
      <c r="AC738" s="1" t="s">
        <v>146</v>
      </c>
      <c r="AD738" s="1" t="s">
        <v>8</v>
      </c>
      <c r="AE738" s="2">
        <v>41677</v>
      </c>
      <c r="AF738" s="2">
        <v>41678</v>
      </c>
      <c r="AG738">
        <v>891</v>
      </c>
      <c r="AH738" t="str">
        <f>podroze7[[#This Row],[Imie]]&amp;podroze7[[#This Row],[Nazwisko]]</f>
        <v>ZytaMazurkiewicz</v>
      </c>
      <c r="AI738">
        <f>COUNTIF(podroze7[id],podroze7[[#This Row],[id]])</f>
        <v>7</v>
      </c>
      <c r="AJ738">
        <f>podroze7[[#This Row],[D_powr]]-podroze7[[#This Row],[D_wyj]]+1</f>
        <v>2</v>
      </c>
      <c r="AK738" s="1" cm="1">
        <f t="array" ref="AK738">SUM(IF(podroze7[Nazwisko]=podroze7[[#This Row],[Nazwisko]],podroze7[dnie],0))</f>
        <v>23</v>
      </c>
      <c r="AL738" s="1">
        <f>30+(podroze7[[#This Row],[dnie]]-1)*24</f>
        <v>54</v>
      </c>
      <c r="AM738" s="1">
        <f>podroze7[[#This Row],[dieta]]+podroze7[[#This Row],[Koszt_wyj]]</f>
        <v>945</v>
      </c>
      <c r="AZ738" s="1" t="s">
        <v>145</v>
      </c>
      <c r="BA738" s="1" t="s">
        <v>146</v>
      </c>
      <c r="BB738" s="1" t="s">
        <v>8</v>
      </c>
      <c r="BC738" s="2">
        <v>41677</v>
      </c>
      <c r="BD738" s="2">
        <v>41678</v>
      </c>
      <c r="BE738">
        <v>891</v>
      </c>
      <c r="BF738" t="str">
        <f>podroze78[[#This Row],[Imie]]&amp;podroze78[[#This Row],[Nazwisko]]</f>
        <v>ZytaMazurkiewicz</v>
      </c>
      <c r="BG738">
        <f>COUNTIF(podroze78[id],podroze78[[#This Row],[id]])</f>
        <v>7</v>
      </c>
      <c r="BH738">
        <f>podroze78[[#This Row],[D_powr]]-podroze78[[#This Row],[D_wyj]]+1</f>
        <v>2</v>
      </c>
      <c r="BI738" s="1" cm="1">
        <f t="array" ref="BI738">SUM(IF(podroze78[Nazwisko]=podroze78[[#This Row],[Nazwisko]],podroze78[dnie],0))</f>
        <v>23</v>
      </c>
      <c r="BJ738" s="1">
        <f>30+(podroze78[[#This Row],[dnie]]-1)*24</f>
        <v>54</v>
      </c>
      <c r="BK738" s="1">
        <f>podroze78[[#This Row],[dieta]]+podroze78[[#This Row],[Koszt_wyj]]</f>
        <v>945</v>
      </c>
      <c r="BL738" s="1">
        <f>MONTH(podroze78[[#This Row],[D_wyj]])</f>
        <v>2</v>
      </c>
      <c r="BT738" s="1" t="s">
        <v>145</v>
      </c>
      <c r="BU738" s="1" t="s">
        <v>146</v>
      </c>
      <c r="BV738" s="1" t="s">
        <v>8</v>
      </c>
      <c r="BW738" s="2">
        <v>41677</v>
      </c>
      <c r="BX738" s="2">
        <v>41678</v>
      </c>
      <c r="BY738">
        <v>891</v>
      </c>
      <c r="BZ738" t="str">
        <f>podroze789[[#This Row],[Imie]]&amp;podroze789[[#This Row],[Nazwisko]]</f>
        <v>ZytaMazurkiewicz</v>
      </c>
      <c r="CA738">
        <f>COUNTIF(podroze789[id],podroze789[[#This Row],[id]])</f>
        <v>7</v>
      </c>
      <c r="CB738">
        <f>podroze789[[#This Row],[D_powr]]-podroze789[[#This Row],[D_wyj]]+1</f>
        <v>2</v>
      </c>
      <c r="CC738" s="1" cm="1">
        <f t="array" ref="CC738">SUM(IF(podroze789[Nazwisko]=podroze789[[#This Row],[Nazwisko]],podroze789[dnie],0))</f>
        <v>23</v>
      </c>
      <c r="CD738" s="1">
        <f>30+(podroze789[[#This Row],[dnie]]-1)*24</f>
        <v>54</v>
      </c>
      <c r="CE738" s="1">
        <f>podroze789[[#This Row],[dieta]]+podroze789[[#This Row],[Koszt_wyj]]</f>
        <v>945</v>
      </c>
      <c r="CF738" s="1">
        <f>MONTH(podroze789[[#This Row],[D_wyj]])</f>
        <v>2</v>
      </c>
      <c r="CG738" s="1">
        <f>podroze789[[#This Row],[dnie]]-1</f>
        <v>1</v>
      </c>
    </row>
    <row r="739" spans="1:85" x14ac:dyDescent="0.25">
      <c r="A739" s="1" t="s">
        <v>145</v>
      </c>
      <c r="B739" s="1" t="s">
        <v>146</v>
      </c>
      <c r="C739" s="1" t="s">
        <v>24</v>
      </c>
      <c r="D739" s="2">
        <v>41809</v>
      </c>
      <c r="E739" s="2">
        <v>41810</v>
      </c>
      <c r="F739">
        <v>439.7</v>
      </c>
      <c r="G739" t="str">
        <f>podroze[[#This Row],[Imie]]&amp;podroze[[#This Row],[Nazwisko]]</f>
        <v>ZytaMazurkiewicz</v>
      </c>
      <c r="H739">
        <f>COUNTIF(podroze[id],podroze[[#This Row],[id]])</f>
        <v>7</v>
      </c>
      <c r="I739">
        <f>podroze[[#This Row],[D_powr]]-podroze[[#This Row],[D_wyj]]+1</f>
        <v>2</v>
      </c>
      <c r="J739" s="1" cm="1">
        <f t="array" ref="J739">SUM(IF(podroze[Nazwisko]=podroze[[#This Row],[Nazwisko]],podroze[dnie],0))</f>
        <v>23</v>
      </c>
      <c r="K739" s="1">
        <f>30+(podroze[[#This Row],[dnie]]-1)*24</f>
        <v>54</v>
      </c>
      <c r="AB739" s="1" t="s">
        <v>145</v>
      </c>
      <c r="AC739" s="1" t="s">
        <v>146</v>
      </c>
      <c r="AD739" s="1" t="s">
        <v>24</v>
      </c>
      <c r="AE739" s="2">
        <v>41809</v>
      </c>
      <c r="AF739" s="2">
        <v>41810</v>
      </c>
      <c r="AG739">
        <v>439.7</v>
      </c>
      <c r="AH739" t="str">
        <f>podroze7[[#This Row],[Imie]]&amp;podroze7[[#This Row],[Nazwisko]]</f>
        <v>ZytaMazurkiewicz</v>
      </c>
      <c r="AI739">
        <f>COUNTIF(podroze7[id],podroze7[[#This Row],[id]])</f>
        <v>7</v>
      </c>
      <c r="AJ739">
        <f>podroze7[[#This Row],[D_powr]]-podroze7[[#This Row],[D_wyj]]+1</f>
        <v>2</v>
      </c>
      <c r="AK739" s="1" cm="1">
        <f t="array" ref="AK739">SUM(IF(podroze7[Nazwisko]=podroze7[[#This Row],[Nazwisko]],podroze7[dnie],0))</f>
        <v>23</v>
      </c>
      <c r="AL739" s="1">
        <f>30+(podroze7[[#This Row],[dnie]]-1)*24</f>
        <v>54</v>
      </c>
      <c r="AM739" s="1">
        <f>podroze7[[#This Row],[dieta]]+podroze7[[#This Row],[Koszt_wyj]]</f>
        <v>493.7</v>
      </c>
      <c r="AZ739" s="1" t="s">
        <v>145</v>
      </c>
      <c r="BA739" s="1" t="s">
        <v>146</v>
      </c>
      <c r="BB739" s="1" t="s">
        <v>24</v>
      </c>
      <c r="BC739" s="2">
        <v>41809</v>
      </c>
      <c r="BD739" s="2">
        <v>41810</v>
      </c>
      <c r="BE739">
        <v>439.7</v>
      </c>
      <c r="BF739" t="str">
        <f>podroze78[[#This Row],[Imie]]&amp;podroze78[[#This Row],[Nazwisko]]</f>
        <v>ZytaMazurkiewicz</v>
      </c>
      <c r="BG739">
        <f>COUNTIF(podroze78[id],podroze78[[#This Row],[id]])</f>
        <v>7</v>
      </c>
      <c r="BH739">
        <f>podroze78[[#This Row],[D_powr]]-podroze78[[#This Row],[D_wyj]]+1</f>
        <v>2</v>
      </c>
      <c r="BI739" s="1" cm="1">
        <f t="array" ref="BI739">SUM(IF(podroze78[Nazwisko]=podroze78[[#This Row],[Nazwisko]],podroze78[dnie],0))</f>
        <v>23</v>
      </c>
      <c r="BJ739" s="1">
        <f>30+(podroze78[[#This Row],[dnie]]-1)*24</f>
        <v>54</v>
      </c>
      <c r="BK739" s="1">
        <f>podroze78[[#This Row],[dieta]]+podroze78[[#This Row],[Koszt_wyj]]</f>
        <v>493.7</v>
      </c>
      <c r="BL739" s="1">
        <f>MONTH(podroze78[[#This Row],[D_wyj]])</f>
        <v>6</v>
      </c>
      <c r="BT739" s="1" t="s">
        <v>145</v>
      </c>
      <c r="BU739" s="1" t="s">
        <v>146</v>
      </c>
      <c r="BV739" s="1" t="s">
        <v>24</v>
      </c>
      <c r="BW739" s="2">
        <v>41809</v>
      </c>
      <c r="BX739" s="2">
        <v>41810</v>
      </c>
      <c r="BY739">
        <v>439.7</v>
      </c>
      <c r="BZ739" t="str">
        <f>podroze789[[#This Row],[Imie]]&amp;podroze789[[#This Row],[Nazwisko]]</f>
        <v>ZytaMazurkiewicz</v>
      </c>
      <c r="CA739">
        <f>COUNTIF(podroze789[id],podroze789[[#This Row],[id]])</f>
        <v>7</v>
      </c>
      <c r="CB739">
        <f>podroze789[[#This Row],[D_powr]]-podroze789[[#This Row],[D_wyj]]+1</f>
        <v>2</v>
      </c>
      <c r="CC739" s="1" cm="1">
        <f t="array" ref="CC739">SUM(IF(podroze789[Nazwisko]=podroze789[[#This Row],[Nazwisko]],podroze789[dnie],0))</f>
        <v>23</v>
      </c>
      <c r="CD739" s="1">
        <f>30+(podroze789[[#This Row],[dnie]]-1)*24</f>
        <v>54</v>
      </c>
      <c r="CE739" s="1">
        <f>podroze789[[#This Row],[dieta]]+podroze789[[#This Row],[Koszt_wyj]]</f>
        <v>493.7</v>
      </c>
      <c r="CF739" s="1">
        <f>MONTH(podroze789[[#This Row],[D_wyj]])</f>
        <v>6</v>
      </c>
      <c r="CG739" s="1">
        <f>podroze789[[#This Row],[dnie]]-1</f>
        <v>1</v>
      </c>
    </row>
    <row r="740" spans="1:85" x14ac:dyDescent="0.25">
      <c r="A740" s="1" t="s">
        <v>145</v>
      </c>
      <c r="B740" s="1" t="s">
        <v>146</v>
      </c>
      <c r="C740" s="1" t="s">
        <v>66</v>
      </c>
      <c r="D740" s="2">
        <v>41918</v>
      </c>
      <c r="E740" s="2">
        <v>41919</v>
      </c>
      <c r="F740">
        <v>485.7</v>
      </c>
      <c r="G740" t="str">
        <f>podroze[[#This Row],[Imie]]&amp;podroze[[#This Row],[Nazwisko]]</f>
        <v>ZytaMazurkiewicz</v>
      </c>
      <c r="H740">
        <f>COUNTIF(podroze[id],podroze[[#This Row],[id]])</f>
        <v>7</v>
      </c>
      <c r="I740">
        <f>podroze[[#This Row],[D_powr]]-podroze[[#This Row],[D_wyj]]+1</f>
        <v>2</v>
      </c>
      <c r="J740" s="1" cm="1">
        <f t="array" ref="J740">SUM(IF(podroze[Nazwisko]=podroze[[#This Row],[Nazwisko]],podroze[dnie],0))</f>
        <v>23</v>
      </c>
      <c r="K740" s="1">
        <f>30+(podroze[[#This Row],[dnie]]-1)*24</f>
        <v>54</v>
      </c>
      <c r="AB740" s="1" t="s">
        <v>145</v>
      </c>
      <c r="AC740" s="1" t="s">
        <v>146</v>
      </c>
      <c r="AD740" s="1" t="s">
        <v>66</v>
      </c>
      <c r="AE740" s="2">
        <v>41918</v>
      </c>
      <c r="AF740" s="2">
        <v>41919</v>
      </c>
      <c r="AG740">
        <v>485.7</v>
      </c>
      <c r="AH740" t="str">
        <f>podroze7[[#This Row],[Imie]]&amp;podroze7[[#This Row],[Nazwisko]]</f>
        <v>ZytaMazurkiewicz</v>
      </c>
      <c r="AI740">
        <f>COUNTIF(podroze7[id],podroze7[[#This Row],[id]])</f>
        <v>7</v>
      </c>
      <c r="AJ740">
        <f>podroze7[[#This Row],[D_powr]]-podroze7[[#This Row],[D_wyj]]+1</f>
        <v>2</v>
      </c>
      <c r="AK740" s="1" cm="1">
        <f t="array" ref="AK740">SUM(IF(podroze7[Nazwisko]=podroze7[[#This Row],[Nazwisko]],podroze7[dnie],0))</f>
        <v>23</v>
      </c>
      <c r="AL740" s="1">
        <f>30+(podroze7[[#This Row],[dnie]]-1)*24</f>
        <v>54</v>
      </c>
      <c r="AM740" s="1">
        <f>podroze7[[#This Row],[dieta]]+podroze7[[#This Row],[Koszt_wyj]]</f>
        <v>539.70000000000005</v>
      </c>
      <c r="AZ740" s="1" t="s">
        <v>145</v>
      </c>
      <c r="BA740" s="1" t="s">
        <v>146</v>
      </c>
      <c r="BB740" s="1" t="s">
        <v>66</v>
      </c>
      <c r="BC740" s="2">
        <v>41918</v>
      </c>
      <c r="BD740" s="2">
        <v>41919</v>
      </c>
      <c r="BE740">
        <v>485.7</v>
      </c>
      <c r="BF740" t="str">
        <f>podroze78[[#This Row],[Imie]]&amp;podroze78[[#This Row],[Nazwisko]]</f>
        <v>ZytaMazurkiewicz</v>
      </c>
      <c r="BG740">
        <f>COUNTIF(podroze78[id],podroze78[[#This Row],[id]])</f>
        <v>7</v>
      </c>
      <c r="BH740">
        <f>podroze78[[#This Row],[D_powr]]-podroze78[[#This Row],[D_wyj]]+1</f>
        <v>2</v>
      </c>
      <c r="BI740" s="1" cm="1">
        <f t="array" ref="BI740">SUM(IF(podroze78[Nazwisko]=podroze78[[#This Row],[Nazwisko]],podroze78[dnie],0))</f>
        <v>23</v>
      </c>
      <c r="BJ740" s="1">
        <f>30+(podroze78[[#This Row],[dnie]]-1)*24</f>
        <v>54</v>
      </c>
      <c r="BK740" s="1">
        <f>podroze78[[#This Row],[dieta]]+podroze78[[#This Row],[Koszt_wyj]]</f>
        <v>539.70000000000005</v>
      </c>
      <c r="BL740" s="1">
        <f>MONTH(podroze78[[#This Row],[D_wyj]])</f>
        <v>10</v>
      </c>
      <c r="BT740" s="1" t="s">
        <v>145</v>
      </c>
      <c r="BU740" s="1" t="s">
        <v>146</v>
      </c>
      <c r="BV740" s="1" t="s">
        <v>66</v>
      </c>
      <c r="BW740" s="2">
        <v>41918</v>
      </c>
      <c r="BX740" s="2">
        <v>41919</v>
      </c>
      <c r="BY740">
        <v>485.7</v>
      </c>
      <c r="BZ740" t="str">
        <f>podroze789[[#This Row],[Imie]]&amp;podroze789[[#This Row],[Nazwisko]]</f>
        <v>ZytaMazurkiewicz</v>
      </c>
      <c r="CA740">
        <f>COUNTIF(podroze789[id],podroze789[[#This Row],[id]])</f>
        <v>7</v>
      </c>
      <c r="CB740">
        <f>podroze789[[#This Row],[D_powr]]-podroze789[[#This Row],[D_wyj]]+1</f>
        <v>2</v>
      </c>
      <c r="CC740" s="1" cm="1">
        <f t="array" ref="CC740">SUM(IF(podroze789[Nazwisko]=podroze789[[#This Row],[Nazwisko]],podroze789[dnie],0))</f>
        <v>23</v>
      </c>
      <c r="CD740" s="1">
        <f>30+(podroze789[[#This Row],[dnie]]-1)*24</f>
        <v>54</v>
      </c>
      <c r="CE740" s="1">
        <f>podroze789[[#This Row],[dieta]]+podroze789[[#This Row],[Koszt_wyj]]</f>
        <v>539.70000000000005</v>
      </c>
      <c r="CF740" s="1">
        <f>MONTH(podroze789[[#This Row],[D_wyj]])</f>
        <v>10</v>
      </c>
      <c r="CG740" s="1">
        <f>podroze789[[#This Row],[dnie]]-1</f>
        <v>1</v>
      </c>
    </row>
    <row r="741" spans="1:85" hidden="1" x14ac:dyDescent="0.25">
      <c r="A741" s="1" t="s">
        <v>31</v>
      </c>
      <c r="B741" s="1" t="s">
        <v>32</v>
      </c>
      <c r="C741" s="1" t="s">
        <v>27</v>
      </c>
      <c r="D741" s="2">
        <v>41918</v>
      </c>
      <c r="E741" s="2">
        <v>41918</v>
      </c>
      <c r="F741">
        <v>442</v>
      </c>
      <c r="G741" t="str">
        <f>podroze[[#This Row],[Imie]]&amp;podroze[[#This Row],[Nazwisko]]</f>
        <v>SebastianHalik</v>
      </c>
      <c r="H741">
        <f>COUNTIF(podroze[id],podroze[[#This Row],[id]])</f>
        <v>11</v>
      </c>
      <c r="I741">
        <f>podroze[[#This Row],[D_powr]]-podroze[[#This Row],[D_wyj]]+1</f>
        <v>1</v>
      </c>
      <c r="J741" s="1" cm="1">
        <f t="array" ref="J741">SUM(IF(podroze[Nazwisko]=podroze[[#This Row],[Nazwisko]],podroze[dnie],0))</f>
        <v>23</v>
      </c>
      <c r="K741" s="1">
        <f>30+(podroze[[#This Row],[dnie]]-1)*24</f>
        <v>30</v>
      </c>
      <c r="AB741" s="1" t="s">
        <v>31</v>
      </c>
      <c r="AC741" s="1" t="s">
        <v>32</v>
      </c>
      <c r="AD741" s="1" t="s">
        <v>27</v>
      </c>
      <c r="AE741" s="2">
        <v>41918</v>
      </c>
      <c r="AF741" s="2">
        <v>41918</v>
      </c>
      <c r="AG741">
        <v>442</v>
      </c>
      <c r="AH741" t="str">
        <f>podroze7[[#This Row],[Imie]]&amp;podroze7[[#This Row],[Nazwisko]]</f>
        <v>SebastianHalik</v>
      </c>
      <c r="AI741">
        <f>COUNTIF(podroze7[id],podroze7[[#This Row],[id]])</f>
        <v>11</v>
      </c>
      <c r="AJ741">
        <f>podroze7[[#This Row],[D_powr]]-podroze7[[#This Row],[D_wyj]]+1</f>
        <v>1</v>
      </c>
      <c r="AK741" s="1" cm="1">
        <f t="array" ref="AK741">SUM(IF(podroze7[Nazwisko]=podroze7[[#This Row],[Nazwisko]],podroze7[dnie],0))</f>
        <v>23</v>
      </c>
      <c r="AL741" s="1">
        <f>30+(podroze7[[#This Row],[dnie]]-1)*24</f>
        <v>30</v>
      </c>
      <c r="AM741" s="1">
        <f>podroze7[[#This Row],[dieta]]+podroze7[[#This Row],[Koszt_wyj]]</f>
        <v>472</v>
      </c>
      <c r="AZ741" s="1" t="s">
        <v>31</v>
      </c>
      <c r="BA741" s="1" t="s">
        <v>32</v>
      </c>
      <c r="BB741" s="1" t="s">
        <v>27</v>
      </c>
      <c r="BC741" s="2">
        <v>41918</v>
      </c>
      <c r="BD741" s="2">
        <v>41918</v>
      </c>
      <c r="BE741">
        <v>442</v>
      </c>
      <c r="BF741" t="str">
        <f>podroze78[[#This Row],[Imie]]&amp;podroze78[[#This Row],[Nazwisko]]</f>
        <v>SebastianHalik</v>
      </c>
      <c r="BG741">
        <f>COUNTIF(podroze78[id],podroze78[[#This Row],[id]])</f>
        <v>11</v>
      </c>
      <c r="BH741">
        <f>podroze78[[#This Row],[D_powr]]-podroze78[[#This Row],[D_wyj]]+1</f>
        <v>1</v>
      </c>
      <c r="BI741" s="1" cm="1">
        <f t="array" ref="BI741">SUM(IF(podroze78[Nazwisko]=podroze78[[#This Row],[Nazwisko]],podroze78[dnie],0))</f>
        <v>23</v>
      </c>
      <c r="BJ741" s="1">
        <f>30+(podroze78[[#This Row],[dnie]]-1)*24</f>
        <v>30</v>
      </c>
      <c r="BK741" s="1">
        <f>podroze78[[#This Row],[dieta]]+podroze78[[#This Row],[Koszt_wyj]]</f>
        <v>472</v>
      </c>
      <c r="BL741" s="1">
        <f>MONTH(podroze78[[#This Row],[D_wyj]])</f>
        <v>10</v>
      </c>
      <c r="BT741" s="1" t="s">
        <v>31</v>
      </c>
      <c r="BU741" s="1" t="s">
        <v>32</v>
      </c>
      <c r="BV741" s="1" t="s">
        <v>27</v>
      </c>
      <c r="BW741" s="2">
        <v>41918</v>
      </c>
      <c r="BX741" s="2">
        <v>41918</v>
      </c>
      <c r="BY741">
        <v>442</v>
      </c>
      <c r="BZ741" t="str">
        <f>podroze789[[#This Row],[Imie]]&amp;podroze789[[#This Row],[Nazwisko]]</f>
        <v>SebastianHalik</v>
      </c>
      <c r="CA741">
        <f>COUNTIF(podroze789[id],podroze789[[#This Row],[id]])</f>
        <v>11</v>
      </c>
      <c r="CB741">
        <f>podroze789[[#This Row],[D_powr]]-podroze789[[#This Row],[D_wyj]]+1</f>
        <v>1</v>
      </c>
      <c r="CC741" s="1" cm="1">
        <f t="array" ref="CC741">SUM(IF(podroze789[Nazwisko]=podroze789[[#This Row],[Nazwisko]],podroze789[dnie],0))</f>
        <v>23</v>
      </c>
      <c r="CD741" s="1">
        <f>30+(podroze789[[#This Row],[dnie]]-1)*24</f>
        <v>30</v>
      </c>
      <c r="CE741" s="1">
        <f>podroze789[[#This Row],[dieta]]+podroze789[[#This Row],[Koszt_wyj]]</f>
        <v>472</v>
      </c>
      <c r="CF741" s="1">
        <f>MONTH(podroze789[[#This Row],[D_wyj]])</f>
        <v>10</v>
      </c>
      <c r="CG741" s="1">
        <f>podroze789[[#This Row],[dnie]]-1</f>
        <v>0</v>
      </c>
    </row>
    <row r="742" spans="1:85" hidden="1" x14ac:dyDescent="0.25">
      <c r="A742" s="1" t="s">
        <v>31</v>
      </c>
      <c r="B742" s="1" t="s">
        <v>32</v>
      </c>
      <c r="C742" s="1" t="s">
        <v>19</v>
      </c>
      <c r="D742" s="2">
        <v>41938</v>
      </c>
      <c r="E742" s="2">
        <v>41938</v>
      </c>
      <c r="F742">
        <v>513.4</v>
      </c>
      <c r="G742" t="str">
        <f>podroze[[#This Row],[Imie]]&amp;podroze[[#This Row],[Nazwisko]]</f>
        <v>SebastianHalik</v>
      </c>
      <c r="H742">
        <f>COUNTIF(podroze[id],podroze[[#This Row],[id]])</f>
        <v>11</v>
      </c>
      <c r="I742">
        <f>podroze[[#This Row],[D_powr]]-podroze[[#This Row],[D_wyj]]+1</f>
        <v>1</v>
      </c>
      <c r="J742" s="1" cm="1">
        <f t="array" ref="J742">SUM(IF(podroze[Nazwisko]=podroze[[#This Row],[Nazwisko]],podroze[dnie],0))</f>
        <v>23</v>
      </c>
      <c r="K742" s="1">
        <f>30+(podroze[[#This Row],[dnie]]-1)*24</f>
        <v>30</v>
      </c>
      <c r="AB742" s="1" t="s">
        <v>31</v>
      </c>
      <c r="AC742" s="1" t="s">
        <v>32</v>
      </c>
      <c r="AD742" s="1" t="s">
        <v>19</v>
      </c>
      <c r="AE742" s="2">
        <v>41938</v>
      </c>
      <c r="AF742" s="2">
        <v>41938</v>
      </c>
      <c r="AG742">
        <v>513.4</v>
      </c>
      <c r="AH742" t="str">
        <f>podroze7[[#This Row],[Imie]]&amp;podroze7[[#This Row],[Nazwisko]]</f>
        <v>SebastianHalik</v>
      </c>
      <c r="AI742">
        <f>COUNTIF(podroze7[id],podroze7[[#This Row],[id]])</f>
        <v>11</v>
      </c>
      <c r="AJ742">
        <f>podroze7[[#This Row],[D_powr]]-podroze7[[#This Row],[D_wyj]]+1</f>
        <v>1</v>
      </c>
      <c r="AK742" s="1" cm="1">
        <f t="array" ref="AK742">SUM(IF(podroze7[Nazwisko]=podroze7[[#This Row],[Nazwisko]],podroze7[dnie],0))</f>
        <v>23</v>
      </c>
      <c r="AL742" s="1">
        <f>30+(podroze7[[#This Row],[dnie]]-1)*24</f>
        <v>30</v>
      </c>
      <c r="AM742" s="1">
        <f>podroze7[[#This Row],[dieta]]+podroze7[[#This Row],[Koszt_wyj]]</f>
        <v>543.4</v>
      </c>
      <c r="AZ742" s="1" t="s">
        <v>31</v>
      </c>
      <c r="BA742" s="1" t="s">
        <v>32</v>
      </c>
      <c r="BB742" s="1" t="s">
        <v>19</v>
      </c>
      <c r="BC742" s="2">
        <v>41938</v>
      </c>
      <c r="BD742" s="2">
        <v>41938</v>
      </c>
      <c r="BE742">
        <v>513.4</v>
      </c>
      <c r="BF742" t="str">
        <f>podroze78[[#This Row],[Imie]]&amp;podroze78[[#This Row],[Nazwisko]]</f>
        <v>SebastianHalik</v>
      </c>
      <c r="BG742">
        <f>COUNTIF(podroze78[id],podroze78[[#This Row],[id]])</f>
        <v>11</v>
      </c>
      <c r="BH742">
        <f>podroze78[[#This Row],[D_powr]]-podroze78[[#This Row],[D_wyj]]+1</f>
        <v>1</v>
      </c>
      <c r="BI742" s="1" cm="1">
        <f t="array" ref="BI742">SUM(IF(podroze78[Nazwisko]=podroze78[[#This Row],[Nazwisko]],podroze78[dnie],0))</f>
        <v>23</v>
      </c>
      <c r="BJ742" s="1">
        <f>30+(podroze78[[#This Row],[dnie]]-1)*24</f>
        <v>30</v>
      </c>
      <c r="BK742" s="1">
        <f>podroze78[[#This Row],[dieta]]+podroze78[[#This Row],[Koszt_wyj]]</f>
        <v>543.4</v>
      </c>
      <c r="BL742" s="1">
        <f>MONTH(podroze78[[#This Row],[D_wyj]])</f>
        <v>10</v>
      </c>
      <c r="BT742" s="1" t="s">
        <v>31</v>
      </c>
      <c r="BU742" s="1" t="s">
        <v>32</v>
      </c>
      <c r="BV742" s="1" t="s">
        <v>19</v>
      </c>
      <c r="BW742" s="2">
        <v>41938</v>
      </c>
      <c r="BX742" s="2">
        <v>41938</v>
      </c>
      <c r="BY742">
        <v>513.4</v>
      </c>
      <c r="BZ742" t="str">
        <f>podroze789[[#This Row],[Imie]]&amp;podroze789[[#This Row],[Nazwisko]]</f>
        <v>SebastianHalik</v>
      </c>
      <c r="CA742">
        <f>COUNTIF(podroze789[id],podroze789[[#This Row],[id]])</f>
        <v>11</v>
      </c>
      <c r="CB742">
        <f>podroze789[[#This Row],[D_powr]]-podroze789[[#This Row],[D_wyj]]+1</f>
        <v>1</v>
      </c>
      <c r="CC742" s="1" cm="1">
        <f t="array" ref="CC742">SUM(IF(podroze789[Nazwisko]=podroze789[[#This Row],[Nazwisko]],podroze789[dnie],0))</f>
        <v>23</v>
      </c>
      <c r="CD742" s="1">
        <f>30+(podroze789[[#This Row],[dnie]]-1)*24</f>
        <v>30</v>
      </c>
      <c r="CE742" s="1">
        <f>podroze789[[#This Row],[dieta]]+podroze789[[#This Row],[Koszt_wyj]]</f>
        <v>543.4</v>
      </c>
      <c r="CF742" s="1">
        <f>MONTH(podroze789[[#This Row],[D_wyj]])</f>
        <v>10</v>
      </c>
      <c r="CG742" s="1">
        <f>podroze789[[#This Row],[dnie]]-1</f>
        <v>0</v>
      </c>
    </row>
    <row r="743" spans="1:85" hidden="1" x14ac:dyDescent="0.25">
      <c r="A743" s="1" t="s">
        <v>31</v>
      </c>
      <c r="B743" s="1" t="s">
        <v>32</v>
      </c>
      <c r="C743" s="1" t="s">
        <v>19</v>
      </c>
      <c r="D743" s="2">
        <v>41941</v>
      </c>
      <c r="E743" s="2">
        <v>41941</v>
      </c>
      <c r="F743">
        <v>513.4</v>
      </c>
      <c r="G743" t="str">
        <f>podroze[[#This Row],[Imie]]&amp;podroze[[#This Row],[Nazwisko]]</f>
        <v>SebastianHalik</v>
      </c>
      <c r="H743">
        <f>COUNTIF(podroze[id],podroze[[#This Row],[id]])</f>
        <v>11</v>
      </c>
      <c r="I743">
        <f>podroze[[#This Row],[D_powr]]-podroze[[#This Row],[D_wyj]]+1</f>
        <v>1</v>
      </c>
      <c r="J743" s="1" cm="1">
        <f t="array" ref="J743">SUM(IF(podroze[Nazwisko]=podroze[[#This Row],[Nazwisko]],podroze[dnie],0))</f>
        <v>23</v>
      </c>
      <c r="K743" s="1">
        <f>30+(podroze[[#This Row],[dnie]]-1)*24</f>
        <v>30</v>
      </c>
      <c r="AB743" s="1" t="s">
        <v>31</v>
      </c>
      <c r="AC743" s="1" t="s">
        <v>32</v>
      </c>
      <c r="AD743" s="1" t="s">
        <v>19</v>
      </c>
      <c r="AE743" s="2">
        <v>41941</v>
      </c>
      <c r="AF743" s="2">
        <v>41941</v>
      </c>
      <c r="AG743">
        <v>513.4</v>
      </c>
      <c r="AH743" t="str">
        <f>podroze7[[#This Row],[Imie]]&amp;podroze7[[#This Row],[Nazwisko]]</f>
        <v>SebastianHalik</v>
      </c>
      <c r="AI743">
        <f>COUNTIF(podroze7[id],podroze7[[#This Row],[id]])</f>
        <v>11</v>
      </c>
      <c r="AJ743">
        <f>podroze7[[#This Row],[D_powr]]-podroze7[[#This Row],[D_wyj]]+1</f>
        <v>1</v>
      </c>
      <c r="AK743" s="1" cm="1">
        <f t="array" ref="AK743">SUM(IF(podroze7[Nazwisko]=podroze7[[#This Row],[Nazwisko]],podroze7[dnie],0))</f>
        <v>23</v>
      </c>
      <c r="AL743" s="1">
        <f>30+(podroze7[[#This Row],[dnie]]-1)*24</f>
        <v>30</v>
      </c>
      <c r="AM743" s="1">
        <f>podroze7[[#This Row],[dieta]]+podroze7[[#This Row],[Koszt_wyj]]</f>
        <v>543.4</v>
      </c>
      <c r="AZ743" s="1" t="s">
        <v>31</v>
      </c>
      <c r="BA743" s="1" t="s">
        <v>32</v>
      </c>
      <c r="BB743" s="1" t="s">
        <v>19</v>
      </c>
      <c r="BC743" s="2">
        <v>41941</v>
      </c>
      <c r="BD743" s="2">
        <v>41941</v>
      </c>
      <c r="BE743">
        <v>513.4</v>
      </c>
      <c r="BF743" t="str">
        <f>podroze78[[#This Row],[Imie]]&amp;podroze78[[#This Row],[Nazwisko]]</f>
        <v>SebastianHalik</v>
      </c>
      <c r="BG743">
        <f>COUNTIF(podroze78[id],podroze78[[#This Row],[id]])</f>
        <v>11</v>
      </c>
      <c r="BH743">
        <f>podroze78[[#This Row],[D_powr]]-podroze78[[#This Row],[D_wyj]]+1</f>
        <v>1</v>
      </c>
      <c r="BI743" s="1" cm="1">
        <f t="array" ref="BI743">SUM(IF(podroze78[Nazwisko]=podroze78[[#This Row],[Nazwisko]],podroze78[dnie],0))</f>
        <v>23</v>
      </c>
      <c r="BJ743" s="1">
        <f>30+(podroze78[[#This Row],[dnie]]-1)*24</f>
        <v>30</v>
      </c>
      <c r="BK743" s="1">
        <f>podroze78[[#This Row],[dieta]]+podroze78[[#This Row],[Koszt_wyj]]</f>
        <v>543.4</v>
      </c>
      <c r="BL743" s="1">
        <f>MONTH(podroze78[[#This Row],[D_wyj]])</f>
        <v>10</v>
      </c>
      <c r="BT743" s="1" t="s">
        <v>31</v>
      </c>
      <c r="BU743" s="1" t="s">
        <v>32</v>
      </c>
      <c r="BV743" s="1" t="s">
        <v>19</v>
      </c>
      <c r="BW743" s="2">
        <v>41941</v>
      </c>
      <c r="BX743" s="2">
        <v>41941</v>
      </c>
      <c r="BY743">
        <v>513.4</v>
      </c>
      <c r="BZ743" t="str">
        <f>podroze789[[#This Row],[Imie]]&amp;podroze789[[#This Row],[Nazwisko]]</f>
        <v>SebastianHalik</v>
      </c>
      <c r="CA743">
        <f>COUNTIF(podroze789[id],podroze789[[#This Row],[id]])</f>
        <v>11</v>
      </c>
      <c r="CB743">
        <f>podroze789[[#This Row],[D_powr]]-podroze789[[#This Row],[D_wyj]]+1</f>
        <v>1</v>
      </c>
      <c r="CC743" s="1" cm="1">
        <f t="array" ref="CC743">SUM(IF(podroze789[Nazwisko]=podroze789[[#This Row],[Nazwisko]],podroze789[dnie],0))</f>
        <v>23</v>
      </c>
      <c r="CD743" s="1">
        <f>30+(podroze789[[#This Row],[dnie]]-1)*24</f>
        <v>30</v>
      </c>
      <c r="CE743" s="1">
        <f>podroze789[[#This Row],[dieta]]+podroze789[[#This Row],[Koszt_wyj]]</f>
        <v>543.4</v>
      </c>
      <c r="CF743" s="1">
        <f>MONTH(podroze789[[#This Row],[D_wyj]])</f>
        <v>10</v>
      </c>
      <c r="CG743" s="1">
        <f>podroze789[[#This Row],[dnie]]-1</f>
        <v>0</v>
      </c>
    </row>
    <row r="744" spans="1:85" hidden="1" x14ac:dyDescent="0.25">
      <c r="A744" s="1" t="s">
        <v>31</v>
      </c>
      <c r="B744" s="1" t="s">
        <v>32</v>
      </c>
      <c r="C744" s="1" t="s">
        <v>17</v>
      </c>
      <c r="D744" s="2">
        <v>41987</v>
      </c>
      <c r="E744" s="2">
        <v>41987</v>
      </c>
      <c r="F744">
        <v>501.5</v>
      </c>
      <c r="G744" t="str">
        <f>podroze[[#This Row],[Imie]]&amp;podroze[[#This Row],[Nazwisko]]</f>
        <v>SebastianHalik</v>
      </c>
      <c r="H744">
        <f>COUNTIF(podroze[id],podroze[[#This Row],[id]])</f>
        <v>11</v>
      </c>
      <c r="I744">
        <f>podroze[[#This Row],[D_powr]]-podroze[[#This Row],[D_wyj]]+1</f>
        <v>1</v>
      </c>
      <c r="J744" s="1" cm="1">
        <f t="array" ref="J744">SUM(IF(podroze[Nazwisko]=podroze[[#This Row],[Nazwisko]],podroze[dnie],0))</f>
        <v>23</v>
      </c>
      <c r="K744" s="1">
        <f>30+(podroze[[#This Row],[dnie]]-1)*24</f>
        <v>30</v>
      </c>
      <c r="AB744" s="1" t="s">
        <v>31</v>
      </c>
      <c r="AC744" s="1" t="s">
        <v>32</v>
      </c>
      <c r="AD744" s="1" t="s">
        <v>17</v>
      </c>
      <c r="AE744" s="2">
        <v>41987</v>
      </c>
      <c r="AF744" s="2">
        <v>41987</v>
      </c>
      <c r="AG744">
        <v>501.5</v>
      </c>
      <c r="AH744" t="str">
        <f>podroze7[[#This Row],[Imie]]&amp;podroze7[[#This Row],[Nazwisko]]</f>
        <v>SebastianHalik</v>
      </c>
      <c r="AI744">
        <f>COUNTIF(podroze7[id],podroze7[[#This Row],[id]])</f>
        <v>11</v>
      </c>
      <c r="AJ744">
        <f>podroze7[[#This Row],[D_powr]]-podroze7[[#This Row],[D_wyj]]+1</f>
        <v>1</v>
      </c>
      <c r="AK744" s="1" cm="1">
        <f t="array" ref="AK744">SUM(IF(podroze7[Nazwisko]=podroze7[[#This Row],[Nazwisko]],podroze7[dnie],0))</f>
        <v>23</v>
      </c>
      <c r="AL744" s="1">
        <f>30+(podroze7[[#This Row],[dnie]]-1)*24</f>
        <v>30</v>
      </c>
      <c r="AM744" s="1">
        <f>podroze7[[#This Row],[dieta]]+podroze7[[#This Row],[Koszt_wyj]]</f>
        <v>531.5</v>
      </c>
      <c r="AZ744" s="1" t="s">
        <v>31</v>
      </c>
      <c r="BA744" s="1" t="s">
        <v>32</v>
      </c>
      <c r="BB744" s="1" t="s">
        <v>17</v>
      </c>
      <c r="BC744" s="2">
        <v>41987</v>
      </c>
      <c r="BD744" s="2">
        <v>41987</v>
      </c>
      <c r="BE744">
        <v>501.5</v>
      </c>
      <c r="BF744" t="str">
        <f>podroze78[[#This Row],[Imie]]&amp;podroze78[[#This Row],[Nazwisko]]</f>
        <v>SebastianHalik</v>
      </c>
      <c r="BG744">
        <f>COUNTIF(podroze78[id],podroze78[[#This Row],[id]])</f>
        <v>11</v>
      </c>
      <c r="BH744">
        <f>podroze78[[#This Row],[D_powr]]-podroze78[[#This Row],[D_wyj]]+1</f>
        <v>1</v>
      </c>
      <c r="BI744" s="1" cm="1">
        <f t="array" ref="BI744">SUM(IF(podroze78[Nazwisko]=podroze78[[#This Row],[Nazwisko]],podroze78[dnie],0))</f>
        <v>23</v>
      </c>
      <c r="BJ744" s="1">
        <f>30+(podroze78[[#This Row],[dnie]]-1)*24</f>
        <v>30</v>
      </c>
      <c r="BK744" s="1">
        <f>podroze78[[#This Row],[dieta]]+podroze78[[#This Row],[Koszt_wyj]]</f>
        <v>531.5</v>
      </c>
      <c r="BL744" s="1">
        <f>MONTH(podroze78[[#This Row],[D_wyj]])</f>
        <v>12</v>
      </c>
      <c r="BT744" s="1" t="s">
        <v>31</v>
      </c>
      <c r="BU744" s="1" t="s">
        <v>32</v>
      </c>
      <c r="BV744" s="1" t="s">
        <v>17</v>
      </c>
      <c r="BW744" s="2">
        <v>41987</v>
      </c>
      <c r="BX744" s="2">
        <v>41987</v>
      </c>
      <c r="BY744">
        <v>501.5</v>
      </c>
      <c r="BZ744" t="str">
        <f>podroze789[[#This Row],[Imie]]&amp;podroze789[[#This Row],[Nazwisko]]</f>
        <v>SebastianHalik</v>
      </c>
      <c r="CA744">
        <f>COUNTIF(podroze789[id],podroze789[[#This Row],[id]])</f>
        <v>11</v>
      </c>
      <c r="CB744">
        <f>podroze789[[#This Row],[D_powr]]-podroze789[[#This Row],[D_wyj]]+1</f>
        <v>1</v>
      </c>
      <c r="CC744" s="1" cm="1">
        <f t="array" ref="CC744">SUM(IF(podroze789[Nazwisko]=podroze789[[#This Row],[Nazwisko]],podroze789[dnie],0))</f>
        <v>23</v>
      </c>
      <c r="CD744" s="1">
        <f>30+(podroze789[[#This Row],[dnie]]-1)*24</f>
        <v>30</v>
      </c>
      <c r="CE744" s="1">
        <f>podroze789[[#This Row],[dieta]]+podroze789[[#This Row],[Koszt_wyj]]</f>
        <v>531.5</v>
      </c>
      <c r="CF744" s="1">
        <f>MONTH(podroze789[[#This Row],[D_wyj]])</f>
        <v>12</v>
      </c>
      <c r="CG744" s="1">
        <f>podroze789[[#This Row],[dnie]]-1</f>
        <v>0</v>
      </c>
    </row>
    <row r="745" spans="1:85" hidden="1" x14ac:dyDescent="0.25">
      <c r="A745" s="1" t="s">
        <v>57</v>
      </c>
      <c r="B745" s="1" t="s">
        <v>163</v>
      </c>
      <c r="C745" s="1" t="s">
        <v>8</v>
      </c>
      <c r="D745" s="2">
        <v>41994</v>
      </c>
      <c r="E745" s="2">
        <v>41994</v>
      </c>
      <c r="F745">
        <v>680</v>
      </c>
      <c r="G745" t="str">
        <f>podroze[[#This Row],[Imie]]&amp;podroze[[#This Row],[Nazwisko]]</f>
        <v>AmeliaCalika</v>
      </c>
      <c r="H745">
        <f>COUNTIF(podroze[id],podroze[[#This Row],[id]])</f>
        <v>6</v>
      </c>
      <c r="I745">
        <f>podroze[[#This Row],[D_powr]]-podroze[[#This Row],[D_wyj]]+1</f>
        <v>1</v>
      </c>
      <c r="J745" s="1" cm="1">
        <f t="array" ref="J745">SUM(IF(podroze[Nazwisko]=podroze[[#This Row],[Nazwisko]],podroze[dnie],0))</f>
        <v>23</v>
      </c>
      <c r="K745" s="1">
        <f>30+(podroze[[#This Row],[dnie]]-1)*24</f>
        <v>30</v>
      </c>
      <c r="AB745" s="1" t="s">
        <v>57</v>
      </c>
      <c r="AC745" s="1" t="s">
        <v>163</v>
      </c>
      <c r="AD745" s="1" t="s">
        <v>8</v>
      </c>
      <c r="AE745" s="2">
        <v>41994</v>
      </c>
      <c r="AF745" s="2">
        <v>41994</v>
      </c>
      <c r="AG745">
        <v>680</v>
      </c>
      <c r="AH745" t="str">
        <f>podroze7[[#This Row],[Imie]]&amp;podroze7[[#This Row],[Nazwisko]]</f>
        <v>AmeliaCalika</v>
      </c>
      <c r="AI745">
        <f>COUNTIF(podroze7[id],podroze7[[#This Row],[id]])</f>
        <v>6</v>
      </c>
      <c r="AJ745">
        <f>podroze7[[#This Row],[D_powr]]-podroze7[[#This Row],[D_wyj]]+1</f>
        <v>1</v>
      </c>
      <c r="AK745" s="1" cm="1">
        <f t="array" ref="AK745">SUM(IF(podroze7[Nazwisko]=podroze7[[#This Row],[Nazwisko]],podroze7[dnie],0))</f>
        <v>23</v>
      </c>
      <c r="AL745" s="1">
        <f>30+(podroze7[[#This Row],[dnie]]-1)*24</f>
        <v>30</v>
      </c>
      <c r="AM745" s="1">
        <f>podroze7[[#This Row],[dieta]]+podroze7[[#This Row],[Koszt_wyj]]</f>
        <v>710</v>
      </c>
      <c r="AZ745" s="1" t="s">
        <v>57</v>
      </c>
      <c r="BA745" s="1" t="s">
        <v>163</v>
      </c>
      <c r="BB745" s="1" t="s">
        <v>8</v>
      </c>
      <c r="BC745" s="2">
        <v>41994</v>
      </c>
      <c r="BD745" s="2">
        <v>41994</v>
      </c>
      <c r="BE745">
        <v>680</v>
      </c>
      <c r="BF745" t="str">
        <f>podroze78[[#This Row],[Imie]]&amp;podroze78[[#This Row],[Nazwisko]]</f>
        <v>AmeliaCalika</v>
      </c>
      <c r="BG745">
        <f>COUNTIF(podroze78[id],podroze78[[#This Row],[id]])</f>
        <v>6</v>
      </c>
      <c r="BH745">
        <f>podroze78[[#This Row],[D_powr]]-podroze78[[#This Row],[D_wyj]]+1</f>
        <v>1</v>
      </c>
      <c r="BI745" s="1" cm="1">
        <f t="array" ref="BI745">SUM(IF(podroze78[Nazwisko]=podroze78[[#This Row],[Nazwisko]],podroze78[dnie],0))</f>
        <v>23</v>
      </c>
      <c r="BJ745" s="1">
        <f>30+(podroze78[[#This Row],[dnie]]-1)*24</f>
        <v>30</v>
      </c>
      <c r="BK745" s="1">
        <f>podroze78[[#This Row],[dieta]]+podroze78[[#This Row],[Koszt_wyj]]</f>
        <v>710</v>
      </c>
      <c r="BL745" s="1">
        <f>MONTH(podroze78[[#This Row],[D_wyj]])</f>
        <v>12</v>
      </c>
      <c r="BT745" s="1" t="s">
        <v>57</v>
      </c>
      <c r="BU745" s="1" t="s">
        <v>163</v>
      </c>
      <c r="BV745" s="1" t="s">
        <v>8</v>
      </c>
      <c r="BW745" s="2">
        <v>41994</v>
      </c>
      <c r="BX745" s="2">
        <v>41994</v>
      </c>
      <c r="BY745">
        <v>680</v>
      </c>
      <c r="BZ745" t="str">
        <f>podroze789[[#This Row],[Imie]]&amp;podroze789[[#This Row],[Nazwisko]]</f>
        <v>AmeliaCalika</v>
      </c>
      <c r="CA745">
        <f>COUNTIF(podroze789[id],podroze789[[#This Row],[id]])</f>
        <v>6</v>
      </c>
      <c r="CB745">
        <f>podroze789[[#This Row],[D_powr]]-podroze789[[#This Row],[D_wyj]]+1</f>
        <v>1</v>
      </c>
      <c r="CC745" s="1" cm="1">
        <f t="array" ref="CC745">SUM(IF(podroze789[Nazwisko]=podroze789[[#This Row],[Nazwisko]],podroze789[dnie],0))</f>
        <v>23</v>
      </c>
      <c r="CD745" s="1">
        <f>30+(podroze789[[#This Row],[dnie]]-1)*24</f>
        <v>30</v>
      </c>
      <c r="CE745" s="1">
        <f>podroze789[[#This Row],[dieta]]+podroze789[[#This Row],[Koszt_wyj]]</f>
        <v>710</v>
      </c>
      <c r="CF745" s="1">
        <f>MONTH(podroze789[[#This Row],[D_wyj]])</f>
        <v>12</v>
      </c>
      <c r="CG745" s="1">
        <f>podroze789[[#This Row],[dnie]]-1</f>
        <v>0</v>
      </c>
    </row>
    <row r="746" spans="1:85" x14ac:dyDescent="0.25">
      <c r="A746" s="1" t="s">
        <v>164</v>
      </c>
      <c r="B746" s="1" t="s">
        <v>165</v>
      </c>
      <c r="C746" s="1" t="s">
        <v>17</v>
      </c>
      <c r="D746" s="2">
        <v>41970</v>
      </c>
      <c r="E746" s="2">
        <v>41973</v>
      </c>
      <c r="F746">
        <v>1116.5</v>
      </c>
      <c r="G746" t="str">
        <f>podroze[[#This Row],[Imie]]&amp;podroze[[#This Row],[Nazwisko]]</f>
        <v>AlbertMarakasz</v>
      </c>
      <c r="H746">
        <f>COUNTIF(podroze[id],podroze[[#This Row],[id]])</f>
        <v>14</v>
      </c>
      <c r="I746">
        <f>podroze[[#This Row],[D_powr]]-podroze[[#This Row],[D_wyj]]+1</f>
        <v>4</v>
      </c>
      <c r="J746" s="1" cm="1">
        <f t="array" ref="J746">SUM(IF(podroze[Nazwisko]=podroze[[#This Row],[Nazwisko]],podroze[dnie],0))</f>
        <v>22</v>
      </c>
      <c r="K746" s="1">
        <f>30+(podroze[[#This Row],[dnie]]-1)*24</f>
        <v>102</v>
      </c>
      <c r="AB746" s="1" t="s">
        <v>164</v>
      </c>
      <c r="AC746" s="1" t="s">
        <v>165</v>
      </c>
      <c r="AD746" s="1" t="s">
        <v>17</v>
      </c>
      <c r="AE746" s="2">
        <v>41970</v>
      </c>
      <c r="AF746" s="2">
        <v>41973</v>
      </c>
      <c r="AG746">
        <v>1116.5</v>
      </c>
      <c r="AH746" t="str">
        <f>podroze7[[#This Row],[Imie]]&amp;podroze7[[#This Row],[Nazwisko]]</f>
        <v>AlbertMarakasz</v>
      </c>
      <c r="AI746">
        <f>COUNTIF(podroze7[id],podroze7[[#This Row],[id]])</f>
        <v>14</v>
      </c>
      <c r="AJ746">
        <f>podroze7[[#This Row],[D_powr]]-podroze7[[#This Row],[D_wyj]]+1</f>
        <v>4</v>
      </c>
      <c r="AK746" s="1" cm="1">
        <f t="array" ref="AK746">SUM(IF(podroze7[Nazwisko]=podroze7[[#This Row],[Nazwisko]],podroze7[dnie],0))</f>
        <v>22</v>
      </c>
      <c r="AL746" s="1">
        <f>30+(podroze7[[#This Row],[dnie]]-1)*24</f>
        <v>102</v>
      </c>
      <c r="AM746" s="1">
        <f>podroze7[[#This Row],[dieta]]+podroze7[[#This Row],[Koszt_wyj]]</f>
        <v>1218.5</v>
      </c>
      <c r="AZ746" s="1" t="s">
        <v>164</v>
      </c>
      <c r="BA746" s="1" t="s">
        <v>165</v>
      </c>
      <c r="BB746" s="1" t="s">
        <v>17</v>
      </c>
      <c r="BC746" s="2">
        <v>41970</v>
      </c>
      <c r="BD746" s="2">
        <v>41973</v>
      </c>
      <c r="BE746">
        <v>1116.5</v>
      </c>
      <c r="BF746" t="str">
        <f>podroze78[[#This Row],[Imie]]&amp;podroze78[[#This Row],[Nazwisko]]</f>
        <v>AlbertMarakasz</v>
      </c>
      <c r="BG746">
        <f>COUNTIF(podroze78[id],podroze78[[#This Row],[id]])</f>
        <v>14</v>
      </c>
      <c r="BH746">
        <f>podroze78[[#This Row],[D_powr]]-podroze78[[#This Row],[D_wyj]]+1</f>
        <v>4</v>
      </c>
      <c r="BI746" s="1" cm="1">
        <f t="array" ref="BI746">SUM(IF(podroze78[Nazwisko]=podroze78[[#This Row],[Nazwisko]],podroze78[dnie],0))</f>
        <v>22</v>
      </c>
      <c r="BJ746" s="1">
        <f>30+(podroze78[[#This Row],[dnie]]-1)*24</f>
        <v>102</v>
      </c>
      <c r="BK746" s="1">
        <f>podroze78[[#This Row],[dieta]]+podroze78[[#This Row],[Koszt_wyj]]</f>
        <v>1218.5</v>
      </c>
      <c r="BL746" s="1">
        <f>MONTH(podroze78[[#This Row],[D_wyj]])</f>
        <v>11</v>
      </c>
      <c r="BT746" s="1" t="s">
        <v>164</v>
      </c>
      <c r="BU746" s="1" t="s">
        <v>165</v>
      </c>
      <c r="BV746" s="1" t="s">
        <v>17</v>
      </c>
      <c r="BW746" s="2">
        <v>41970</v>
      </c>
      <c r="BX746" s="2">
        <v>41973</v>
      </c>
      <c r="BY746">
        <v>1116.5</v>
      </c>
      <c r="BZ746" t="str">
        <f>podroze789[[#This Row],[Imie]]&amp;podroze789[[#This Row],[Nazwisko]]</f>
        <v>AlbertMarakasz</v>
      </c>
      <c r="CA746">
        <f>COUNTIF(podroze789[id],podroze789[[#This Row],[id]])</f>
        <v>14</v>
      </c>
      <c r="CB746">
        <f>podroze789[[#This Row],[D_powr]]-podroze789[[#This Row],[D_wyj]]+1</f>
        <v>4</v>
      </c>
      <c r="CC746" s="1" cm="1">
        <f t="array" ref="CC746">SUM(IF(podroze789[Nazwisko]=podroze789[[#This Row],[Nazwisko]],podroze789[dnie],0))</f>
        <v>22</v>
      </c>
      <c r="CD746" s="1">
        <f>30+(podroze789[[#This Row],[dnie]]-1)*24</f>
        <v>102</v>
      </c>
      <c r="CE746" s="1">
        <f>podroze789[[#This Row],[dieta]]+podroze789[[#This Row],[Koszt_wyj]]</f>
        <v>1218.5</v>
      </c>
      <c r="CF746" s="1">
        <f>MONTH(podroze789[[#This Row],[D_wyj]])</f>
        <v>11</v>
      </c>
      <c r="CG746" s="1">
        <f>podroze789[[#This Row],[dnie]]-1</f>
        <v>3</v>
      </c>
    </row>
    <row r="747" spans="1:85" x14ac:dyDescent="0.25">
      <c r="A747" s="1" t="s">
        <v>168</v>
      </c>
      <c r="B747" s="1" t="s">
        <v>169</v>
      </c>
      <c r="C747" s="1" t="s">
        <v>59</v>
      </c>
      <c r="D747" s="2">
        <v>41971</v>
      </c>
      <c r="E747" s="2">
        <v>41975</v>
      </c>
      <c r="F747">
        <v>1078</v>
      </c>
      <c r="G747" t="str">
        <f>podroze[[#This Row],[Imie]]&amp;podroze[[#This Row],[Nazwisko]]</f>
        <v>MarcinJarskarski</v>
      </c>
      <c r="H747">
        <f>COUNTIF(podroze[id],podroze[[#This Row],[id]])</f>
        <v>11</v>
      </c>
      <c r="I747">
        <f>podroze[[#This Row],[D_powr]]-podroze[[#This Row],[D_wyj]]+1</f>
        <v>5</v>
      </c>
      <c r="J747" s="1" cm="1">
        <f t="array" ref="J747">SUM(IF(podroze[Nazwisko]=podroze[[#This Row],[Nazwisko]],podroze[dnie],0))</f>
        <v>22</v>
      </c>
      <c r="K747" s="1">
        <f>30+(podroze[[#This Row],[dnie]]-1)*24</f>
        <v>126</v>
      </c>
      <c r="AB747" s="1" t="s">
        <v>168</v>
      </c>
      <c r="AC747" s="1" t="s">
        <v>169</v>
      </c>
      <c r="AD747" s="1" t="s">
        <v>59</v>
      </c>
      <c r="AE747" s="2">
        <v>41971</v>
      </c>
      <c r="AF747" s="2">
        <v>41975</v>
      </c>
      <c r="AG747">
        <v>1078</v>
      </c>
      <c r="AH747" t="str">
        <f>podroze7[[#This Row],[Imie]]&amp;podroze7[[#This Row],[Nazwisko]]</f>
        <v>MarcinJarskarski</v>
      </c>
      <c r="AI747">
        <f>COUNTIF(podroze7[id],podroze7[[#This Row],[id]])</f>
        <v>11</v>
      </c>
      <c r="AJ747">
        <f>podroze7[[#This Row],[D_powr]]-podroze7[[#This Row],[D_wyj]]+1</f>
        <v>5</v>
      </c>
      <c r="AK747" s="1" cm="1">
        <f t="array" ref="AK747">SUM(IF(podroze7[Nazwisko]=podroze7[[#This Row],[Nazwisko]],podroze7[dnie],0))</f>
        <v>22</v>
      </c>
      <c r="AL747" s="1">
        <f>30+(podroze7[[#This Row],[dnie]]-1)*24</f>
        <v>126</v>
      </c>
      <c r="AM747" s="1">
        <f>podroze7[[#This Row],[dieta]]+podroze7[[#This Row],[Koszt_wyj]]</f>
        <v>1204</v>
      </c>
      <c r="AZ747" s="1" t="s">
        <v>168</v>
      </c>
      <c r="BA747" s="1" t="s">
        <v>169</v>
      </c>
      <c r="BB747" s="1" t="s">
        <v>59</v>
      </c>
      <c r="BC747" s="2">
        <v>41971</v>
      </c>
      <c r="BD747" s="2">
        <v>41975</v>
      </c>
      <c r="BE747">
        <v>1078</v>
      </c>
      <c r="BF747" t="str">
        <f>podroze78[[#This Row],[Imie]]&amp;podroze78[[#This Row],[Nazwisko]]</f>
        <v>MarcinJarskarski</v>
      </c>
      <c r="BG747">
        <f>COUNTIF(podroze78[id],podroze78[[#This Row],[id]])</f>
        <v>11</v>
      </c>
      <c r="BH747">
        <f>podroze78[[#This Row],[D_powr]]-podroze78[[#This Row],[D_wyj]]+1</f>
        <v>5</v>
      </c>
      <c r="BI747" s="1" cm="1">
        <f t="array" ref="BI747">SUM(IF(podroze78[Nazwisko]=podroze78[[#This Row],[Nazwisko]],podroze78[dnie],0))</f>
        <v>22</v>
      </c>
      <c r="BJ747" s="1">
        <f>30+(podroze78[[#This Row],[dnie]]-1)*24</f>
        <v>126</v>
      </c>
      <c r="BK747" s="1">
        <f>podroze78[[#This Row],[dieta]]+podroze78[[#This Row],[Koszt_wyj]]</f>
        <v>1204</v>
      </c>
      <c r="BL747" s="1">
        <f>MONTH(podroze78[[#This Row],[D_wyj]])</f>
        <v>11</v>
      </c>
      <c r="BT747" s="1" t="s">
        <v>168</v>
      </c>
      <c r="BU747" s="1" t="s">
        <v>169</v>
      </c>
      <c r="BV747" s="1" t="s">
        <v>59</v>
      </c>
      <c r="BW747" s="2">
        <v>41971</v>
      </c>
      <c r="BX747" s="2">
        <v>41975</v>
      </c>
      <c r="BY747">
        <v>1078</v>
      </c>
      <c r="BZ747" t="str">
        <f>podroze789[[#This Row],[Imie]]&amp;podroze789[[#This Row],[Nazwisko]]</f>
        <v>MarcinJarskarski</v>
      </c>
      <c r="CA747">
        <f>COUNTIF(podroze789[id],podroze789[[#This Row],[id]])</f>
        <v>11</v>
      </c>
      <c r="CB747">
        <f>podroze789[[#This Row],[D_powr]]-podroze789[[#This Row],[D_wyj]]+1</f>
        <v>5</v>
      </c>
      <c r="CC747" s="1" cm="1">
        <f t="array" ref="CC747">SUM(IF(podroze789[Nazwisko]=podroze789[[#This Row],[Nazwisko]],podroze789[dnie],0))</f>
        <v>22</v>
      </c>
      <c r="CD747" s="1">
        <f>30+(podroze789[[#This Row],[dnie]]-1)*24</f>
        <v>126</v>
      </c>
      <c r="CE747" s="1">
        <f>podroze789[[#This Row],[dieta]]+podroze789[[#This Row],[Koszt_wyj]]</f>
        <v>1204</v>
      </c>
      <c r="CF747" s="1">
        <f>MONTH(podroze789[[#This Row],[D_wyj]])</f>
        <v>11</v>
      </c>
      <c r="CG747" s="1">
        <f>podroze789[[#This Row],[dnie]]-1</f>
        <v>4</v>
      </c>
    </row>
    <row r="748" spans="1:85" x14ac:dyDescent="0.25">
      <c r="A748" s="1" t="s">
        <v>15</v>
      </c>
      <c r="B748" s="1" t="s">
        <v>63</v>
      </c>
      <c r="C748" s="1" t="s">
        <v>30</v>
      </c>
      <c r="D748" s="2">
        <v>41857</v>
      </c>
      <c r="E748" s="2">
        <v>41861</v>
      </c>
      <c r="F748">
        <v>688.5</v>
      </c>
      <c r="G748" t="str">
        <f>podroze[[#This Row],[Imie]]&amp;podroze[[#This Row],[Nazwisko]]</f>
        <v>PiotrRajczakowski</v>
      </c>
      <c r="H748">
        <f>COUNTIF(podroze[id],podroze[[#This Row],[id]])</f>
        <v>11</v>
      </c>
      <c r="I748">
        <f>podroze[[#This Row],[D_powr]]-podroze[[#This Row],[D_wyj]]+1</f>
        <v>5</v>
      </c>
      <c r="J748" s="1" cm="1">
        <f t="array" ref="J748">SUM(IF(podroze[Nazwisko]=podroze[[#This Row],[Nazwisko]],podroze[dnie],0))</f>
        <v>22</v>
      </c>
      <c r="K748" s="1">
        <f>30+(podroze[[#This Row],[dnie]]-1)*24</f>
        <v>126</v>
      </c>
      <c r="AB748" s="1" t="s">
        <v>15</v>
      </c>
      <c r="AC748" s="1" t="s">
        <v>63</v>
      </c>
      <c r="AD748" s="1" t="s">
        <v>30</v>
      </c>
      <c r="AE748" s="2">
        <v>41857</v>
      </c>
      <c r="AF748" s="2">
        <v>41861</v>
      </c>
      <c r="AG748">
        <v>688.5</v>
      </c>
      <c r="AH748" t="str">
        <f>podroze7[[#This Row],[Imie]]&amp;podroze7[[#This Row],[Nazwisko]]</f>
        <v>PiotrRajczakowski</v>
      </c>
      <c r="AI748">
        <f>COUNTIF(podroze7[id],podroze7[[#This Row],[id]])</f>
        <v>11</v>
      </c>
      <c r="AJ748">
        <f>podroze7[[#This Row],[D_powr]]-podroze7[[#This Row],[D_wyj]]+1</f>
        <v>5</v>
      </c>
      <c r="AK748" s="1" cm="1">
        <f t="array" ref="AK748">SUM(IF(podroze7[Nazwisko]=podroze7[[#This Row],[Nazwisko]],podroze7[dnie],0))</f>
        <v>22</v>
      </c>
      <c r="AL748" s="1">
        <f>30+(podroze7[[#This Row],[dnie]]-1)*24</f>
        <v>126</v>
      </c>
      <c r="AM748" s="1">
        <f>podroze7[[#This Row],[dieta]]+podroze7[[#This Row],[Koszt_wyj]]</f>
        <v>814.5</v>
      </c>
      <c r="AZ748" s="1" t="s">
        <v>15</v>
      </c>
      <c r="BA748" s="1" t="s">
        <v>63</v>
      </c>
      <c r="BB748" s="1" t="s">
        <v>30</v>
      </c>
      <c r="BC748" s="2">
        <v>41857</v>
      </c>
      <c r="BD748" s="2">
        <v>41861</v>
      </c>
      <c r="BE748">
        <v>688.5</v>
      </c>
      <c r="BF748" t="str">
        <f>podroze78[[#This Row],[Imie]]&amp;podroze78[[#This Row],[Nazwisko]]</f>
        <v>PiotrRajczakowski</v>
      </c>
      <c r="BG748">
        <f>COUNTIF(podroze78[id],podroze78[[#This Row],[id]])</f>
        <v>11</v>
      </c>
      <c r="BH748">
        <f>podroze78[[#This Row],[D_powr]]-podroze78[[#This Row],[D_wyj]]+1</f>
        <v>5</v>
      </c>
      <c r="BI748" s="1" cm="1">
        <f t="array" ref="BI748">SUM(IF(podroze78[Nazwisko]=podroze78[[#This Row],[Nazwisko]],podroze78[dnie],0))</f>
        <v>22</v>
      </c>
      <c r="BJ748" s="1">
        <f>30+(podroze78[[#This Row],[dnie]]-1)*24</f>
        <v>126</v>
      </c>
      <c r="BK748" s="1">
        <f>podroze78[[#This Row],[dieta]]+podroze78[[#This Row],[Koszt_wyj]]</f>
        <v>814.5</v>
      </c>
      <c r="BL748" s="1">
        <f>MONTH(podroze78[[#This Row],[D_wyj]])</f>
        <v>8</v>
      </c>
      <c r="BT748" s="1" t="s">
        <v>15</v>
      </c>
      <c r="BU748" s="1" t="s">
        <v>63</v>
      </c>
      <c r="BV748" s="1" t="s">
        <v>30</v>
      </c>
      <c r="BW748" s="2">
        <v>41857</v>
      </c>
      <c r="BX748" s="2">
        <v>41861</v>
      </c>
      <c r="BY748">
        <v>688.5</v>
      </c>
      <c r="BZ748" t="str">
        <f>podroze789[[#This Row],[Imie]]&amp;podroze789[[#This Row],[Nazwisko]]</f>
        <v>PiotrRajczakowski</v>
      </c>
      <c r="CA748">
        <f>COUNTIF(podroze789[id],podroze789[[#This Row],[id]])</f>
        <v>11</v>
      </c>
      <c r="CB748">
        <f>podroze789[[#This Row],[D_powr]]-podroze789[[#This Row],[D_wyj]]+1</f>
        <v>5</v>
      </c>
      <c r="CC748" s="1" cm="1">
        <f t="array" ref="CC748">SUM(IF(podroze789[Nazwisko]=podroze789[[#This Row],[Nazwisko]],podroze789[dnie],0))</f>
        <v>22</v>
      </c>
      <c r="CD748" s="1">
        <f>30+(podroze789[[#This Row],[dnie]]-1)*24</f>
        <v>126</v>
      </c>
      <c r="CE748" s="1">
        <f>podroze789[[#This Row],[dieta]]+podroze789[[#This Row],[Koszt_wyj]]</f>
        <v>814.5</v>
      </c>
      <c r="CF748" s="1">
        <f>MONTH(podroze789[[#This Row],[D_wyj]])</f>
        <v>8</v>
      </c>
      <c r="CG748" s="1">
        <f>podroze789[[#This Row],[dnie]]-1</f>
        <v>4</v>
      </c>
    </row>
    <row r="749" spans="1:85" x14ac:dyDescent="0.25">
      <c r="A749" s="1" t="s">
        <v>115</v>
      </c>
      <c r="B749" s="1" t="s">
        <v>153</v>
      </c>
      <c r="C749" s="1" t="s">
        <v>30</v>
      </c>
      <c r="D749" s="2">
        <v>41689</v>
      </c>
      <c r="E749" s="2">
        <v>41693</v>
      </c>
      <c r="F749">
        <v>688.5</v>
      </c>
      <c r="G749" t="str">
        <f>podroze[[#This Row],[Imie]]&amp;podroze[[#This Row],[Nazwisko]]</f>
        <v>AnnaAugustowska</v>
      </c>
      <c r="H749">
        <f>COUNTIF(podroze[id],podroze[[#This Row],[id]])</f>
        <v>9</v>
      </c>
      <c r="I749">
        <f>podroze[[#This Row],[D_powr]]-podroze[[#This Row],[D_wyj]]+1</f>
        <v>5</v>
      </c>
      <c r="J749" s="1" cm="1">
        <f t="array" ref="J749">SUM(IF(podroze[Nazwisko]=podroze[[#This Row],[Nazwisko]],podroze[dnie],0))</f>
        <v>22</v>
      </c>
      <c r="K749" s="1">
        <f>30+(podroze[[#This Row],[dnie]]-1)*24</f>
        <v>126</v>
      </c>
      <c r="AB749" s="1" t="s">
        <v>115</v>
      </c>
      <c r="AC749" s="1" t="s">
        <v>153</v>
      </c>
      <c r="AD749" s="1" t="s">
        <v>30</v>
      </c>
      <c r="AE749" s="2">
        <v>41689</v>
      </c>
      <c r="AF749" s="2">
        <v>41693</v>
      </c>
      <c r="AG749">
        <v>688.5</v>
      </c>
      <c r="AH749" t="str">
        <f>podroze7[[#This Row],[Imie]]&amp;podroze7[[#This Row],[Nazwisko]]</f>
        <v>AnnaAugustowska</v>
      </c>
      <c r="AI749">
        <f>COUNTIF(podroze7[id],podroze7[[#This Row],[id]])</f>
        <v>9</v>
      </c>
      <c r="AJ749">
        <f>podroze7[[#This Row],[D_powr]]-podroze7[[#This Row],[D_wyj]]+1</f>
        <v>5</v>
      </c>
      <c r="AK749" s="1" cm="1">
        <f t="array" ref="AK749">SUM(IF(podroze7[Nazwisko]=podroze7[[#This Row],[Nazwisko]],podroze7[dnie],0))</f>
        <v>22</v>
      </c>
      <c r="AL749" s="1">
        <f>30+(podroze7[[#This Row],[dnie]]-1)*24</f>
        <v>126</v>
      </c>
      <c r="AM749" s="1">
        <f>podroze7[[#This Row],[dieta]]+podroze7[[#This Row],[Koszt_wyj]]</f>
        <v>814.5</v>
      </c>
      <c r="AZ749" s="1" t="s">
        <v>115</v>
      </c>
      <c r="BA749" s="1" t="s">
        <v>153</v>
      </c>
      <c r="BB749" s="1" t="s">
        <v>30</v>
      </c>
      <c r="BC749" s="2">
        <v>41689</v>
      </c>
      <c r="BD749" s="2">
        <v>41693</v>
      </c>
      <c r="BE749">
        <v>688.5</v>
      </c>
      <c r="BF749" t="str">
        <f>podroze78[[#This Row],[Imie]]&amp;podroze78[[#This Row],[Nazwisko]]</f>
        <v>AnnaAugustowska</v>
      </c>
      <c r="BG749">
        <f>COUNTIF(podroze78[id],podroze78[[#This Row],[id]])</f>
        <v>9</v>
      </c>
      <c r="BH749">
        <f>podroze78[[#This Row],[D_powr]]-podroze78[[#This Row],[D_wyj]]+1</f>
        <v>5</v>
      </c>
      <c r="BI749" s="1" cm="1">
        <f t="array" ref="BI749">SUM(IF(podroze78[Nazwisko]=podroze78[[#This Row],[Nazwisko]],podroze78[dnie],0))</f>
        <v>22</v>
      </c>
      <c r="BJ749" s="1">
        <f>30+(podroze78[[#This Row],[dnie]]-1)*24</f>
        <v>126</v>
      </c>
      <c r="BK749" s="1">
        <f>podroze78[[#This Row],[dieta]]+podroze78[[#This Row],[Koszt_wyj]]</f>
        <v>814.5</v>
      </c>
      <c r="BL749" s="1">
        <f>MONTH(podroze78[[#This Row],[D_wyj]])</f>
        <v>2</v>
      </c>
      <c r="BT749" s="1" t="s">
        <v>115</v>
      </c>
      <c r="BU749" s="1" t="s">
        <v>153</v>
      </c>
      <c r="BV749" s="1" t="s">
        <v>30</v>
      </c>
      <c r="BW749" s="2">
        <v>41689</v>
      </c>
      <c r="BX749" s="2">
        <v>41693</v>
      </c>
      <c r="BY749">
        <v>688.5</v>
      </c>
      <c r="BZ749" t="str">
        <f>podroze789[[#This Row],[Imie]]&amp;podroze789[[#This Row],[Nazwisko]]</f>
        <v>AnnaAugustowska</v>
      </c>
      <c r="CA749">
        <f>COUNTIF(podroze789[id],podroze789[[#This Row],[id]])</f>
        <v>9</v>
      </c>
      <c r="CB749">
        <f>podroze789[[#This Row],[D_powr]]-podroze789[[#This Row],[D_wyj]]+1</f>
        <v>5</v>
      </c>
      <c r="CC749" s="1" cm="1">
        <f t="array" ref="CC749">SUM(IF(podroze789[Nazwisko]=podroze789[[#This Row],[Nazwisko]],podroze789[dnie],0))</f>
        <v>22</v>
      </c>
      <c r="CD749" s="1">
        <f>30+(podroze789[[#This Row],[dnie]]-1)*24</f>
        <v>126</v>
      </c>
      <c r="CE749" s="1">
        <f>podroze789[[#This Row],[dieta]]+podroze789[[#This Row],[Koszt_wyj]]</f>
        <v>814.5</v>
      </c>
      <c r="CF749" s="1">
        <f>MONTH(podroze789[[#This Row],[D_wyj]])</f>
        <v>2</v>
      </c>
      <c r="CG749" s="1">
        <f>podroze789[[#This Row],[dnie]]-1</f>
        <v>4</v>
      </c>
    </row>
    <row r="750" spans="1:85" x14ac:dyDescent="0.25">
      <c r="A750" s="1" t="s">
        <v>164</v>
      </c>
      <c r="B750" s="1" t="s">
        <v>165</v>
      </c>
      <c r="C750" s="1" t="s">
        <v>14</v>
      </c>
      <c r="D750" s="2">
        <v>41708</v>
      </c>
      <c r="E750" s="2">
        <v>41710</v>
      </c>
      <c r="F750">
        <v>426.5</v>
      </c>
      <c r="G750" t="str">
        <f>podroze[[#This Row],[Imie]]&amp;podroze[[#This Row],[Nazwisko]]</f>
        <v>AlbertMarakasz</v>
      </c>
      <c r="H750">
        <f>COUNTIF(podroze[id],podroze[[#This Row],[id]])</f>
        <v>14</v>
      </c>
      <c r="I750">
        <f>podroze[[#This Row],[D_powr]]-podroze[[#This Row],[D_wyj]]+1</f>
        <v>3</v>
      </c>
      <c r="J750" s="1" cm="1">
        <f t="array" ref="J750">SUM(IF(podroze[Nazwisko]=podroze[[#This Row],[Nazwisko]],podroze[dnie],0))</f>
        <v>22</v>
      </c>
      <c r="K750" s="1">
        <f>30+(podroze[[#This Row],[dnie]]-1)*24</f>
        <v>78</v>
      </c>
      <c r="AB750" s="1" t="s">
        <v>164</v>
      </c>
      <c r="AC750" s="1" t="s">
        <v>165</v>
      </c>
      <c r="AD750" s="1" t="s">
        <v>14</v>
      </c>
      <c r="AE750" s="2">
        <v>41708</v>
      </c>
      <c r="AF750" s="2">
        <v>41710</v>
      </c>
      <c r="AG750">
        <v>426.5</v>
      </c>
      <c r="AH750" t="str">
        <f>podroze7[[#This Row],[Imie]]&amp;podroze7[[#This Row],[Nazwisko]]</f>
        <v>AlbertMarakasz</v>
      </c>
      <c r="AI750">
        <f>COUNTIF(podroze7[id],podroze7[[#This Row],[id]])</f>
        <v>14</v>
      </c>
      <c r="AJ750">
        <f>podroze7[[#This Row],[D_powr]]-podroze7[[#This Row],[D_wyj]]+1</f>
        <v>3</v>
      </c>
      <c r="AK750" s="1" cm="1">
        <f t="array" ref="AK750">SUM(IF(podroze7[Nazwisko]=podroze7[[#This Row],[Nazwisko]],podroze7[dnie],0))</f>
        <v>22</v>
      </c>
      <c r="AL750" s="1">
        <f>30+(podroze7[[#This Row],[dnie]]-1)*24</f>
        <v>78</v>
      </c>
      <c r="AM750" s="1">
        <f>podroze7[[#This Row],[dieta]]+podroze7[[#This Row],[Koszt_wyj]]</f>
        <v>504.5</v>
      </c>
      <c r="AZ750" s="1" t="s">
        <v>164</v>
      </c>
      <c r="BA750" s="1" t="s">
        <v>165</v>
      </c>
      <c r="BB750" s="1" t="s">
        <v>14</v>
      </c>
      <c r="BC750" s="2">
        <v>41708</v>
      </c>
      <c r="BD750" s="2">
        <v>41710</v>
      </c>
      <c r="BE750">
        <v>426.5</v>
      </c>
      <c r="BF750" t="str">
        <f>podroze78[[#This Row],[Imie]]&amp;podroze78[[#This Row],[Nazwisko]]</f>
        <v>AlbertMarakasz</v>
      </c>
      <c r="BG750">
        <f>COUNTIF(podroze78[id],podroze78[[#This Row],[id]])</f>
        <v>14</v>
      </c>
      <c r="BH750">
        <f>podroze78[[#This Row],[D_powr]]-podroze78[[#This Row],[D_wyj]]+1</f>
        <v>3</v>
      </c>
      <c r="BI750" s="1" cm="1">
        <f t="array" ref="BI750">SUM(IF(podroze78[Nazwisko]=podroze78[[#This Row],[Nazwisko]],podroze78[dnie],0))</f>
        <v>22</v>
      </c>
      <c r="BJ750" s="1">
        <f>30+(podroze78[[#This Row],[dnie]]-1)*24</f>
        <v>78</v>
      </c>
      <c r="BK750" s="1">
        <f>podroze78[[#This Row],[dieta]]+podroze78[[#This Row],[Koszt_wyj]]</f>
        <v>504.5</v>
      </c>
      <c r="BL750" s="1">
        <f>MONTH(podroze78[[#This Row],[D_wyj]])</f>
        <v>3</v>
      </c>
      <c r="BT750" s="1" t="s">
        <v>164</v>
      </c>
      <c r="BU750" s="1" t="s">
        <v>165</v>
      </c>
      <c r="BV750" s="1" t="s">
        <v>14</v>
      </c>
      <c r="BW750" s="2">
        <v>41708</v>
      </c>
      <c r="BX750" s="2">
        <v>41710</v>
      </c>
      <c r="BY750">
        <v>426.5</v>
      </c>
      <c r="BZ750" t="str">
        <f>podroze789[[#This Row],[Imie]]&amp;podroze789[[#This Row],[Nazwisko]]</f>
        <v>AlbertMarakasz</v>
      </c>
      <c r="CA750">
        <f>COUNTIF(podroze789[id],podroze789[[#This Row],[id]])</f>
        <v>14</v>
      </c>
      <c r="CB750">
        <f>podroze789[[#This Row],[D_powr]]-podroze789[[#This Row],[D_wyj]]+1</f>
        <v>3</v>
      </c>
      <c r="CC750" s="1" cm="1">
        <f t="array" ref="CC750">SUM(IF(podroze789[Nazwisko]=podroze789[[#This Row],[Nazwisko]],podroze789[dnie],0))</f>
        <v>22</v>
      </c>
      <c r="CD750" s="1">
        <f>30+(podroze789[[#This Row],[dnie]]-1)*24</f>
        <v>78</v>
      </c>
      <c r="CE750" s="1">
        <f>podroze789[[#This Row],[dieta]]+podroze789[[#This Row],[Koszt_wyj]]</f>
        <v>504.5</v>
      </c>
      <c r="CF750" s="1">
        <f>MONTH(podroze789[[#This Row],[D_wyj]])</f>
        <v>3</v>
      </c>
      <c r="CG750" s="1">
        <f>podroze789[[#This Row],[dnie]]-1</f>
        <v>2</v>
      </c>
    </row>
    <row r="751" spans="1:85" x14ac:dyDescent="0.25">
      <c r="A751" s="1" t="s">
        <v>86</v>
      </c>
      <c r="B751" s="1" t="s">
        <v>150</v>
      </c>
      <c r="C751" s="1" t="s">
        <v>72</v>
      </c>
      <c r="D751" s="2">
        <v>41797</v>
      </c>
      <c r="E751" s="2">
        <v>41801</v>
      </c>
      <c r="F751">
        <v>1290.7</v>
      </c>
      <c r="G751" t="str">
        <f>podroze[[#This Row],[Imie]]&amp;podroze[[#This Row],[Nazwisko]]</f>
        <v>AdamFalski</v>
      </c>
      <c r="H751">
        <f>COUNTIF(podroze[id],podroze[[#This Row],[id]])</f>
        <v>8</v>
      </c>
      <c r="I751">
        <f>podroze[[#This Row],[D_powr]]-podroze[[#This Row],[D_wyj]]+1</f>
        <v>5</v>
      </c>
      <c r="J751" s="1" cm="1">
        <f t="array" ref="J751">SUM(IF(podroze[Nazwisko]=podroze[[#This Row],[Nazwisko]],podroze[dnie],0))</f>
        <v>22</v>
      </c>
      <c r="K751" s="1">
        <f>30+(podroze[[#This Row],[dnie]]-1)*24</f>
        <v>126</v>
      </c>
      <c r="AB751" s="1" t="s">
        <v>86</v>
      </c>
      <c r="AC751" s="1" t="s">
        <v>150</v>
      </c>
      <c r="AD751" s="1" t="s">
        <v>72</v>
      </c>
      <c r="AE751" s="2">
        <v>41797</v>
      </c>
      <c r="AF751" s="2">
        <v>41801</v>
      </c>
      <c r="AG751">
        <v>1290.7</v>
      </c>
      <c r="AH751" t="str">
        <f>podroze7[[#This Row],[Imie]]&amp;podroze7[[#This Row],[Nazwisko]]</f>
        <v>AdamFalski</v>
      </c>
      <c r="AI751">
        <f>COUNTIF(podroze7[id],podroze7[[#This Row],[id]])</f>
        <v>8</v>
      </c>
      <c r="AJ751">
        <f>podroze7[[#This Row],[D_powr]]-podroze7[[#This Row],[D_wyj]]+1</f>
        <v>5</v>
      </c>
      <c r="AK751" s="1" cm="1">
        <f t="array" ref="AK751">SUM(IF(podroze7[Nazwisko]=podroze7[[#This Row],[Nazwisko]],podroze7[dnie],0))</f>
        <v>22</v>
      </c>
      <c r="AL751" s="1">
        <f>30+(podroze7[[#This Row],[dnie]]-1)*24</f>
        <v>126</v>
      </c>
      <c r="AM751" s="1">
        <f>podroze7[[#This Row],[dieta]]+podroze7[[#This Row],[Koszt_wyj]]</f>
        <v>1416.7</v>
      </c>
      <c r="AZ751" s="1" t="s">
        <v>86</v>
      </c>
      <c r="BA751" s="1" t="s">
        <v>150</v>
      </c>
      <c r="BB751" s="1" t="s">
        <v>72</v>
      </c>
      <c r="BC751" s="2">
        <v>41797</v>
      </c>
      <c r="BD751" s="2">
        <v>41801</v>
      </c>
      <c r="BE751">
        <v>1290.7</v>
      </c>
      <c r="BF751" t="str">
        <f>podroze78[[#This Row],[Imie]]&amp;podroze78[[#This Row],[Nazwisko]]</f>
        <v>AdamFalski</v>
      </c>
      <c r="BG751">
        <f>COUNTIF(podroze78[id],podroze78[[#This Row],[id]])</f>
        <v>8</v>
      </c>
      <c r="BH751">
        <f>podroze78[[#This Row],[D_powr]]-podroze78[[#This Row],[D_wyj]]+1</f>
        <v>5</v>
      </c>
      <c r="BI751" s="1" cm="1">
        <f t="array" ref="BI751">SUM(IF(podroze78[Nazwisko]=podroze78[[#This Row],[Nazwisko]],podroze78[dnie],0))</f>
        <v>22</v>
      </c>
      <c r="BJ751" s="1">
        <f>30+(podroze78[[#This Row],[dnie]]-1)*24</f>
        <v>126</v>
      </c>
      <c r="BK751" s="1">
        <f>podroze78[[#This Row],[dieta]]+podroze78[[#This Row],[Koszt_wyj]]</f>
        <v>1416.7</v>
      </c>
      <c r="BL751" s="1">
        <f>MONTH(podroze78[[#This Row],[D_wyj]])</f>
        <v>6</v>
      </c>
      <c r="BT751" s="1" t="s">
        <v>86</v>
      </c>
      <c r="BU751" s="1" t="s">
        <v>150</v>
      </c>
      <c r="BV751" s="1" t="s">
        <v>72</v>
      </c>
      <c r="BW751" s="2">
        <v>41797</v>
      </c>
      <c r="BX751" s="2">
        <v>41801</v>
      </c>
      <c r="BY751">
        <v>1290.7</v>
      </c>
      <c r="BZ751" t="str">
        <f>podroze789[[#This Row],[Imie]]&amp;podroze789[[#This Row],[Nazwisko]]</f>
        <v>AdamFalski</v>
      </c>
      <c r="CA751">
        <f>COUNTIF(podroze789[id],podroze789[[#This Row],[id]])</f>
        <v>8</v>
      </c>
      <c r="CB751">
        <f>podroze789[[#This Row],[D_powr]]-podroze789[[#This Row],[D_wyj]]+1</f>
        <v>5</v>
      </c>
      <c r="CC751" s="1" cm="1">
        <f t="array" ref="CC751">SUM(IF(podroze789[Nazwisko]=podroze789[[#This Row],[Nazwisko]],podroze789[dnie],0))</f>
        <v>22</v>
      </c>
      <c r="CD751" s="1">
        <f>30+(podroze789[[#This Row],[dnie]]-1)*24</f>
        <v>126</v>
      </c>
      <c r="CE751" s="1">
        <f>podroze789[[#This Row],[dieta]]+podroze789[[#This Row],[Koszt_wyj]]</f>
        <v>1416.7</v>
      </c>
      <c r="CF751" s="1">
        <f>MONTH(podroze789[[#This Row],[D_wyj]])</f>
        <v>6</v>
      </c>
      <c r="CG751" s="1">
        <f>podroze789[[#This Row],[dnie]]-1</f>
        <v>4</v>
      </c>
    </row>
    <row r="752" spans="1:85" x14ac:dyDescent="0.25">
      <c r="A752" s="1" t="s">
        <v>86</v>
      </c>
      <c r="B752" s="1" t="s">
        <v>150</v>
      </c>
      <c r="C752" s="1" t="s">
        <v>24</v>
      </c>
      <c r="D752" s="2">
        <v>41839</v>
      </c>
      <c r="E752" s="2">
        <v>41843</v>
      </c>
      <c r="F752">
        <v>886.7</v>
      </c>
      <c r="G752" t="str">
        <f>podroze[[#This Row],[Imie]]&amp;podroze[[#This Row],[Nazwisko]]</f>
        <v>AdamFalski</v>
      </c>
      <c r="H752">
        <f>COUNTIF(podroze[id],podroze[[#This Row],[id]])</f>
        <v>8</v>
      </c>
      <c r="I752">
        <f>podroze[[#This Row],[D_powr]]-podroze[[#This Row],[D_wyj]]+1</f>
        <v>5</v>
      </c>
      <c r="J752" s="1" cm="1">
        <f t="array" ref="J752">SUM(IF(podroze[Nazwisko]=podroze[[#This Row],[Nazwisko]],podroze[dnie],0))</f>
        <v>22</v>
      </c>
      <c r="K752" s="1">
        <f>30+(podroze[[#This Row],[dnie]]-1)*24</f>
        <v>126</v>
      </c>
      <c r="AB752" s="1" t="s">
        <v>86</v>
      </c>
      <c r="AC752" s="1" t="s">
        <v>150</v>
      </c>
      <c r="AD752" s="1" t="s">
        <v>24</v>
      </c>
      <c r="AE752" s="2">
        <v>41839</v>
      </c>
      <c r="AF752" s="2">
        <v>41843</v>
      </c>
      <c r="AG752">
        <v>886.7</v>
      </c>
      <c r="AH752" t="str">
        <f>podroze7[[#This Row],[Imie]]&amp;podroze7[[#This Row],[Nazwisko]]</f>
        <v>AdamFalski</v>
      </c>
      <c r="AI752">
        <f>COUNTIF(podroze7[id],podroze7[[#This Row],[id]])</f>
        <v>8</v>
      </c>
      <c r="AJ752">
        <f>podroze7[[#This Row],[D_powr]]-podroze7[[#This Row],[D_wyj]]+1</f>
        <v>5</v>
      </c>
      <c r="AK752" s="1" cm="1">
        <f t="array" ref="AK752">SUM(IF(podroze7[Nazwisko]=podroze7[[#This Row],[Nazwisko]],podroze7[dnie],0))</f>
        <v>22</v>
      </c>
      <c r="AL752" s="1">
        <f>30+(podroze7[[#This Row],[dnie]]-1)*24</f>
        <v>126</v>
      </c>
      <c r="AM752" s="1">
        <f>podroze7[[#This Row],[dieta]]+podroze7[[#This Row],[Koszt_wyj]]</f>
        <v>1012.7</v>
      </c>
      <c r="AZ752" s="1" t="s">
        <v>86</v>
      </c>
      <c r="BA752" s="1" t="s">
        <v>150</v>
      </c>
      <c r="BB752" s="1" t="s">
        <v>24</v>
      </c>
      <c r="BC752" s="2">
        <v>41839</v>
      </c>
      <c r="BD752" s="2">
        <v>41843</v>
      </c>
      <c r="BE752">
        <v>886.7</v>
      </c>
      <c r="BF752" t="str">
        <f>podroze78[[#This Row],[Imie]]&amp;podroze78[[#This Row],[Nazwisko]]</f>
        <v>AdamFalski</v>
      </c>
      <c r="BG752">
        <f>COUNTIF(podroze78[id],podroze78[[#This Row],[id]])</f>
        <v>8</v>
      </c>
      <c r="BH752">
        <f>podroze78[[#This Row],[D_powr]]-podroze78[[#This Row],[D_wyj]]+1</f>
        <v>5</v>
      </c>
      <c r="BI752" s="1" cm="1">
        <f t="array" ref="BI752">SUM(IF(podroze78[Nazwisko]=podroze78[[#This Row],[Nazwisko]],podroze78[dnie],0))</f>
        <v>22</v>
      </c>
      <c r="BJ752" s="1">
        <f>30+(podroze78[[#This Row],[dnie]]-1)*24</f>
        <v>126</v>
      </c>
      <c r="BK752" s="1">
        <f>podroze78[[#This Row],[dieta]]+podroze78[[#This Row],[Koszt_wyj]]</f>
        <v>1012.7</v>
      </c>
      <c r="BL752" s="1">
        <f>MONTH(podroze78[[#This Row],[D_wyj]])</f>
        <v>7</v>
      </c>
      <c r="BT752" s="1" t="s">
        <v>86</v>
      </c>
      <c r="BU752" s="1" t="s">
        <v>150</v>
      </c>
      <c r="BV752" s="1" t="s">
        <v>24</v>
      </c>
      <c r="BW752" s="2">
        <v>41839</v>
      </c>
      <c r="BX752" s="2">
        <v>41843</v>
      </c>
      <c r="BY752">
        <v>886.7</v>
      </c>
      <c r="BZ752" t="str">
        <f>podroze789[[#This Row],[Imie]]&amp;podroze789[[#This Row],[Nazwisko]]</f>
        <v>AdamFalski</v>
      </c>
      <c r="CA752">
        <f>COUNTIF(podroze789[id],podroze789[[#This Row],[id]])</f>
        <v>8</v>
      </c>
      <c r="CB752">
        <f>podroze789[[#This Row],[D_powr]]-podroze789[[#This Row],[D_wyj]]+1</f>
        <v>5</v>
      </c>
      <c r="CC752" s="1" cm="1">
        <f t="array" ref="CC752">SUM(IF(podroze789[Nazwisko]=podroze789[[#This Row],[Nazwisko]],podroze789[dnie],0))</f>
        <v>22</v>
      </c>
      <c r="CD752" s="1">
        <f>30+(podroze789[[#This Row],[dnie]]-1)*24</f>
        <v>126</v>
      </c>
      <c r="CE752" s="1">
        <f>podroze789[[#This Row],[dieta]]+podroze789[[#This Row],[Koszt_wyj]]</f>
        <v>1012.7</v>
      </c>
      <c r="CF752" s="1">
        <f>MONTH(podroze789[[#This Row],[D_wyj]])</f>
        <v>7</v>
      </c>
      <c r="CG752" s="1">
        <f>podroze789[[#This Row],[dnie]]-1</f>
        <v>4</v>
      </c>
    </row>
    <row r="753" spans="1:85" x14ac:dyDescent="0.25">
      <c r="A753" s="1" t="s">
        <v>52</v>
      </c>
      <c r="B753" s="1" t="s">
        <v>53</v>
      </c>
      <c r="C753" s="1" t="s">
        <v>59</v>
      </c>
      <c r="D753" s="2">
        <v>41665</v>
      </c>
      <c r="E753" s="2">
        <v>41669</v>
      </c>
      <c r="F753">
        <v>1078</v>
      </c>
      <c r="G753" t="str">
        <f>podroze[[#This Row],[Imie]]&amp;podroze[[#This Row],[Nazwisko]]</f>
        <v>LidiaOpolska</v>
      </c>
      <c r="H753">
        <f>COUNTIF(podroze[id],podroze[[#This Row],[id]])</f>
        <v>8</v>
      </c>
      <c r="I753">
        <f>podroze[[#This Row],[D_powr]]-podroze[[#This Row],[D_wyj]]+1</f>
        <v>5</v>
      </c>
      <c r="J753" s="1" cm="1">
        <f t="array" ref="J753">SUM(IF(podroze[Nazwisko]=podroze[[#This Row],[Nazwisko]],podroze[dnie],0))</f>
        <v>22</v>
      </c>
      <c r="K753" s="1">
        <f>30+(podroze[[#This Row],[dnie]]-1)*24</f>
        <v>126</v>
      </c>
      <c r="AB753" s="1" t="s">
        <v>52</v>
      </c>
      <c r="AC753" s="1" t="s">
        <v>53</v>
      </c>
      <c r="AD753" s="1" t="s">
        <v>59</v>
      </c>
      <c r="AE753" s="2">
        <v>41665</v>
      </c>
      <c r="AF753" s="2">
        <v>41669</v>
      </c>
      <c r="AG753">
        <v>1078</v>
      </c>
      <c r="AH753" t="str">
        <f>podroze7[[#This Row],[Imie]]&amp;podroze7[[#This Row],[Nazwisko]]</f>
        <v>LidiaOpolska</v>
      </c>
      <c r="AI753">
        <f>COUNTIF(podroze7[id],podroze7[[#This Row],[id]])</f>
        <v>8</v>
      </c>
      <c r="AJ753">
        <f>podroze7[[#This Row],[D_powr]]-podroze7[[#This Row],[D_wyj]]+1</f>
        <v>5</v>
      </c>
      <c r="AK753" s="1" cm="1">
        <f t="array" ref="AK753">SUM(IF(podroze7[Nazwisko]=podroze7[[#This Row],[Nazwisko]],podroze7[dnie],0))</f>
        <v>22</v>
      </c>
      <c r="AL753" s="1">
        <f>30+(podroze7[[#This Row],[dnie]]-1)*24</f>
        <v>126</v>
      </c>
      <c r="AM753" s="1">
        <f>podroze7[[#This Row],[dieta]]+podroze7[[#This Row],[Koszt_wyj]]</f>
        <v>1204</v>
      </c>
      <c r="AZ753" s="1" t="s">
        <v>52</v>
      </c>
      <c r="BA753" s="1" t="s">
        <v>53</v>
      </c>
      <c r="BB753" s="1" t="s">
        <v>59</v>
      </c>
      <c r="BC753" s="2">
        <v>41665</v>
      </c>
      <c r="BD753" s="2">
        <v>41669</v>
      </c>
      <c r="BE753">
        <v>1078</v>
      </c>
      <c r="BF753" t="str">
        <f>podroze78[[#This Row],[Imie]]&amp;podroze78[[#This Row],[Nazwisko]]</f>
        <v>LidiaOpolska</v>
      </c>
      <c r="BG753">
        <f>COUNTIF(podroze78[id],podroze78[[#This Row],[id]])</f>
        <v>8</v>
      </c>
      <c r="BH753">
        <f>podroze78[[#This Row],[D_powr]]-podroze78[[#This Row],[D_wyj]]+1</f>
        <v>5</v>
      </c>
      <c r="BI753" s="1" cm="1">
        <f t="array" ref="BI753">SUM(IF(podroze78[Nazwisko]=podroze78[[#This Row],[Nazwisko]],podroze78[dnie],0))</f>
        <v>22</v>
      </c>
      <c r="BJ753" s="1">
        <f>30+(podroze78[[#This Row],[dnie]]-1)*24</f>
        <v>126</v>
      </c>
      <c r="BK753" s="1">
        <f>podroze78[[#This Row],[dieta]]+podroze78[[#This Row],[Koszt_wyj]]</f>
        <v>1204</v>
      </c>
      <c r="BL753" s="1">
        <f>MONTH(podroze78[[#This Row],[D_wyj]])</f>
        <v>1</v>
      </c>
      <c r="BT753" s="1" t="s">
        <v>52</v>
      </c>
      <c r="BU753" s="1" t="s">
        <v>53</v>
      </c>
      <c r="BV753" s="1" t="s">
        <v>59</v>
      </c>
      <c r="BW753" s="2">
        <v>41665</v>
      </c>
      <c r="BX753" s="2">
        <v>41669</v>
      </c>
      <c r="BY753">
        <v>1078</v>
      </c>
      <c r="BZ753" t="str">
        <f>podroze789[[#This Row],[Imie]]&amp;podroze789[[#This Row],[Nazwisko]]</f>
        <v>LidiaOpolska</v>
      </c>
      <c r="CA753">
        <f>COUNTIF(podroze789[id],podroze789[[#This Row],[id]])</f>
        <v>8</v>
      </c>
      <c r="CB753">
        <f>podroze789[[#This Row],[D_powr]]-podroze789[[#This Row],[D_wyj]]+1</f>
        <v>5</v>
      </c>
      <c r="CC753" s="1" cm="1">
        <f t="array" ref="CC753">SUM(IF(podroze789[Nazwisko]=podroze789[[#This Row],[Nazwisko]],podroze789[dnie],0))</f>
        <v>22</v>
      </c>
      <c r="CD753" s="1">
        <f>30+(podroze789[[#This Row],[dnie]]-1)*24</f>
        <v>126</v>
      </c>
      <c r="CE753" s="1">
        <f>podroze789[[#This Row],[dieta]]+podroze789[[#This Row],[Koszt_wyj]]</f>
        <v>1204</v>
      </c>
      <c r="CF753" s="1">
        <f>MONTH(podroze789[[#This Row],[D_wyj]])</f>
        <v>1</v>
      </c>
      <c r="CG753" s="1">
        <f>podroze789[[#This Row],[dnie]]-1</f>
        <v>4</v>
      </c>
    </row>
    <row r="754" spans="1:85" x14ac:dyDescent="0.25">
      <c r="A754" s="1" t="s">
        <v>52</v>
      </c>
      <c r="B754" s="1" t="s">
        <v>53</v>
      </c>
      <c r="C754" s="1" t="s">
        <v>24</v>
      </c>
      <c r="D754" s="2">
        <v>41815</v>
      </c>
      <c r="E754" s="2">
        <v>41819</v>
      </c>
      <c r="F754">
        <v>886.7</v>
      </c>
      <c r="G754" t="str">
        <f>podroze[[#This Row],[Imie]]&amp;podroze[[#This Row],[Nazwisko]]</f>
        <v>LidiaOpolska</v>
      </c>
      <c r="H754">
        <f>COUNTIF(podroze[id],podroze[[#This Row],[id]])</f>
        <v>8</v>
      </c>
      <c r="I754">
        <f>podroze[[#This Row],[D_powr]]-podroze[[#This Row],[D_wyj]]+1</f>
        <v>5</v>
      </c>
      <c r="J754" s="1" cm="1">
        <f t="array" ref="J754">SUM(IF(podroze[Nazwisko]=podroze[[#This Row],[Nazwisko]],podroze[dnie],0))</f>
        <v>22</v>
      </c>
      <c r="K754" s="1">
        <f>30+(podroze[[#This Row],[dnie]]-1)*24</f>
        <v>126</v>
      </c>
      <c r="AB754" s="1" t="s">
        <v>52</v>
      </c>
      <c r="AC754" s="1" t="s">
        <v>53</v>
      </c>
      <c r="AD754" s="1" t="s">
        <v>24</v>
      </c>
      <c r="AE754" s="2">
        <v>41815</v>
      </c>
      <c r="AF754" s="2">
        <v>41819</v>
      </c>
      <c r="AG754">
        <v>886.7</v>
      </c>
      <c r="AH754" t="str">
        <f>podroze7[[#This Row],[Imie]]&amp;podroze7[[#This Row],[Nazwisko]]</f>
        <v>LidiaOpolska</v>
      </c>
      <c r="AI754">
        <f>COUNTIF(podroze7[id],podroze7[[#This Row],[id]])</f>
        <v>8</v>
      </c>
      <c r="AJ754">
        <f>podroze7[[#This Row],[D_powr]]-podroze7[[#This Row],[D_wyj]]+1</f>
        <v>5</v>
      </c>
      <c r="AK754" s="1" cm="1">
        <f t="array" ref="AK754">SUM(IF(podroze7[Nazwisko]=podroze7[[#This Row],[Nazwisko]],podroze7[dnie],0))</f>
        <v>22</v>
      </c>
      <c r="AL754" s="1">
        <f>30+(podroze7[[#This Row],[dnie]]-1)*24</f>
        <v>126</v>
      </c>
      <c r="AM754" s="1">
        <f>podroze7[[#This Row],[dieta]]+podroze7[[#This Row],[Koszt_wyj]]</f>
        <v>1012.7</v>
      </c>
      <c r="AZ754" s="1" t="s">
        <v>52</v>
      </c>
      <c r="BA754" s="1" t="s">
        <v>53</v>
      </c>
      <c r="BB754" s="1" t="s">
        <v>24</v>
      </c>
      <c r="BC754" s="2">
        <v>41815</v>
      </c>
      <c r="BD754" s="2">
        <v>41819</v>
      </c>
      <c r="BE754">
        <v>886.7</v>
      </c>
      <c r="BF754" t="str">
        <f>podroze78[[#This Row],[Imie]]&amp;podroze78[[#This Row],[Nazwisko]]</f>
        <v>LidiaOpolska</v>
      </c>
      <c r="BG754">
        <f>COUNTIF(podroze78[id],podroze78[[#This Row],[id]])</f>
        <v>8</v>
      </c>
      <c r="BH754">
        <f>podroze78[[#This Row],[D_powr]]-podroze78[[#This Row],[D_wyj]]+1</f>
        <v>5</v>
      </c>
      <c r="BI754" s="1" cm="1">
        <f t="array" ref="BI754">SUM(IF(podroze78[Nazwisko]=podroze78[[#This Row],[Nazwisko]],podroze78[dnie],0))</f>
        <v>22</v>
      </c>
      <c r="BJ754" s="1">
        <f>30+(podroze78[[#This Row],[dnie]]-1)*24</f>
        <v>126</v>
      </c>
      <c r="BK754" s="1">
        <f>podroze78[[#This Row],[dieta]]+podroze78[[#This Row],[Koszt_wyj]]</f>
        <v>1012.7</v>
      </c>
      <c r="BL754" s="1">
        <f>MONTH(podroze78[[#This Row],[D_wyj]])</f>
        <v>6</v>
      </c>
      <c r="BT754" s="1" t="s">
        <v>52</v>
      </c>
      <c r="BU754" s="1" t="s">
        <v>53</v>
      </c>
      <c r="BV754" s="1" t="s">
        <v>24</v>
      </c>
      <c r="BW754" s="2">
        <v>41815</v>
      </c>
      <c r="BX754" s="2">
        <v>41819</v>
      </c>
      <c r="BY754">
        <v>886.7</v>
      </c>
      <c r="BZ754" t="str">
        <f>podroze789[[#This Row],[Imie]]&amp;podroze789[[#This Row],[Nazwisko]]</f>
        <v>LidiaOpolska</v>
      </c>
      <c r="CA754">
        <f>COUNTIF(podroze789[id],podroze789[[#This Row],[id]])</f>
        <v>8</v>
      </c>
      <c r="CB754">
        <f>podroze789[[#This Row],[D_powr]]-podroze789[[#This Row],[D_wyj]]+1</f>
        <v>5</v>
      </c>
      <c r="CC754" s="1" cm="1">
        <f t="array" ref="CC754">SUM(IF(podroze789[Nazwisko]=podroze789[[#This Row],[Nazwisko]],podroze789[dnie],0))</f>
        <v>22</v>
      </c>
      <c r="CD754" s="1">
        <f>30+(podroze789[[#This Row],[dnie]]-1)*24</f>
        <v>126</v>
      </c>
      <c r="CE754" s="1">
        <f>podroze789[[#This Row],[dieta]]+podroze789[[#This Row],[Koszt_wyj]]</f>
        <v>1012.7</v>
      </c>
      <c r="CF754" s="1">
        <f>MONTH(podroze789[[#This Row],[D_wyj]])</f>
        <v>6</v>
      </c>
      <c r="CG754" s="1">
        <f>podroze789[[#This Row],[dnie]]-1</f>
        <v>4</v>
      </c>
    </row>
    <row r="755" spans="1:85" x14ac:dyDescent="0.25">
      <c r="A755" s="1" t="s">
        <v>52</v>
      </c>
      <c r="B755" s="1" t="s">
        <v>53</v>
      </c>
      <c r="C755" s="1" t="s">
        <v>38</v>
      </c>
      <c r="D755" s="2">
        <v>41827</v>
      </c>
      <c r="E755" s="2">
        <v>41831</v>
      </c>
      <c r="F755">
        <v>794.8</v>
      </c>
      <c r="G755" t="str">
        <f>podroze[[#This Row],[Imie]]&amp;podroze[[#This Row],[Nazwisko]]</f>
        <v>LidiaOpolska</v>
      </c>
      <c r="H755">
        <f>COUNTIF(podroze[id],podroze[[#This Row],[id]])</f>
        <v>8</v>
      </c>
      <c r="I755">
        <f>podroze[[#This Row],[D_powr]]-podroze[[#This Row],[D_wyj]]+1</f>
        <v>5</v>
      </c>
      <c r="J755" s="1" cm="1">
        <f t="array" ref="J755">SUM(IF(podroze[Nazwisko]=podroze[[#This Row],[Nazwisko]],podroze[dnie],0))</f>
        <v>22</v>
      </c>
      <c r="K755" s="1">
        <f>30+(podroze[[#This Row],[dnie]]-1)*24</f>
        <v>126</v>
      </c>
      <c r="AB755" s="1" t="s">
        <v>52</v>
      </c>
      <c r="AC755" s="1" t="s">
        <v>53</v>
      </c>
      <c r="AD755" s="1" t="s">
        <v>38</v>
      </c>
      <c r="AE755" s="2">
        <v>41827</v>
      </c>
      <c r="AF755" s="2">
        <v>41831</v>
      </c>
      <c r="AG755">
        <v>794.8</v>
      </c>
      <c r="AH755" t="str">
        <f>podroze7[[#This Row],[Imie]]&amp;podroze7[[#This Row],[Nazwisko]]</f>
        <v>LidiaOpolska</v>
      </c>
      <c r="AI755">
        <f>COUNTIF(podroze7[id],podroze7[[#This Row],[id]])</f>
        <v>8</v>
      </c>
      <c r="AJ755">
        <f>podroze7[[#This Row],[D_powr]]-podroze7[[#This Row],[D_wyj]]+1</f>
        <v>5</v>
      </c>
      <c r="AK755" s="1" cm="1">
        <f t="array" ref="AK755">SUM(IF(podroze7[Nazwisko]=podroze7[[#This Row],[Nazwisko]],podroze7[dnie],0))</f>
        <v>22</v>
      </c>
      <c r="AL755" s="1">
        <f>30+(podroze7[[#This Row],[dnie]]-1)*24</f>
        <v>126</v>
      </c>
      <c r="AM755" s="1">
        <f>podroze7[[#This Row],[dieta]]+podroze7[[#This Row],[Koszt_wyj]]</f>
        <v>920.8</v>
      </c>
      <c r="AZ755" s="1" t="s">
        <v>52</v>
      </c>
      <c r="BA755" s="1" t="s">
        <v>53</v>
      </c>
      <c r="BB755" s="1" t="s">
        <v>38</v>
      </c>
      <c r="BC755" s="2">
        <v>41827</v>
      </c>
      <c r="BD755" s="2">
        <v>41831</v>
      </c>
      <c r="BE755">
        <v>794.8</v>
      </c>
      <c r="BF755" t="str">
        <f>podroze78[[#This Row],[Imie]]&amp;podroze78[[#This Row],[Nazwisko]]</f>
        <v>LidiaOpolska</v>
      </c>
      <c r="BG755">
        <f>COUNTIF(podroze78[id],podroze78[[#This Row],[id]])</f>
        <v>8</v>
      </c>
      <c r="BH755">
        <f>podroze78[[#This Row],[D_powr]]-podroze78[[#This Row],[D_wyj]]+1</f>
        <v>5</v>
      </c>
      <c r="BI755" s="1" cm="1">
        <f t="array" ref="BI755">SUM(IF(podroze78[Nazwisko]=podroze78[[#This Row],[Nazwisko]],podroze78[dnie],0))</f>
        <v>22</v>
      </c>
      <c r="BJ755" s="1">
        <f>30+(podroze78[[#This Row],[dnie]]-1)*24</f>
        <v>126</v>
      </c>
      <c r="BK755" s="1">
        <f>podroze78[[#This Row],[dieta]]+podroze78[[#This Row],[Koszt_wyj]]</f>
        <v>920.8</v>
      </c>
      <c r="BL755" s="1">
        <f>MONTH(podroze78[[#This Row],[D_wyj]])</f>
        <v>7</v>
      </c>
      <c r="BT755" s="1" t="s">
        <v>52</v>
      </c>
      <c r="BU755" s="1" t="s">
        <v>53</v>
      </c>
      <c r="BV755" s="1" t="s">
        <v>38</v>
      </c>
      <c r="BW755" s="2">
        <v>41827</v>
      </c>
      <c r="BX755" s="2">
        <v>41831</v>
      </c>
      <c r="BY755">
        <v>794.8</v>
      </c>
      <c r="BZ755" t="str">
        <f>podroze789[[#This Row],[Imie]]&amp;podroze789[[#This Row],[Nazwisko]]</f>
        <v>LidiaOpolska</v>
      </c>
      <c r="CA755">
        <f>COUNTIF(podroze789[id],podroze789[[#This Row],[id]])</f>
        <v>8</v>
      </c>
      <c r="CB755">
        <f>podroze789[[#This Row],[D_powr]]-podroze789[[#This Row],[D_wyj]]+1</f>
        <v>5</v>
      </c>
      <c r="CC755" s="1" cm="1">
        <f t="array" ref="CC755">SUM(IF(podroze789[Nazwisko]=podroze789[[#This Row],[Nazwisko]],podroze789[dnie],0))</f>
        <v>22</v>
      </c>
      <c r="CD755" s="1">
        <f>30+(podroze789[[#This Row],[dnie]]-1)*24</f>
        <v>126</v>
      </c>
      <c r="CE755" s="1">
        <f>podroze789[[#This Row],[dieta]]+podroze789[[#This Row],[Koszt_wyj]]</f>
        <v>920.8</v>
      </c>
      <c r="CF755" s="1">
        <f>MONTH(podroze789[[#This Row],[D_wyj]])</f>
        <v>7</v>
      </c>
      <c r="CG755" s="1">
        <f>podroze789[[#This Row],[dnie]]-1</f>
        <v>4</v>
      </c>
    </row>
    <row r="756" spans="1:85" x14ac:dyDescent="0.25">
      <c r="A756" s="1" t="s">
        <v>115</v>
      </c>
      <c r="B756" s="1" t="s">
        <v>153</v>
      </c>
      <c r="C756" s="1" t="s">
        <v>24</v>
      </c>
      <c r="D756" s="2">
        <v>41791</v>
      </c>
      <c r="E756" s="2">
        <v>41794</v>
      </c>
      <c r="F756">
        <v>737.7</v>
      </c>
      <c r="G756" t="str">
        <f>podroze[[#This Row],[Imie]]&amp;podroze[[#This Row],[Nazwisko]]</f>
        <v>AnnaAugustowska</v>
      </c>
      <c r="H756">
        <f>COUNTIF(podroze[id],podroze[[#This Row],[id]])</f>
        <v>9</v>
      </c>
      <c r="I756">
        <f>podroze[[#This Row],[D_powr]]-podroze[[#This Row],[D_wyj]]+1</f>
        <v>4</v>
      </c>
      <c r="J756" s="1" cm="1">
        <f t="array" ref="J756">SUM(IF(podroze[Nazwisko]=podroze[[#This Row],[Nazwisko]],podroze[dnie],0))</f>
        <v>22</v>
      </c>
      <c r="K756" s="1">
        <f>30+(podroze[[#This Row],[dnie]]-1)*24</f>
        <v>102</v>
      </c>
      <c r="AB756" s="1" t="s">
        <v>115</v>
      </c>
      <c r="AC756" s="1" t="s">
        <v>153</v>
      </c>
      <c r="AD756" s="1" t="s">
        <v>24</v>
      </c>
      <c r="AE756" s="2">
        <v>41791</v>
      </c>
      <c r="AF756" s="2">
        <v>41794</v>
      </c>
      <c r="AG756">
        <v>737.7</v>
      </c>
      <c r="AH756" t="str">
        <f>podroze7[[#This Row],[Imie]]&amp;podroze7[[#This Row],[Nazwisko]]</f>
        <v>AnnaAugustowska</v>
      </c>
      <c r="AI756">
        <f>COUNTIF(podroze7[id],podroze7[[#This Row],[id]])</f>
        <v>9</v>
      </c>
      <c r="AJ756">
        <f>podroze7[[#This Row],[D_powr]]-podroze7[[#This Row],[D_wyj]]+1</f>
        <v>4</v>
      </c>
      <c r="AK756" s="1" cm="1">
        <f t="array" ref="AK756">SUM(IF(podroze7[Nazwisko]=podroze7[[#This Row],[Nazwisko]],podroze7[dnie],0))</f>
        <v>22</v>
      </c>
      <c r="AL756" s="1">
        <f>30+(podroze7[[#This Row],[dnie]]-1)*24</f>
        <v>102</v>
      </c>
      <c r="AM756" s="1">
        <f>podroze7[[#This Row],[dieta]]+podroze7[[#This Row],[Koszt_wyj]]</f>
        <v>839.7</v>
      </c>
      <c r="AZ756" s="1" t="s">
        <v>115</v>
      </c>
      <c r="BA756" s="1" t="s">
        <v>153</v>
      </c>
      <c r="BB756" s="1" t="s">
        <v>24</v>
      </c>
      <c r="BC756" s="2">
        <v>41791</v>
      </c>
      <c r="BD756" s="2">
        <v>41794</v>
      </c>
      <c r="BE756">
        <v>737.7</v>
      </c>
      <c r="BF756" t="str">
        <f>podroze78[[#This Row],[Imie]]&amp;podroze78[[#This Row],[Nazwisko]]</f>
        <v>AnnaAugustowska</v>
      </c>
      <c r="BG756">
        <f>COUNTIF(podroze78[id],podroze78[[#This Row],[id]])</f>
        <v>9</v>
      </c>
      <c r="BH756">
        <f>podroze78[[#This Row],[D_powr]]-podroze78[[#This Row],[D_wyj]]+1</f>
        <v>4</v>
      </c>
      <c r="BI756" s="1" cm="1">
        <f t="array" ref="BI756">SUM(IF(podroze78[Nazwisko]=podroze78[[#This Row],[Nazwisko]],podroze78[dnie],0))</f>
        <v>22</v>
      </c>
      <c r="BJ756" s="1">
        <f>30+(podroze78[[#This Row],[dnie]]-1)*24</f>
        <v>102</v>
      </c>
      <c r="BK756" s="1">
        <f>podroze78[[#This Row],[dieta]]+podroze78[[#This Row],[Koszt_wyj]]</f>
        <v>839.7</v>
      </c>
      <c r="BL756" s="1">
        <f>MONTH(podroze78[[#This Row],[D_wyj]])</f>
        <v>6</v>
      </c>
      <c r="BT756" s="1" t="s">
        <v>115</v>
      </c>
      <c r="BU756" s="1" t="s">
        <v>153</v>
      </c>
      <c r="BV756" s="1" t="s">
        <v>24</v>
      </c>
      <c r="BW756" s="2">
        <v>41791</v>
      </c>
      <c r="BX756" s="2">
        <v>41794</v>
      </c>
      <c r="BY756">
        <v>737.7</v>
      </c>
      <c r="BZ756" t="str">
        <f>podroze789[[#This Row],[Imie]]&amp;podroze789[[#This Row],[Nazwisko]]</f>
        <v>AnnaAugustowska</v>
      </c>
      <c r="CA756">
        <f>COUNTIF(podroze789[id],podroze789[[#This Row],[id]])</f>
        <v>9</v>
      </c>
      <c r="CB756">
        <f>podroze789[[#This Row],[D_powr]]-podroze789[[#This Row],[D_wyj]]+1</f>
        <v>4</v>
      </c>
      <c r="CC756" s="1" cm="1">
        <f t="array" ref="CC756">SUM(IF(podroze789[Nazwisko]=podroze789[[#This Row],[Nazwisko]],podroze789[dnie],0))</f>
        <v>22</v>
      </c>
      <c r="CD756" s="1">
        <f>30+(podroze789[[#This Row],[dnie]]-1)*24</f>
        <v>102</v>
      </c>
      <c r="CE756" s="1">
        <f>podroze789[[#This Row],[dieta]]+podroze789[[#This Row],[Koszt_wyj]]</f>
        <v>839.7</v>
      </c>
      <c r="CF756" s="1">
        <f>MONTH(podroze789[[#This Row],[D_wyj]])</f>
        <v>6</v>
      </c>
      <c r="CG756" s="1">
        <f>podroze789[[#This Row],[dnie]]-1</f>
        <v>3</v>
      </c>
    </row>
    <row r="757" spans="1:85" x14ac:dyDescent="0.25">
      <c r="A757" s="1" t="s">
        <v>115</v>
      </c>
      <c r="B757" s="1" t="s">
        <v>153</v>
      </c>
      <c r="C757" s="1" t="s">
        <v>24</v>
      </c>
      <c r="D757" s="2">
        <v>41845</v>
      </c>
      <c r="E757" s="2">
        <v>41848</v>
      </c>
      <c r="F757">
        <v>737.7</v>
      </c>
      <c r="G757" t="str">
        <f>podroze[[#This Row],[Imie]]&amp;podroze[[#This Row],[Nazwisko]]</f>
        <v>AnnaAugustowska</v>
      </c>
      <c r="H757">
        <f>COUNTIF(podroze[id],podroze[[#This Row],[id]])</f>
        <v>9</v>
      </c>
      <c r="I757">
        <f>podroze[[#This Row],[D_powr]]-podroze[[#This Row],[D_wyj]]+1</f>
        <v>4</v>
      </c>
      <c r="J757" s="1" cm="1">
        <f t="array" ref="J757">SUM(IF(podroze[Nazwisko]=podroze[[#This Row],[Nazwisko]],podroze[dnie],0))</f>
        <v>22</v>
      </c>
      <c r="K757" s="1">
        <f>30+(podroze[[#This Row],[dnie]]-1)*24</f>
        <v>102</v>
      </c>
      <c r="AB757" s="1" t="s">
        <v>115</v>
      </c>
      <c r="AC757" s="1" t="s">
        <v>153</v>
      </c>
      <c r="AD757" s="1" t="s">
        <v>24</v>
      </c>
      <c r="AE757" s="2">
        <v>41845</v>
      </c>
      <c r="AF757" s="2">
        <v>41848</v>
      </c>
      <c r="AG757">
        <v>737.7</v>
      </c>
      <c r="AH757" t="str">
        <f>podroze7[[#This Row],[Imie]]&amp;podroze7[[#This Row],[Nazwisko]]</f>
        <v>AnnaAugustowska</v>
      </c>
      <c r="AI757">
        <f>COUNTIF(podroze7[id],podroze7[[#This Row],[id]])</f>
        <v>9</v>
      </c>
      <c r="AJ757">
        <f>podroze7[[#This Row],[D_powr]]-podroze7[[#This Row],[D_wyj]]+1</f>
        <v>4</v>
      </c>
      <c r="AK757" s="1" cm="1">
        <f t="array" ref="AK757">SUM(IF(podroze7[Nazwisko]=podroze7[[#This Row],[Nazwisko]],podroze7[dnie],0))</f>
        <v>22</v>
      </c>
      <c r="AL757" s="1">
        <f>30+(podroze7[[#This Row],[dnie]]-1)*24</f>
        <v>102</v>
      </c>
      <c r="AM757" s="1">
        <f>podroze7[[#This Row],[dieta]]+podroze7[[#This Row],[Koszt_wyj]]</f>
        <v>839.7</v>
      </c>
      <c r="AZ757" s="1" t="s">
        <v>115</v>
      </c>
      <c r="BA757" s="1" t="s">
        <v>153</v>
      </c>
      <c r="BB757" s="1" t="s">
        <v>24</v>
      </c>
      <c r="BC757" s="2">
        <v>41845</v>
      </c>
      <c r="BD757" s="2">
        <v>41848</v>
      </c>
      <c r="BE757">
        <v>737.7</v>
      </c>
      <c r="BF757" t="str">
        <f>podroze78[[#This Row],[Imie]]&amp;podroze78[[#This Row],[Nazwisko]]</f>
        <v>AnnaAugustowska</v>
      </c>
      <c r="BG757">
        <f>COUNTIF(podroze78[id],podroze78[[#This Row],[id]])</f>
        <v>9</v>
      </c>
      <c r="BH757">
        <f>podroze78[[#This Row],[D_powr]]-podroze78[[#This Row],[D_wyj]]+1</f>
        <v>4</v>
      </c>
      <c r="BI757" s="1" cm="1">
        <f t="array" ref="BI757">SUM(IF(podroze78[Nazwisko]=podroze78[[#This Row],[Nazwisko]],podroze78[dnie],0))</f>
        <v>22</v>
      </c>
      <c r="BJ757" s="1">
        <f>30+(podroze78[[#This Row],[dnie]]-1)*24</f>
        <v>102</v>
      </c>
      <c r="BK757" s="1">
        <f>podroze78[[#This Row],[dieta]]+podroze78[[#This Row],[Koszt_wyj]]</f>
        <v>839.7</v>
      </c>
      <c r="BL757" s="1">
        <f>MONTH(podroze78[[#This Row],[D_wyj]])</f>
        <v>7</v>
      </c>
      <c r="BT757" s="1" t="s">
        <v>115</v>
      </c>
      <c r="BU757" s="1" t="s">
        <v>153</v>
      </c>
      <c r="BV757" s="1" t="s">
        <v>24</v>
      </c>
      <c r="BW757" s="2">
        <v>41845</v>
      </c>
      <c r="BX757" s="2">
        <v>41848</v>
      </c>
      <c r="BY757">
        <v>737.7</v>
      </c>
      <c r="BZ757" t="str">
        <f>podroze789[[#This Row],[Imie]]&amp;podroze789[[#This Row],[Nazwisko]]</f>
        <v>AnnaAugustowska</v>
      </c>
      <c r="CA757">
        <f>COUNTIF(podroze789[id],podroze789[[#This Row],[id]])</f>
        <v>9</v>
      </c>
      <c r="CB757">
        <f>podroze789[[#This Row],[D_powr]]-podroze789[[#This Row],[D_wyj]]+1</f>
        <v>4</v>
      </c>
      <c r="CC757" s="1" cm="1">
        <f t="array" ref="CC757">SUM(IF(podroze789[Nazwisko]=podroze789[[#This Row],[Nazwisko]],podroze789[dnie],0))</f>
        <v>22</v>
      </c>
      <c r="CD757" s="1">
        <f>30+(podroze789[[#This Row],[dnie]]-1)*24</f>
        <v>102</v>
      </c>
      <c r="CE757" s="1">
        <f>podroze789[[#This Row],[dieta]]+podroze789[[#This Row],[Koszt_wyj]]</f>
        <v>839.7</v>
      </c>
      <c r="CF757" s="1">
        <f>MONTH(podroze789[[#This Row],[D_wyj]])</f>
        <v>7</v>
      </c>
      <c r="CG757" s="1">
        <f>podroze789[[#This Row],[dnie]]-1</f>
        <v>3</v>
      </c>
    </row>
    <row r="758" spans="1:85" x14ac:dyDescent="0.25">
      <c r="A758" s="1" t="s">
        <v>168</v>
      </c>
      <c r="B758" s="1" t="s">
        <v>169</v>
      </c>
      <c r="C758" s="1" t="s">
        <v>59</v>
      </c>
      <c r="D758" s="2">
        <v>41982</v>
      </c>
      <c r="E758" s="2">
        <v>41984</v>
      </c>
      <c r="F758">
        <v>760</v>
      </c>
      <c r="G758" t="str">
        <f>podroze[[#This Row],[Imie]]&amp;podroze[[#This Row],[Nazwisko]]</f>
        <v>MarcinJarskarski</v>
      </c>
      <c r="H758">
        <f>COUNTIF(podroze[id],podroze[[#This Row],[id]])</f>
        <v>11</v>
      </c>
      <c r="I758">
        <f>podroze[[#This Row],[D_powr]]-podroze[[#This Row],[D_wyj]]+1</f>
        <v>3</v>
      </c>
      <c r="J758" s="1" cm="1">
        <f t="array" ref="J758">SUM(IF(podroze[Nazwisko]=podroze[[#This Row],[Nazwisko]],podroze[dnie],0))</f>
        <v>22</v>
      </c>
      <c r="K758" s="1">
        <f>30+(podroze[[#This Row],[dnie]]-1)*24</f>
        <v>78</v>
      </c>
      <c r="AB758" s="1" t="s">
        <v>168</v>
      </c>
      <c r="AC758" s="1" t="s">
        <v>169</v>
      </c>
      <c r="AD758" s="1" t="s">
        <v>59</v>
      </c>
      <c r="AE758" s="2">
        <v>41982</v>
      </c>
      <c r="AF758" s="2">
        <v>41984</v>
      </c>
      <c r="AG758">
        <v>760</v>
      </c>
      <c r="AH758" t="str">
        <f>podroze7[[#This Row],[Imie]]&amp;podroze7[[#This Row],[Nazwisko]]</f>
        <v>MarcinJarskarski</v>
      </c>
      <c r="AI758">
        <f>COUNTIF(podroze7[id],podroze7[[#This Row],[id]])</f>
        <v>11</v>
      </c>
      <c r="AJ758">
        <f>podroze7[[#This Row],[D_powr]]-podroze7[[#This Row],[D_wyj]]+1</f>
        <v>3</v>
      </c>
      <c r="AK758" s="1" cm="1">
        <f t="array" ref="AK758">SUM(IF(podroze7[Nazwisko]=podroze7[[#This Row],[Nazwisko]],podroze7[dnie],0))</f>
        <v>22</v>
      </c>
      <c r="AL758" s="1">
        <f>30+(podroze7[[#This Row],[dnie]]-1)*24</f>
        <v>78</v>
      </c>
      <c r="AM758" s="1">
        <f>podroze7[[#This Row],[dieta]]+podroze7[[#This Row],[Koszt_wyj]]</f>
        <v>838</v>
      </c>
      <c r="AZ758" s="1" t="s">
        <v>168</v>
      </c>
      <c r="BA758" s="1" t="s">
        <v>169</v>
      </c>
      <c r="BB758" s="1" t="s">
        <v>59</v>
      </c>
      <c r="BC758" s="2">
        <v>41982</v>
      </c>
      <c r="BD758" s="2">
        <v>41984</v>
      </c>
      <c r="BE758">
        <v>760</v>
      </c>
      <c r="BF758" t="str">
        <f>podroze78[[#This Row],[Imie]]&amp;podroze78[[#This Row],[Nazwisko]]</f>
        <v>MarcinJarskarski</v>
      </c>
      <c r="BG758">
        <f>COUNTIF(podroze78[id],podroze78[[#This Row],[id]])</f>
        <v>11</v>
      </c>
      <c r="BH758">
        <f>podroze78[[#This Row],[D_powr]]-podroze78[[#This Row],[D_wyj]]+1</f>
        <v>3</v>
      </c>
      <c r="BI758" s="1" cm="1">
        <f t="array" ref="BI758">SUM(IF(podroze78[Nazwisko]=podroze78[[#This Row],[Nazwisko]],podroze78[dnie],0))</f>
        <v>22</v>
      </c>
      <c r="BJ758" s="1">
        <f>30+(podroze78[[#This Row],[dnie]]-1)*24</f>
        <v>78</v>
      </c>
      <c r="BK758" s="1">
        <f>podroze78[[#This Row],[dieta]]+podroze78[[#This Row],[Koszt_wyj]]</f>
        <v>838</v>
      </c>
      <c r="BL758" s="1">
        <f>MONTH(podroze78[[#This Row],[D_wyj]])</f>
        <v>12</v>
      </c>
      <c r="BT758" s="1" t="s">
        <v>168</v>
      </c>
      <c r="BU758" s="1" t="s">
        <v>169</v>
      </c>
      <c r="BV758" s="1" t="s">
        <v>59</v>
      </c>
      <c r="BW758" s="2">
        <v>41982</v>
      </c>
      <c r="BX758" s="2">
        <v>41984</v>
      </c>
      <c r="BY758">
        <v>760</v>
      </c>
      <c r="BZ758" t="str">
        <f>podroze789[[#This Row],[Imie]]&amp;podroze789[[#This Row],[Nazwisko]]</f>
        <v>MarcinJarskarski</v>
      </c>
      <c r="CA758">
        <f>COUNTIF(podroze789[id],podroze789[[#This Row],[id]])</f>
        <v>11</v>
      </c>
      <c r="CB758">
        <f>podroze789[[#This Row],[D_powr]]-podroze789[[#This Row],[D_wyj]]+1</f>
        <v>3</v>
      </c>
      <c r="CC758" s="1" cm="1">
        <f t="array" ref="CC758">SUM(IF(podroze789[Nazwisko]=podroze789[[#This Row],[Nazwisko]],podroze789[dnie],0))</f>
        <v>22</v>
      </c>
      <c r="CD758" s="1">
        <f>30+(podroze789[[#This Row],[dnie]]-1)*24</f>
        <v>78</v>
      </c>
      <c r="CE758" s="1">
        <f>podroze789[[#This Row],[dieta]]+podroze789[[#This Row],[Koszt_wyj]]</f>
        <v>838</v>
      </c>
      <c r="CF758" s="1">
        <f>MONTH(podroze789[[#This Row],[D_wyj]])</f>
        <v>12</v>
      </c>
      <c r="CG758" s="1">
        <f>podroze789[[#This Row],[dnie]]-1</f>
        <v>2</v>
      </c>
    </row>
    <row r="759" spans="1:85" x14ac:dyDescent="0.25">
      <c r="A759" s="1" t="s">
        <v>15</v>
      </c>
      <c r="B759" s="1" t="s">
        <v>63</v>
      </c>
      <c r="C759" s="1" t="s">
        <v>24</v>
      </c>
      <c r="D759" s="2">
        <v>41792</v>
      </c>
      <c r="E759" s="2">
        <v>41794</v>
      </c>
      <c r="F759">
        <v>588.70000000000005</v>
      </c>
      <c r="G759" t="str">
        <f>podroze[[#This Row],[Imie]]&amp;podroze[[#This Row],[Nazwisko]]</f>
        <v>PiotrRajczakowski</v>
      </c>
      <c r="H759">
        <f>COUNTIF(podroze[id],podroze[[#This Row],[id]])</f>
        <v>11</v>
      </c>
      <c r="I759">
        <f>podroze[[#This Row],[D_powr]]-podroze[[#This Row],[D_wyj]]+1</f>
        <v>3</v>
      </c>
      <c r="J759" s="1" cm="1">
        <f t="array" ref="J759">SUM(IF(podroze[Nazwisko]=podroze[[#This Row],[Nazwisko]],podroze[dnie],0))</f>
        <v>22</v>
      </c>
      <c r="K759" s="1">
        <f>30+(podroze[[#This Row],[dnie]]-1)*24</f>
        <v>78</v>
      </c>
      <c r="AB759" s="1" t="s">
        <v>15</v>
      </c>
      <c r="AC759" s="1" t="s">
        <v>63</v>
      </c>
      <c r="AD759" s="1" t="s">
        <v>24</v>
      </c>
      <c r="AE759" s="2">
        <v>41792</v>
      </c>
      <c r="AF759" s="2">
        <v>41794</v>
      </c>
      <c r="AG759">
        <v>588.70000000000005</v>
      </c>
      <c r="AH759" t="str">
        <f>podroze7[[#This Row],[Imie]]&amp;podroze7[[#This Row],[Nazwisko]]</f>
        <v>PiotrRajczakowski</v>
      </c>
      <c r="AI759">
        <f>COUNTIF(podroze7[id],podroze7[[#This Row],[id]])</f>
        <v>11</v>
      </c>
      <c r="AJ759">
        <f>podroze7[[#This Row],[D_powr]]-podroze7[[#This Row],[D_wyj]]+1</f>
        <v>3</v>
      </c>
      <c r="AK759" s="1" cm="1">
        <f t="array" ref="AK759">SUM(IF(podroze7[Nazwisko]=podroze7[[#This Row],[Nazwisko]],podroze7[dnie],0))</f>
        <v>22</v>
      </c>
      <c r="AL759" s="1">
        <f>30+(podroze7[[#This Row],[dnie]]-1)*24</f>
        <v>78</v>
      </c>
      <c r="AM759" s="1">
        <f>podroze7[[#This Row],[dieta]]+podroze7[[#This Row],[Koszt_wyj]]</f>
        <v>666.7</v>
      </c>
      <c r="AZ759" s="1" t="s">
        <v>15</v>
      </c>
      <c r="BA759" s="1" t="s">
        <v>63</v>
      </c>
      <c r="BB759" s="1" t="s">
        <v>24</v>
      </c>
      <c r="BC759" s="2">
        <v>41792</v>
      </c>
      <c r="BD759" s="2">
        <v>41794</v>
      </c>
      <c r="BE759">
        <v>588.70000000000005</v>
      </c>
      <c r="BF759" t="str">
        <f>podroze78[[#This Row],[Imie]]&amp;podroze78[[#This Row],[Nazwisko]]</f>
        <v>PiotrRajczakowski</v>
      </c>
      <c r="BG759">
        <f>COUNTIF(podroze78[id],podroze78[[#This Row],[id]])</f>
        <v>11</v>
      </c>
      <c r="BH759">
        <f>podroze78[[#This Row],[D_powr]]-podroze78[[#This Row],[D_wyj]]+1</f>
        <v>3</v>
      </c>
      <c r="BI759" s="1" cm="1">
        <f t="array" ref="BI759">SUM(IF(podroze78[Nazwisko]=podroze78[[#This Row],[Nazwisko]],podroze78[dnie],0))</f>
        <v>22</v>
      </c>
      <c r="BJ759" s="1">
        <f>30+(podroze78[[#This Row],[dnie]]-1)*24</f>
        <v>78</v>
      </c>
      <c r="BK759" s="1">
        <f>podroze78[[#This Row],[dieta]]+podroze78[[#This Row],[Koszt_wyj]]</f>
        <v>666.7</v>
      </c>
      <c r="BL759" s="1">
        <f>MONTH(podroze78[[#This Row],[D_wyj]])</f>
        <v>6</v>
      </c>
      <c r="BT759" s="1" t="s">
        <v>15</v>
      </c>
      <c r="BU759" s="1" t="s">
        <v>63</v>
      </c>
      <c r="BV759" s="1" t="s">
        <v>24</v>
      </c>
      <c r="BW759" s="2">
        <v>41792</v>
      </c>
      <c r="BX759" s="2">
        <v>41794</v>
      </c>
      <c r="BY759">
        <v>588.70000000000005</v>
      </c>
      <c r="BZ759" t="str">
        <f>podroze789[[#This Row],[Imie]]&amp;podroze789[[#This Row],[Nazwisko]]</f>
        <v>PiotrRajczakowski</v>
      </c>
      <c r="CA759">
        <f>COUNTIF(podroze789[id],podroze789[[#This Row],[id]])</f>
        <v>11</v>
      </c>
      <c r="CB759">
        <f>podroze789[[#This Row],[D_powr]]-podroze789[[#This Row],[D_wyj]]+1</f>
        <v>3</v>
      </c>
      <c r="CC759" s="1" cm="1">
        <f t="array" ref="CC759">SUM(IF(podroze789[Nazwisko]=podroze789[[#This Row],[Nazwisko]],podroze789[dnie],0))</f>
        <v>22</v>
      </c>
      <c r="CD759" s="1">
        <f>30+(podroze789[[#This Row],[dnie]]-1)*24</f>
        <v>78</v>
      </c>
      <c r="CE759" s="1">
        <f>podroze789[[#This Row],[dieta]]+podroze789[[#This Row],[Koszt_wyj]]</f>
        <v>666.7</v>
      </c>
      <c r="CF759" s="1">
        <f>MONTH(podroze789[[#This Row],[D_wyj]])</f>
        <v>6</v>
      </c>
      <c r="CG759" s="1">
        <f>podroze789[[#This Row],[dnie]]-1</f>
        <v>2</v>
      </c>
    </row>
    <row r="760" spans="1:85" x14ac:dyDescent="0.25">
      <c r="A760" s="1" t="s">
        <v>164</v>
      </c>
      <c r="B760" s="1" t="s">
        <v>165</v>
      </c>
      <c r="C760" s="1" t="s">
        <v>27</v>
      </c>
      <c r="D760" s="2">
        <v>41794</v>
      </c>
      <c r="E760" s="2">
        <v>41795</v>
      </c>
      <c r="F760">
        <v>570</v>
      </c>
      <c r="G760" t="str">
        <f>podroze[[#This Row],[Imie]]&amp;podroze[[#This Row],[Nazwisko]]</f>
        <v>AlbertMarakasz</v>
      </c>
      <c r="H760">
        <f>COUNTIF(podroze[id],podroze[[#This Row],[id]])</f>
        <v>14</v>
      </c>
      <c r="I760">
        <f>podroze[[#This Row],[D_powr]]-podroze[[#This Row],[D_wyj]]+1</f>
        <v>2</v>
      </c>
      <c r="J760" s="1" cm="1">
        <f t="array" ref="J760">SUM(IF(podroze[Nazwisko]=podroze[[#This Row],[Nazwisko]],podroze[dnie],0))</f>
        <v>22</v>
      </c>
      <c r="K760" s="1">
        <f>30+(podroze[[#This Row],[dnie]]-1)*24</f>
        <v>54</v>
      </c>
      <c r="AB760" s="1" t="s">
        <v>164</v>
      </c>
      <c r="AC760" s="1" t="s">
        <v>165</v>
      </c>
      <c r="AD760" s="1" t="s">
        <v>27</v>
      </c>
      <c r="AE760" s="2">
        <v>41794</v>
      </c>
      <c r="AF760" s="2">
        <v>41795</v>
      </c>
      <c r="AG760">
        <v>570</v>
      </c>
      <c r="AH760" t="str">
        <f>podroze7[[#This Row],[Imie]]&amp;podroze7[[#This Row],[Nazwisko]]</f>
        <v>AlbertMarakasz</v>
      </c>
      <c r="AI760">
        <f>COUNTIF(podroze7[id],podroze7[[#This Row],[id]])</f>
        <v>14</v>
      </c>
      <c r="AJ760">
        <f>podroze7[[#This Row],[D_powr]]-podroze7[[#This Row],[D_wyj]]+1</f>
        <v>2</v>
      </c>
      <c r="AK760" s="1" cm="1">
        <f t="array" ref="AK760">SUM(IF(podroze7[Nazwisko]=podroze7[[#This Row],[Nazwisko]],podroze7[dnie],0))</f>
        <v>22</v>
      </c>
      <c r="AL760" s="1">
        <f>30+(podroze7[[#This Row],[dnie]]-1)*24</f>
        <v>54</v>
      </c>
      <c r="AM760" s="1">
        <f>podroze7[[#This Row],[dieta]]+podroze7[[#This Row],[Koszt_wyj]]</f>
        <v>624</v>
      </c>
      <c r="AZ760" s="1" t="s">
        <v>164</v>
      </c>
      <c r="BA760" s="1" t="s">
        <v>165</v>
      </c>
      <c r="BB760" s="1" t="s">
        <v>27</v>
      </c>
      <c r="BC760" s="2">
        <v>41794</v>
      </c>
      <c r="BD760" s="2">
        <v>41795</v>
      </c>
      <c r="BE760">
        <v>570</v>
      </c>
      <c r="BF760" t="str">
        <f>podroze78[[#This Row],[Imie]]&amp;podroze78[[#This Row],[Nazwisko]]</f>
        <v>AlbertMarakasz</v>
      </c>
      <c r="BG760">
        <f>COUNTIF(podroze78[id],podroze78[[#This Row],[id]])</f>
        <v>14</v>
      </c>
      <c r="BH760">
        <f>podroze78[[#This Row],[D_powr]]-podroze78[[#This Row],[D_wyj]]+1</f>
        <v>2</v>
      </c>
      <c r="BI760" s="1" cm="1">
        <f t="array" ref="BI760">SUM(IF(podroze78[Nazwisko]=podroze78[[#This Row],[Nazwisko]],podroze78[dnie],0))</f>
        <v>22</v>
      </c>
      <c r="BJ760" s="1">
        <f>30+(podroze78[[#This Row],[dnie]]-1)*24</f>
        <v>54</v>
      </c>
      <c r="BK760" s="1">
        <f>podroze78[[#This Row],[dieta]]+podroze78[[#This Row],[Koszt_wyj]]</f>
        <v>624</v>
      </c>
      <c r="BL760" s="1">
        <f>MONTH(podroze78[[#This Row],[D_wyj]])</f>
        <v>6</v>
      </c>
      <c r="BT760" s="1" t="s">
        <v>164</v>
      </c>
      <c r="BU760" s="1" t="s">
        <v>165</v>
      </c>
      <c r="BV760" s="1" t="s">
        <v>27</v>
      </c>
      <c r="BW760" s="2">
        <v>41794</v>
      </c>
      <c r="BX760" s="2">
        <v>41795</v>
      </c>
      <c r="BY760">
        <v>570</v>
      </c>
      <c r="BZ760" t="str">
        <f>podroze789[[#This Row],[Imie]]&amp;podroze789[[#This Row],[Nazwisko]]</f>
        <v>AlbertMarakasz</v>
      </c>
      <c r="CA760">
        <f>COUNTIF(podroze789[id],podroze789[[#This Row],[id]])</f>
        <v>14</v>
      </c>
      <c r="CB760">
        <f>podroze789[[#This Row],[D_powr]]-podroze789[[#This Row],[D_wyj]]+1</f>
        <v>2</v>
      </c>
      <c r="CC760" s="1" cm="1">
        <f t="array" ref="CC760">SUM(IF(podroze789[Nazwisko]=podroze789[[#This Row],[Nazwisko]],podroze789[dnie],0))</f>
        <v>22</v>
      </c>
      <c r="CD760" s="1">
        <f>30+(podroze789[[#This Row],[dnie]]-1)*24</f>
        <v>54</v>
      </c>
      <c r="CE760" s="1">
        <f>podroze789[[#This Row],[dieta]]+podroze789[[#This Row],[Koszt_wyj]]</f>
        <v>624</v>
      </c>
      <c r="CF760" s="1">
        <f>MONTH(podroze789[[#This Row],[D_wyj]])</f>
        <v>6</v>
      </c>
      <c r="CG760" s="1">
        <f>podroze789[[#This Row],[dnie]]-1</f>
        <v>1</v>
      </c>
    </row>
    <row r="761" spans="1:85" x14ac:dyDescent="0.25">
      <c r="A761" s="1" t="s">
        <v>164</v>
      </c>
      <c r="B761" s="1" t="s">
        <v>165</v>
      </c>
      <c r="C761" s="1" t="s">
        <v>59</v>
      </c>
      <c r="D761" s="2">
        <v>41806</v>
      </c>
      <c r="E761" s="2">
        <v>41807</v>
      </c>
      <c r="F761">
        <v>601</v>
      </c>
      <c r="G761" t="str">
        <f>podroze[[#This Row],[Imie]]&amp;podroze[[#This Row],[Nazwisko]]</f>
        <v>AlbertMarakasz</v>
      </c>
      <c r="H761">
        <f>COUNTIF(podroze[id],podroze[[#This Row],[id]])</f>
        <v>14</v>
      </c>
      <c r="I761">
        <f>podroze[[#This Row],[D_powr]]-podroze[[#This Row],[D_wyj]]+1</f>
        <v>2</v>
      </c>
      <c r="J761" s="1" cm="1">
        <f t="array" ref="J761">SUM(IF(podroze[Nazwisko]=podroze[[#This Row],[Nazwisko]],podroze[dnie],0))</f>
        <v>22</v>
      </c>
      <c r="K761" s="1">
        <f>30+(podroze[[#This Row],[dnie]]-1)*24</f>
        <v>54</v>
      </c>
      <c r="AB761" s="1" t="s">
        <v>164</v>
      </c>
      <c r="AC761" s="1" t="s">
        <v>165</v>
      </c>
      <c r="AD761" s="1" t="s">
        <v>59</v>
      </c>
      <c r="AE761" s="2">
        <v>41806</v>
      </c>
      <c r="AF761" s="2">
        <v>41807</v>
      </c>
      <c r="AG761">
        <v>601</v>
      </c>
      <c r="AH761" t="str">
        <f>podroze7[[#This Row],[Imie]]&amp;podroze7[[#This Row],[Nazwisko]]</f>
        <v>AlbertMarakasz</v>
      </c>
      <c r="AI761">
        <f>COUNTIF(podroze7[id],podroze7[[#This Row],[id]])</f>
        <v>14</v>
      </c>
      <c r="AJ761">
        <f>podroze7[[#This Row],[D_powr]]-podroze7[[#This Row],[D_wyj]]+1</f>
        <v>2</v>
      </c>
      <c r="AK761" s="1" cm="1">
        <f t="array" ref="AK761">SUM(IF(podroze7[Nazwisko]=podroze7[[#This Row],[Nazwisko]],podroze7[dnie],0))</f>
        <v>22</v>
      </c>
      <c r="AL761" s="1">
        <f>30+(podroze7[[#This Row],[dnie]]-1)*24</f>
        <v>54</v>
      </c>
      <c r="AM761" s="1">
        <f>podroze7[[#This Row],[dieta]]+podroze7[[#This Row],[Koszt_wyj]]</f>
        <v>655</v>
      </c>
      <c r="AZ761" s="1" t="s">
        <v>164</v>
      </c>
      <c r="BA761" s="1" t="s">
        <v>165</v>
      </c>
      <c r="BB761" s="1" t="s">
        <v>59</v>
      </c>
      <c r="BC761" s="2">
        <v>41806</v>
      </c>
      <c r="BD761" s="2">
        <v>41807</v>
      </c>
      <c r="BE761">
        <v>601</v>
      </c>
      <c r="BF761" t="str">
        <f>podroze78[[#This Row],[Imie]]&amp;podroze78[[#This Row],[Nazwisko]]</f>
        <v>AlbertMarakasz</v>
      </c>
      <c r="BG761">
        <f>COUNTIF(podroze78[id],podroze78[[#This Row],[id]])</f>
        <v>14</v>
      </c>
      <c r="BH761">
        <f>podroze78[[#This Row],[D_powr]]-podroze78[[#This Row],[D_wyj]]+1</f>
        <v>2</v>
      </c>
      <c r="BI761" s="1" cm="1">
        <f t="array" ref="BI761">SUM(IF(podroze78[Nazwisko]=podroze78[[#This Row],[Nazwisko]],podroze78[dnie],0))</f>
        <v>22</v>
      </c>
      <c r="BJ761" s="1">
        <f>30+(podroze78[[#This Row],[dnie]]-1)*24</f>
        <v>54</v>
      </c>
      <c r="BK761" s="1">
        <f>podroze78[[#This Row],[dieta]]+podroze78[[#This Row],[Koszt_wyj]]</f>
        <v>655</v>
      </c>
      <c r="BL761" s="1">
        <f>MONTH(podroze78[[#This Row],[D_wyj]])</f>
        <v>6</v>
      </c>
      <c r="BT761" s="1" t="s">
        <v>164</v>
      </c>
      <c r="BU761" s="1" t="s">
        <v>165</v>
      </c>
      <c r="BV761" s="1" t="s">
        <v>59</v>
      </c>
      <c r="BW761" s="2">
        <v>41806</v>
      </c>
      <c r="BX761" s="2">
        <v>41807</v>
      </c>
      <c r="BY761">
        <v>601</v>
      </c>
      <c r="BZ761" t="str">
        <f>podroze789[[#This Row],[Imie]]&amp;podroze789[[#This Row],[Nazwisko]]</f>
        <v>AlbertMarakasz</v>
      </c>
      <c r="CA761">
        <f>COUNTIF(podroze789[id],podroze789[[#This Row],[id]])</f>
        <v>14</v>
      </c>
      <c r="CB761">
        <f>podroze789[[#This Row],[D_powr]]-podroze789[[#This Row],[D_wyj]]+1</f>
        <v>2</v>
      </c>
      <c r="CC761" s="1" cm="1">
        <f t="array" ref="CC761">SUM(IF(podroze789[Nazwisko]=podroze789[[#This Row],[Nazwisko]],podroze789[dnie],0))</f>
        <v>22</v>
      </c>
      <c r="CD761" s="1">
        <f>30+(podroze789[[#This Row],[dnie]]-1)*24</f>
        <v>54</v>
      </c>
      <c r="CE761" s="1">
        <f>podroze789[[#This Row],[dieta]]+podroze789[[#This Row],[Koszt_wyj]]</f>
        <v>655</v>
      </c>
      <c r="CF761" s="1">
        <f>MONTH(podroze789[[#This Row],[D_wyj]])</f>
        <v>6</v>
      </c>
      <c r="CG761" s="1">
        <f>podroze789[[#This Row],[dnie]]-1</f>
        <v>1</v>
      </c>
    </row>
    <row r="762" spans="1:85" x14ac:dyDescent="0.25">
      <c r="A762" s="1" t="s">
        <v>164</v>
      </c>
      <c r="B762" s="1" t="s">
        <v>165</v>
      </c>
      <c r="C762" s="1" t="s">
        <v>47</v>
      </c>
      <c r="D762" s="2">
        <v>41851</v>
      </c>
      <c r="E762" s="2">
        <v>41852</v>
      </c>
      <c r="F762">
        <v>526.79999999999995</v>
      </c>
      <c r="G762" t="str">
        <f>podroze[[#This Row],[Imie]]&amp;podroze[[#This Row],[Nazwisko]]</f>
        <v>AlbertMarakasz</v>
      </c>
      <c r="H762">
        <f>COUNTIF(podroze[id],podroze[[#This Row],[id]])</f>
        <v>14</v>
      </c>
      <c r="I762">
        <f>podroze[[#This Row],[D_powr]]-podroze[[#This Row],[D_wyj]]+1</f>
        <v>2</v>
      </c>
      <c r="J762" s="1" cm="1">
        <f t="array" ref="J762">SUM(IF(podroze[Nazwisko]=podroze[[#This Row],[Nazwisko]],podroze[dnie],0))</f>
        <v>22</v>
      </c>
      <c r="K762" s="1">
        <f>30+(podroze[[#This Row],[dnie]]-1)*24</f>
        <v>54</v>
      </c>
      <c r="AB762" s="1" t="s">
        <v>164</v>
      </c>
      <c r="AC762" s="1" t="s">
        <v>165</v>
      </c>
      <c r="AD762" s="1" t="s">
        <v>47</v>
      </c>
      <c r="AE762" s="2">
        <v>41851</v>
      </c>
      <c r="AF762" s="2">
        <v>41852</v>
      </c>
      <c r="AG762">
        <v>526.79999999999995</v>
      </c>
      <c r="AH762" t="str">
        <f>podroze7[[#This Row],[Imie]]&amp;podroze7[[#This Row],[Nazwisko]]</f>
        <v>AlbertMarakasz</v>
      </c>
      <c r="AI762">
        <f>COUNTIF(podroze7[id],podroze7[[#This Row],[id]])</f>
        <v>14</v>
      </c>
      <c r="AJ762">
        <f>podroze7[[#This Row],[D_powr]]-podroze7[[#This Row],[D_wyj]]+1</f>
        <v>2</v>
      </c>
      <c r="AK762" s="1" cm="1">
        <f t="array" ref="AK762">SUM(IF(podroze7[Nazwisko]=podroze7[[#This Row],[Nazwisko]],podroze7[dnie],0))</f>
        <v>22</v>
      </c>
      <c r="AL762" s="1">
        <f>30+(podroze7[[#This Row],[dnie]]-1)*24</f>
        <v>54</v>
      </c>
      <c r="AM762" s="1">
        <f>podroze7[[#This Row],[dieta]]+podroze7[[#This Row],[Koszt_wyj]]</f>
        <v>580.79999999999995</v>
      </c>
      <c r="AZ762" s="1" t="s">
        <v>164</v>
      </c>
      <c r="BA762" s="1" t="s">
        <v>165</v>
      </c>
      <c r="BB762" s="1" t="s">
        <v>47</v>
      </c>
      <c r="BC762" s="2">
        <v>41851</v>
      </c>
      <c r="BD762" s="2">
        <v>41852</v>
      </c>
      <c r="BE762">
        <v>526.79999999999995</v>
      </c>
      <c r="BF762" t="str">
        <f>podroze78[[#This Row],[Imie]]&amp;podroze78[[#This Row],[Nazwisko]]</f>
        <v>AlbertMarakasz</v>
      </c>
      <c r="BG762">
        <f>COUNTIF(podroze78[id],podroze78[[#This Row],[id]])</f>
        <v>14</v>
      </c>
      <c r="BH762">
        <f>podroze78[[#This Row],[D_powr]]-podroze78[[#This Row],[D_wyj]]+1</f>
        <v>2</v>
      </c>
      <c r="BI762" s="1" cm="1">
        <f t="array" ref="BI762">SUM(IF(podroze78[Nazwisko]=podroze78[[#This Row],[Nazwisko]],podroze78[dnie],0))</f>
        <v>22</v>
      </c>
      <c r="BJ762" s="1">
        <f>30+(podroze78[[#This Row],[dnie]]-1)*24</f>
        <v>54</v>
      </c>
      <c r="BK762" s="1">
        <f>podroze78[[#This Row],[dieta]]+podroze78[[#This Row],[Koszt_wyj]]</f>
        <v>580.79999999999995</v>
      </c>
      <c r="BL762" s="1">
        <f>MONTH(podroze78[[#This Row],[D_wyj]])</f>
        <v>7</v>
      </c>
      <c r="BT762" s="1" t="s">
        <v>164</v>
      </c>
      <c r="BU762" s="1" t="s">
        <v>165</v>
      </c>
      <c r="BV762" s="1" t="s">
        <v>47</v>
      </c>
      <c r="BW762" s="2">
        <v>41851</v>
      </c>
      <c r="BX762" s="2">
        <v>41852</v>
      </c>
      <c r="BY762">
        <v>526.79999999999995</v>
      </c>
      <c r="BZ762" t="str">
        <f>podroze789[[#This Row],[Imie]]&amp;podroze789[[#This Row],[Nazwisko]]</f>
        <v>AlbertMarakasz</v>
      </c>
      <c r="CA762">
        <f>COUNTIF(podroze789[id],podroze789[[#This Row],[id]])</f>
        <v>14</v>
      </c>
      <c r="CB762">
        <f>podroze789[[#This Row],[D_powr]]-podroze789[[#This Row],[D_wyj]]+1</f>
        <v>2</v>
      </c>
      <c r="CC762" s="1" cm="1">
        <f t="array" ref="CC762">SUM(IF(podroze789[Nazwisko]=podroze789[[#This Row],[Nazwisko]],podroze789[dnie],0))</f>
        <v>22</v>
      </c>
      <c r="CD762" s="1">
        <f>30+(podroze789[[#This Row],[dnie]]-1)*24</f>
        <v>54</v>
      </c>
      <c r="CE762" s="1">
        <f>podroze789[[#This Row],[dieta]]+podroze789[[#This Row],[Koszt_wyj]]</f>
        <v>580.79999999999995</v>
      </c>
      <c r="CF762" s="1">
        <f>MONTH(podroze789[[#This Row],[D_wyj]])</f>
        <v>7</v>
      </c>
      <c r="CG762" s="1">
        <f>podroze789[[#This Row],[dnie]]-1</f>
        <v>1</v>
      </c>
    </row>
    <row r="763" spans="1:85" x14ac:dyDescent="0.25">
      <c r="A763" s="1" t="s">
        <v>115</v>
      </c>
      <c r="B763" s="1" t="s">
        <v>153</v>
      </c>
      <c r="C763" s="1" t="s">
        <v>72</v>
      </c>
      <c r="D763" s="2">
        <v>41827</v>
      </c>
      <c r="E763" s="2">
        <v>41829</v>
      </c>
      <c r="F763">
        <v>892.7</v>
      </c>
      <c r="G763" t="str">
        <f>podroze[[#This Row],[Imie]]&amp;podroze[[#This Row],[Nazwisko]]</f>
        <v>AnnaAugustowska</v>
      </c>
      <c r="H763">
        <f>COUNTIF(podroze[id],podroze[[#This Row],[id]])</f>
        <v>9</v>
      </c>
      <c r="I763">
        <f>podroze[[#This Row],[D_powr]]-podroze[[#This Row],[D_wyj]]+1</f>
        <v>3</v>
      </c>
      <c r="J763" s="1" cm="1">
        <f t="array" ref="J763">SUM(IF(podroze[Nazwisko]=podroze[[#This Row],[Nazwisko]],podroze[dnie],0))</f>
        <v>22</v>
      </c>
      <c r="K763" s="1">
        <f>30+(podroze[[#This Row],[dnie]]-1)*24</f>
        <v>78</v>
      </c>
      <c r="AB763" s="1" t="s">
        <v>115</v>
      </c>
      <c r="AC763" s="1" t="s">
        <v>153</v>
      </c>
      <c r="AD763" s="1" t="s">
        <v>72</v>
      </c>
      <c r="AE763" s="2">
        <v>41827</v>
      </c>
      <c r="AF763" s="2">
        <v>41829</v>
      </c>
      <c r="AG763">
        <v>892.7</v>
      </c>
      <c r="AH763" t="str">
        <f>podroze7[[#This Row],[Imie]]&amp;podroze7[[#This Row],[Nazwisko]]</f>
        <v>AnnaAugustowska</v>
      </c>
      <c r="AI763">
        <f>COUNTIF(podroze7[id],podroze7[[#This Row],[id]])</f>
        <v>9</v>
      </c>
      <c r="AJ763">
        <f>podroze7[[#This Row],[D_powr]]-podroze7[[#This Row],[D_wyj]]+1</f>
        <v>3</v>
      </c>
      <c r="AK763" s="1" cm="1">
        <f t="array" ref="AK763">SUM(IF(podroze7[Nazwisko]=podroze7[[#This Row],[Nazwisko]],podroze7[dnie],0))</f>
        <v>22</v>
      </c>
      <c r="AL763" s="1">
        <f>30+(podroze7[[#This Row],[dnie]]-1)*24</f>
        <v>78</v>
      </c>
      <c r="AM763" s="1">
        <f>podroze7[[#This Row],[dieta]]+podroze7[[#This Row],[Koszt_wyj]]</f>
        <v>970.7</v>
      </c>
      <c r="AZ763" s="1" t="s">
        <v>115</v>
      </c>
      <c r="BA763" s="1" t="s">
        <v>153</v>
      </c>
      <c r="BB763" s="1" t="s">
        <v>72</v>
      </c>
      <c r="BC763" s="2">
        <v>41827</v>
      </c>
      <c r="BD763" s="2">
        <v>41829</v>
      </c>
      <c r="BE763">
        <v>892.7</v>
      </c>
      <c r="BF763" t="str">
        <f>podroze78[[#This Row],[Imie]]&amp;podroze78[[#This Row],[Nazwisko]]</f>
        <v>AnnaAugustowska</v>
      </c>
      <c r="BG763">
        <f>COUNTIF(podroze78[id],podroze78[[#This Row],[id]])</f>
        <v>9</v>
      </c>
      <c r="BH763">
        <f>podroze78[[#This Row],[D_powr]]-podroze78[[#This Row],[D_wyj]]+1</f>
        <v>3</v>
      </c>
      <c r="BI763" s="1" cm="1">
        <f t="array" ref="BI763">SUM(IF(podroze78[Nazwisko]=podroze78[[#This Row],[Nazwisko]],podroze78[dnie],0))</f>
        <v>22</v>
      </c>
      <c r="BJ763" s="1">
        <f>30+(podroze78[[#This Row],[dnie]]-1)*24</f>
        <v>78</v>
      </c>
      <c r="BK763" s="1">
        <f>podroze78[[#This Row],[dieta]]+podroze78[[#This Row],[Koszt_wyj]]</f>
        <v>970.7</v>
      </c>
      <c r="BL763" s="1">
        <f>MONTH(podroze78[[#This Row],[D_wyj]])</f>
        <v>7</v>
      </c>
      <c r="BT763" s="1" t="s">
        <v>115</v>
      </c>
      <c r="BU763" s="1" t="s">
        <v>153</v>
      </c>
      <c r="BV763" s="1" t="s">
        <v>72</v>
      </c>
      <c r="BW763" s="2">
        <v>41827</v>
      </c>
      <c r="BX763" s="2">
        <v>41829</v>
      </c>
      <c r="BY763">
        <v>892.7</v>
      </c>
      <c r="BZ763" t="str">
        <f>podroze789[[#This Row],[Imie]]&amp;podroze789[[#This Row],[Nazwisko]]</f>
        <v>AnnaAugustowska</v>
      </c>
      <c r="CA763">
        <f>COUNTIF(podroze789[id],podroze789[[#This Row],[id]])</f>
        <v>9</v>
      </c>
      <c r="CB763">
        <f>podroze789[[#This Row],[D_powr]]-podroze789[[#This Row],[D_wyj]]+1</f>
        <v>3</v>
      </c>
      <c r="CC763" s="1" cm="1">
        <f t="array" ref="CC763">SUM(IF(podroze789[Nazwisko]=podroze789[[#This Row],[Nazwisko]],podroze789[dnie],0))</f>
        <v>22</v>
      </c>
      <c r="CD763" s="1">
        <f>30+(podroze789[[#This Row],[dnie]]-1)*24</f>
        <v>78</v>
      </c>
      <c r="CE763" s="1">
        <f>podroze789[[#This Row],[dieta]]+podroze789[[#This Row],[Koszt_wyj]]</f>
        <v>970.7</v>
      </c>
      <c r="CF763" s="1">
        <f>MONTH(podroze789[[#This Row],[D_wyj]])</f>
        <v>7</v>
      </c>
      <c r="CG763" s="1">
        <f>podroze789[[#This Row],[dnie]]-1</f>
        <v>2</v>
      </c>
    </row>
    <row r="764" spans="1:85" x14ac:dyDescent="0.25">
      <c r="A764" s="1" t="s">
        <v>86</v>
      </c>
      <c r="B764" s="1" t="s">
        <v>150</v>
      </c>
      <c r="C764" s="1" t="s">
        <v>30</v>
      </c>
      <c r="D764" s="2">
        <v>41684</v>
      </c>
      <c r="E764" s="2">
        <v>41686</v>
      </c>
      <c r="F764">
        <v>450.5</v>
      </c>
      <c r="G764" t="str">
        <f>podroze[[#This Row],[Imie]]&amp;podroze[[#This Row],[Nazwisko]]</f>
        <v>AdamFalski</v>
      </c>
      <c r="H764">
        <f>COUNTIF(podroze[id],podroze[[#This Row],[id]])</f>
        <v>8</v>
      </c>
      <c r="I764">
        <f>podroze[[#This Row],[D_powr]]-podroze[[#This Row],[D_wyj]]+1</f>
        <v>3</v>
      </c>
      <c r="J764" s="1" cm="1">
        <f t="array" ref="J764">SUM(IF(podroze[Nazwisko]=podroze[[#This Row],[Nazwisko]],podroze[dnie],0))</f>
        <v>22</v>
      </c>
      <c r="K764" s="1">
        <f>30+(podroze[[#This Row],[dnie]]-1)*24</f>
        <v>78</v>
      </c>
      <c r="AB764" s="1" t="s">
        <v>86</v>
      </c>
      <c r="AC764" s="1" t="s">
        <v>150</v>
      </c>
      <c r="AD764" s="1" t="s">
        <v>30</v>
      </c>
      <c r="AE764" s="2">
        <v>41684</v>
      </c>
      <c r="AF764" s="2">
        <v>41686</v>
      </c>
      <c r="AG764">
        <v>450.5</v>
      </c>
      <c r="AH764" t="str">
        <f>podroze7[[#This Row],[Imie]]&amp;podroze7[[#This Row],[Nazwisko]]</f>
        <v>AdamFalski</v>
      </c>
      <c r="AI764">
        <f>COUNTIF(podroze7[id],podroze7[[#This Row],[id]])</f>
        <v>8</v>
      </c>
      <c r="AJ764">
        <f>podroze7[[#This Row],[D_powr]]-podroze7[[#This Row],[D_wyj]]+1</f>
        <v>3</v>
      </c>
      <c r="AK764" s="1" cm="1">
        <f t="array" ref="AK764">SUM(IF(podroze7[Nazwisko]=podroze7[[#This Row],[Nazwisko]],podroze7[dnie],0))</f>
        <v>22</v>
      </c>
      <c r="AL764" s="1">
        <f>30+(podroze7[[#This Row],[dnie]]-1)*24</f>
        <v>78</v>
      </c>
      <c r="AM764" s="1">
        <f>podroze7[[#This Row],[dieta]]+podroze7[[#This Row],[Koszt_wyj]]</f>
        <v>528.5</v>
      </c>
      <c r="AZ764" s="1" t="s">
        <v>86</v>
      </c>
      <c r="BA764" s="1" t="s">
        <v>150</v>
      </c>
      <c r="BB764" s="1" t="s">
        <v>30</v>
      </c>
      <c r="BC764" s="2">
        <v>41684</v>
      </c>
      <c r="BD764" s="2">
        <v>41686</v>
      </c>
      <c r="BE764">
        <v>450.5</v>
      </c>
      <c r="BF764" t="str">
        <f>podroze78[[#This Row],[Imie]]&amp;podroze78[[#This Row],[Nazwisko]]</f>
        <v>AdamFalski</v>
      </c>
      <c r="BG764">
        <f>COUNTIF(podroze78[id],podroze78[[#This Row],[id]])</f>
        <v>8</v>
      </c>
      <c r="BH764">
        <f>podroze78[[#This Row],[D_powr]]-podroze78[[#This Row],[D_wyj]]+1</f>
        <v>3</v>
      </c>
      <c r="BI764" s="1" cm="1">
        <f t="array" ref="BI764">SUM(IF(podroze78[Nazwisko]=podroze78[[#This Row],[Nazwisko]],podroze78[dnie],0))</f>
        <v>22</v>
      </c>
      <c r="BJ764" s="1">
        <f>30+(podroze78[[#This Row],[dnie]]-1)*24</f>
        <v>78</v>
      </c>
      <c r="BK764" s="1">
        <f>podroze78[[#This Row],[dieta]]+podroze78[[#This Row],[Koszt_wyj]]</f>
        <v>528.5</v>
      </c>
      <c r="BL764" s="1">
        <f>MONTH(podroze78[[#This Row],[D_wyj]])</f>
        <v>2</v>
      </c>
      <c r="BT764" s="1" t="s">
        <v>86</v>
      </c>
      <c r="BU764" s="1" t="s">
        <v>150</v>
      </c>
      <c r="BV764" s="1" t="s">
        <v>30</v>
      </c>
      <c r="BW764" s="2">
        <v>41684</v>
      </c>
      <c r="BX764" s="2">
        <v>41686</v>
      </c>
      <c r="BY764">
        <v>450.5</v>
      </c>
      <c r="BZ764" t="str">
        <f>podroze789[[#This Row],[Imie]]&amp;podroze789[[#This Row],[Nazwisko]]</f>
        <v>AdamFalski</v>
      </c>
      <c r="CA764">
        <f>COUNTIF(podroze789[id],podroze789[[#This Row],[id]])</f>
        <v>8</v>
      </c>
      <c r="CB764">
        <f>podroze789[[#This Row],[D_powr]]-podroze789[[#This Row],[D_wyj]]+1</f>
        <v>3</v>
      </c>
      <c r="CC764" s="1" cm="1">
        <f t="array" ref="CC764">SUM(IF(podroze789[Nazwisko]=podroze789[[#This Row],[Nazwisko]],podroze789[dnie],0))</f>
        <v>22</v>
      </c>
      <c r="CD764" s="1">
        <f>30+(podroze789[[#This Row],[dnie]]-1)*24</f>
        <v>78</v>
      </c>
      <c r="CE764" s="1">
        <f>podroze789[[#This Row],[dieta]]+podroze789[[#This Row],[Koszt_wyj]]</f>
        <v>528.5</v>
      </c>
      <c r="CF764" s="1">
        <f>MONTH(podroze789[[#This Row],[D_wyj]])</f>
        <v>2</v>
      </c>
      <c r="CG764" s="1">
        <f>podroze789[[#This Row],[dnie]]-1</f>
        <v>2</v>
      </c>
    </row>
    <row r="765" spans="1:85" x14ac:dyDescent="0.25">
      <c r="A765" s="1" t="s">
        <v>52</v>
      </c>
      <c r="B765" s="1" t="s">
        <v>53</v>
      </c>
      <c r="C765" s="1" t="s">
        <v>72</v>
      </c>
      <c r="D765" s="2">
        <v>41684</v>
      </c>
      <c r="E765" s="2">
        <v>41686</v>
      </c>
      <c r="F765">
        <v>892.7</v>
      </c>
      <c r="G765" t="str">
        <f>podroze[[#This Row],[Imie]]&amp;podroze[[#This Row],[Nazwisko]]</f>
        <v>LidiaOpolska</v>
      </c>
      <c r="H765">
        <f>COUNTIF(podroze[id],podroze[[#This Row],[id]])</f>
        <v>8</v>
      </c>
      <c r="I765">
        <f>podroze[[#This Row],[D_powr]]-podroze[[#This Row],[D_wyj]]+1</f>
        <v>3</v>
      </c>
      <c r="J765" s="1" cm="1">
        <f t="array" ref="J765">SUM(IF(podroze[Nazwisko]=podroze[[#This Row],[Nazwisko]],podroze[dnie],0))</f>
        <v>22</v>
      </c>
      <c r="K765" s="1">
        <f>30+(podroze[[#This Row],[dnie]]-1)*24</f>
        <v>78</v>
      </c>
      <c r="AB765" s="1" t="s">
        <v>52</v>
      </c>
      <c r="AC765" s="1" t="s">
        <v>53</v>
      </c>
      <c r="AD765" s="1" t="s">
        <v>72</v>
      </c>
      <c r="AE765" s="2">
        <v>41684</v>
      </c>
      <c r="AF765" s="2">
        <v>41686</v>
      </c>
      <c r="AG765">
        <v>892.7</v>
      </c>
      <c r="AH765" t="str">
        <f>podroze7[[#This Row],[Imie]]&amp;podroze7[[#This Row],[Nazwisko]]</f>
        <v>LidiaOpolska</v>
      </c>
      <c r="AI765">
        <f>COUNTIF(podroze7[id],podroze7[[#This Row],[id]])</f>
        <v>8</v>
      </c>
      <c r="AJ765">
        <f>podroze7[[#This Row],[D_powr]]-podroze7[[#This Row],[D_wyj]]+1</f>
        <v>3</v>
      </c>
      <c r="AK765" s="1" cm="1">
        <f t="array" ref="AK765">SUM(IF(podroze7[Nazwisko]=podroze7[[#This Row],[Nazwisko]],podroze7[dnie],0))</f>
        <v>22</v>
      </c>
      <c r="AL765" s="1">
        <f>30+(podroze7[[#This Row],[dnie]]-1)*24</f>
        <v>78</v>
      </c>
      <c r="AM765" s="1">
        <f>podroze7[[#This Row],[dieta]]+podroze7[[#This Row],[Koszt_wyj]]</f>
        <v>970.7</v>
      </c>
      <c r="AZ765" s="1" t="s">
        <v>52</v>
      </c>
      <c r="BA765" s="1" t="s">
        <v>53</v>
      </c>
      <c r="BB765" s="1" t="s">
        <v>72</v>
      </c>
      <c r="BC765" s="2">
        <v>41684</v>
      </c>
      <c r="BD765" s="2">
        <v>41686</v>
      </c>
      <c r="BE765">
        <v>892.7</v>
      </c>
      <c r="BF765" t="str">
        <f>podroze78[[#This Row],[Imie]]&amp;podroze78[[#This Row],[Nazwisko]]</f>
        <v>LidiaOpolska</v>
      </c>
      <c r="BG765">
        <f>COUNTIF(podroze78[id],podroze78[[#This Row],[id]])</f>
        <v>8</v>
      </c>
      <c r="BH765">
        <f>podroze78[[#This Row],[D_powr]]-podroze78[[#This Row],[D_wyj]]+1</f>
        <v>3</v>
      </c>
      <c r="BI765" s="1" cm="1">
        <f t="array" ref="BI765">SUM(IF(podroze78[Nazwisko]=podroze78[[#This Row],[Nazwisko]],podroze78[dnie],0))</f>
        <v>22</v>
      </c>
      <c r="BJ765" s="1">
        <f>30+(podroze78[[#This Row],[dnie]]-1)*24</f>
        <v>78</v>
      </c>
      <c r="BK765" s="1">
        <f>podroze78[[#This Row],[dieta]]+podroze78[[#This Row],[Koszt_wyj]]</f>
        <v>970.7</v>
      </c>
      <c r="BL765" s="1">
        <f>MONTH(podroze78[[#This Row],[D_wyj]])</f>
        <v>2</v>
      </c>
      <c r="BT765" s="1" t="s">
        <v>52</v>
      </c>
      <c r="BU765" s="1" t="s">
        <v>53</v>
      </c>
      <c r="BV765" s="1" t="s">
        <v>72</v>
      </c>
      <c r="BW765" s="2">
        <v>41684</v>
      </c>
      <c r="BX765" s="2">
        <v>41686</v>
      </c>
      <c r="BY765">
        <v>892.7</v>
      </c>
      <c r="BZ765" t="str">
        <f>podroze789[[#This Row],[Imie]]&amp;podroze789[[#This Row],[Nazwisko]]</f>
        <v>LidiaOpolska</v>
      </c>
      <c r="CA765">
        <f>COUNTIF(podroze789[id],podroze789[[#This Row],[id]])</f>
        <v>8</v>
      </c>
      <c r="CB765">
        <f>podroze789[[#This Row],[D_powr]]-podroze789[[#This Row],[D_wyj]]+1</f>
        <v>3</v>
      </c>
      <c r="CC765" s="1" cm="1">
        <f t="array" ref="CC765">SUM(IF(podroze789[Nazwisko]=podroze789[[#This Row],[Nazwisko]],podroze789[dnie],0))</f>
        <v>22</v>
      </c>
      <c r="CD765" s="1">
        <f>30+(podroze789[[#This Row],[dnie]]-1)*24</f>
        <v>78</v>
      </c>
      <c r="CE765" s="1">
        <f>podroze789[[#This Row],[dieta]]+podroze789[[#This Row],[Koszt_wyj]]</f>
        <v>970.7</v>
      </c>
      <c r="CF765" s="1">
        <f>MONTH(podroze789[[#This Row],[D_wyj]])</f>
        <v>2</v>
      </c>
      <c r="CG765" s="1">
        <f>podroze789[[#This Row],[dnie]]-1</f>
        <v>2</v>
      </c>
    </row>
    <row r="766" spans="1:85" x14ac:dyDescent="0.25">
      <c r="A766" s="1" t="s">
        <v>168</v>
      </c>
      <c r="B766" s="1" t="s">
        <v>169</v>
      </c>
      <c r="C766" s="1" t="s">
        <v>11</v>
      </c>
      <c r="D766" s="2">
        <v>41755</v>
      </c>
      <c r="E766" s="2">
        <v>41756</v>
      </c>
      <c r="F766">
        <v>295.39999999999998</v>
      </c>
      <c r="G766" t="str">
        <f>podroze[[#This Row],[Imie]]&amp;podroze[[#This Row],[Nazwisko]]</f>
        <v>MarcinJarskarski</v>
      </c>
      <c r="H766">
        <f>COUNTIF(podroze[id],podroze[[#This Row],[id]])</f>
        <v>11</v>
      </c>
      <c r="I766">
        <f>podroze[[#This Row],[D_powr]]-podroze[[#This Row],[D_wyj]]+1</f>
        <v>2</v>
      </c>
      <c r="J766" s="1" cm="1">
        <f t="array" ref="J766">SUM(IF(podroze[Nazwisko]=podroze[[#This Row],[Nazwisko]],podroze[dnie],0))</f>
        <v>22</v>
      </c>
      <c r="K766" s="1">
        <f>30+(podroze[[#This Row],[dnie]]-1)*24</f>
        <v>54</v>
      </c>
      <c r="AB766" s="1" t="s">
        <v>168</v>
      </c>
      <c r="AC766" s="1" t="s">
        <v>169</v>
      </c>
      <c r="AD766" s="1" t="s">
        <v>11</v>
      </c>
      <c r="AE766" s="2">
        <v>41755</v>
      </c>
      <c r="AF766" s="2">
        <v>41756</v>
      </c>
      <c r="AG766">
        <v>295.39999999999998</v>
      </c>
      <c r="AH766" t="str">
        <f>podroze7[[#This Row],[Imie]]&amp;podroze7[[#This Row],[Nazwisko]]</f>
        <v>MarcinJarskarski</v>
      </c>
      <c r="AI766">
        <f>COUNTIF(podroze7[id],podroze7[[#This Row],[id]])</f>
        <v>11</v>
      </c>
      <c r="AJ766">
        <f>podroze7[[#This Row],[D_powr]]-podroze7[[#This Row],[D_wyj]]+1</f>
        <v>2</v>
      </c>
      <c r="AK766" s="1" cm="1">
        <f t="array" ref="AK766">SUM(IF(podroze7[Nazwisko]=podroze7[[#This Row],[Nazwisko]],podroze7[dnie],0))</f>
        <v>22</v>
      </c>
      <c r="AL766" s="1">
        <f>30+(podroze7[[#This Row],[dnie]]-1)*24</f>
        <v>54</v>
      </c>
      <c r="AM766" s="1">
        <f>podroze7[[#This Row],[dieta]]+podroze7[[#This Row],[Koszt_wyj]]</f>
        <v>349.4</v>
      </c>
      <c r="AZ766" s="1" t="s">
        <v>168</v>
      </c>
      <c r="BA766" s="1" t="s">
        <v>169</v>
      </c>
      <c r="BB766" s="1" t="s">
        <v>11</v>
      </c>
      <c r="BC766" s="2">
        <v>41755</v>
      </c>
      <c r="BD766" s="2">
        <v>41756</v>
      </c>
      <c r="BE766">
        <v>295.39999999999998</v>
      </c>
      <c r="BF766" t="str">
        <f>podroze78[[#This Row],[Imie]]&amp;podroze78[[#This Row],[Nazwisko]]</f>
        <v>MarcinJarskarski</v>
      </c>
      <c r="BG766">
        <f>COUNTIF(podroze78[id],podroze78[[#This Row],[id]])</f>
        <v>11</v>
      </c>
      <c r="BH766">
        <f>podroze78[[#This Row],[D_powr]]-podroze78[[#This Row],[D_wyj]]+1</f>
        <v>2</v>
      </c>
      <c r="BI766" s="1" cm="1">
        <f t="array" ref="BI766">SUM(IF(podroze78[Nazwisko]=podroze78[[#This Row],[Nazwisko]],podroze78[dnie],0))</f>
        <v>22</v>
      </c>
      <c r="BJ766" s="1">
        <f>30+(podroze78[[#This Row],[dnie]]-1)*24</f>
        <v>54</v>
      </c>
      <c r="BK766" s="1">
        <f>podroze78[[#This Row],[dieta]]+podroze78[[#This Row],[Koszt_wyj]]</f>
        <v>349.4</v>
      </c>
      <c r="BL766" s="1">
        <f>MONTH(podroze78[[#This Row],[D_wyj]])</f>
        <v>4</v>
      </c>
      <c r="BT766" s="1" t="s">
        <v>168</v>
      </c>
      <c r="BU766" s="1" t="s">
        <v>169</v>
      </c>
      <c r="BV766" s="1" t="s">
        <v>11</v>
      </c>
      <c r="BW766" s="2">
        <v>41755</v>
      </c>
      <c r="BX766" s="2">
        <v>41756</v>
      </c>
      <c r="BY766">
        <v>295.39999999999998</v>
      </c>
      <c r="BZ766" t="str">
        <f>podroze789[[#This Row],[Imie]]&amp;podroze789[[#This Row],[Nazwisko]]</f>
        <v>MarcinJarskarski</v>
      </c>
      <c r="CA766">
        <f>COUNTIF(podroze789[id],podroze789[[#This Row],[id]])</f>
        <v>11</v>
      </c>
      <c r="CB766">
        <f>podroze789[[#This Row],[D_powr]]-podroze789[[#This Row],[D_wyj]]+1</f>
        <v>2</v>
      </c>
      <c r="CC766" s="1" cm="1">
        <f t="array" ref="CC766">SUM(IF(podroze789[Nazwisko]=podroze789[[#This Row],[Nazwisko]],podroze789[dnie],0))</f>
        <v>22</v>
      </c>
      <c r="CD766" s="1">
        <f>30+(podroze789[[#This Row],[dnie]]-1)*24</f>
        <v>54</v>
      </c>
      <c r="CE766" s="1">
        <f>podroze789[[#This Row],[dieta]]+podroze789[[#This Row],[Koszt_wyj]]</f>
        <v>349.4</v>
      </c>
      <c r="CF766" s="1">
        <f>MONTH(podroze789[[#This Row],[D_wyj]])</f>
        <v>4</v>
      </c>
      <c r="CG766" s="1">
        <f>podroze789[[#This Row],[dnie]]-1</f>
        <v>1</v>
      </c>
    </row>
    <row r="767" spans="1:85" x14ac:dyDescent="0.25">
      <c r="A767" s="1" t="s">
        <v>168</v>
      </c>
      <c r="B767" s="1" t="s">
        <v>169</v>
      </c>
      <c r="C767" s="1" t="s">
        <v>24</v>
      </c>
      <c r="D767" s="2">
        <v>41827</v>
      </c>
      <c r="E767" s="2">
        <v>41828</v>
      </c>
      <c r="F767">
        <v>439.7</v>
      </c>
      <c r="G767" t="str">
        <f>podroze[[#This Row],[Imie]]&amp;podroze[[#This Row],[Nazwisko]]</f>
        <v>MarcinJarskarski</v>
      </c>
      <c r="H767">
        <f>COUNTIF(podroze[id],podroze[[#This Row],[id]])</f>
        <v>11</v>
      </c>
      <c r="I767">
        <f>podroze[[#This Row],[D_powr]]-podroze[[#This Row],[D_wyj]]+1</f>
        <v>2</v>
      </c>
      <c r="J767" s="1" cm="1">
        <f t="array" ref="J767">SUM(IF(podroze[Nazwisko]=podroze[[#This Row],[Nazwisko]],podroze[dnie],0))</f>
        <v>22</v>
      </c>
      <c r="K767" s="1">
        <f>30+(podroze[[#This Row],[dnie]]-1)*24</f>
        <v>54</v>
      </c>
      <c r="AB767" s="1" t="s">
        <v>168</v>
      </c>
      <c r="AC767" s="1" t="s">
        <v>169</v>
      </c>
      <c r="AD767" s="1" t="s">
        <v>24</v>
      </c>
      <c r="AE767" s="2">
        <v>41827</v>
      </c>
      <c r="AF767" s="2">
        <v>41828</v>
      </c>
      <c r="AG767">
        <v>439.7</v>
      </c>
      <c r="AH767" t="str">
        <f>podroze7[[#This Row],[Imie]]&amp;podroze7[[#This Row],[Nazwisko]]</f>
        <v>MarcinJarskarski</v>
      </c>
      <c r="AI767">
        <f>COUNTIF(podroze7[id],podroze7[[#This Row],[id]])</f>
        <v>11</v>
      </c>
      <c r="AJ767">
        <f>podroze7[[#This Row],[D_powr]]-podroze7[[#This Row],[D_wyj]]+1</f>
        <v>2</v>
      </c>
      <c r="AK767" s="1" cm="1">
        <f t="array" ref="AK767">SUM(IF(podroze7[Nazwisko]=podroze7[[#This Row],[Nazwisko]],podroze7[dnie],0))</f>
        <v>22</v>
      </c>
      <c r="AL767" s="1">
        <f>30+(podroze7[[#This Row],[dnie]]-1)*24</f>
        <v>54</v>
      </c>
      <c r="AM767" s="1">
        <f>podroze7[[#This Row],[dieta]]+podroze7[[#This Row],[Koszt_wyj]]</f>
        <v>493.7</v>
      </c>
      <c r="AZ767" s="1" t="s">
        <v>168</v>
      </c>
      <c r="BA767" s="1" t="s">
        <v>169</v>
      </c>
      <c r="BB767" s="1" t="s">
        <v>24</v>
      </c>
      <c r="BC767" s="2">
        <v>41827</v>
      </c>
      <c r="BD767" s="2">
        <v>41828</v>
      </c>
      <c r="BE767">
        <v>439.7</v>
      </c>
      <c r="BF767" t="str">
        <f>podroze78[[#This Row],[Imie]]&amp;podroze78[[#This Row],[Nazwisko]]</f>
        <v>MarcinJarskarski</v>
      </c>
      <c r="BG767">
        <f>COUNTIF(podroze78[id],podroze78[[#This Row],[id]])</f>
        <v>11</v>
      </c>
      <c r="BH767">
        <f>podroze78[[#This Row],[D_powr]]-podroze78[[#This Row],[D_wyj]]+1</f>
        <v>2</v>
      </c>
      <c r="BI767" s="1" cm="1">
        <f t="array" ref="BI767">SUM(IF(podroze78[Nazwisko]=podroze78[[#This Row],[Nazwisko]],podroze78[dnie],0))</f>
        <v>22</v>
      </c>
      <c r="BJ767" s="1">
        <f>30+(podroze78[[#This Row],[dnie]]-1)*24</f>
        <v>54</v>
      </c>
      <c r="BK767" s="1">
        <f>podroze78[[#This Row],[dieta]]+podroze78[[#This Row],[Koszt_wyj]]</f>
        <v>493.7</v>
      </c>
      <c r="BL767" s="1">
        <f>MONTH(podroze78[[#This Row],[D_wyj]])</f>
        <v>7</v>
      </c>
      <c r="BT767" s="1" t="s">
        <v>168</v>
      </c>
      <c r="BU767" s="1" t="s">
        <v>169</v>
      </c>
      <c r="BV767" s="1" t="s">
        <v>24</v>
      </c>
      <c r="BW767" s="2">
        <v>41827</v>
      </c>
      <c r="BX767" s="2">
        <v>41828</v>
      </c>
      <c r="BY767">
        <v>439.7</v>
      </c>
      <c r="BZ767" t="str">
        <f>podroze789[[#This Row],[Imie]]&amp;podroze789[[#This Row],[Nazwisko]]</f>
        <v>MarcinJarskarski</v>
      </c>
      <c r="CA767">
        <f>COUNTIF(podroze789[id],podroze789[[#This Row],[id]])</f>
        <v>11</v>
      </c>
      <c r="CB767">
        <f>podroze789[[#This Row],[D_powr]]-podroze789[[#This Row],[D_wyj]]+1</f>
        <v>2</v>
      </c>
      <c r="CC767" s="1" cm="1">
        <f t="array" ref="CC767">SUM(IF(podroze789[Nazwisko]=podroze789[[#This Row],[Nazwisko]],podroze789[dnie],0))</f>
        <v>22</v>
      </c>
      <c r="CD767" s="1">
        <f>30+(podroze789[[#This Row],[dnie]]-1)*24</f>
        <v>54</v>
      </c>
      <c r="CE767" s="1">
        <f>podroze789[[#This Row],[dieta]]+podroze789[[#This Row],[Koszt_wyj]]</f>
        <v>493.7</v>
      </c>
      <c r="CF767" s="1">
        <f>MONTH(podroze789[[#This Row],[D_wyj]])</f>
        <v>7</v>
      </c>
      <c r="CG767" s="1">
        <f>podroze789[[#This Row],[dnie]]-1</f>
        <v>1</v>
      </c>
    </row>
    <row r="768" spans="1:85" x14ac:dyDescent="0.25">
      <c r="A768" s="1" t="s">
        <v>168</v>
      </c>
      <c r="B768" s="1" t="s">
        <v>169</v>
      </c>
      <c r="C768" s="1" t="s">
        <v>11</v>
      </c>
      <c r="D768" s="2">
        <v>41835</v>
      </c>
      <c r="E768" s="2">
        <v>41836</v>
      </c>
      <c r="F768">
        <v>295.39999999999998</v>
      </c>
      <c r="G768" t="str">
        <f>podroze[[#This Row],[Imie]]&amp;podroze[[#This Row],[Nazwisko]]</f>
        <v>MarcinJarskarski</v>
      </c>
      <c r="H768">
        <f>COUNTIF(podroze[id],podroze[[#This Row],[id]])</f>
        <v>11</v>
      </c>
      <c r="I768">
        <f>podroze[[#This Row],[D_powr]]-podroze[[#This Row],[D_wyj]]+1</f>
        <v>2</v>
      </c>
      <c r="J768" s="1" cm="1">
        <f t="array" ref="J768">SUM(IF(podroze[Nazwisko]=podroze[[#This Row],[Nazwisko]],podroze[dnie],0))</f>
        <v>22</v>
      </c>
      <c r="K768" s="1">
        <f>30+(podroze[[#This Row],[dnie]]-1)*24</f>
        <v>54</v>
      </c>
      <c r="AB768" s="1" t="s">
        <v>168</v>
      </c>
      <c r="AC768" s="1" t="s">
        <v>169</v>
      </c>
      <c r="AD768" s="1" t="s">
        <v>11</v>
      </c>
      <c r="AE768" s="2">
        <v>41835</v>
      </c>
      <c r="AF768" s="2">
        <v>41836</v>
      </c>
      <c r="AG768">
        <v>295.39999999999998</v>
      </c>
      <c r="AH768" t="str">
        <f>podroze7[[#This Row],[Imie]]&amp;podroze7[[#This Row],[Nazwisko]]</f>
        <v>MarcinJarskarski</v>
      </c>
      <c r="AI768">
        <f>COUNTIF(podroze7[id],podroze7[[#This Row],[id]])</f>
        <v>11</v>
      </c>
      <c r="AJ768">
        <f>podroze7[[#This Row],[D_powr]]-podroze7[[#This Row],[D_wyj]]+1</f>
        <v>2</v>
      </c>
      <c r="AK768" s="1" cm="1">
        <f t="array" ref="AK768">SUM(IF(podroze7[Nazwisko]=podroze7[[#This Row],[Nazwisko]],podroze7[dnie],0))</f>
        <v>22</v>
      </c>
      <c r="AL768" s="1">
        <f>30+(podroze7[[#This Row],[dnie]]-1)*24</f>
        <v>54</v>
      </c>
      <c r="AM768" s="1">
        <f>podroze7[[#This Row],[dieta]]+podroze7[[#This Row],[Koszt_wyj]]</f>
        <v>349.4</v>
      </c>
      <c r="AZ768" s="1" t="s">
        <v>168</v>
      </c>
      <c r="BA768" s="1" t="s">
        <v>169</v>
      </c>
      <c r="BB768" s="1" t="s">
        <v>11</v>
      </c>
      <c r="BC768" s="2">
        <v>41835</v>
      </c>
      <c r="BD768" s="2">
        <v>41836</v>
      </c>
      <c r="BE768">
        <v>295.39999999999998</v>
      </c>
      <c r="BF768" t="str">
        <f>podroze78[[#This Row],[Imie]]&amp;podroze78[[#This Row],[Nazwisko]]</f>
        <v>MarcinJarskarski</v>
      </c>
      <c r="BG768">
        <f>COUNTIF(podroze78[id],podroze78[[#This Row],[id]])</f>
        <v>11</v>
      </c>
      <c r="BH768">
        <f>podroze78[[#This Row],[D_powr]]-podroze78[[#This Row],[D_wyj]]+1</f>
        <v>2</v>
      </c>
      <c r="BI768" s="1" cm="1">
        <f t="array" ref="BI768">SUM(IF(podroze78[Nazwisko]=podroze78[[#This Row],[Nazwisko]],podroze78[dnie],0))</f>
        <v>22</v>
      </c>
      <c r="BJ768" s="1">
        <f>30+(podroze78[[#This Row],[dnie]]-1)*24</f>
        <v>54</v>
      </c>
      <c r="BK768" s="1">
        <f>podroze78[[#This Row],[dieta]]+podroze78[[#This Row],[Koszt_wyj]]</f>
        <v>349.4</v>
      </c>
      <c r="BL768" s="1">
        <f>MONTH(podroze78[[#This Row],[D_wyj]])</f>
        <v>7</v>
      </c>
      <c r="BT768" s="1" t="s">
        <v>168</v>
      </c>
      <c r="BU768" s="1" t="s">
        <v>169</v>
      </c>
      <c r="BV768" s="1" t="s">
        <v>11</v>
      </c>
      <c r="BW768" s="2">
        <v>41835</v>
      </c>
      <c r="BX768" s="2">
        <v>41836</v>
      </c>
      <c r="BY768">
        <v>295.39999999999998</v>
      </c>
      <c r="BZ768" t="str">
        <f>podroze789[[#This Row],[Imie]]&amp;podroze789[[#This Row],[Nazwisko]]</f>
        <v>MarcinJarskarski</v>
      </c>
      <c r="CA768">
        <f>COUNTIF(podroze789[id],podroze789[[#This Row],[id]])</f>
        <v>11</v>
      </c>
      <c r="CB768">
        <f>podroze789[[#This Row],[D_powr]]-podroze789[[#This Row],[D_wyj]]+1</f>
        <v>2</v>
      </c>
      <c r="CC768" s="1" cm="1">
        <f t="array" ref="CC768">SUM(IF(podroze789[Nazwisko]=podroze789[[#This Row],[Nazwisko]],podroze789[dnie],0))</f>
        <v>22</v>
      </c>
      <c r="CD768" s="1">
        <f>30+(podroze789[[#This Row],[dnie]]-1)*24</f>
        <v>54</v>
      </c>
      <c r="CE768" s="1">
        <f>podroze789[[#This Row],[dieta]]+podroze789[[#This Row],[Koszt_wyj]]</f>
        <v>349.4</v>
      </c>
      <c r="CF768" s="1">
        <f>MONTH(podroze789[[#This Row],[D_wyj]])</f>
        <v>7</v>
      </c>
      <c r="CG768" s="1">
        <f>podroze789[[#This Row],[dnie]]-1</f>
        <v>1</v>
      </c>
    </row>
    <row r="769" spans="1:85" x14ac:dyDescent="0.25">
      <c r="A769" s="1" t="s">
        <v>168</v>
      </c>
      <c r="B769" s="1" t="s">
        <v>169</v>
      </c>
      <c r="C769" s="1" t="s">
        <v>27</v>
      </c>
      <c r="D769" s="2">
        <v>41935</v>
      </c>
      <c r="E769" s="2">
        <v>41936</v>
      </c>
      <c r="F769">
        <v>570</v>
      </c>
      <c r="G769" t="str">
        <f>podroze[[#This Row],[Imie]]&amp;podroze[[#This Row],[Nazwisko]]</f>
        <v>MarcinJarskarski</v>
      </c>
      <c r="H769">
        <f>COUNTIF(podroze[id],podroze[[#This Row],[id]])</f>
        <v>11</v>
      </c>
      <c r="I769">
        <f>podroze[[#This Row],[D_powr]]-podroze[[#This Row],[D_wyj]]+1</f>
        <v>2</v>
      </c>
      <c r="J769" s="1" cm="1">
        <f t="array" ref="J769">SUM(IF(podroze[Nazwisko]=podroze[[#This Row],[Nazwisko]],podroze[dnie],0))</f>
        <v>22</v>
      </c>
      <c r="K769" s="1">
        <f>30+(podroze[[#This Row],[dnie]]-1)*24</f>
        <v>54</v>
      </c>
      <c r="AB769" s="1" t="s">
        <v>168</v>
      </c>
      <c r="AC769" s="1" t="s">
        <v>169</v>
      </c>
      <c r="AD769" s="1" t="s">
        <v>27</v>
      </c>
      <c r="AE769" s="2">
        <v>41935</v>
      </c>
      <c r="AF769" s="2">
        <v>41936</v>
      </c>
      <c r="AG769">
        <v>570</v>
      </c>
      <c r="AH769" t="str">
        <f>podroze7[[#This Row],[Imie]]&amp;podroze7[[#This Row],[Nazwisko]]</f>
        <v>MarcinJarskarski</v>
      </c>
      <c r="AI769">
        <f>COUNTIF(podroze7[id],podroze7[[#This Row],[id]])</f>
        <v>11</v>
      </c>
      <c r="AJ769">
        <f>podroze7[[#This Row],[D_powr]]-podroze7[[#This Row],[D_wyj]]+1</f>
        <v>2</v>
      </c>
      <c r="AK769" s="1" cm="1">
        <f t="array" ref="AK769">SUM(IF(podroze7[Nazwisko]=podroze7[[#This Row],[Nazwisko]],podroze7[dnie],0))</f>
        <v>22</v>
      </c>
      <c r="AL769" s="1">
        <f>30+(podroze7[[#This Row],[dnie]]-1)*24</f>
        <v>54</v>
      </c>
      <c r="AM769" s="1">
        <f>podroze7[[#This Row],[dieta]]+podroze7[[#This Row],[Koszt_wyj]]</f>
        <v>624</v>
      </c>
      <c r="AZ769" s="1" t="s">
        <v>168</v>
      </c>
      <c r="BA769" s="1" t="s">
        <v>169</v>
      </c>
      <c r="BB769" s="1" t="s">
        <v>27</v>
      </c>
      <c r="BC769" s="2">
        <v>41935</v>
      </c>
      <c r="BD769" s="2">
        <v>41936</v>
      </c>
      <c r="BE769">
        <v>570</v>
      </c>
      <c r="BF769" t="str">
        <f>podroze78[[#This Row],[Imie]]&amp;podroze78[[#This Row],[Nazwisko]]</f>
        <v>MarcinJarskarski</v>
      </c>
      <c r="BG769">
        <f>COUNTIF(podroze78[id],podroze78[[#This Row],[id]])</f>
        <v>11</v>
      </c>
      <c r="BH769">
        <f>podroze78[[#This Row],[D_powr]]-podroze78[[#This Row],[D_wyj]]+1</f>
        <v>2</v>
      </c>
      <c r="BI769" s="1" cm="1">
        <f t="array" ref="BI769">SUM(IF(podroze78[Nazwisko]=podroze78[[#This Row],[Nazwisko]],podroze78[dnie],0))</f>
        <v>22</v>
      </c>
      <c r="BJ769" s="1">
        <f>30+(podroze78[[#This Row],[dnie]]-1)*24</f>
        <v>54</v>
      </c>
      <c r="BK769" s="1">
        <f>podroze78[[#This Row],[dieta]]+podroze78[[#This Row],[Koszt_wyj]]</f>
        <v>624</v>
      </c>
      <c r="BL769" s="1">
        <f>MONTH(podroze78[[#This Row],[D_wyj]])</f>
        <v>10</v>
      </c>
      <c r="BT769" s="1" t="s">
        <v>168</v>
      </c>
      <c r="BU769" s="1" t="s">
        <v>169</v>
      </c>
      <c r="BV769" s="1" t="s">
        <v>27</v>
      </c>
      <c r="BW769" s="2">
        <v>41935</v>
      </c>
      <c r="BX769" s="2">
        <v>41936</v>
      </c>
      <c r="BY769">
        <v>570</v>
      </c>
      <c r="BZ769" t="str">
        <f>podroze789[[#This Row],[Imie]]&amp;podroze789[[#This Row],[Nazwisko]]</f>
        <v>MarcinJarskarski</v>
      </c>
      <c r="CA769">
        <f>COUNTIF(podroze789[id],podroze789[[#This Row],[id]])</f>
        <v>11</v>
      </c>
      <c r="CB769">
        <f>podroze789[[#This Row],[D_powr]]-podroze789[[#This Row],[D_wyj]]+1</f>
        <v>2</v>
      </c>
      <c r="CC769" s="1" cm="1">
        <f t="array" ref="CC769">SUM(IF(podroze789[Nazwisko]=podroze789[[#This Row],[Nazwisko]],podroze789[dnie],0))</f>
        <v>22</v>
      </c>
      <c r="CD769" s="1">
        <f>30+(podroze789[[#This Row],[dnie]]-1)*24</f>
        <v>54</v>
      </c>
      <c r="CE769" s="1">
        <f>podroze789[[#This Row],[dieta]]+podroze789[[#This Row],[Koszt_wyj]]</f>
        <v>624</v>
      </c>
      <c r="CF769" s="1">
        <f>MONTH(podroze789[[#This Row],[D_wyj]])</f>
        <v>10</v>
      </c>
      <c r="CG769" s="1">
        <f>podroze789[[#This Row],[dnie]]-1</f>
        <v>1</v>
      </c>
    </row>
    <row r="770" spans="1:85" x14ac:dyDescent="0.25">
      <c r="A770" s="1" t="s">
        <v>168</v>
      </c>
      <c r="B770" s="1" t="s">
        <v>169</v>
      </c>
      <c r="C770" s="1" t="s">
        <v>66</v>
      </c>
      <c r="D770" s="2">
        <v>41995</v>
      </c>
      <c r="E770" s="2">
        <v>41996</v>
      </c>
      <c r="F770">
        <v>485.7</v>
      </c>
      <c r="G770" t="str">
        <f>podroze[[#This Row],[Imie]]&amp;podroze[[#This Row],[Nazwisko]]</f>
        <v>MarcinJarskarski</v>
      </c>
      <c r="H770">
        <f>COUNTIF(podroze[id],podroze[[#This Row],[id]])</f>
        <v>11</v>
      </c>
      <c r="I770">
        <f>podroze[[#This Row],[D_powr]]-podroze[[#This Row],[D_wyj]]+1</f>
        <v>2</v>
      </c>
      <c r="J770" s="1" cm="1">
        <f t="array" ref="J770">SUM(IF(podroze[Nazwisko]=podroze[[#This Row],[Nazwisko]],podroze[dnie],0))</f>
        <v>22</v>
      </c>
      <c r="K770" s="1">
        <f>30+(podroze[[#This Row],[dnie]]-1)*24</f>
        <v>54</v>
      </c>
      <c r="AB770" s="1" t="s">
        <v>168</v>
      </c>
      <c r="AC770" s="1" t="s">
        <v>169</v>
      </c>
      <c r="AD770" s="1" t="s">
        <v>66</v>
      </c>
      <c r="AE770" s="2">
        <v>41995</v>
      </c>
      <c r="AF770" s="2">
        <v>41996</v>
      </c>
      <c r="AG770">
        <v>485.7</v>
      </c>
      <c r="AH770" t="str">
        <f>podroze7[[#This Row],[Imie]]&amp;podroze7[[#This Row],[Nazwisko]]</f>
        <v>MarcinJarskarski</v>
      </c>
      <c r="AI770">
        <f>COUNTIF(podroze7[id],podroze7[[#This Row],[id]])</f>
        <v>11</v>
      </c>
      <c r="AJ770">
        <f>podroze7[[#This Row],[D_powr]]-podroze7[[#This Row],[D_wyj]]+1</f>
        <v>2</v>
      </c>
      <c r="AK770" s="1" cm="1">
        <f t="array" ref="AK770">SUM(IF(podroze7[Nazwisko]=podroze7[[#This Row],[Nazwisko]],podroze7[dnie],0))</f>
        <v>22</v>
      </c>
      <c r="AL770" s="1">
        <f>30+(podroze7[[#This Row],[dnie]]-1)*24</f>
        <v>54</v>
      </c>
      <c r="AM770" s="1">
        <f>podroze7[[#This Row],[dieta]]+podroze7[[#This Row],[Koszt_wyj]]</f>
        <v>539.70000000000005</v>
      </c>
      <c r="AZ770" s="1" t="s">
        <v>168</v>
      </c>
      <c r="BA770" s="1" t="s">
        <v>169</v>
      </c>
      <c r="BB770" s="1" t="s">
        <v>66</v>
      </c>
      <c r="BC770" s="2">
        <v>41995</v>
      </c>
      <c r="BD770" s="2">
        <v>41996</v>
      </c>
      <c r="BE770">
        <v>485.7</v>
      </c>
      <c r="BF770" t="str">
        <f>podroze78[[#This Row],[Imie]]&amp;podroze78[[#This Row],[Nazwisko]]</f>
        <v>MarcinJarskarski</v>
      </c>
      <c r="BG770">
        <f>COUNTIF(podroze78[id],podroze78[[#This Row],[id]])</f>
        <v>11</v>
      </c>
      <c r="BH770">
        <f>podroze78[[#This Row],[D_powr]]-podroze78[[#This Row],[D_wyj]]+1</f>
        <v>2</v>
      </c>
      <c r="BI770" s="1" cm="1">
        <f t="array" ref="BI770">SUM(IF(podroze78[Nazwisko]=podroze78[[#This Row],[Nazwisko]],podroze78[dnie],0))</f>
        <v>22</v>
      </c>
      <c r="BJ770" s="1">
        <f>30+(podroze78[[#This Row],[dnie]]-1)*24</f>
        <v>54</v>
      </c>
      <c r="BK770" s="1">
        <f>podroze78[[#This Row],[dieta]]+podroze78[[#This Row],[Koszt_wyj]]</f>
        <v>539.70000000000005</v>
      </c>
      <c r="BL770" s="1">
        <f>MONTH(podroze78[[#This Row],[D_wyj]])</f>
        <v>12</v>
      </c>
      <c r="BT770" s="1" t="s">
        <v>168</v>
      </c>
      <c r="BU770" s="1" t="s">
        <v>169</v>
      </c>
      <c r="BV770" s="1" t="s">
        <v>66</v>
      </c>
      <c r="BW770" s="2">
        <v>41995</v>
      </c>
      <c r="BX770" s="2">
        <v>41996</v>
      </c>
      <c r="BY770">
        <v>485.7</v>
      </c>
      <c r="BZ770" t="str">
        <f>podroze789[[#This Row],[Imie]]&amp;podroze789[[#This Row],[Nazwisko]]</f>
        <v>MarcinJarskarski</v>
      </c>
      <c r="CA770">
        <f>COUNTIF(podroze789[id],podroze789[[#This Row],[id]])</f>
        <v>11</v>
      </c>
      <c r="CB770">
        <f>podroze789[[#This Row],[D_powr]]-podroze789[[#This Row],[D_wyj]]+1</f>
        <v>2</v>
      </c>
      <c r="CC770" s="1" cm="1">
        <f t="array" ref="CC770">SUM(IF(podroze789[Nazwisko]=podroze789[[#This Row],[Nazwisko]],podroze789[dnie],0))</f>
        <v>22</v>
      </c>
      <c r="CD770" s="1">
        <f>30+(podroze789[[#This Row],[dnie]]-1)*24</f>
        <v>54</v>
      </c>
      <c r="CE770" s="1">
        <f>podroze789[[#This Row],[dieta]]+podroze789[[#This Row],[Koszt_wyj]]</f>
        <v>539.70000000000005</v>
      </c>
      <c r="CF770" s="1">
        <f>MONTH(podroze789[[#This Row],[D_wyj]])</f>
        <v>12</v>
      </c>
      <c r="CG770" s="1">
        <f>podroze789[[#This Row],[dnie]]-1</f>
        <v>1</v>
      </c>
    </row>
    <row r="771" spans="1:85" x14ac:dyDescent="0.25">
      <c r="A771" s="1" t="s">
        <v>15</v>
      </c>
      <c r="B771" s="1" t="s">
        <v>63</v>
      </c>
      <c r="C771" s="1" t="s">
        <v>11</v>
      </c>
      <c r="D771" s="2">
        <v>41648</v>
      </c>
      <c r="E771" s="2">
        <v>41649</v>
      </c>
      <c r="F771">
        <v>295.39999999999998</v>
      </c>
      <c r="G771" t="str">
        <f>podroze[[#This Row],[Imie]]&amp;podroze[[#This Row],[Nazwisko]]</f>
        <v>PiotrRajczakowski</v>
      </c>
      <c r="H771">
        <f>COUNTIF(podroze[id],podroze[[#This Row],[id]])</f>
        <v>11</v>
      </c>
      <c r="I771">
        <f>podroze[[#This Row],[D_powr]]-podroze[[#This Row],[D_wyj]]+1</f>
        <v>2</v>
      </c>
      <c r="J771" s="1" cm="1">
        <f t="array" ref="J771">SUM(IF(podroze[Nazwisko]=podroze[[#This Row],[Nazwisko]],podroze[dnie],0))</f>
        <v>22</v>
      </c>
      <c r="K771" s="1">
        <f>30+(podroze[[#This Row],[dnie]]-1)*24</f>
        <v>54</v>
      </c>
      <c r="AB771" s="1" t="s">
        <v>15</v>
      </c>
      <c r="AC771" s="1" t="s">
        <v>63</v>
      </c>
      <c r="AD771" s="1" t="s">
        <v>11</v>
      </c>
      <c r="AE771" s="2">
        <v>41648</v>
      </c>
      <c r="AF771" s="2">
        <v>41649</v>
      </c>
      <c r="AG771">
        <v>295.39999999999998</v>
      </c>
      <c r="AH771" t="str">
        <f>podroze7[[#This Row],[Imie]]&amp;podroze7[[#This Row],[Nazwisko]]</f>
        <v>PiotrRajczakowski</v>
      </c>
      <c r="AI771">
        <f>COUNTIF(podroze7[id],podroze7[[#This Row],[id]])</f>
        <v>11</v>
      </c>
      <c r="AJ771">
        <f>podroze7[[#This Row],[D_powr]]-podroze7[[#This Row],[D_wyj]]+1</f>
        <v>2</v>
      </c>
      <c r="AK771" s="1" cm="1">
        <f t="array" ref="AK771">SUM(IF(podroze7[Nazwisko]=podroze7[[#This Row],[Nazwisko]],podroze7[dnie],0))</f>
        <v>22</v>
      </c>
      <c r="AL771" s="1">
        <f>30+(podroze7[[#This Row],[dnie]]-1)*24</f>
        <v>54</v>
      </c>
      <c r="AM771" s="1">
        <f>podroze7[[#This Row],[dieta]]+podroze7[[#This Row],[Koszt_wyj]]</f>
        <v>349.4</v>
      </c>
      <c r="AZ771" s="1" t="s">
        <v>15</v>
      </c>
      <c r="BA771" s="1" t="s">
        <v>63</v>
      </c>
      <c r="BB771" s="1" t="s">
        <v>11</v>
      </c>
      <c r="BC771" s="2">
        <v>41648</v>
      </c>
      <c r="BD771" s="2">
        <v>41649</v>
      </c>
      <c r="BE771">
        <v>295.39999999999998</v>
      </c>
      <c r="BF771" t="str">
        <f>podroze78[[#This Row],[Imie]]&amp;podroze78[[#This Row],[Nazwisko]]</f>
        <v>PiotrRajczakowski</v>
      </c>
      <c r="BG771">
        <f>COUNTIF(podroze78[id],podroze78[[#This Row],[id]])</f>
        <v>11</v>
      </c>
      <c r="BH771">
        <f>podroze78[[#This Row],[D_powr]]-podroze78[[#This Row],[D_wyj]]+1</f>
        <v>2</v>
      </c>
      <c r="BI771" s="1" cm="1">
        <f t="array" ref="BI771">SUM(IF(podroze78[Nazwisko]=podroze78[[#This Row],[Nazwisko]],podroze78[dnie],0))</f>
        <v>22</v>
      </c>
      <c r="BJ771" s="1">
        <f>30+(podroze78[[#This Row],[dnie]]-1)*24</f>
        <v>54</v>
      </c>
      <c r="BK771" s="1">
        <f>podroze78[[#This Row],[dieta]]+podroze78[[#This Row],[Koszt_wyj]]</f>
        <v>349.4</v>
      </c>
      <c r="BL771" s="1">
        <f>MONTH(podroze78[[#This Row],[D_wyj]])</f>
        <v>1</v>
      </c>
      <c r="BT771" s="1" t="s">
        <v>15</v>
      </c>
      <c r="BU771" s="1" t="s">
        <v>63</v>
      </c>
      <c r="BV771" s="1" t="s">
        <v>11</v>
      </c>
      <c r="BW771" s="2">
        <v>41648</v>
      </c>
      <c r="BX771" s="2">
        <v>41649</v>
      </c>
      <c r="BY771">
        <v>295.39999999999998</v>
      </c>
      <c r="BZ771" t="str">
        <f>podroze789[[#This Row],[Imie]]&amp;podroze789[[#This Row],[Nazwisko]]</f>
        <v>PiotrRajczakowski</v>
      </c>
      <c r="CA771">
        <f>COUNTIF(podroze789[id],podroze789[[#This Row],[id]])</f>
        <v>11</v>
      </c>
      <c r="CB771">
        <f>podroze789[[#This Row],[D_powr]]-podroze789[[#This Row],[D_wyj]]+1</f>
        <v>2</v>
      </c>
      <c r="CC771" s="1" cm="1">
        <f t="array" ref="CC771">SUM(IF(podroze789[Nazwisko]=podroze789[[#This Row],[Nazwisko]],podroze789[dnie],0))</f>
        <v>22</v>
      </c>
      <c r="CD771" s="1">
        <f>30+(podroze789[[#This Row],[dnie]]-1)*24</f>
        <v>54</v>
      </c>
      <c r="CE771" s="1">
        <f>podroze789[[#This Row],[dieta]]+podroze789[[#This Row],[Koszt_wyj]]</f>
        <v>349.4</v>
      </c>
      <c r="CF771" s="1">
        <f>MONTH(podroze789[[#This Row],[D_wyj]])</f>
        <v>1</v>
      </c>
      <c r="CG771" s="1">
        <f>podroze789[[#This Row],[dnie]]-1</f>
        <v>1</v>
      </c>
    </row>
    <row r="772" spans="1:85" x14ac:dyDescent="0.25">
      <c r="A772" s="1" t="s">
        <v>15</v>
      </c>
      <c r="B772" s="1" t="s">
        <v>63</v>
      </c>
      <c r="C772" s="1" t="s">
        <v>66</v>
      </c>
      <c r="D772" s="2">
        <v>41715</v>
      </c>
      <c r="E772" s="2">
        <v>41716</v>
      </c>
      <c r="F772">
        <v>485.7</v>
      </c>
      <c r="G772" t="str">
        <f>podroze[[#This Row],[Imie]]&amp;podroze[[#This Row],[Nazwisko]]</f>
        <v>PiotrRajczakowski</v>
      </c>
      <c r="H772">
        <f>COUNTIF(podroze[id],podroze[[#This Row],[id]])</f>
        <v>11</v>
      </c>
      <c r="I772">
        <f>podroze[[#This Row],[D_powr]]-podroze[[#This Row],[D_wyj]]+1</f>
        <v>2</v>
      </c>
      <c r="J772" s="1" cm="1">
        <f t="array" ref="J772">SUM(IF(podroze[Nazwisko]=podroze[[#This Row],[Nazwisko]],podroze[dnie],0))</f>
        <v>22</v>
      </c>
      <c r="K772" s="1">
        <f>30+(podroze[[#This Row],[dnie]]-1)*24</f>
        <v>54</v>
      </c>
      <c r="AB772" s="1" t="s">
        <v>15</v>
      </c>
      <c r="AC772" s="1" t="s">
        <v>63</v>
      </c>
      <c r="AD772" s="1" t="s">
        <v>66</v>
      </c>
      <c r="AE772" s="2">
        <v>41715</v>
      </c>
      <c r="AF772" s="2">
        <v>41716</v>
      </c>
      <c r="AG772">
        <v>485.7</v>
      </c>
      <c r="AH772" t="str">
        <f>podroze7[[#This Row],[Imie]]&amp;podroze7[[#This Row],[Nazwisko]]</f>
        <v>PiotrRajczakowski</v>
      </c>
      <c r="AI772">
        <f>COUNTIF(podroze7[id],podroze7[[#This Row],[id]])</f>
        <v>11</v>
      </c>
      <c r="AJ772">
        <f>podroze7[[#This Row],[D_powr]]-podroze7[[#This Row],[D_wyj]]+1</f>
        <v>2</v>
      </c>
      <c r="AK772" s="1" cm="1">
        <f t="array" ref="AK772">SUM(IF(podroze7[Nazwisko]=podroze7[[#This Row],[Nazwisko]],podroze7[dnie],0))</f>
        <v>22</v>
      </c>
      <c r="AL772" s="1">
        <f>30+(podroze7[[#This Row],[dnie]]-1)*24</f>
        <v>54</v>
      </c>
      <c r="AM772" s="1">
        <f>podroze7[[#This Row],[dieta]]+podroze7[[#This Row],[Koszt_wyj]]</f>
        <v>539.70000000000005</v>
      </c>
      <c r="AZ772" s="1" t="s">
        <v>15</v>
      </c>
      <c r="BA772" s="1" t="s">
        <v>63</v>
      </c>
      <c r="BB772" s="1" t="s">
        <v>66</v>
      </c>
      <c r="BC772" s="2">
        <v>41715</v>
      </c>
      <c r="BD772" s="2">
        <v>41716</v>
      </c>
      <c r="BE772">
        <v>485.7</v>
      </c>
      <c r="BF772" t="str">
        <f>podroze78[[#This Row],[Imie]]&amp;podroze78[[#This Row],[Nazwisko]]</f>
        <v>PiotrRajczakowski</v>
      </c>
      <c r="BG772">
        <f>COUNTIF(podroze78[id],podroze78[[#This Row],[id]])</f>
        <v>11</v>
      </c>
      <c r="BH772">
        <f>podroze78[[#This Row],[D_powr]]-podroze78[[#This Row],[D_wyj]]+1</f>
        <v>2</v>
      </c>
      <c r="BI772" s="1" cm="1">
        <f t="array" ref="BI772">SUM(IF(podroze78[Nazwisko]=podroze78[[#This Row],[Nazwisko]],podroze78[dnie],0))</f>
        <v>22</v>
      </c>
      <c r="BJ772" s="1">
        <f>30+(podroze78[[#This Row],[dnie]]-1)*24</f>
        <v>54</v>
      </c>
      <c r="BK772" s="1">
        <f>podroze78[[#This Row],[dieta]]+podroze78[[#This Row],[Koszt_wyj]]</f>
        <v>539.70000000000005</v>
      </c>
      <c r="BL772" s="1">
        <f>MONTH(podroze78[[#This Row],[D_wyj]])</f>
        <v>3</v>
      </c>
      <c r="BT772" s="1" t="s">
        <v>15</v>
      </c>
      <c r="BU772" s="1" t="s">
        <v>63</v>
      </c>
      <c r="BV772" s="1" t="s">
        <v>66</v>
      </c>
      <c r="BW772" s="2">
        <v>41715</v>
      </c>
      <c r="BX772" s="2">
        <v>41716</v>
      </c>
      <c r="BY772">
        <v>485.7</v>
      </c>
      <c r="BZ772" t="str">
        <f>podroze789[[#This Row],[Imie]]&amp;podroze789[[#This Row],[Nazwisko]]</f>
        <v>PiotrRajczakowski</v>
      </c>
      <c r="CA772">
        <f>COUNTIF(podroze789[id],podroze789[[#This Row],[id]])</f>
        <v>11</v>
      </c>
      <c r="CB772">
        <f>podroze789[[#This Row],[D_powr]]-podroze789[[#This Row],[D_wyj]]+1</f>
        <v>2</v>
      </c>
      <c r="CC772" s="1" cm="1">
        <f t="array" ref="CC772">SUM(IF(podroze789[Nazwisko]=podroze789[[#This Row],[Nazwisko]],podroze789[dnie],0))</f>
        <v>22</v>
      </c>
      <c r="CD772" s="1">
        <f>30+(podroze789[[#This Row],[dnie]]-1)*24</f>
        <v>54</v>
      </c>
      <c r="CE772" s="1">
        <f>podroze789[[#This Row],[dieta]]+podroze789[[#This Row],[Koszt_wyj]]</f>
        <v>539.70000000000005</v>
      </c>
      <c r="CF772" s="1">
        <f>MONTH(podroze789[[#This Row],[D_wyj]])</f>
        <v>3</v>
      </c>
      <c r="CG772" s="1">
        <f>podroze789[[#This Row],[dnie]]-1</f>
        <v>1</v>
      </c>
    </row>
    <row r="773" spans="1:85" x14ac:dyDescent="0.25">
      <c r="A773" s="1" t="s">
        <v>15</v>
      </c>
      <c r="B773" s="1" t="s">
        <v>63</v>
      </c>
      <c r="C773" s="1" t="s">
        <v>66</v>
      </c>
      <c r="D773" s="2">
        <v>41827</v>
      </c>
      <c r="E773" s="2">
        <v>41828</v>
      </c>
      <c r="F773">
        <v>485.7</v>
      </c>
      <c r="G773" t="str">
        <f>podroze[[#This Row],[Imie]]&amp;podroze[[#This Row],[Nazwisko]]</f>
        <v>PiotrRajczakowski</v>
      </c>
      <c r="H773">
        <f>COUNTIF(podroze[id],podroze[[#This Row],[id]])</f>
        <v>11</v>
      </c>
      <c r="I773">
        <f>podroze[[#This Row],[D_powr]]-podroze[[#This Row],[D_wyj]]+1</f>
        <v>2</v>
      </c>
      <c r="J773" s="1" cm="1">
        <f t="array" ref="J773">SUM(IF(podroze[Nazwisko]=podroze[[#This Row],[Nazwisko]],podroze[dnie],0))</f>
        <v>22</v>
      </c>
      <c r="K773" s="1">
        <f>30+(podroze[[#This Row],[dnie]]-1)*24</f>
        <v>54</v>
      </c>
      <c r="AB773" s="1" t="s">
        <v>15</v>
      </c>
      <c r="AC773" s="1" t="s">
        <v>63</v>
      </c>
      <c r="AD773" s="1" t="s">
        <v>66</v>
      </c>
      <c r="AE773" s="2">
        <v>41827</v>
      </c>
      <c r="AF773" s="2">
        <v>41828</v>
      </c>
      <c r="AG773">
        <v>485.7</v>
      </c>
      <c r="AH773" t="str">
        <f>podroze7[[#This Row],[Imie]]&amp;podroze7[[#This Row],[Nazwisko]]</f>
        <v>PiotrRajczakowski</v>
      </c>
      <c r="AI773">
        <f>COUNTIF(podroze7[id],podroze7[[#This Row],[id]])</f>
        <v>11</v>
      </c>
      <c r="AJ773">
        <f>podroze7[[#This Row],[D_powr]]-podroze7[[#This Row],[D_wyj]]+1</f>
        <v>2</v>
      </c>
      <c r="AK773" s="1" cm="1">
        <f t="array" ref="AK773">SUM(IF(podroze7[Nazwisko]=podroze7[[#This Row],[Nazwisko]],podroze7[dnie],0))</f>
        <v>22</v>
      </c>
      <c r="AL773" s="1">
        <f>30+(podroze7[[#This Row],[dnie]]-1)*24</f>
        <v>54</v>
      </c>
      <c r="AM773" s="1">
        <f>podroze7[[#This Row],[dieta]]+podroze7[[#This Row],[Koszt_wyj]]</f>
        <v>539.70000000000005</v>
      </c>
      <c r="AZ773" s="1" t="s">
        <v>15</v>
      </c>
      <c r="BA773" s="1" t="s">
        <v>63</v>
      </c>
      <c r="BB773" s="1" t="s">
        <v>66</v>
      </c>
      <c r="BC773" s="2">
        <v>41827</v>
      </c>
      <c r="BD773" s="2">
        <v>41828</v>
      </c>
      <c r="BE773">
        <v>485.7</v>
      </c>
      <c r="BF773" t="str">
        <f>podroze78[[#This Row],[Imie]]&amp;podroze78[[#This Row],[Nazwisko]]</f>
        <v>PiotrRajczakowski</v>
      </c>
      <c r="BG773">
        <f>COUNTIF(podroze78[id],podroze78[[#This Row],[id]])</f>
        <v>11</v>
      </c>
      <c r="BH773">
        <f>podroze78[[#This Row],[D_powr]]-podroze78[[#This Row],[D_wyj]]+1</f>
        <v>2</v>
      </c>
      <c r="BI773" s="1" cm="1">
        <f t="array" ref="BI773">SUM(IF(podroze78[Nazwisko]=podroze78[[#This Row],[Nazwisko]],podroze78[dnie],0))</f>
        <v>22</v>
      </c>
      <c r="BJ773" s="1">
        <f>30+(podroze78[[#This Row],[dnie]]-1)*24</f>
        <v>54</v>
      </c>
      <c r="BK773" s="1">
        <f>podroze78[[#This Row],[dieta]]+podroze78[[#This Row],[Koszt_wyj]]</f>
        <v>539.70000000000005</v>
      </c>
      <c r="BL773" s="1">
        <f>MONTH(podroze78[[#This Row],[D_wyj]])</f>
        <v>7</v>
      </c>
      <c r="BT773" s="1" t="s">
        <v>15</v>
      </c>
      <c r="BU773" s="1" t="s">
        <v>63</v>
      </c>
      <c r="BV773" s="1" t="s">
        <v>66</v>
      </c>
      <c r="BW773" s="2">
        <v>41827</v>
      </c>
      <c r="BX773" s="2">
        <v>41828</v>
      </c>
      <c r="BY773">
        <v>485.7</v>
      </c>
      <c r="BZ773" t="str">
        <f>podroze789[[#This Row],[Imie]]&amp;podroze789[[#This Row],[Nazwisko]]</f>
        <v>PiotrRajczakowski</v>
      </c>
      <c r="CA773">
        <f>COUNTIF(podroze789[id],podroze789[[#This Row],[id]])</f>
        <v>11</v>
      </c>
      <c r="CB773">
        <f>podroze789[[#This Row],[D_powr]]-podroze789[[#This Row],[D_wyj]]+1</f>
        <v>2</v>
      </c>
      <c r="CC773" s="1" cm="1">
        <f t="array" ref="CC773">SUM(IF(podroze789[Nazwisko]=podroze789[[#This Row],[Nazwisko]],podroze789[dnie],0))</f>
        <v>22</v>
      </c>
      <c r="CD773" s="1">
        <f>30+(podroze789[[#This Row],[dnie]]-1)*24</f>
        <v>54</v>
      </c>
      <c r="CE773" s="1">
        <f>podroze789[[#This Row],[dieta]]+podroze789[[#This Row],[Koszt_wyj]]</f>
        <v>539.70000000000005</v>
      </c>
      <c r="CF773" s="1">
        <f>MONTH(podroze789[[#This Row],[D_wyj]])</f>
        <v>7</v>
      </c>
      <c r="CG773" s="1">
        <f>podroze789[[#This Row],[dnie]]-1</f>
        <v>1</v>
      </c>
    </row>
    <row r="774" spans="1:85" x14ac:dyDescent="0.25">
      <c r="A774" s="1" t="s">
        <v>15</v>
      </c>
      <c r="B774" s="1" t="s">
        <v>63</v>
      </c>
      <c r="C774" s="1" t="s">
        <v>27</v>
      </c>
      <c r="D774" s="2">
        <v>41911</v>
      </c>
      <c r="E774" s="2">
        <v>41912</v>
      </c>
      <c r="F774">
        <v>570</v>
      </c>
      <c r="G774" t="str">
        <f>podroze[[#This Row],[Imie]]&amp;podroze[[#This Row],[Nazwisko]]</f>
        <v>PiotrRajczakowski</v>
      </c>
      <c r="H774">
        <f>COUNTIF(podroze[id],podroze[[#This Row],[id]])</f>
        <v>11</v>
      </c>
      <c r="I774">
        <f>podroze[[#This Row],[D_powr]]-podroze[[#This Row],[D_wyj]]+1</f>
        <v>2</v>
      </c>
      <c r="J774" s="1" cm="1">
        <f t="array" ref="J774">SUM(IF(podroze[Nazwisko]=podroze[[#This Row],[Nazwisko]],podroze[dnie],0))</f>
        <v>22</v>
      </c>
      <c r="K774" s="1">
        <f>30+(podroze[[#This Row],[dnie]]-1)*24</f>
        <v>54</v>
      </c>
      <c r="AB774" s="1" t="s">
        <v>15</v>
      </c>
      <c r="AC774" s="1" t="s">
        <v>63</v>
      </c>
      <c r="AD774" s="1" t="s">
        <v>27</v>
      </c>
      <c r="AE774" s="2">
        <v>41911</v>
      </c>
      <c r="AF774" s="2">
        <v>41912</v>
      </c>
      <c r="AG774">
        <v>570</v>
      </c>
      <c r="AH774" t="str">
        <f>podroze7[[#This Row],[Imie]]&amp;podroze7[[#This Row],[Nazwisko]]</f>
        <v>PiotrRajczakowski</v>
      </c>
      <c r="AI774">
        <f>COUNTIF(podroze7[id],podroze7[[#This Row],[id]])</f>
        <v>11</v>
      </c>
      <c r="AJ774">
        <f>podroze7[[#This Row],[D_powr]]-podroze7[[#This Row],[D_wyj]]+1</f>
        <v>2</v>
      </c>
      <c r="AK774" s="1" cm="1">
        <f t="array" ref="AK774">SUM(IF(podroze7[Nazwisko]=podroze7[[#This Row],[Nazwisko]],podroze7[dnie],0))</f>
        <v>22</v>
      </c>
      <c r="AL774" s="1">
        <f>30+(podroze7[[#This Row],[dnie]]-1)*24</f>
        <v>54</v>
      </c>
      <c r="AM774" s="1">
        <f>podroze7[[#This Row],[dieta]]+podroze7[[#This Row],[Koszt_wyj]]</f>
        <v>624</v>
      </c>
      <c r="AZ774" s="1" t="s">
        <v>15</v>
      </c>
      <c r="BA774" s="1" t="s">
        <v>63</v>
      </c>
      <c r="BB774" s="1" t="s">
        <v>27</v>
      </c>
      <c r="BC774" s="2">
        <v>41911</v>
      </c>
      <c r="BD774" s="2">
        <v>41912</v>
      </c>
      <c r="BE774">
        <v>570</v>
      </c>
      <c r="BF774" t="str">
        <f>podroze78[[#This Row],[Imie]]&amp;podroze78[[#This Row],[Nazwisko]]</f>
        <v>PiotrRajczakowski</v>
      </c>
      <c r="BG774">
        <f>COUNTIF(podroze78[id],podroze78[[#This Row],[id]])</f>
        <v>11</v>
      </c>
      <c r="BH774">
        <f>podroze78[[#This Row],[D_powr]]-podroze78[[#This Row],[D_wyj]]+1</f>
        <v>2</v>
      </c>
      <c r="BI774" s="1" cm="1">
        <f t="array" ref="BI774">SUM(IF(podroze78[Nazwisko]=podroze78[[#This Row],[Nazwisko]],podroze78[dnie],0))</f>
        <v>22</v>
      </c>
      <c r="BJ774" s="1">
        <f>30+(podroze78[[#This Row],[dnie]]-1)*24</f>
        <v>54</v>
      </c>
      <c r="BK774" s="1">
        <f>podroze78[[#This Row],[dieta]]+podroze78[[#This Row],[Koszt_wyj]]</f>
        <v>624</v>
      </c>
      <c r="BL774" s="1">
        <f>MONTH(podroze78[[#This Row],[D_wyj]])</f>
        <v>9</v>
      </c>
      <c r="BT774" s="1" t="s">
        <v>15</v>
      </c>
      <c r="BU774" s="1" t="s">
        <v>63</v>
      </c>
      <c r="BV774" s="1" t="s">
        <v>27</v>
      </c>
      <c r="BW774" s="2">
        <v>41911</v>
      </c>
      <c r="BX774" s="2">
        <v>41912</v>
      </c>
      <c r="BY774">
        <v>570</v>
      </c>
      <c r="BZ774" t="str">
        <f>podroze789[[#This Row],[Imie]]&amp;podroze789[[#This Row],[Nazwisko]]</f>
        <v>PiotrRajczakowski</v>
      </c>
      <c r="CA774">
        <f>COUNTIF(podroze789[id],podroze789[[#This Row],[id]])</f>
        <v>11</v>
      </c>
      <c r="CB774">
        <f>podroze789[[#This Row],[D_powr]]-podroze789[[#This Row],[D_wyj]]+1</f>
        <v>2</v>
      </c>
      <c r="CC774" s="1" cm="1">
        <f t="array" ref="CC774">SUM(IF(podroze789[Nazwisko]=podroze789[[#This Row],[Nazwisko]],podroze789[dnie],0))</f>
        <v>22</v>
      </c>
      <c r="CD774" s="1">
        <f>30+(podroze789[[#This Row],[dnie]]-1)*24</f>
        <v>54</v>
      </c>
      <c r="CE774" s="1">
        <f>podroze789[[#This Row],[dieta]]+podroze789[[#This Row],[Koszt_wyj]]</f>
        <v>624</v>
      </c>
      <c r="CF774" s="1">
        <f>MONTH(podroze789[[#This Row],[D_wyj]])</f>
        <v>9</v>
      </c>
      <c r="CG774" s="1">
        <f>podroze789[[#This Row],[dnie]]-1</f>
        <v>1</v>
      </c>
    </row>
    <row r="775" spans="1:85" x14ac:dyDescent="0.25">
      <c r="A775" s="1" t="s">
        <v>15</v>
      </c>
      <c r="B775" s="1" t="s">
        <v>63</v>
      </c>
      <c r="C775" s="1" t="s">
        <v>11</v>
      </c>
      <c r="D775" s="2">
        <v>41989</v>
      </c>
      <c r="E775" s="2">
        <v>41990</v>
      </c>
      <c r="F775">
        <v>295.39999999999998</v>
      </c>
      <c r="G775" t="str">
        <f>podroze[[#This Row],[Imie]]&amp;podroze[[#This Row],[Nazwisko]]</f>
        <v>PiotrRajczakowski</v>
      </c>
      <c r="H775">
        <f>COUNTIF(podroze[id],podroze[[#This Row],[id]])</f>
        <v>11</v>
      </c>
      <c r="I775">
        <f>podroze[[#This Row],[D_powr]]-podroze[[#This Row],[D_wyj]]+1</f>
        <v>2</v>
      </c>
      <c r="J775" s="1" cm="1">
        <f t="array" ref="J775">SUM(IF(podroze[Nazwisko]=podroze[[#This Row],[Nazwisko]],podroze[dnie],0))</f>
        <v>22</v>
      </c>
      <c r="K775" s="1">
        <f>30+(podroze[[#This Row],[dnie]]-1)*24</f>
        <v>54</v>
      </c>
      <c r="AB775" s="1" t="s">
        <v>15</v>
      </c>
      <c r="AC775" s="1" t="s">
        <v>63</v>
      </c>
      <c r="AD775" s="1" t="s">
        <v>11</v>
      </c>
      <c r="AE775" s="2">
        <v>41989</v>
      </c>
      <c r="AF775" s="2">
        <v>41990</v>
      </c>
      <c r="AG775">
        <v>295.39999999999998</v>
      </c>
      <c r="AH775" t="str">
        <f>podroze7[[#This Row],[Imie]]&amp;podroze7[[#This Row],[Nazwisko]]</f>
        <v>PiotrRajczakowski</v>
      </c>
      <c r="AI775">
        <f>COUNTIF(podroze7[id],podroze7[[#This Row],[id]])</f>
        <v>11</v>
      </c>
      <c r="AJ775">
        <f>podroze7[[#This Row],[D_powr]]-podroze7[[#This Row],[D_wyj]]+1</f>
        <v>2</v>
      </c>
      <c r="AK775" s="1" cm="1">
        <f t="array" ref="AK775">SUM(IF(podroze7[Nazwisko]=podroze7[[#This Row],[Nazwisko]],podroze7[dnie],0))</f>
        <v>22</v>
      </c>
      <c r="AL775" s="1">
        <f>30+(podroze7[[#This Row],[dnie]]-1)*24</f>
        <v>54</v>
      </c>
      <c r="AM775" s="1">
        <f>podroze7[[#This Row],[dieta]]+podroze7[[#This Row],[Koszt_wyj]]</f>
        <v>349.4</v>
      </c>
      <c r="AZ775" s="1" t="s">
        <v>15</v>
      </c>
      <c r="BA775" s="1" t="s">
        <v>63</v>
      </c>
      <c r="BB775" s="1" t="s">
        <v>11</v>
      </c>
      <c r="BC775" s="2">
        <v>41989</v>
      </c>
      <c r="BD775" s="2">
        <v>41990</v>
      </c>
      <c r="BE775">
        <v>295.39999999999998</v>
      </c>
      <c r="BF775" t="str">
        <f>podroze78[[#This Row],[Imie]]&amp;podroze78[[#This Row],[Nazwisko]]</f>
        <v>PiotrRajczakowski</v>
      </c>
      <c r="BG775">
        <f>COUNTIF(podroze78[id],podroze78[[#This Row],[id]])</f>
        <v>11</v>
      </c>
      <c r="BH775">
        <f>podroze78[[#This Row],[D_powr]]-podroze78[[#This Row],[D_wyj]]+1</f>
        <v>2</v>
      </c>
      <c r="BI775" s="1" cm="1">
        <f t="array" ref="BI775">SUM(IF(podroze78[Nazwisko]=podroze78[[#This Row],[Nazwisko]],podroze78[dnie],0))</f>
        <v>22</v>
      </c>
      <c r="BJ775" s="1">
        <f>30+(podroze78[[#This Row],[dnie]]-1)*24</f>
        <v>54</v>
      </c>
      <c r="BK775" s="1">
        <f>podroze78[[#This Row],[dieta]]+podroze78[[#This Row],[Koszt_wyj]]</f>
        <v>349.4</v>
      </c>
      <c r="BL775" s="1">
        <f>MONTH(podroze78[[#This Row],[D_wyj]])</f>
        <v>12</v>
      </c>
      <c r="BT775" s="1" t="s">
        <v>15</v>
      </c>
      <c r="BU775" s="1" t="s">
        <v>63</v>
      </c>
      <c r="BV775" s="1" t="s">
        <v>11</v>
      </c>
      <c r="BW775" s="2">
        <v>41989</v>
      </c>
      <c r="BX775" s="2">
        <v>41990</v>
      </c>
      <c r="BY775">
        <v>295.39999999999998</v>
      </c>
      <c r="BZ775" t="str">
        <f>podroze789[[#This Row],[Imie]]&amp;podroze789[[#This Row],[Nazwisko]]</f>
        <v>PiotrRajczakowski</v>
      </c>
      <c r="CA775">
        <f>COUNTIF(podroze789[id],podroze789[[#This Row],[id]])</f>
        <v>11</v>
      </c>
      <c r="CB775">
        <f>podroze789[[#This Row],[D_powr]]-podroze789[[#This Row],[D_wyj]]+1</f>
        <v>2</v>
      </c>
      <c r="CC775" s="1" cm="1">
        <f t="array" ref="CC775">SUM(IF(podroze789[Nazwisko]=podroze789[[#This Row],[Nazwisko]],podroze789[dnie],0))</f>
        <v>22</v>
      </c>
      <c r="CD775" s="1">
        <f>30+(podroze789[[#This Row],[dnie]]-1)*24</f>
        <v>54</v>
      </c>
      <c r="CE775" s="1">
        <f>podroze789[[#This Row],[dieta]]+podroze789[[#This Row],[Koszt_wyj]]</f>
        <v>349.4</v>
      </c>
      <c r="CF775" s="1">
        <f>MONTH(podroze789[[#This Row],[D_wyj]])</f>
        <v>12</v>
      </c>
      <c r="CG775" s="1">
        <f>podroze789[[#This Row],[dnie]]-1</f>
        <v>1</v>
      </c>
    </row>
    <row r="776" spans="1:85" x14ac:dyDescent="0.25">
      <c r="A776" s="1" t="s">
        <v>115</v>
      </c>
      <c r="B776" s="1" t="s">
        <v>153</v>
      </c>
      <c r="C776" s="1" t="s">
        <v>47</v>
      </c>
      <c r="D776" s="2">
        <v>41863</v>
      </c>
      <c r="E776" s="2">
        <v>41864</v>
      </c>
      <c r="F776">
        <v>526.79999999999995</v>
      </c>
      <c r="G776" t="str">
        <f>podroze[[#This Row],[Imie]]&amp;podroze[[#This Row],[Nazwisko]]</f>
        <v>AnnaAugustowska</v>
      </c>
      <c r="H776">
        <f>COUNTIF(podroze[id],podroze[[#This Row],[id]])</f>
        <v>9</v>
      </c>
      <c r="I776">
        <f>podroze[[#This Row],[D_powr]]-podroze[[#This Row],[D_wyj]]+1</f>
        <v>2</v>
      </c>
      <c r="J776" s="1" cm="1">
        <f t="array" ref="J776">SUM(IF(podroze[Nazwisko]=podroze[[#This Row],[Nazwisko]],podroze[dnie],0))</f>
        <v>22</v>
      </c>
      <c r="K776" s="1">
        <f>30+(podroze[[#This Row],[dnie]]-1)*24</f>
        <v>54</v>
      </c>
      <c r="AB776" s="1" t="s">
        <v>115</v>
      </c>
      <c r="AC776" s="1" t="s">
        <v>153</v>
      </c>
      <c r="AD776" s="1" t="s">
        <v>47</v>
      </c>
      <c r="AE776" s="2">
        <v>41863</v>
      </c>
      <c r="AF776" s="2">
        <v>41864</v>
      </c>
      <c r="AG776">
        <v>526.79999999999995</v>
      </c>
      <c r="AH776" t="str">
        <f>podroze7[[#This Row],[Imie]]&amp;podroze7[[#This Row],[Nazwisko]]</f>
        <v>AnnaAugustowska</v>
      </c>
      <c r="AI776">
        <f>COUNTIF(podroze7[id],podroze7[[#This Row],[id]])</f>
        <v>9</v>
      </c>
      <c r="AJ776">
        <f>podroze7[[#This Row],[D_powr]]-podroze7[[#This Row],[D_wyj]]+1</f>
        <v>2</v>
      </c>
      <c r="AK776" s="1" cm="1">
        <f t="array" ref="AK776">SUM(IF(podroze7[Nazwisko]=podroze7[[#This Row],[Nazwisko]],podroze7[dnie],0))</f>
        <v>22</v>
      </c>
      <c r="AL776" s="1">
        <f>30+(podroze7[[#This Row],[dnie]]-1)*24</f>
        <v>54</v>
      </c>
      <c r="AM776" s="1">
        <f>podroze7[[#This Row],[dieta]]+podroze7[[#This Row],[Koszt_wyj]]</f>
        <v>580.79999999999995</v>
      </c>
      <c r="AZ776" s="1" t="s">
        <v>115</v>
      </c>
      <c r="BA776" s="1" t="s">
        <v>153</v>
      </c>
      <c r="BB776" s="1" t="s">
        <v>47</v>
      </c>
      <c r="BC776" s="2">
        <v>41863</v>
      </c>
      <c r="BD776" s="2">
        <v>41864</v>
      </c>
      <c r="BE776">
        <v>526.79999999999995</v>
      </c>
      <c r="BF776" t="str">
        <f>podroze78[[#This Row],[Imie]]&amp;podroze78[[#This Row],[Nazwisko]]</f>
        <v>AnnaAugustowska</v>
      </c>
      <c r="BG776">
        <f>COUNTIF(podroze78[id],podroze78[[#This Row],[id]])</f>
        <v>9</v>
      </c>
      <c r="BH776">
        <f>podroze78[[#This Row],[D_powr]]-podroze78[[#This Row],[D_wyj]]+1</f>
        <v>2</v>
      </c>
      <c r="BI776" s="1" cm="1">
        <f t="array" ref="BI776">SUM(IF(podroze78[Nazwisko]=podroze78[[#This Row],[Nazwisko]],podroze78[dnie],0))</f>
        <v>22</v>
      </c>
      <c r="BJ776" s="1">
        <f>30+(podroze78[[#This Row],[dnie]]-1)*24</f>
        <v>54</v>
      </c>
      <c r="BK776" s="1">
        <f>podroze78[[#This Row],[dieta]]+podroze78[[#This Row],[Koszt_wyj]]</f>
        <v>580.79999999999995</v>
      </c>
      <c r="BL776" s="1">
        <f>MONTH(podroze78[[#This Row],[D_wyj]])</f>
        <v>8</v>
      </c>
      <c r="BT776" s="1" t="s">
        <v>115</v>
      </c>
      <c r="BU776" s="1" t="s">
        <v>153</v>
      </c>
      <c r="BV776" s="1" t="s">
        <v>47</v>
      </c>
      <c r="BW776" s="2">
        <v>41863</v>
      </c>
      <c r="BX776" s="2">
        <v>41864</v>
      </c>
      <c r="BY776">
        <v>526.79999999999995</v>
      </c>
      <c r="BZ776" t="str">
        <f>podroze789[[#This Row],[Imie]]&amp;podroze789[[#This Row],[Nazwisko]]</f>
        <v>AnnaAugustowska</v>
      </c>
      <c r="CA776">
        <f>COUNTIF(podroze789[id],podroze789[[#This Row],[id]])</f>
        <v>9</v>
      </c>
      <c r="CB776">
        <f>podroze789[[#This Row],[D_powr]]-podroze789[[#This Row],[D_wyj]]+1</f>
        <v>2</v>
      </c>
      <c r="CC776" s="1" cm="1">
        <f t="array" ref="CC776">SUM(IF(podroze789[Nazwisko]=podroze789[[#This Row],[Nazwisko]],podroze789[dnie],0))</f>
        <v>22</v>
      </c>
      <c r="CD776" s="1">
        <f>30+(podroze789[[#This Row],[dnie]]-1)*24</f>
        <v>54</v>
      </c>
      <c r="CE776" s="1">
        <f>podroze789[[#This Row],[dieta]]+podroze789[[#This Row],[Koszt_wyj]]</f>
        <v>580.79999999999995</v>
      </c>
      <c r="CF776" s="1">
        <f>MONTH(podroze789[[#This Row],[D_wyj]])</f>
        <v>8</v>
      </c>
      <c r="CG776" s="1">
        <f>podroze789[[#This Row],[dnie]]-1</f>
        <v>1</v>
      </c>
    </row>
    <row r="777" spans="1:85" x14ac:dyDescent="0.25">
      <c r="A777" s="1" t="s">
        <v>86</v>
      </c>
      <c r="B777" s="1" t="s">
        <v>150</v>
      </c>
      <c r="C777" s="1" t="s">
        <v>30</v>
      </c>
      <c r="D777" s="2">
        <v>41899</v>
      </c>
      <c r="E777" s="2">
        <v>41900</v>
      </c>
      <c r="F777">
        <v>331.5</v>
      </c>
      <c r="G777" t="str">
        <f>podroze[[#This Row],[Imie]]&amp;podroze[[#This Row],[Nazwisko]]</f>
        <v>AdamFalski</v>
      </c>
      <c r="H777">
        <f>COUNTIF(podroze[id],podroze[[#This Row],[id]])</f>
        <v>8</v>
      </c>
      <c r="I777">
        <f>podroze[[#This Row],[D_powr]]-podroze[[#This Row],[D_wyj]]+1</f>
        <v>2</v>
      </c>
      <c r="J777" s="1" cm="1">
        <f t="array" ref="J777">SUM(IF(podroze[Nazwisko]=podroze[[#This Row],[Nazwisko]],podroze[dnie],0))</f>
        <v>22</v>
      </c>
      <c r="K777" s="1">
        <f>30+(podroze[[#This Row],[dnie]]-1)*24</f>
        <v>54</v>
      </c>
      <c r="AB777" s="1" t="s">
        <v>86</v>
      </c>
      <c r="AC777" s="1" t="s">
        <v>150</v>
      </c>
      <c r="AD777" s="1" t="s">
        <v>30</v>
      </c>
      <c r="AE777" s="2">
        <v>41899</v>
      </c>
      <c r="AF777" s="2">
        <v>41900</v>
      </c>
      <c r="AG777">
        <v>331.5</v>
      </c>
      <c r="AH777" t="str">
        <f>podroze7[[#This Row],[Imie]]&amp;podroze7[[#This Row],[Nazwisko]]</f>
        <v>AdamFalski</v>
      </c>
      <c r="AI777">
        <f>COUNTIF(podroze7[id],podroze7[[#This Row],[id]])</f>
        <v>8</v>
      </c>
      <c r="AJ777">
        <f>podroze7[[#This Row],[D_powr]]-podroze7[[#This Row],[D_wyj]]+1</f>
        <v>2</v>
      </c>
      <c r="AK777" s="1" cm="1">
        <f t="array" ref="AK777">SUM(IF(podroze7[Nazwisko]=podroze7[[#This Row],[Nazwisko]],podroze7[dnie],0))</f>
        <v>22</v>
      </c>
      <c r="AL777" s="1">
        <f>30+(podroze7[[#This Row],[dnie]]-1)*24</f>
        <v>54</v>
      </c>
      <c r="AM777" s="1">
        <f>podroze7[[#This Row],[dieta]]+podroze7[[#This Row],[Koszt_wyj]]</f>
        <v>385.5</v>
      </c>
      <c r="AZ777" s="1" t="s">
        <v>86</v>
      </c>
      <c r="BA777" s="1" t="s">
        <v>150</v>
      </c>
      <c r="BB777" s="1" t="s">
        <v>30</v>
      </c>
      <c r="BC777" s="2">
        <v>41899</v>
      </c>
      <c r="BD777" s="2">
        <v>41900</v>
      </c>
      <c r="BE777">
        <v>331.5</v>
      </c>
      <c r="BF777" t="str">
        <f>podroze78[[#This Row],[Imie]]&amp;podroze78[[#This Row],[Nazwisko]]</f>
        <v>AdamFalski</v>
      </c>
      <c r="BG777">
        <f>COUNTIF(podroze78[id],podroze78[[#This Row],[id]])</f>
        <v>8</v>
      </c>
      <c r="BH777">
        <f>podroze78[[#This Row],[D_powr]]-podroze78[[#This Row],[D_wyj]]+1</f>
        <v>2</v>
      </c>
      <c r="BI777" s="1" cm="1">
        <f t="array" ref="BI777">SUM(IF(podroze78[Nazwisko]=podroze78[[#This Row],[Nazwisko]],podroze78[dnie],0))</f>
        <v>22</v>
      </c>
      <c r="BJ777" s="1">
        <f>30+(podroze78[[#This Row],[dnie]]-1)*24</f>
        <v>54</v>
      </c>
      <c r="BK777" s="1">
        <f>podroze78[[#This Row],[dieta]]+podroze78[[#This Row],[Koszt_wyj]]</f>
        <v>385.5</v>
      </c>
      <c r="BL777" s="1">
        <f>MONTH(podroze78[[#This Row],[D_wyj]])</f>
        <v>9</v>
      </c>
      <c r="BT777" s="1" t="s">
        <v>86</v>
      </c>
      <c r="BU777" s="1" t="s">
        <v>150</v>
      </c>
      <c r="BV777" s="1" t="s">
        <v>30</v>
      </c>
      <c r="BW777" s="2">
        <v>41899</v>
      </c>
      <c r="BX777" s="2">
        <v>41900</v>
      </c>
      <c r="BY777">
        <v>331.5</v>
      </c>
      <c r="BZ777" t="str">
        <f>podroze789[[#This Row],[Imie]]&amp;podroze789[[#This Row],[Nazwisko]]</f>
        <v>AdamFalski</v>
      </c>
      <c r="CA777">
        <f>COUNTIF(podroze789[id],podroze789[[#This Row],[id]])</f>
        <v>8</v>
      </c>
      <c r="CB777">
        <f>podroze789[[#This Row],[D_powr]]-podroze789[[#This Row],[D_wyj]]+1</f>
        <v>2</v>
      </c>
      <c r="CC777" s="1" cm="1">
        <f t="array" ref="CC777">SUM(IF(podroze789[Nazwisko]=podroze789[[#This Row],[Nazwisko]],podroze789[dnie],0))</f>
        <v>22</v>
      </c>
      <c r="CD777" s="1">
        <f>30+(podroze789[[#This Row],[dnie]]-1)*24</f>
        <v>54</v>
      </c>
      <c r="CE777" s="1">
        <f>podroze789[[#This Row],[dieta]]+podroze789[[#This Row],[Koszt_wyj]]</f>
        <v>385.5</v>
      </c>
      <c r="CF777" s="1">
        <f>MONTH(podroze789[[#This Row],[D_wyj]])</f>
        <v>9</v>
      </c>
      <c r="CG777" s="1">
        <f>podroze789[[#This Row],[dnie]]-1</f>
        <v>1</v>
      </c>
    </row>
    <row r="778" spans="1:85" x14ac:dyDescent="0.25">
      <c r="A778" s="1" t="s">
        <v>86</v>
      </c>
      <c r="B778" s="1" t="s">
        <v>150</v>
      </c>
      <c r="C778" s="1" t="s">
        <v>8</v>
      </c>
      <c r="D778" s="2">
        <v>41934</v>
      </c>
      <c r="E778" s="2">
        <v>41935</v>
      </c>
      <c r="F778">
        <v>891</v>
      </c>
      <c r="G778" t="str">
        <f>podroze[[#This Row],[Imie]]&amp;podroze[[#This Row],[Nazwisko]]</f>
        <v>AdamFalski</v>
      </c>
      <c r="H778">
        <f>COUNTIF(podroze[id],podroze[[#This Row],[id]])</f>
        <v>8</v>
      </c>
      <c r="I778">
        <f>podroze[[#This Row],[D_powr]]-podroze[[#This Row],[D_wyj]]+1</f>
        <v>2</v>
      </c>
      <c r="J778" s="1" cm="1">
        <f t="array" ref="J778">SUM(IF(podroze[Nazwisko]=podroze[[#This Row],[Nazwisko]],podroze[dnie],0))</f>
        <v>22</v>
      </c>
      <c r="K778" s="1">
        <f>30+(podroze[[#This Row],[dnie]]-1)*24</f>
        <v>54</v>
      </c>
      <c r="AB778" s="1" t="s">
        <v>86</v>
      </c>
      <c r="AC778" s="1" t="s">
        <v>150</v>
      </c>
      <c r="AD778" s="1" t="s">
        <v>8</v>
      </c>
      <c r="AE778" s="2">
        <v>41934</v>
      </c>
      <c r="AF778" s="2">
        <v>41935</v>
      </c>
      <c r="AG778">
        <v>891</v>
      </c>
      <c r="AH778" t="str">
        <f>podroze7[[#This Row],[Imie]]&amp;podroze7[[#This Row],[Nazwisko]]</f>
        <v>AdamFalski</v>
      </c>
      <c r="AI778">
        <f>COUNTIF(podroze7[id],podroze7[[#This Row],[id]])</f>
        <v>8</v>
      </c>
      <c r="AJ778">
        <f>podroze7[[#This Row],[D_powr]]-podroze7[[#This Row],[D_wyj]]+1</f>
        <v>2</v>
      </c>
      <c r="AK778" s="1" cm="1">
        <f t="array" ref="AK778">SUM(IF(podroze7[Nazwisko]=podroze7[[#This Row],[Nazwisko]],podroze7[dnie],0))</f>
        <v>22</v>
      </c>
      <c r="AL778" s="1">
        <f>30+(podroze7[[#This Row],[dnie]]-1)*24</f>
        <v>54</v>
      </c>
      <c r="AM778" s="1">
        <f>podroze7[[#This Row],[dieta]]+podroze7[[#This Row],[Koszt_wyj]]</f>
        <v>945</v>
      </c>
      <c r="AZ778" s="1" t="s">
        <v>86</v>
      </c>
      <c r="BA778" s="1" t="s">
        <v>150</v>
      </c>
      <c r="BB778" s="1" t="s">
        <v>8</v>
      </c>
      <c r="BC778" s="2">
        <v>41934</v>
      </c>
      <c r="BD778" s="2">
        <v>41935</v>
      </c>
      <c r="BE778">
        <v>891</v>
      </c>
      <c r="BF778" t="str">
        <f>podroze78[[#This Row],[Imie]]&amp;podroze78[[#This Row],[Nazwisko]]</f>
        <v>AdamFalski</v>
      </c>
      <c r="BG778">
        <f>COUNTIF(podroze78[id],podroze78[[#This Row],[id]])</f>
        <v>8</v>
      </c>
      <c r="BH778">
        <f>podroze78[[#This Row],[D_powr]]-podroze78[[#This Row],[D_wyj]]+1</f>
        <v>2</v>
      </c>
      <c r="BI778" s="1" cm="1">
        <f t="array" ref="BI778">SUM(IF(podroze78[Nazwisko]=podroze78[[#This Row],[Nazwisko]],podroze78[dnie],0))</f>
        <v>22</v>
      </c>
      <c r="BJ778" s="1">
        <f>30+(podroze78[[#This Row],[dnie]]-1)*24</f>
        <v>54</v>
      </c>
      <c r="BK778" s="1">
        <f>podroze78[[#This Row],[dieta]]+podroze78[[#This Row],[Koszt_wyj]]</f>
        <v>945</v>
      </c>
      <c r="BL778" s="1">
        <f>MONTH(podroze78[[#This Row],[D_wyj]])</f>
        <v>10</v>
      </c>
      <c r="BT778" s="1" t="s">
        <v>86</v>
      </c>
      <c r="BU778" s="1" t="s">
        <v>150</v>
      </c>
      <c r="BV778" s="1" t="s">
        <v>8</v>
      </c>
      <c r="BW778" s="2">
        <v>41934</v>
      </c>
      <c r="BX778" s="2">
        <v>41935</v>
      </c>
      <c r="BY778">
        <v>891</v>
      </c>
      <c r="BZ778" t="str">
        <f>podroze789[[#This Row],[Imie]]&amp;podroze789[[#This Row],[Nazwisko]]</f>
        <v>AdamFalski</v>
      </c>
      <c r="CA778">
        <f>COUNTIF(podroze789[id],podroze789[[#This Row],[id]])</f>
        <v>8</v>
      </c>
      <c r="CB778">
        <f>podroze789[[#This Row],[D_powr]]-podroze789[[#This Row],[D_wyj]]+1</f>
        <v>2</v>
      </c>
      <c r="CC778" s="1" cm="1">
        <f t="array" ref="CC778">SUM(IF(podroze789[Nazwisko]=podroze789[[#This Row],[Nazwisko]],podroze789[dnie],0))</f>
        <v>22</v>
      </c>
      <c r="CD778" s="1">
        <f>30+(podroze789[[#This Row],[dnie]]-1)*24</f>
        <v>54</v>
      </c>
      <c r="CE778" s="1">
        <f>podroze789[[#This Row],[dieta]]+podroze789[[#This Row],[Koszt_wyj]]</f>
        <v>945</v>
      </c>
      <c r="CF778" s="1">
        <f>MONTH(podroze789[[#This Row],[D_wyj]])</f>
        <v>10</v>
      </c>
      <c r="CG778" s="1">
        <f>podroze789[[#This Row],[dnie]]-1</f>
        <v>1</v>
      </c>
    </row>
    <row r="779" spans="1:85" x14ac:dyDescent="0.25">
      <c r="A779" s="1" t="s">
        <v>86</v>
      </c>
      <c r="B779" s="1" t="s">
        <v>150</v>
      </c>
      <c r="C779" s="1" t="s">
        <v>27</v>
      </c>
      <c r="D779" s="2">
        <v>41935</v>
      </c>
      <c r="E779" s="2">
        <v>41936</v>
      </c>
      <c r="F779">
        <v>570</v>
      </c>
      <c r="G779" t="str">
        <f>podroze[[#This Row],[Imie]]&amp;podroze[[#This Row],[Nazwisko]]</f>
        <v>AdamFalski</v>
      </c>
      <c r="H779">
        <f>COUNTIF(podroze[id],podroze[[#This Row],[id]])</f>
        <v>8</v>
      </c>
      <c r="I779">
        <f>podroze[[#This Row],[D_powr]]-podroze[[#This Row],[D_wyj]]+1</f>
        <v>2</v>
      </c>
      <c r="J779" s="1" cm="1">
        <f t="array" ref="J779">SUM(IF(podroze[Nazwisko]=podroze[[#This Row],[Nazwisko]],podroze[dnie],0))</f>
        <v>22</v>
      </c>
      <c r="K779" s="1">
        <f>30+(podroze[[#This Row],[dnie]]-1)*24</f>
        <v>54</v>
      </c>
      <c r="AB779" s="1" t="s">
        <v>86</v>
      </c>
      <c r="AC779" s="1" t="s">
        <v>150</v>
      </c>
      <c r="AD779" s="1" t="s">
        <v>27</v>
      </c>
      <c r="AE779" s="2">
        <v>41935</v>
      </c>
      <c r="AF779" s="2">
        <v>41936</v>
      </c>
      <c r="AG779">
        <v>570</v>
      </c>
      <c r="AH779" t="str">
        <f>podroze7[[#This Row],[Imie]]&amp;podroze7[[#This Row],[Nazwisko]]</f>
        <v>AdamFalski</v>
      </c>
      <c r="AI779">
        <f>COUNTIF(podroze7[id],podroze7[[#This Row],[id]])</f>
        <v>8</v>
      </c>
      <c r="AJ779">
        <f>podroze7[[#This Row],[D_powr]]-podroze7[[#This Row],[D_wyj]]+1</f>
        <v>2</v>
      </c>
      <c r="AK779" s="1" cm="1">
        <f t="array" ref="AK779">SUM(IF(podroze7[Nazwisko]=podroze7[[#This Row],[Nazwisko]],podroze7[dnie],0))</f>
        <v>22</v>
      </c>
      <c r="AL779" s="1">
        <f>30+(podroze7[[#This Row],[dnie]]-1)*24</f>
        <v>54</v>
      </c>
      <c r="AM779" s="1">
        <f>podroze7[[#This Row],[dieta]]+podroze7[[#This Row],[Koszt_wyj]]</f>
        <v>624</v>
      </c>
      <c r="AZ779" s="1" t="s">
        <v>86</v>
      </c>
      <c r="BA779" s="1" t="s">
        <v>150</v>
      </c>
      <c r="BB779" s="1" t="s">
        <v>27</v>
      </c>
      <c r="BC779" s="2">
        <v>41935</v>
      </c>
      <c r="BD779" s="2">
        <v>41936</v>
      </c>
      <c r="BE779">
        <v>570</v>
      </c>
      <c r="BF779" t="str">
        <f>podroze78[[#This Row],[Imie]]&amp;podroze78[[#This Row],[Nazwisko]]</f>
        <v>AdamFalski</v>
      </c>
      <c r="BG779">
        <f>COUNTIF(podroze78[id],podroze78[[#This Row],[id]])</f>
        <v>8</v>
      </c>
      <c r="BH779">
        <f>podroze78[[#This Row],[D_powr]]-podroze78[[#This Row],[D_wyj]]+1</f>
        <v>2</v>
      </c>
      <c r="BI779" s="1" cm="1">
        <f t="array" ref="BI779">SUM(IF(podroze78[Nazwisko]=podroze78[[#This Row],[Nazwisko]],podroze78[dnie],0))</f>
        <v>22</v>
      </c>
      <c r="BJ779" s="1">
        <f>30+(podroze78[[#This Row],[dnie]]-1)*24</f>
        <v>54</v>
      </c>
      <c r="BK779" s="1">
        <f>podroze78[[#This Row],[dieta]]+podroze78[[#This Row],[Koszt_wyj]]</f>
        <v>624</v>
      </c>
      <c r="BL779" s="1">
        <f>MONTH(podroze78[[#This Row],[D_wyj]])</f>
        <v>10</v>
      </c>
      <c r="BT779" s="1" t="s">
        <v>86</v>
      </c>
      <c r="BU779" s="1" t="s">
        <v>150</v>
      </c>
      <c r="BV779" s="1" t="s">
        <v>27</v>
      </c>
      <c r="BW779" s="2">
        <v>41935</v>
      </c>
      <c r="BX779" s="2">
        <v>41936</v>
      </c>
      <c r="BY779">
        <v>570</v>
      </c>
      <c r="BZ779" t="str">
        <f>podroze789[[#This Row],[Imie]]&amp;podroze789[[#This Row],[Nazwisko]]</f>
        <v>AdamFalski</v>
      </c>
      <c r="CA779">
        <f>COUNTIF(podroze789[id],podroze789[[#This Row],[id]])</f>
        <v>8</v>
      </c>
      <c r="CB779">
        <f>podroze789[[#This Row],[D_powr]]-podroze789[[#This Row],[D_wyj]]+1</f>
        <v>2</v>
      </c>
      <c r="CC779" s="1" cm="1">
        <f t="array" ref="CC779">SUM(IF(podroze789[Nazwisko]=podroze789[[#This Row],[Nazwisko]],podroze789[dnie],0))</f>
        <v>22</v>
      </c>
      <c r="CD779" s="1">
        <f>30+(podroze789[[#This Row],[dnie]]-1)*24</f>
        <v>54</v>
      </c>
      <c r="CE779" s="1">
        <f>podroze789[[#This Row],[dieta]]+podroze789[[#This Row],[Koszt_wyj]]</f>
        <v>624</v>
      </c>
      <c r="CF779" s="1">
        <f>MONTH(podroze789[[#This Row],[D_wyj]])</f>
        <v>10</v>
      </c>
      <c r="CG779" s="1">
        <f>podroze789[[#This Row],[dnie]]-1</f>
        <v>1</v>
      </c>
    </row>
    <row r="780" spans="1:85" x14ac:dyDescent="0.25">
      <c r="A780" s="1" t="s">
        <v>86</v>
      </c>
      <c r="B780" s="1" t="s">
        <v>150</v>
      </c>
      <c r="C780" s="1" t="s">
        <v>72</v>
      </c>
      <c r="D780" s="2">
        <v>41971</v>
      </c>
      <c r="E780" s="2">
        <v>41972</v>
      </c>
      <c r="F780">
        <v>693.7</v>
      </c>
      <c r="G780" t="str">
        <f>podroze[[#This Row],[Imie]]&amp;podroze[[#This Row],[Nazwisko]]</f>
        <v>AdamFalski</v>
      </c>
      <c r="H780">
        <f>COUNTIF(podroze[id],podroze[[#This Row],[id]])</f>
        <v>8</v>
      </c>
      <c r="I780">
        <f>podroze[[#This Row],[D_powr]]-podroze[[#This Row],[D_wyj]]+1</f>
        <v>2</v>
      </c>
      <c r="J780" s="1" cm="1">
        <f t="array" ref="J780">SUM(IF(podroze[Nazwisko]=podroze[[#This Row],[Nazwisko]],podroze[dnie],0))</f>
        <v>22</v>
      </c>
      <c r="K780" s="1">
        <f>30+(podroze[[#This Row],[dnie]]-1)*24</f>
        <v>54</v>
      </c>
      <c r="AB780" s="1" t="s">
        <v>86</v>
      </c>
      <c r="AC780" s="1" t="s">
        <v>150</v>
      </c>
      <c r="AD780" s="1" t="s">
        <v>72</v>
      </c>
      <c r="AE780" s="2">
        <v>41971</v>
      </c>
      <c r="AF780" s="2">
        <v>41972</v>
      </c>
      <c r="AG780">
        <v>693.7</v>
      </c>
      <c r="AH780" t="str">
        <f>podroze7[[#This Row],[Imie]]&amp;podroze7[[#This Row],[Nazwisko]]</f>
        <v>AdamFalski</v>
      </c>
      <c r="AI780">
        <f>COUNTIF(podroze7[id],podroze7[[#This Row],[id]])</f>
        <v>8</v>
      </c>
      <c r="AJ780">
        <f>podroze7[[#This Row],[D_powr]]-podroze7[[#This Row],[D_wyj]]+1</f>
        <v>2</v>
      </c>
      <c r="AK780" s="1" cm="1">
        <f t="array" ref="AK780">SUM(IF(podroze7[Nazwisko]=podroze7[[#This Row],[Nazwisko]],podroze7[dnie],0))</f>
        <v>22</v>
      </c>
      <c r="AL780" s="1">
        <f>30+(podroze7[[#This Row],[dnie]]-1)*24</f>
        <v>54</v>
      </c>
      <c r="AM780" s="1">
        <f>podroze7[[#This Row],[dieta]]+podroze7[[#This Row],[Koszt_wyj]]</f>
        <v>747.7</v>
      </c>
      <c r="AZ780" s="1" t="s">
        <v>86</v>
      </c>
      <c r="BA780" s="1" t="s">
        <v>150</v>
      </c>
      <c r="BB780" s="1" t="s">
        <v>72</v>
      </c>
      <c r="BC780" s="2">
        <v>41971</v>
      </c>
      <c r="BD780" s="2">
        <v>41972</v>
      </c>
      <c r="BE780">
        <v>693.7</v>
      </c>
      <c r="BF780" t="str">
        <f>podroze78[[#This Row],[Imie]]&amp;podroze78[[#This Row],[Nazwisko]]</f>
        <v>AdamFalski</v>
      </c>
      <c r="BG780">
        <f>COUNTIF(podroze78[id],podroze78[[#This Row],[id]])</f>
        <v>8</v>
      </c>
      <c r="BH780">
        <f>podroze78[[#This Row],[D_powr]]-podroze78[[#This Row],[D_wyj]]+1</f>
        <v>2</v>
      </c>
      <c r="BI780" s="1" cm="1">
        <f t="array" ref="BI780">SUM(IF(podroze78[Nazwisko]=podroze78[[#This Row],[Nazwisko]],podroze78[dnie],0))</f>
        <v>22</v>
      </c>
      <c r="BJ780" s="1">
        <f>30+(podroze78[[#This Row],[dnie]]-1)*24</f>
        <v>54</v>
      </c>
      <c r="BK780" s="1">
        <f>podroze78[[#This Row],[dieta]]+podroze78[[#This Row],[Koszt_wyj]]</f>
        <v>747.7</v>
      </c>
      <c r="BL780" s="1">
        <f>MONTH(podroze78[[#This Row],[D_wyj]])</f>
        <v>11</v>
      </c>
      <c r="BT780" s="1" t="s">
        <v>86</v>
      </c>
      <c r="BU780" s="1" t="s">
        <v>150</v>
      </c>
      <c r="BV780" s="1" t="s">
        <v>72</v>
      </c>
      <c r="BW780" s="2">
        <v>41971</v>
      </c>
      <c r="BX780" s="2">
        <v>41972</v>
      </c>
      <c r="BY780">
        <v>693.7</v>
      </c>
      <c r="BZ780" t="str">
        <f>podroze789[[#This Row],[Imie]]&amp;podroze789[[#This Row],[Nazwisko]]</f>
        <v>AdamFalski</v>
      </c>
      <c r="CA780">
        <f>COUNTIF(podroze789[id],podroze789[[#This Row],[id]])</f>
        <v>8</v>
      </c>
      <c r="CB780">
        <f>podroze789[[#This Row],[D_powr]]-podroze789[[#This Row],[D_wyj]]+1</f>
        <v>2</v>
      </c>
      <c r="CC780" s="1" cm="1">
        <f t="array" ref="CC780">SUM(IF(podroze789[Nazwisko]=podroze789[[#This Row],[Nazwisko]],podroze789[dnie],0))</f>
        <v>22</v>
      </c>
      <c r="CD780" s="1">
        <f>30+(podroze789[[#This Row],[dnie]]-1)*24</f>
        <v>54</v>
      </c>
      <c r="CE780" s="1">
        <f>podroze789[[#This Row],[dieta]]+podroze789[[#This Row],[Koszt_wyj]]</f>
        <v>747.7</v>
      </c>
      <c r="CF780" s="1">
        <f>MONTH(podroze789[[#This Row],[D_wyj]])</f>
        <v>11</v>
      </c>
      <c r="CG780" s="1">
        <f>podroze789[[#This Row],[dnie]]-1</f>
        <v>1</v>
      </c>
    </row>
    <row r="781" spans="1:85" hidden="1" x14ac:dyDescent="0.25">
      <c r="A781" s="1" t="s">
        <v>164</v>
      </c>
      <c r="B781" s="1" t="s">
        <v>165</v>
      </c>
      <c r="C781" s="1" t="s">
        <v>47</v>
      </c>
      <c r="D781" s="2">
        <v>41827</v>
      </c>
      <c r="E781" s="2">
        <v>41827</v>
      </c>
      <c r="F781">
        <v>363.8</v>
      </c>
      <c r="G781" t="str">
        <f>podroze[[#This Row],[Imie]]&amp;podroze[[#This Row],[Nazwisko]]</f>
        <v>AlbertMarakasz</v>
      </c>
      <c r="H781">
        <f>COUNTIF(podroze[id],podroze[[#This Row],[id]])</f>
        <v>14</v>
      </c>
      <c r="I781">
        <f>podroze[[#This Row],[D_powr]]-podroze[[#This Row],[D_wyj]]+1</f>
        <v>1</v>
      </c>
      <c r="J781" s="1" cm="1">
        <f t="array" ref="J781">SUM(IF(podroze[Nazwisko]=podroze[[#This Row],[Nazwisko]],podroze[dnie],0))</f>
        <v>22</v>
      </c>
      <c r="K781" s="1">
        <f>30+(podroze[[#This Row],[dnie]]-1)*24</f>
        <v>30</v>
      </c>
      <c r="AB781" s="1" t="s">
        <v>164</v>
      </c>
      <c r="AC781" s="1" t="s">
        <v>165</v>
      </c>
      <c r="AD781" s="1" t="s">
        <v>47</v>
      </c>
      <c r="AE781" s="2">
        <v>41827</v>
      </c>
      <c r="AF781" s="2">
        <v>41827</v>
      </c>
      <c r="AG781">
        <v>363.8</v>
      </c>
      <c r="AH781" t="str">
        <f>podroze7[[#This Row],[Imie]]&amp;podroze7[[#This Row],[Nazwisko]]</f>
        <v>AlbertMarakasz</v>
      </c>
      <c r="AI781">
        <f>COUNTIF(podroze7[id],podroze7[[#This Row],[id]])</f>
        <v>14</v>
      </c>
      <c r="AJ781">
        <f>podroze7[[#This Row],[D_powr]]-podroze7[[#This Row],[D_wyj]]+1</f>
        <v>1</v>
      </c>
      <c r="AK781" s="1" cm="1">
        <f t="array" ref="AK781">SUM(IF(podroze7[Nazwisko]=podroze7[[#This Row],[Nazwisko]],podroze7[dnie],0))</f>
        <v>22</v>
      </c>
      <c r="AL781" s="1">
        <f>30+(podroze7[[#This Row],[dnie]]-1)*24</f>
        <v>30</v>
      </c>
      <c r="AM781" s="1">
        <f>podroze7[[#This Row],[dieta]]+podroze7[[#This Row],[Koszt_wyj]]</f>
        <v>393.8</v>
      </c>
      <c r="AZ781" s="1" t="s">
        <v>164</v>
      </c>
      <c r="BA781" s="1" t="s">
        <v>165</v>
      </c>
      <c r="BB781" s="1" t="s">
        <v>47</v>
      </c>
      <c r="BC781" s="2">
        <v>41827</v>
      </c>
      <c r="BD781" s="2">
        <v>41827</v>
      </c>
      <c r="BE781">
        <v>363.8</v>
      </c>
      <c r="BF781" t="str">
        <f>podroze78[[#This Row],[Imie]]&amp;podroze78[[#This Row],[Nazwisko]]</f>
        <v>AlbertMarakasz</v>
      </c>
      <c r="BG781">
        <f>COUNTIF(podroze78[id],podroze78[[#This Row],[id]])</f>
        <v>14</v>
      </c>
      <c r="BH781">
        <f>podroze78[[#This Row],[D_powr]]-podroze78[[#This Row],[D_wyj]]+1</f>
        <v>1</v>
      </c>
      <c r="BI781" s="1" cm="1">
        <f t="array" ref="BI781">SUM(IF(podroze78[Nazwisko]=podroze78[[#This Row],[Nazwisko]],podroze78[dnie],0))</f>
        <v>22</v>
      </c>
      <c r="BJ781" s="1">
        <f>30+(podroze78[[#This Row],[dnie]]-1)*24</f>
        <v>30</v>
      </c>
      <c r="BK781" s="1">
        <f>podroze78[[#This Row],[dieta]]+podroze78[[#This Row],[Koszt_wyj]]</f>
        <v>393.8</v>
      </c>
      <c r="BL781" s="1">
        <f>MONTH(podroze78[[#This Row],[D_wyj]])</f>
        <v>7</v>
      </c>
      <c r="BT781" s="1" t="s">
        <v>164</v>
      </c>
      <c r="BU781" s="1" t="s">
        <v>165</v>
      </c>
      <c r="BV781" s="1" t="s">
        <v>47</v>
      </c>
      <c r="BW781" s="2">
        <v>41827</v>
      </c>
      <c r="BX781" s="2">
        <v>41827</v>
      </c>
      <c r="BY781">
        <v>363.8</v>
      </c>
      <c r="BZ781" t="str">
        <f>podroze789[[#This Row],[Imie]]&amp;podroze789[[#This Row],[Nazwisko]]</f>
        <v>AlbertMarakasz</v>
      </c>
      <c r="CA781">
        <f>COUNTIF(podroze789[id],podroze789[[#This Row],[id]])</f>
        <v>14</v>
      </c>
      <c r="CB781">
        <f>podroze789[[#This Row],[D_powr]]-podroze789[[#This Row],[D_wyj]]+1</f>
        <v>1</v>
      </c>
      <c r="CC781" s="1" cm="1">
        <f t="array" ref="CC781">SUM(IF(podroze789[Nazwisko]=podroze789[[#This Row],[Nazwisko]],podroze789[dnie],0))</f>
        <v>22</v>
      </c>
      <c r="CD781" s="1">
        <f>30+(podroze789[[#This Row],[dnie]]-1)*24</f>
        <v>30</v>
      </c>
      <c r="CE781" s="1">
        <f>podroze789[[#This Row],[dieta]]+podroze789[[#This Row],[Koszt_wyj]]</f>
        <v>393.8</v>
      </c>
      <c r="CF781" s="1">
        <f>MONTH(podroze789[[#This Row],[D_wyj]])</f>
        <v>7</v>
      </c>
      <c r="CG781" s="1">
        <f>podroze789[[#This Row],[dnie]]-1</f>
        <v>0</v>
      </c>
    </row>
    <row r="782" spans="1:85" hidden="1" x14ac:dyDescent="0.25">
      <c r="A782" s="1" t="s">
        <v>164</v>
      </c>
      <c r="B782" s="1" t="s">
        <v>165</v>
      </c>
      <c r="C782" s="1" t="s">
        <v>59</v>
      </c>
      <c r="D782" s="2">
        <v>41830</v>
      </c>
      <c r="E782" s="2">
        <v>41830</v>
      </c>
      <c r="F782">
        <v>442</v>
      </c>
      <c r="G782" t="str">
        <f>podroze[[#This Row],[Imie]]&amp;podroze[[#This Row],[Nazwisko]]</f>
        <v>AlbertMarakasz</v>
      </c>
      <c r="H782">
        <f>COUNTIF(podroze[id],podroze[[#This Row],[id]])</f>
        <v>14</v>
      </c>
      <c r="I782">
        <f>podroze[[#This Row],[D_powr]]-podroze[[#This Row],[D_wyj]]+1</f>
        <v>1</v>
      </c>
      <c r="J782" s="1" cm="1">
        <f t="array" ref="J782">SUM(IF(podroze[Nazwisko]=podroze[[#This Row],[Nazwisko]],podroze[dnie],0))</f>
        <v>22</v>
      </c>
      <c r="K782" s="1">
        <f>30+(podroze[[#This Row],[dnie]]-1)*24</f>
        <v>30</v>
      </c>
      <c r="AB782" s="1" t="s">
        <v>164</v>
      </c>
      <c r="AC782" s="1" t="s">
        <v>165</v>
      </c>
      <c r="AD782" s="1" t="s">
        <v>59</v>
      </c>
      <c r="AE782" s="2">
        <v>41830</v>
      </c>
      <c r="AF782" s="2">
        <v>41830</v>
      </c>
      <c r="AG782">
        <v>442</v>
      </c>
      <c r="AH782" t="str">
        <f>podroze7[[#This Row],[Imie]]&amp;podroze7[[#This Row],[Nazwisko]]</f>
        <v>AlbertMarakasz</v>
      </c>
      <c r="AI782">
        <f>COUNTIF(podroze7[id],podroze7[[#This Row],[id]])</f>
        <v>14</v>
      </c>
      <c r="AJ782">
        <f>podroze7[[#This Row],[D_powr]]-podroze7[[#This Row],[D_wyj]]+1</f>
        <v>1</v>
      </c>
      <c r="AK782" s="1" cm="1">
        <f t="array" ref="AK782">SUM(IF(podroze7[Nazwisko]=podroze7[[#This Row],[Nazwisko]],podroze7[dnie],0))</f>
        <v>22</v>
      </c>
      <c r="AL782" s="1">
        <f>30+(podroze7[[#This Row],[dnie]]-1)*24</f>
        <v>30</v>
      </c>
      <c r="AM782" s="1">
        <f>podroze7[[#This Row],[dieta]]+podroze7[[#This Row],[Koszt_wyj]]</f>
        <v>472</v>
      </c>
      <c r="AZ782" s="1" t="s">
        <v>164</v>
      </c>
      <c r="BA782" s="1" t="s">
        <v>165</v>
      </c>
      <c r="BB782" s="1" t="s">
        <v>59</v>
      </c>
      <c r="BC782" s="2">
        <v>41830</v>
      </c>
      <c r="BD782" s="2">
        <v>41830</v>
      </c>
      <c r="BE782">
        <v>442</v>
      </c>
      <c r="BF782" t="str">
        <f>podroze78[[#This Row],[Imie]]&amp;podroze78[[#This Row],[Nazwisko]]</f>
        <v>AlbertMarakasz</v>
      </c>
      <c r="BG782">
        <f>COUNTIF(podroze78[id],podroze78[[#This Row],[id]])</f>
        <v>14</v>
      </c>
      <c r="BH782">
        <f>podroze78[[#This Row],[D_powr]]-podroze78[[#This Row],[D_wyj]]+1</f>
        <v>1</v>
      </c>
      <c r="BI782" s="1" cm="1">
        <f t="array" ref="BI782">SUM(IF(podroze78[Nazwisko]=podroze78[[#This Row],[Nazwisko]],podroze78[dnie],0))</f>
        <v>22</v>
      </c>
      <c r="BJ782" s="1">
        <f>30+(podroze78[[#This Row],[dnie]]-1)*24</f>
        <v>30</v>
      </c>
      <c r="BK782" s="1">
        <f>podroze78[[#This Row],[dieta]]+podroze78[[#This Row],[Koszt_wyj]]</f>
        <v>472</v>
      </c>
      <c r="BL782" s="1">
        <f>MONTH(podroze78[[#This Row],[D_wyj]])</f>
        <v>7</v>
      </c>
      <c r="BT782" s="1" t="s">
        <v>164</v>
      </c>
      <c r="BU782" s="1" t="s">
        <v>165</v>
      </c>
      <c r="BV782" s="1" t="s">
        <v>59</v>
      </c>
      <c r="BW782" s="2">
        <v>41830</v>
      </c>
      <c r="BX782" s="2">
        <v>41830</v>
      </c>
      <c r="BY782">
        <v>442</v>
      </c>
      <c r="BZ782" t="str">
        <f>podroze789[[#This Row],[Imie]]&amp;podroze789[[#This Row],[Nazwisko]]</f>
        <v>AlbertMarakasz</v>
      </c>
      <c r="CA782">
        <f>COUNTIF(podroze789[id],podroze789[[#This Row],[id]])</f>
        <v>14</v>
      </c>
      <c r="CB782">
        <f>podroze789[[#This Row],[D_powr]]-podroze789[[#This Row],[D_wyj]]+1</f>
        <v>1</v>
      </c>
      <c r="CC782" s="1" cm="1">
        <f t="array" ref="CC782">SUM(IF(podroze789[Nazwisko]=podroze789[[#This Row],[Nazwisko]],podroze789[dnie],0))</f>
        <v>22</v>
      </c>
      <c r="CD782" s="1">
        <f>30+(podroze789[[#This Row],[dnie]]-1)*24</f>
        <v>30</v>
      </c>
      <c r="CE782" s="1">
        <f>podroze789[[#This Row],[dieta]]+podroze789[[#This Row],[Koszt_wyj]]</f>
        <v>472</v>
      </c>
      <c r="CF782" s="1">
        <f>MONTH(podroze789[[#This Row],[D_wyj]])</f>
        <v>7</v>
      </c>
      <c r="CG782" s="1">
        <f>podroze789[[#This Row],[dnie]]-1</f>
        <v>0</v>
      </c>
    </row>
    <row r="783" spans="1:85" hidden="1" x14ac:dyDescent="0.25">
      <c r="A783" s="1" t="s">
        <v>164</v>
      </c>
      <c r="B783" s="1" t="s">
        <v>165</v>
      </c>
      <c r="C783" s="1" t="s">
        <v>72</v>
      </c>
      <c r="D783" s="2">
        <v>41946</v>
      </c>
      <c r="E783" s="2">
        <v>41946</v>
      </c>
      <c r="F783">
        <v>494.7</v>
      </c>
      <c r="G783" t="str">
        <f>podroze[[#This Row],[Imie]]&amp;podroze[[#This Row],[Nazwisko]]</f>
        <v>AlbertMarakasz</v>
      </c>
      <c r="H783">
        <f>COUNTIF(podroze[id],podroze[[#This Row],[id]])</f>
        <v>14</v>
      </c>
      <c r="I783">
        <f>podroze[[#This Row],[D_powr]]-podroze[[#This Row],[D_wyj]]+1</f>
        <v>1</v>
      </c>
      <c r="J783" s="1" cm="1">
        <f t="array" ref="J783">SUM(IF(podroze[Nazwisko]=podroze[[#This Row],[Nazwisko]],podroze[dnie],0))</f>
        <v>22</v>
      </c>
      <c r="K783" s="1">
        <f>30+(podroze[[#This Row],[dnie]]-1)*24</f>
        <v>30</v>
      </c>
      <c r="AB783" s="1" t="s">
        <v>164</v>
      </c>
      <c r="AC783" s="1" t="s">
        <v>165</v>
      </c>
      <c r="AD783" s="1" t="s">
        <v>72</v>
      </c>
      <c r="AE783" s="2">
        <v>41946</v>
      </c>
      <c r="AF783" s="2">
        <v>41946</v>
      </c>
      <c r="AG783">
        <v>494.7</v>
      </c>
      <c r="AH783" t="str">
        <f>podroze7[[#This Row],[Imie]]&amp;podroze7[[#This Row],[Nazwisko]]</f>
        <v>AlbertMarakasz</v>
      </c>
      <c r="AI783">
        <f>COUNTIF(podroze7[id],podroze7[[#This Row],[id]])</f>
        <v>14</v>
      </c>
      <c r="AJ783">
        <f>podroze7[[#This Row],[D_powr]]-podroze7[[#This Row],[D_wyj]]+1</f>
        <v>1</v>
      </c>
      <c r="AK783" s="1" cm="1">
        <f t="array" ref="AK783">SUM(IF(podroze7[Nazwisko]=podroze7[[#This Row],[Nazwisko]],podroze7[dnie],0))</f>
        <v>22</v>
      </c>
      <c r="AL783" s="1">
        <f>30+(podroze7[[#This Row],[dnie]]-1)*24</f>
        <v>30</v>
      </c>
      <c r="AM783" s="1">
        <f>podroze7[[#This Row],[dieta]]+podroze7[[#This Row],[Koszt_wyj]]</f>
        <v>524.70000000000005</v>
      </c>
      <c r="AZ783" s="1" t="s">
        <v>164</v>
      </c>
      <c r="BA783" s="1" t="s">
        <v>165</v>
      </c>
      <c r="BB783" s="1" t="s">
        <v>72</v>
      </c>
      <c r="BC783" s="2">
        <v>41946</v>
      </c>
      <c r="BD783" s="2">
        <v>41946</v>
      </c>
      <c r="BE783">
        <v>494.7</v>
      </c>
      <c r="BF783" t="str">
        <f>podroze78[[#This Row],[Imie]]&amp;podroze78[[#This Row],[Nazwisko]]</f>
        <v>AlbertMarakasz</v>
      </c>
      <c r="BG783">
        <f>COUNTIF(podroze78[id],podroze78[[#This Row],[id]])</f>
        <v>14</v>
      </c>
      <c r="BH783">
        <f>podroze78[[#This Row],[D_powr]]-podroze78[[#This Row],[D_wyj]]+1</f>
        <v>1</v>
      </c>
      <c r="BI783" s="1" cm="1">
        <f t="array" ref="BI783">SUM(IF(podroze78[Nazwisko]=podroze78[[#This Row],[Nazwisko]],podroze78[dnie],0))</f>
        <v>22</v>
      </c>
      <c r="BJ783" s="1">
        <f>30+(podroze78[[#This Row],[dnie]]-1)*24</f>
        <v>30</v>
      </c>
      <c r="BK783" s="1">
        <f>podroze78[[#This Row],[dieta]]+podroze78[[#This Row],[Koszt_wyj]]</f>
        <v>524.70000000000005</v>
      </c>
      <c r="BL783" s="1">
        <f>MONTH(podroze78[[#This Row],[D_wyj]])</f>
        <v>11</v>
      </c>
      <c r="BT783" s="1" t="s">
        <v>164</v>
      </c>
      <c r="BU783" s="1" t="s">
        <v>165</v>
      </c>
      <c r="BV783" s="1" t="s">
        <v>72</v>
      </c>
      <c r="BW783" s="2">
        <v>41946</v>
      </c>
      <c r="BX783" s="2">
        <v>41946</v>
      </c>
      <c r="BY783">
        <v>494.7</v>
      </c>
      <c r="BZ783" t="str">
        <f>podroze789[[#This Row],[Imie]]&amp;podroze789[[#This Row],[Nazwisko]]</f>
        <v>AlbertMarakasz</v>
      </c>
      <c r="CA783">
        <f>COUNTIF(podroze789[id],podroze789[[#This Row],[id]])</f>
        <v>14</v>
      </c>
      <c r="CB783">
        <f>podroze789[[#This Row],[D_powr]]-podroze789[[#This Row],[D_wyj]]+1</f>
        <v>1</v>
      </c>
      <c r="CC783" s="1" cm="1">
        <f t="array" ref="CC783">SUM(IF(podroze789[Nazwisko]=podroze789[[#This Row],[Nazwisko]],podroze789[dnie],0))</f>
        <v>22</v>
      </c>
      <c r="CD783" s="1">
        <f>30+(podroze789[[#This Row],[dnie]]-1)*24</f>
        <v>30</v>
      </c>
      <c r="CE783" s="1">
        <f>podroze789[[#This Row],[dieta]]+podroze789[[#This Row],[Koszt_wyj]]</f>
        <v>524.70000000000005</v>
      </c>
      <c r="CF783" s="1">
        <f>MONTH(podroze789[[#This Row],[D_wyj]])</f>
        <v>11</v>
      </c>
      <c r="CG783" s="1">
        <f>podroze789[[#This Row],[dnie]]-1</f>
        <v>0</v>
      </c>
    </row>
    <row r="784" spans="1:85" hidden="1" x14ac:dyDescent="0.25">
      <c r="A784" s="1" t="s">
        <v>164</v>
      </c>
      <c r="B784" s="1" t="s">
        <v>165</v>
      </c>
      <c r="C784" s="1" t="s">
        <v>66</v>
      </c>
      <c r="D784" s="2">
        <v>41950</v>
      </c>
      <c r="E784" s="2">
        <v>41950</v>
      </c>
      <c r="F784">
        <v>307.7</v>
      </c>
      <c r="G784" t="str">
        <f>podroze[[#This Row],[Imie]]&amp;podroze[[#This Row],[Nazwisko]]</f>
        <v>AlbertMarakasz</v>
      </c>
      <c r="H784">
        <f>COUNTIF(podroze[id],podroze[[#This Row],[id]])</f>
        <v>14</v>
      </c>
      <c r="I784">
        <f>podroze[[#This Row],[D_powr]]-podroze[[#This Row],[D_wyj]]+1</f>
        <v>1</v>
      </c>
      <c r="J784" s="1" cm="1">
        <f t="array" ref="J784">SUM(IF(podroze[Nazwisko]=podroze[[#This Row],[Nazwisko]],podroze[dnie],0))</f>
        <v>22</v>
      </c>
      <c r="K784" s="1">
        <f>30+(podroze[[#This Row],[dnie]]-1)*24</f>
        <v>30</v>
      </c>
      <c r="AB784" s="1" t="s">
        <v>164</v>
      </c>
      <c r="AC784" s="1" t="s">
        <v>165</v>
      </c>
      <c r="AD784" s="1" t="s">
        <v>66</v>
      </c>
      <c r="AE784" s="2">
        <v>41950</v>
      </c>
      <c r="AF784" s="2">
        <v>41950</v>
      </c>
      <c r="AG784">
        <v>307.7</v>
      </c>
      <c r="AH784" t="str">
        <f>podroze7[[#This Row],[Imie]]&amp;podroze7[[#This Row],[Nazwisko]]</f>
        <v>AlbertMarakasz</v>
      </c>
      <c r="AI784">
        <f>COUNTIF(podroze7[id],podroze7[[#This Row],[id]])</f>
        <v>14</v>
      </c>
      <c r="AJ784">
        <f>podroze7[[#This Row],[D_powr]]-podroze7[[#This Row],[D_wyj]]+1</f>
        <v>1</v>
      </c>
      <c r="AK784" s="1" cm="1">
        <f t="array" ref="AK784">SUM(IF(podroze7[Nazwisko]=podroze7[[#This Row],[Nazwisko]],podroze7[dnie],0))</f>
        <v>22</v>
      </c>
      <c r="AL784" s="1">
        <f>30+(podroze7[[#This Row],[dnie]]-1)*24</f>
        <v>30</v>
      </c>
      <c r="AM784" s="1">
        <f>podroze7[[#This Row],[dieta]]+podroze7[[#This Row],[Koszt_wyj]]</f>
        <v>337.7</v>
      </c>
      <c r="AZ784" s="1" t="s">
        <v>164</v>
      </c>
      <c r="BA784" s="1" t="s">
        <v>165</v>
      </c>
      <c r="BB784" s="1" t="s">
        <v>66</v>
      </c>
      <c r="BC784" s="2">
        <v>41950</v>
      </c>
      <c r="BD784" s="2">
        <v>41950</v>
      </c>
      <c r="BE784">
        <v>307.7</v>
      </c>
      <c r="BF784" t="str">
        <f>podroze78[[#This Row],[Imie]]&amp;podroze78[[#This Row],[Nazwisko]]</f>
        <v>AlbertMarakasz</v>
      </c>
      <c r="BG784">
        <f>COUNTIF(podroze78[id],podroze78[[#This Row],[id]])</f>
        <v>14</v>
      </c>
      <c r="BH784">
        <f>podroze78[[#This Row],[D_powr]]-podroze78[[#This Row],[D_wyj]]+1</f>
        <v>1</v>
      </c>
      <c r="BI784" s="1" cm="1">
        <f t="array" ref="BI784">SUM(IF(podroze78[Nazwisko]=podroze78[[#This Row],[Nazwisko]],podroze78[dnie],0))</f>
        <v>22</v>
      </c>
      <c r="BJ784" s="1">
        <f>30+(podroze78[[#This Row],[dnie]]-1)*24</f>
        <v>30</v>
      </c>
      <c r="BK784" s="1">
        <f>podroze78[[#This Row],[dieta]]+podroze78[[#This Row],[Koszt_wyj]]</f>
        <v>337.7</v>
      </c>
      <c r="BL784" s="1">
        <f>MONTH(podroze78[[#This Row],[D_wyj]])</f>
        <v>11</v>
      </c>
      <c r="BT784" s="1" t="s">
        <v>164</v>
      </c>
      <c r="BU784" s="1" t="s">
        <v>165</v>
      </c>
      <c r="BV784" s="1" t="s">
        <v>66</v>
      </c>
      <c r="BW784" s="2">
        <v>41950</v>
      </c>
      <c r="BX784" s="2">
        <v>41950</v>
      </c>
      <c r="BY784">
        <v>307.7</v>
      </c>
      <c r="BZ784" t="str">
        <f>podroze789[[#This Row],[Imie]]&amp;podroze789[[#This Row],[Nazwisko]]</f>
        <v>AlbertMarakasz</v>
      </c>
      <c r="CA784">
        <f>COUNTIF(podroze789[id],podroze789[[#This Row],[id]])</f>
        <v>14</v>
      </c>
      <c r="CB784">
        <f>podroze789[[#This Row],[D_powr]]-podroze789[[#This Row],[D_wyj]]+1</f>
        <v>1</v>
      </c>
      <c r="CC784" s="1" cm="1">
        <f t="array" ref="CC784">SUM(IF(podroze789[Nazwisko]=podroze789[[#This Row],[Nazwisko]],podroze789[dnie],0))</f>
        <v>22</v>
      </c>
      <c r="CD784" s="1">
        <f>30+(podroze789[[#This Row],[dnie]]-1)*24</f>
        <v>30</v>
      </c>
      <c r="CE784" s="1">
        <f>podroze789[[#This Row],[dieta]]+podroze789[[#This Row],[Koszt_wyj]]</f>
        <v>337.7</v>
      </c>
      <c r="CF784" s="1">
        <f>MONTH(podroze789[[#This Row],[D_wyj]])</f>
        <v>11</v>
      </c>
      <c r="CG784" s="1">
        <f>podroze789[[#This Row],[dnie]]-1</f>
        <v>0</v>
      </c>
    </row>
    <row r="785" spans="1:85" hidden="1" x14ac:dyDescent="0.25">
      <c r="A785" s="1" t="s">
        <v>164</v>
      </c>
      <c r="B785" s="1" t="s">
        <v>165</v>
      </c>
      <c r="C785" s="1" t="s">
        <v>38</v>
      </c>
      <c r="D785" s="2">
        <v>41960</v>
      </c>
      <c r="E785" s="2">
        <v>41960</v>
      </c>
      <c r="F785">
        <v>278.8</v>
      </c>
      <c r="G785" t="str">
        <f>podroze[[#This Row],[Imie]]&amp;podroze[[#This Row],[Nazwisko]]</f>
        <v>AlbertMarakasz</v>
      </c>
      <c r="H785">
        <f>COUNTIF(podroze[id],podroze[[#This Row],[id]])</f>
        <v>14</v>
      </c>
      <c r="I785">
        <f>podroze[[#This Row],[D_powr]]-podroze[[#This Row],[D_wyj]]+1</f>
        <v>1</v>
      </c>
      <c r="J785" s="1" cm="1">
        <f t="array" ref="J785">SUM(IF(podroze[Nazwisko]=podroze[[#This Row],[Nazwisko]],podroze[dnie],0))</f>
        <v>22</v>
      </c>
      <c r="K785" s="1">
        <f>30+(podroze[[#This Row],[dnie]]-1)*24</f>
        <v>30</v>
      </c>
      <c r="AB785" s="1" t="s">
        <v>164</v>
      </c>
      <c r="AC785" s="1" t="s">
        <v>165</v>
      </c>
      <c r="AD785" s="1" t="s">
        <v>38</v>
      </c>
      <c r="AE785" s="2">
        <v>41960</v>
      </c>
      <c r="AF785" s="2">
        <v>41960</v>
      </c>
      <c r="AG785">
        <v>278.8</v>
      </c>
      <c r="AH785" t="str">
        <f>podroze7[[#This Row],[Imie]]&amp;podroze7[[#This Row],[Nazwisko]]</f>
        <v>AlbertMarakasz</v>
      </c>
      <c r="AI785">
        <f>COUNTIF(podroze7[id],podroze7[[#This Row],[id]])</f>
        <v>14</v>
      </c>
      <c r="AJ785">
        <f>podroze7[[#This Row],[D_powr]]-podroze7[[#This Row],[D_wyj]]+1</f>
        <v>1</v>
      </c>
      <c r="AK785" s="1" cm="1">
        <f t="array" ref="AK785">SUM(IF(podroze7[Nazwisko]=podroze7[[#This Row],[Nazwisko]],podroze7[dnie],0))</f>
        <v>22</v>
      </c>
      <c r="AL785" s="1">
        <f>30+(podroze7[[#This Row],[dnie]]-1)*24</f>
        <v>30</v>
      </c>
      <c r="AM785" s="1">
        <f>podroze7[[#This Row],[dieta]]+podroze7[[#This Row],[Koszt_wyj]]</f>
        <v>308.8</v>
      </c>
      <c r="AZ785" s="1" t="s">
        <v>164</v>
      </c>
      <c r="BA785" s="1" t="s">
        <v>165</v>
      </c>
      <c r="BB785" s="1" t="s">
        <v>38</v>
      </c>
      <c r="BC785" s="2">
        <v>41960</v>
      </c>
      <c r="BD785" s="2">
        <v>41960</v>
      </c>
      <c r="BE785">
        <v>278.8</v>
      </c>
      <c r="BF785" t="str">
        <f>podroze78[[#This Row],[Imie]]&amp;podroze78[[#This Row],[Nazwisko]]</f>
        <v>AlbertMarakasz</v>
      </c>
      <c r="BG785">
        <f>COUNTIF(podroze78[id],podroze78[[#This Row],[id]])</f>
        <v>14</v>
      </c>
      <c r="BH785">
        <f>podroze78[[#This Row],[D_powr]]-podroze78[[#This Row],[D_wyj]]+1</f>
        <v>1</v>
      </c>
      <c r="BI785" s="1" cm="1">
        <f t="array" ref="BI785">SUM(IF(podroze78[Nazwisko]=podroze78[[#This Row],[Nazwisko]],podroze78[dnie],0))</f>
        <v>22</v>
      </c>
      <c r="BJ785" s="1">
        <f>30+(podroze78[[#This Row],[dnie]]-1)*24</f>
        <v>30</v>
      </c>
      <c r="BK785" s="1">
        <f>podroze78[[#This Row],[dieta]]+podroze78[[#This Row],[Koszt_wyj]]</f>
        <v>308.8</v>
      </c>
      <c r="BL785" s="1">
        <f>MONTH(podroze78[[#This Row],[D_wyj]])</f>
        <v>11</v>
      </c>
      <c r="BT785" s="1" t="s">
        <v>164</v>
      </c>
      <c r="BU785" s="1" t="s">
        <v>165</v>
      </c>
      <c r="BV785" s="1" t="s">
        <v>38</v>
      </c>
      <c r="BW785" s="2">
        <v>41960</v>
      </c>
      <c r="BX785" s="2">
        <v>41960</v>
      </c>
      <c r="BY785">
        <v>278.8</v>
      </c>
      <c r="BZ785" t="str">
        <f>podroze789[[#This Row],[Imie]]&amp;podroze789[[#This Row],[Nazwisko]]</f>
        <v>AlbertMarakasz</v>
      </c>
      <c r="CA785">
        <f>COUNTIF(podroze789[id],podroze789[[#This Row],[id]])</f>
        <v>14</v>
      </c>
      <c r="CB785">
        <f>podroze789[[#This Row],[D_powr]]-podroze789[[#This Row],[D_wyj]]+1</f>
        <v>1</v>
      </c>
      <c r="CC785" s="1" cm="1">
        <f t="array" ref="CC785">SUM(IF(podroze789[Nazwisko]=podroze789[[#This Row],[Nazwisko]],podroze789[dnie],0))</f>
        <v>22</v>
      </c>
      <c r="CD785" s="1">
        <f>30+(podroze789[[#This Row],[dnie]]-1)*24</f>
        <v>30</v>
      </c>
      <c r="CE785" s="1">
        <f>podroze789[[#This Row],[dieta]]+podroze789[[#This Row],[Koszt_wyj]]</f>
        <v>308.8</v>
      </c>
      <c r="CF785" s="1">
        <f>MONTH(podroze789[[#This Row],[D_wyj]])</f>
        <v>11</v>
      </c>
      <c r="CG785" s="1">
        <f>podroze789[[#This Row],[dnie]]-1</f>
        <v>0</v>
      </c>
    </row>
    <row r="786" spans="1:85" hidden="1" x14ac:dyDescent="0.25">
      <c r="A786" s="1" t="s">
        <v>164</v>
      </c>
      <c r="B786" s="1" t="s">
        <v>165</v>
      </c>
      <c r="C786" s="1" t="s">
        <v>17</v>
      </c>
      <c r="D786" s="2">
        <v>41962</v>
      </c>
      <c r="E786" s="2">
        <v>41962</v>
      </c>
      <c r="F786">
        <v>501.5</v>
      </c>
      <c r="G786" t="str">
        <f>podroze[[#This Row],[Imie]]&amp;podroze[[#This Row],[Nazwisko]]</f>
        <v>AlbertMarakasz</v>
      </c>
      <c r="H786">
        <f>COUNTIF(podroze[id],podroze[[#This Row],[id]])</f>
        <v>14</v>
      </c>
      <c r="I786">
        <f>podroze[[#This Row],[D_powr]]-podroze[[#This Row],[D_wyj]]+1</f>
        <v>1</v>
      </c>
      <c r="J786" s="1" cm="1">
        <f t="array" ref="J786">SUM(IF(podroze[Nazwisko]=podroze[[#This Row],[Nazwisko]],podroze[dnie],0))</f>
        <v>22</v>
      </c>
      <c r="K786" s="1">
        <f>30+(podroze[[#This Row],[dnie]]-1)*24</f>
        <v>30</v>
      </c>
      <c r="AB786" s="1" t="s">
        <v>164</v>
      </c>
      <c r="AC786" s="1" t="s">
        <v>165</v>
      </c>
      <c r="AD786" s="1" t="s">
        <v>17</v>
      </c>
      <c r="AE786" s="2">
        <v>41962</v>
      </c>
      <c r="AF786" s="2">
        <v>41962</v>
      </c>
      <c r="AG786">
        <v>501.5</v>
      </c>
      <c r="AH786" t="str">
        <f>podroze7[[#This Row],[Imie]]&amp;podroze7[[#This Row],[Nazwisko]]</f>
        <v>AlbertMarakasz</v>
      </c>
      <c r="AI786">
        <f>COUNTIF(podroze7[id],podroze7[[#This Row],[id]])</f>
        <v>14</v>
      </c>
      <c r="AJ786">
        <f>podroze7[[#This Row],[D_powr]]-podroze7[[#This Row],[D_wyj]]+1</f>
        <v>1</v>
      </c>
      <c r="AK786" s="1" cm="1">
        <f t="array" ref="AK786">SUM(IF(podroze7[Nazwisko]=podroze7[[#This Row],[Nazwisko]],podroze7[dnie],0))</f>
        <v>22</v>
      </c>
      <c r="AL786" s="1">
        <f>30+(podroze7[[#This Row],[dnie]]-1)*24</f>
        <v>30</v>
      </c>
      <c r="AM786" s="1">
        <f>podroze7[[#This Row],[dieta]]+podroze7[[#This Row],[Koszt_wyj]]</f>
        <v>531.5</v>
      </c>
      <c r="AZ786" s="1" t="s">
        <v>164</v>
      </c>
      <c r="BA786" s="1" t="s">
        <v>165</v>
      </c>
      <c r="BB786" s="1" t="s">
        <v>17</v>
      </c>
      <c r="BC786" s="2">
        <v>41962</v>
      </c>
      <c r="BD786" s="2">
        <v>41962</v>
      </c>
      <c r="BE786">
        <v>501.5</v>
      </c>
      <c r="BF786" t="str">
        <f>podroze78[[#This Row],[Imie]]&amp;podroze78[[#This Row],[Nazwisko]]</f>
        <v>AlbertMarakasz</v>
      </c>
      <c r="BG786">
        <f>COUNTIF(podroze78[id],podroze78[[#This Row],[id]])</f>
        <v>14</v>
      </c>
      <c r="BH786">
        <f>podroze78[[#This Row],[D_powr]]-podroze78[[#This Row],[D_wyj]]+1</f>
        <v>1</v>
      </c>
      <c r="BI786" s="1" cm="1">
        <f t="array" ref="BI786">SUM(IF(podroze78[Nazwisko]=podroze78[[#This Row],[Nazwisko]],podroze78[dnie],0))</f>
        <v>22</v>
      </c>
      <c r="BJ786" s="1">
        <f>30+(podroze78[[#This Row],[dnie]]-1)*24</f>
        <v>30</v>
      </c>
      <c r="BK786" s="1">
        <f>podroze78[[#This Row],[dieta]]+podroze78[[#This Row],[Koszt_wyj]]</f>
        <v>531.5</v>
      </c>
      <c r="BL786" s="1">
        <f>MONTH(podroze78[[#This Row],[D_wyj]])</f>
        <v>11</v>
      </c>
      <c r="BT786" s="1" t="s">
        <v>164</v>
      </c>
      <c r="BU786" s="1" t="s">
        <v>165</v>
      </c>
      <c r="BV786" s="1" t="s">
        <v>17</v>
      </c>
      <c r="BW786" s="2">
        <v>41962</v>
      </c>
      <c r="BX786" s="2">
        <v>41962</v>
      </c>
      <c r="BY786">
        <v>501.5</v>
      </c>
      <c r="BZ786" t="str">
        <f>podroze789[[#This Row],[Imie]]&amp;podroze789[[#This Row],[Nazwisko]]</f>
        <v>AlbertMarakasz</v>
      </c>
      <c r="CA786">
        <f>COUNTIF(podroze789[id],podroze789[[#This Row],[id]])</f>
        <v>14</v>
      </c>
      <c r="CB786">
        <f>podroze789[[#This Row],[D_powr]]-podroze789[[#This Row],[D_wyj]]+1</f>
        <v>1</v>
      </c>
      <c r="CC786" s="1" cm="1">
        <f t="array" ref="CC786">SUM(IF(podroze789[Nazwisko]=podroze789[[#This Row],[Nazwisko]],podroze789[dnie],0))</f>
        <v>22</v>
      </c>
      <c r="CD786" s="1">
        <f>30+(podroze789[[#This Row],[dnie]]-1)*24</f>
        <v>30</v>
      </c>
      <c r="CE786" s="1">
        <f>podroze789[[#This Row],[dieta]]+podroze789[[#This Row],[Koszt_wyj]]</f>
        <v>531.5</v>
      </c>
      <c r="CF786" s="1">
        <f>MONTH(podroze789[[#This Row],[D_wyj]])</f>
        <v>11</v>
      </c>
      <c r="CG786" s="1">
        <f>podroze789[[#This Row],[dnie]]-1</f>
        <v>0</v>
      </c>
    </row>
    <row r="787" spans="1:85" hidden="1" x14ac:dyDescent="0.25">
      <c r="A787" s="1" t="s">
        <v>164</v>
      </c>
      <c r="B787" s="1" t="s">
        <v>165</v>
      </c>
      <c r="C787" s="1" t="s">
        <v>72</v>
      </c>
      <c r="D787" s="2">
        <v>41965</v>
      </c>
      <c r="E787" s="2">
        <v>41965</v>
      </c>
      <c r="F787">
        <v>494.7</v>
      </c>
      <c r="G787" t="str">
        <f>podroze[[#This Row],[Imie]]&amp;podroze[[#This Row],[Nazwisko]]</f>
        <v>AlbertMarakasz</v>
      </c>
      <c r="H787">
        <f>COUNTIF(podroze[id],podroze[[#This Row],[id]])</f>
        <v>14</v>
      </c>
      <c r="I787">
        <f>podroze[[#This Row],[D_powr]]-podroze[[#This Row],[D_wyj]]+1</f>
        <v>1</v>
      </c>
      <c r="J787" s="1" cm="1">
        <f t="array" ref="J787">SUM(IF(podroze[Nazwisko]=podroze[[#This Row],[Nazwisko]],podroze[dnie],0))</f>
        <v>22</v>
      </c>
      <c r="K787" s="1">
        <f>30+(podroze[[#This Row],[dnie]]-1)*24</f>
        <v>30</v>
      </c>
      <c r="AB787" s="1" t="s">
        <v>164</v>
      </c>
      <c r="AC787" s="1" t="s">
        <v>165</v>
      </c>
      <c r="AD787" s="1" t="s">
        <v>72</v>
      </c>
      <c r="AE787" s="2">
        <v>41965</v>
      </c>
      <c r="AF787" s="2">
        <v>41965</v>
      </c>
      <c r="AG787">
        <v>494.7</v>
      </c>
      <c r="AH787" t="str">
        <f>podroze7[[#This Row],[Imie]]&amp;podroze7[[#This Row],[Nazwisko]]</f>
        <v>AlbertMarakasz</v>
      </c>
      <c r="AI787">
        <f>COUNTIF(podroze7[id],podroze7[[#This Row],[id]])</f>
        <v>14</v>
      </c>
      <c r="AJ787">
        <f>podroze7[[#This Row],[D_powr]]-podroze7[[#This Row],[D_wyj]]+1</f>
        <v>1</v>
      </c>
      <c r="AK787" s="1" cm="1">
        <f t="array" ref="AK787">SUM(IF(podroze7[Nazwisko]=podroze7[[#This Row],[Nazwisko]],podroze7[dnie],0))</f>
        <v>22</v>
      </c>
      <c r="AL787" s="1">
        <f>30+(podroze7[[#This Row],[dnie]]-1)*24</f>
        <v>30</v>
      </c>
      <c r="AM787" s="1">
        <f>podroze7[[#This Row],[dieta]]+podroze7[[#This Row],[Koszt_wyj]]</f>
        <v>524.70000000000005</v>
      </c>
      <c r="AZ787" s="1" t="s">
        <v>164</v>
      </c>
      <c r="BA787" s="1" t="s">
        <v>165</v>
      </c>
      <c r="BB787" s="1" t="s">
        <v>72</v>
      </c>
      <c r="BC787" s="2">
        <v>41965</v>
      </c>
      <c r="BD787" s="2">
        <v>41965</v>
      </c>
      <c r="BE787">
        <v>494.7</v>
      </c>
      <c r="BF787" t="str">
        <f>podroze78[[#This Row],[Imie]]&amp;podroze78[[#This Row],[Nazwisko]]</f>
        <v>AlbertMarakasz</v>
      </c>
      <c r="BG787">
        <f>COUNTIF(podroze78[id],podroze78[[#This Row],[id]])</f>
        <v>14</v>
      </c>
      <c r="BH787">
        <f>podroze78[[#This Row],[D_powr]]-podroze78[[#This Row],[D_wyj]]+1</f>
        <v>1</v>
      </c>
      <c r="BI787" s="1" cm="1">
        <f t="array" ref="BI787">SUM(IF(podroze78[Nazwisko]=podroze78[[#This Row],[Nazwisko]],podroze78[dnie],0))</f>
        <v>22</v>
      </c>
      <c r="BJ787" s="1">
        <f>30+(podroze78[[#This Row],[dnie]]-1)*24</f>
        <v>30</v>
      </c>
      <c r="BK787" s="1">
        <f>podroze78[[#This Row],[dieta]]+podroze78[[#This Row],[Koszt_wyj]]</f>
        <v>524.70000000000005</v>
      </c>
      <c r="BL787" s="1">
        <f>MONTH(podroze78[[#This Row],[D_wyj]])</f>
        <v>11</v>
      </c>
      <c r="BT787" s="1" t="s">
        <v>164</v>
      </c>
      <c r="BU787" s="1" t="s">
        <v>165</v>
      </c>
      <c r="BV787" s="1" t="s">
        <v>72</v>
      </c>
      <c r="BW787" s="2">
        <v>41965</v>
      </c>
      <c r="BX787" s="2">
        <v>41965</v>
      </c>
      <c r="BY787">
        <v>494.7</v>
      </c>
      <c r="BZ787" t="str">
        <f>podroze789[[#This Row],[Imie]]&amp;podroze789[[#This Row],[Nazwisko]]</f>
        <v>AlbertMarakasz</v>
      </c>
      <c r="CA787">
        <f>COUNTIF(podroze789[id],podroze789[[#This Row],[id]])</f>
        <v>14</v>
      </c>
      <c r="CB787">
        <f>podroze789[[#This Row],[D_powr]]-podroze789[[#This Row],[D_wyj]]+1</f>
        <v>1</v>
      </c>
      <c r="CC787" s="1" cm="1">
        <f t="array" ref="CC787">SUM(IF(podroze789[Nazwisko]=podroze789[[#This Row],[Nazwisko]],podroze789[dnie],0))</f>
        <v>22</v>
      </c>
      <c r="CD787" s="1">
        <f>30+(podroze789[[#This Row],[dnie]]-1)*24</f>
        <v>30</v>
      </c>
      <c r="CE787" s="1">
        <f>podroze789[[#This Row],[dieta]]+podroze789[[#This Row],[Koszt_wyj]]</f>
        <v>524.70000000000005</v>
      </c>
      <c r="CF787" s="1">
        <f>MONTH(podroze789[[#This Row],[D_wyj]])</f>
        <v>11</v>
      </c>
      <c r="CG787" s="1">
        <f>podroze789[[#This Row],[dnie]]-1</f>
        <v>0</v>
      </c>
    </row>
    <row r="788" spans="1:85" hidden="1" x14ac:dyDescent="0.25">
      <c r="A788" s="1" t="s">
        <v>164</v>
      </c>
      <c r="B788" s="1" t="s">
        <v>165</v>
      </c>
      <c r="C788" s="1" t="s">
        <v>14</v>
      </c>
      <c r="D788" s="2">
        <v>41968</v>
      </c>
      <c r="E788" s="2">
        <v>41968</v>
      </c>
      <c r="F788">
        <v>178.5</v>
      </c>
      <c r="G788" t="str">
        <f>podroze[[#This Row],[Imie]]&amp;podroze[[#This Row],[Nazwisko]]</f>
        <v>AlbertMarakasz</v>
      </c>
      <c r="H788">
        <f>COUNTIF(podroze[id],podroze[[#This Row],[id]])</f>
        <v>14</v>
      </c>
      <c r="I788">
        <f>podroze[[#This Row],[D_powr]]-podroze[[#This Row],[D_wyj]]+1</f>
        <v>1</v>
      </c>
      <c r="J788" s="1" cm="1">
        <f t="array" ref="J788">SUM(IF(podroze[Nazwisko]=podroze[[#This Row],[Nazwisko]],podroze[dnie],0))</f>
        <v>22</v>
      </c>
      <c r="K788" s="1">
        <f>30+(podroze[[#This Row],[dnie]]-1)*24</f>
        <v>30</v>
      </c>
      <c r="AB788" s="1" t="s">
        <v>164</v>
      </c>
      <c r="AC788" s="1" t="s">
        <v>165</v>
      </c>
      <c r="AD788" s="1" t="s">
        <v>14</v>
      </c>
      <c r="AE788" s="2">
        <v>41968</v>
      </c>
      <c r="AF788" s="2">
        <v>41968</v>
      </c>
      <c r="AG788">
        <v>178.5</v>
      </c>
      <c r="AH788" t="str">
        <f>podroze7[[#This Row],[Imie]]&amp;podroze7[[#This Row],[Nazwisko]]</f>
        <v>AlbertMarakasz</v>
      </c>
      <c r="AI788">
        <f>COUNTIF(podroze7[id],podroze7[[#This Row],[id]])</f>
        <v>14</v>
      </c>
      <c r="AJ788">
        <f>podroze7[[#This Row],[D_powr]]-podroze7[[#This Row],[D_wyj]]+1</f>
        <v>1</v>
      </c>
      <c r="AK788" s="1" cm="1">
        <f t="array" ref="AK788">SUM(IF(podroze7[Nazwisko]=podroze7[[#This Row],[Nazwisko]],podroze7[dnie],0))</f>
        <v>22</v>
      </c>
      <c r="AL788" s="1">
        <f>30+(podroze7[[#This Row],[dnie]]-1)*24</f>
        <v>30</v>
      </c>
      <c r="AM788" s="1">
        <f>podroze7[[#This Row],[dieta]]+podroze7[[#This Row],[Koszt_wyj]]</f>
        <v>208.5</v>
      </c>
      <c r="AZ788" s="1" t="s">
        <v>164</v>
      </c>
      <c r="BA788" s="1" t="s">
        <v>165</v>
      </c>
      <c r="BB788" s="1" t="s">
        <v>14</v>
      </c>
      <c r="BC788" s="2">
        <v>41968</v>
      </c>
      <c r="BD788" s="2">
        <v>41968</v>
      </c>
      <c r="BE788">
        <v>178.5</v>
      </c>
      <c r="BF788" t="str">
        <f>podroze78[[#This Row],[Imie]]&amp;podroze78[[#This Row],[Nazwisko]]</f>
        <v>AlbertMarakasz</v>
      </c>
      <c r="BG788">
        <f>COUNTIF(podroze78[id],podroze78[[#This Row],[id]])</f>
        <v>14</v>
      </c>
      <c r="BH788">
        <f>podroze78[[#This Row],[D_powr]]-podroze78[[#This Row],[D_wyj]]+1</f>
        <v>1</v>
      </c>
      <c r="BI788" s="1" cm="1">
        <f t="array" ref="BI788">SUM(IF(podroze78[Nazwisko]=podroze78[[#This Row],[Nazwisko]],podroze78[dnie],0))</f>
        <v>22</v>
      </c>
      <c r="BJ788" s="1">
        <f>30+(podroze78[[#This Row],[dnie]]-1)*24</f>
        <v>30</v>
      </c>
      <c r="BK788" s="1">
        <f>podroze78[[#This Row],[dieta]]+podroze78[[#This Row],[Koszt_wyj]]</f>
        <v>208.5</v>
      </c>
      <c r="BL788" s="1">
        <f>MONTH(podroze78[[#This Row],[D_wyj]])</f>
        <v>11</v>
      </c>
      <c r="BT788" s="1" t="s">
        <v>164</v>
      </c>
      <c r="BU788" s="1" t="s">
        <v>165</v>
      </c>
      <c r="BV788" s="1" t="s">
        <v>14</v>
      </c>
      <c r="BW788" s="2">
        <v>41968</v>
      </c>
      <c r="BX788" s="2">
        <v>41968</v>
      </c>
      <c r="BY788">
        <v>178.5</v>
      </c>
      <c r="BZ788" t="str">
        <f>podroze789[[#This Row],[Imie]]&amp;podroze789[[#This Row],[Nazwisko]]</f>
        <v>AlbertMarakasz</v>
      </c>
      <c r="CA788">
        <f>COUNTIF(podroze789[id],podroze789[[#This Row],[id]])</f>
        <v>14</v>
      </c>
      <c r="CB788">
        <f>podroze789[[#This Row],[D_powr]]-podroze789[[#This Row],[D_wyj]]+1</f>
        <v>1</v>
      </c>
      <c r="CC788" s="1" cm="1">
        <f t="array" ref="CC788">SUM(IF(podroze789[Nazwisko]=podroze789[[#This Row],[Nazwisko]],podroze789[dnie],0))</f>
        <v>22</v>
      </c>
      <c r="CD788" s="1">
        <f>30+(podroze789[[#This Row],[dnie]]-1)*24</f>
        <v>30</v>
      </c>
      <c r="CE788" s="1">
        <f>podroze789[[#This Row],[dieta]]+podroze789[[#This Row],[Koszt_wyj]]</f>
        <v>208.5</v>
      </c>
      <c r="CF788" s="1">
        <f>MONTH(podroze789[[#This Row],[D_wyj]])</f>
        <v>11</v>
      </c>
      <c r="CG788" s="1">
        <f>podroze789[[#This Row],[dnie]]-1</f>
        <v>0</v>
      </c>
    </row>
    <row r="789" spans="1:85" hidden="1" x14ac:dyDescent="0.25">
      <c r="A789" s="1" t="s">
        <v>164</v>
      </c>
      <c r="B789" s="1" t="s">
        <v>165</v>
      </c>
      <c r="C789" s="1" t="s">
        <v>17</v>
      </c>
      <c r="D789" s="2">
        <v>41995</v>
      </c>
      <c r="E789" s="2">
        <v>41995</v>
      </c>
      <c r="F789">
        <v>501.5</v>
      </c>
      <c r="G789" t="str">
        <f>podroze[[#This Row],[Imie]]&amp;podroze[[#This Row],[Nazwisko]]</f>
        <v>AlbertMarakasz</v>
      </c>
      <c r="H789">
        <f>COUNTIF(podroze[id],podroze[[#This Row],[id]])</f>
        <v>14</v>
      </c>
      <c r="I789">
        <f>podroze[[#This Row],[D_powr]]-podroze[[#This Row],[D_wyj]]+1</f>
        <v>1</v>
      </c>
      <c r="J789" s="1" cm="1">
        <f t="array" ref="J789">SUM(IF(podroze[Nazwisko]=podroze[[#This Row],[Nazwisko]],podroze[dnie],0))</f>
        <v>22</v>
      </c>
      <c r="K789" s="1">
        <f>30+(podroze[[#This Row],[dnie]]-1)*24</f>
        <v>30</v>
      </c>
      <c r="AB789" s="1" t="s">
        <v>164</v>
      </c>
      <c r="AC789" s="1" t="s">
        <v>165</v>
      </c>
      <c r="AD789" s="1" t="s">
        <v>17</v>
      </c>
      <c r="AE789" s="2">
        <v>41995</v>
      </c>
      <c r="AF789" s="2">
        <v>41995</v>
      </c>
      <c r="AG789">
        <v>501.5</v>
      </c>
      <c r="AH789" t="str">
        <f>podroze7[[#This Row],[Imie]]&amp;podroze7[[#This Row],[Nazwisko]]</f>
        <v>AlbertMarakasz</v>
      </c>
      <c r="AI789">
        <f>COUNTIF(podroze7[id],podroze7[[#This Row],[id]])</f>
        <v>14</v>
      </c>
      <c r="AJ789">
        <f>podroze7[[#This Row],[D_powr]]-podroze7[[#This Row],[D_wyj]]+1</f>
        <v>1</v>
      </c>
      <c r="AK789" s="1" cm="1">
        <f t="array" ref="AK789">SUM(IF(podroze7[Nazwisko]=podroze7[[#This Row],[Nazwisko]],podroze7[dnie],0))</f>
        <v>22</v>
      </c>
      <c r="AL789" s="1">
        <f>30+(podroze7[[#This Row],[dnie]]-1)*24</f>
        <v>30</v>
      </c>
      <c r="AM789" s="1">
        <f>podroze7[[#This Row],[dieta]]+podroze7[[#This Row],[Koszt_wyj]]</f>
        <v>531.5</v>
      </c>
      <c r="AZ789" s="1" t="s">
        <v>164</v>
      </c>
      <c r="BA789" s="1" t="s">
        <v>165</v>
      </c>
      <c r="BB789" s="1" t="s">
        <v>17</v>
      </c>
      <c r="BC789" s="2">
        <v>41995</v>
      </c>
      <c r="BD789" s="2">
        <v>41995</v>
      </c>
      <c r="BE789">
        <v>501.5</v>
      </c>
      <c r="BF789" t="str">
        <f>podroze78[[#This Row],[Imie]]&amp;podroze78[[#This Row],[Nazwisko]]</f>
        <v>AlbertMarakasz</v>
      </c>
      <c r="BG789">
        <f>COUNTIF(podroze78[id],podroze78[[#This Row],[id]])</f>
        <v>14</v>
      </c>
      <c r="BH789">
        <f>podroze78[[#This Row],[D_powr]]-podroze78[[#This Row],[D_wyj]]+1</f>
        <v>1</v>
      </c>
      <c r="BI789" s="1" cm="1">
        <f t="array" ref="BI789">SUM(IF(podroze78[Nazwisko]=podroze78[[#This Row],[Nazwisko]],podroze78[dnie],0))</f>
        <v>22</v>
      </c>
      <c r="BJ789" s="1">
        <f>30+(podroze78[[#This Row],[dnie]]-1)*24</f>
        <v>30</v>
      </c>
      <c r="BK789" s="1">
        <f>podroze78[[#This Row],[dieta]]+podroze78[[#This Row],[Koszt_wyj]]</f>
        <v>531.5</v>
      </c>
      <c r="BL789" s="1">
        <f>MONTH(podroze78[[#This Row],[D_wyj]])</f>
        <v>12</v>
      </c>
      <c r="BT789" s="1" t="s">
        <v>164</v>
      </c>
      <c r="BU789" s="1" t="s">
        <v>165</v>
      </c>
      <c r="BV789" s="1" t="s">
        <v>17</v>
      </c>
      <c r="BW789" s="2">
        <v>41995</v>
      </c>
      <c r="BX789" s="2">
        <v>41995</v>
      </c>
      <c r="BY789">
        <v>501.5</v>
      </c>
      <c r="BZ789" t="str">
        <f>podroze789[[#This Row],[Imie]]&amp;podroze789[[#This Row],[Nazwisko]]</f>
        <v>AlbertMarakasz</v>
      </c>
      <c r="CA789">
        <f>COUNTIF(podroze789[id],podroze789[[#This Row],[id]])</f>
        <v>14</v>
      </c>
      <c r="CB789">
        <f>podroze789[[#This Row],[D_powr]]-podroze789[[#This Row],[D_wyj]]+1</f>
        <v>1</v>
      </c>
      <c r="CC789" s="1" cm="1">
        <f t="array" ref="CC789">SUM(IF(podroze789[Nazwisko]=podroze789[[#This Row],[Nazwisko]],podroze789[dnie],0))</f>
        <v>22</v>
      </c>
      <c r="CD789" s="1">
        <f>30+(podroze789[[#This Row],[dnie]]-1)*24</f>
        <v>30</v>
      </c>
      <c r="CE789" s="1">
        <f>podroze789[[#This Row],[dieta]]+podroze789[[#This Row],[Koszt_wyj]]</f>
        <v>531.5</v>
      </c>
      <c r="CF789" s="1">
        <f>MONTH(podroze789[[#This Row],[D_wyj]])</f>
        <v>12</v>
      </c>
      <c r="CG789" s="1">
        <f>podroze789[[#This Row],[dnie]]-1</f>
        <v>0</v>
      </c>
    </row>
    <row r="790" spans="1:85" hidden="1" x14ac:dyDescent="0.25">
      <c r="A790" s="1" t="s">
        <v>168</v>
      </c>
      <c r="B790" s="1" t="s">
        <v>169</v>
      </c>
      <c r="C790" s="1" t="s">
        <v>8</v>
      </c>
      <c r="D790" s="2">
        <v>41841</v>
      </c>
      <c r="E790" s="2">
        <v>41841</v>
      </c>
      <c r="F790">
        <v>680</v>
      </c>
      <c r="G790" t="str">
        <f>podroze[[#This Row],[Imie]]&amp;podroze[[#This Row],[Nazwisko]]</f>
        <v>MarcinJarskarski</v>
      </c>
      <c r="H790">
        <f>COUNTIF(podroze[id],podroze[[#This Row],[id]])</f>
        <v>11</v>
      </c>
      <c r="I790">
        <f>podroze[[#This Row],[D_powr]]-podroze[[#This Row],[D_wyj]]+1</f>
        <v>1</v>
      </c>
      <c r="J790" s="1" cm="1">
        <f t="array" ref="J790">SUM(IF(podroze[Nazwisko]=podroze[[#This Row],[Nazwisko]],podroze[dnie],0))</f>
        <v>22</v>
      </c>
      <c r="K790" s="1">
        <f>30+(podroze[[#This Row],[dnie]]-1)*24</f>
        <v>30</v>
      </c>
      <c r="AB790" s="1" t="s">
        <v>168</v>
      </c>
      <c r="AC790" s="1" t="s">
        <v>169</v>
      </c>
      <c r="AD790" s="1" t="s">
        <v>8</v>
      </c>
      <c r="AE790" s="2">
        <v>41841</v>
      </c>
      <c r="AF790" s="2">
        <v>41841</v>
      </c>
      <c r="AG790">
        <v>680</v>
      </c>
      <c r="AH790" t="str">
        <f>podroze7[[#This Row],[Imie]]&amp;podroze7[[#This Row],[Nazwisko]]</f>
        <v>MarcinJarskarski</v>
      </c>
      <c r="AI790">
        <f>COUNTIF(podroze7[id],podroze7[[#This Row],[id]])</f>
        <v>11</v>
      </c>
      <c r="AJ790">
        <f>podroze7[[#This Row],[D_powr]]-podroze7[[#This Row],[D_wyj]]+1</f>
        <v>1</v>
      </c>
      <c r="AK790" s="1" cm="1">
        <f t="array" ref="AK790">SUM(IF(podroze7[Nazwisko]=podroze7[[#This Row],[Nazwisko]],podroze7[dnie],0))</f>
        <v>22</v>
      </c>
      <c r="AL790" s="1">
        <f>30+(podroze7[[#This Row],[dnie]]-1)*24</f>
        <v>30</v>
      </c>
      <c r="AM790" s="1">
        <f>podroze7[[#This Row],[dieta]]+podroze7[[#This Row],[Koszt_wyj]]</f>
        <v>710</v>
      </c>
      <c r="AZ790" s="1" t="s">
        <v>168</v>
      </c>
      <c r="BA790" s="1" t="s">
        <v>169</v>
      </c>
      <c r="BB790" s="1" t="s">
        <v>8</v>
      </c>
      <c r="BC790" s="2">
        <v>41841</v>
      </c>
      <c r="BD790" s="2">
        <v>41841</v>
      </c>
      <c r="BE790">
        <v>680</v>
      </c>
      <c r="BF790" t="str">
        <f>podroze78[[#This Row],[Imie]]&amp;podroze78[[#This Row],[Nazwisko]]</f>
        <v>MarcinJarskarski</v>
      </c>
      <c r="BG790">
        <f>COUNTIF(podroze78[id],podroze78[[#This Row],[id]])</f>
        <v>11</v>
      </c>
      <c r="BH790">
        <f>podroze78[[#This Row],[D_powr]]-podroze78[[#This Row],[D_wyj]]+1</f>
        <v>1</v>
      </c>
      <c r="BI790" s="1" cm="1">
        <f t="array" ref="BI790">SUM(IF(podroze78[Nazwisko]=podroze78[[#This Row],[Nazwisko]],podroze78[dnie],0))</f>
        <v>22</v>
      </c>
      <c r="BJ790" s="1">
        <f>30+(podroze78[[#This Row],[dnie]]-1)*24</f>
        <v>30</v>
      </c>
      <c r="BK790" s="1">
        <f>podroze78[[#This Row],[dieta]]+podroze78[[#This Row],[Koszt_wyj]]</f>
        <v>710</v>
      </c>
      <c r="BL790" s="1">
        <f>MONTH(podroze78[[#This Row],[D_wyj]])</f>
        <v>7</v>
      </c>
      <c r="BT790" s="1" t="s">
        <v>168</v>
      </c>
      <c r="BU790" s="1" t="s">
        <v>169</v>
      </c>
      <c r="BV790" s="1" t="s">
        <v>8</v>
      </c>
      <c r="BW790" s="2">
        <v>41841</v>
      </c>
      <c r="BX790" s="2">
        <v>41841</v>
      </c>
      <c r="BY790">
        <v>680</v>
      </c>
      <c r="BZ790" t="str">
        <f>podroze789[[#This Row],[Imie]]&amp;podroze789[[#This Row],[Nazwisko]]</f>
        <v>MarcinJarskarski</v>
      </c>
      <c r="CA790">
        <f>COUNTIF(podroze789[id],podroze789[[#This Row],[id]])</f>
        <v>11</v>
      </c>
      <c r="CB790">
        <f>podroze789[[#This Row],[D_powr]]-podroze789[[#This Row],[D_wyj]]+1</f>
        <v>1</v>
      </c>
      <c r="CC790" s="1" cm="1">
        <f t="array" ref="CC790">SUM(IF(podroze789[Nazwisko]=podroze789[[#This Row],[Nazwisko]],podroze789[dnie],0))</f>
        <v>22</v>
      </c>
      <c r="CD790" s="1">
        <f>30+(podroze789[[#This Row],[dnie]]-1)*24</f>
        <v>30</v>
      </c>
      <c r="CE790" s="1">
        <f>podroze789[[#This Row],[dieta]]+podroze789[[#This Row],[Koszt_wyj]]</f>
        <v>710</v>
      </c>
      <c r="CF790" s="1">
        <f>MONTH(podroze789[[#This Row],[D_wyj]])</f>
        <v>7</v>
      </c>
      <c r="CG790" s="1">
        <f>podroze789[[#This Row],[dnie]]-1</f>
        <v>0</v>
      </c>
    </row>
    <row r="791" spans="1:85" hidden="1" x14ac:dyDescent="0.25">
      <c r="A791" s="1" t="s">
        <v>168</v>
      </c>
      <c r="B791" s="1" t="s">
        <v>169</v>
      </c>
      <c r="C791" s="1" t="s">
        <v>17</v>
      </c>
      <c r="D791" s="2">
        <v>41922</v>
      </c>
      <c r="E791" s="2">
        <v>41922</v>
      </c>
      <c r="F791">
        <v>501.5</v>
      </c>
      <c r="G791" t="str">
        <f>podroze[[#This Row],[Imie]]&amp;podroze[[#This Row],[Nazwisko]]</f>
        <v>MarcinJarskarski</v>
      </c>
      <c r="H791">
        <f>COUNTIF(podroze[id],podroze[[#This Row],[id]])</f>
        <v>11</v>
      </c>
      <c r="I791">
        <f>podroze[[#This Row],[D_powr]]-podroze[[#This Row],[D_wyj]]+1</f>
        <v>1</v>
      </c>
      <c r="J791" s="1" cm="1">
        <f t="array" ref="J791">SUM(IF(podroze[Nazwisko]=podroze[[#This Row],[Nazwisko]],podroze[dnie],0))</f>
        <v>22</v>
      </c>
      <c r="K791" s="1">
        <f>30+(podroze[[#This Row],[dnie]]-1)*24</f>
        <v>30</v>
      </c>
      <c r="AB791" s="1" t="s">
        <v>168</v>
      </c>
      <c r="AC791" s="1" t="s">
        <v>169</v>
      </c>
      <c r="AD791" s="1" t="s">
        <v>17</v>
      </c>
      <c r="AE791" s="2">
        <v>41922</v>
      </c>
      <c r="AF791" s="2">
        <v>41922</v>
      </c>
      <c r="AG791">
        <v>501.5</v>
      </c>
      <c r="AH791" t="str">
        <f>podroze7[[#This Row],[Imie]]&amp;podroze7[[#This Row],[Nazwisko]]</f>
        <v>MarcinJarskarski</v>
      </c>
      <c r="AI791">
        <f>COUNTIF(podroze7[id],podroze7[[#This Row],[id]])</f>
        <v>11</v>
      </c>
      <c r="AJ791">
        <f>podroze7[[#This Row],[D_powr]]-podroze7[[#This Row],[D_wyj]]+1</f>
        <v>1</v>
      </c>
      <c r="AK791" s="1" cm="1">
        <f t="array" ref="AK791">SUM(IF(podroze7[Nazwisko]=podroze7[[#This Row],[Nazwisko]],podroze7[dnie],0))</f>
        <v>22</v>
      </c>
      <c r="AL791" s="1">
        <f>30+(podroze7[[#This Row],[dnie]]-1)*24</f>
        <v>30</v>
      </c>
      <c r="AM791" s="1">
        <f>podroze7[[#This Row],[dieta]]+podroze7[[#This Row],[Koszt_wyj]]</f>
        <v>531.5</v>
      </c>
      <c r="AZ791" s="1" t="s">
        <v>168</v>
      </c>
      <c r="BA791" s="1" t="s">
        <v>169</v>
      </c>
      <c r="BB791" s="1" t="s">
        <v>17</v>
      </c>
      <c r="BC791" s="2">
        <v>41922</v>
      </c>
      <c r="BD791" s="2">
        <v>41922</v>
      </c>
      <c r="BE791">
        <v>501.5</v>
      </c>
      <c r="BF791" t="str">
        <f>podroze78[[#This Row],[Imie]]&amp;podroze78[[#This Row],[Nazwisko]]</f>
        <v>MarcinJarskarski</v>
      </c>
      <c r="BG791">
        <f>COUNTIF(podroze78[id],podroze78[[#This Row],[id]])</f>
        <v>11</v>
      </c>
      <c r="BH791">
        <f>podroze78[[#This Row],[D_powr]]-podroze78[[#This Row],[D_wyj]]+1</f>
        <v>1</v>
      </c>
      <c r="BI791" s="1" cm="1">
        <f t="array" ref="BI791">SUM(IF(podroze78[Nazwisko]=podroze78[[#This Row],[Nazwisko]],podroze78[dnie],0))</f>
        <v>22</v>
      </c>
      <c r="BJ791" s="1">
        <f>30+(podroze78[[#This Row],[dnie]]-1)*24</f>
        <v>30</v>
      </c>
      <c r="BK791" s="1">
        <f>podroze78[[#This Row],[dieta]]+podroze78[[#This Row],[Koszt_wyj]]</f>
        <v>531.5</v>
      </c>
      <c r="BL791" s="1">
        <f>MONTH(podroze78[[#This Row],[D_wyj]])</f>
        <v>10</v>
      </c>
      <c r="BT791" s="1" t="s">
        <v>168</v>
      </c>
      <c r="BU791" s="1" t="s">
        <v>169</v>
      </c>
      <c r="BV791" s="1" t="s">
        <v>17</v>
      </c>
      <c r="BW791" s="2">
        <v>41922</v>
      </c>
      <c r="BX791" s="2">
        <v>41922</v>
      </c>
      <c r="BY791">
        <v>501.5</v>
      </c>
      <c r="BZ791" t="str">
        <f>podroze789[[#This Row],[Imie]]&amp;podroze789[[#This Row],[Nazwisko]]</f>
        <v>MarcinJarskarski</v>
      </c>
      <c r="CA791">
        <f>COUNTIF(podroze789[id],podroze789[[#This Row],[id]])</f>
        <v>11</v>
      </c>
      <c r="CB791">
        <f>podroze789[[#This Row],[D_powr]]-podroze789[[#This Row],[D_wyj]]+1</f>
        <v>1</v>
      </c>
      <c r="CC791" s="1" cm="1">
        <f t="array" ref="CC791">SUM(IF(podroze789[Nazwisko]=podroze789[[#This Row],[Nazwisko]],podroze789[dnie],0))</f>
        <v>22</v>
      </c>
      <c r="CD791" s="1">
        <f>30+(podroze789[[#This Row],[dnie]]-1)*24</f>
        <v>30</v>
      </c>
      <c r="CE791" s="1">
        <f>podroze789[[#This Row],[dieta]]+podroze789[[#This Row],[Koszt_wyj]]</f>
        <v>531.5</v>
      </c>
      <c r="CF791" s="1">
        <f>MONTH(podroze789[[#This Row],[D_wyj]])</f>
        <v>10</v>
      </c>
      <c r="CG791" s="1">
        <f>podroze789[[#This Row],[dnie]]-1</f>
        <v>0</v>
      </c>
    </row>
    <row r="792" spans="1:85" hidden="1" x14ac:dyDescent="0.25">
      <c r="A792" s="1" t="s">
        <v>168</v>
      </c>
      <c r="B792" s="1" t="s">
        <v>169</v>
      </c>
      <c r="C792" s="1" t="s">
        <v>19</v>
      </c>
      <c r="D792" s="2">
        <v>41925</v>
      </c>
      <c r="E792" s="2">
        <v>41925</v>
      </c>
      <c r="F792">
        <v>513.4</v>
      </c>
      <c r="G792" t="str">
        <f>podroze[[#This Row],[Imie]]&amp;podroze[[#This Row],[Nazwisko]]</f>
        <v>MarcinJarskarski</v>
      </c>
      <c r="H792">
        <f>COUNTIF(podroze[id],podroze[[#This Row],[id]])</f>
        <v>11</v>
      </c>
      <c r="I792">
        <f>podroze[[#This Row],[D_powr]]-podroze[[#This Row],[D_wyj]]+1</f>
        <v>1</v>
      </c>
      <c r="J792" s="1" cm="1">
        <f t="array" ref="J792">SUM(IF(podroze[Nazwisko]=podroze[[#This Row],[Nazwisko]],podroze[dnie],0))</f>
        <v>22</v>
      </c>
      <c r="K792" s="1">
        <f>30+(podroze[[#This Row],[dnie]]-1)*24</f>
        <v>30</v>
      </c>
      <c r="AB792" s="1" t="s">
        <v>168</v>
      </c>
      <c r="AC792" s="1" t="s">
        <v>169</v>
      </c>
      <c r="AD792" s="1" t="s">
        <v>19</v>
      </c>
      <c r="AE792" s="2">
        <v>41925</v>
      </c>
      <c r="AF792" s="2">
        <v>41925</v>
      </c>
      <c r="AG792">
        <v>513.4</v>
      </c>
      <c r="AH792" t="str">
        <f>podroze7[[#This Row],[Imie]]&amp;podroze7[[#This Row],[Nazwisko]]</f>
        <v>MarcinJarskarski</v>
      </c>
      <c r="AI792">
        <f>COUNTIF(podroze7[id],podroze7[[#This Row],[id]])</f>
        <v>11</v>
      </c>
      <c r="AJ792">
        <f>podroze7[[#This Row],[D_powr]]-podroze7[[#This Row],[D_wyj]]+1</f>
        <v>1</v>
      </c>
      <c r="AK792" s="1" cm="1">
        <f t="array" ref="AK792">SUM(IF(podroze7[Nazwisko]=podroze7[[#This Row],[Nazwisko]],podroze7[dnie],0))</f>
        <v>22</v>
      </c>
      <c r="AL792" s="1">
        <f>30+(podroze7[[#This Row],[dnie]]-1)*24</f>
        <v>30</v>
      </c>
      <c r="AM792" s="1">
        <f>podroze7[[#This Row],[dieta]]+podroze7[[#This Row],[Koszt_wyj]]</f>
        <v>543.4</v>
      </c>
      <c r="AZ792" s="1" t="s">
        <v>168</v>
      </c>
      <c r="BA792" s="1" t="s">
        <v>169</v>
      </c>
      <c r="BB792" s="1" t="s">
        <v>19</v>
      </c>
      <c r="BC792" s="2">
        <v>41925</v>
      </c>
      <c r="BD792" s="2">
        <v>41925</v>
      </c>
      <c r="BE792">
        <v>513.4</v>
      </c>
      <c r="BF792" t="str">
        <f>podroze78[[#This Row],[Imie]]&amp;podroze78[[#This Row],[Nazwisko]]</f>
        <v>MarcinJarskarski</v>
      </c>
      <c r="BG792">
        <f>COUNTIF(podroze78[id],podroze78[[#This Row],[id]])</f>
        <v>11</v>
      </c>
      <c r="BH792">
        <f>podroze78[[#This Row],[D_powr]]-podroze78[[#This Row],[D_wyj]]+1</f>
        <v>1</v>
      </c>
      <c r="BI792" s="1" cm="1">
        <f t="array" ref="BI792">SUM(IF(podroze78[Nazwisko]=podroze78[[#This Row],[Nazwisko]],podroze78[dnie],0))</f>
        <v>22</v>
      </c>
      <c r="BJ792" s="1">
        <f>30+(podroze78[[#This Row],[dnie]]-1)*24</f>
        <v>30</v>
      </c>
      <c r="BK792" s="1">
        <f>podroze78[[#This Row],[dieta]]+podroze78[[#This Row],[Koszt_wyj]]</f>
        <v>543.4</v>
      </c>
      <c r="BL792" s="1">
        <f>MONTH(podroze78[[#This Row],[D_wyj]])</f>
        <v>10</v>
      </c>
      <c r="BT792" s="1" t="s">
        <v>168</v>
      </c>
      <c r="BU792" s="1" t="s">
        <v>169</v>
      </c>
      <c r="BV792" s="1" t="s">
        <v>19</v>
      </c>
      <c r="BW792" s="2">
        <v>41925</v>
      </c>
      <c r="BX792" s="2">
        <v>41925</v>
      </c>
      <c r="BY792">
        <v>513.4</v>
      </c>
      <c r="BZ792" t="str">
        <f>podroze789[[#This Row],[Imie]]&amp;podroze789[[#This Row],[Nazwisko]]</f>
        <v>MarcinJarskarski</v>
      </c>
      <c r="CA792">
        <f>COUNTIF(podroze789[id],podroze789[[#This Row],[id]])</f>
        <v>11</v>
      </c>
      <c r="CB792">
        <f>podroze789[[#This Row],[D_powr]]-podroze789[[#This Row],[D_wyj]]+1</f>
        <v>1</v>
      </c>
      <c r="CC792" s="1" cm="1">
        <f t="array" ref="CC792">SUM(IF(podroze789[Nazwisko]=podroze789[[#This Row],[Nazwisko]],podroze789[dnie],0))</f>
        <v>22</v>
      </c>
      <c r="CD792" s="1">
        <f>30+(podroze789[[#This Row],[dnie]]-1)*24</f>
        <v>30</v>
      </c>
      <c r="CE792" s="1">
        <f>podroze789[[#This Row],[dieta]]+podroze789[[#This Row],[Koszt_wyj]]</f>
        <v>543.4</v>
      </c>
      <c r="CF792" s="1">
        <f>MONTH(podroze789[[#This Row],[D_wyj]])</f>
        <v>10</v>
      </c>
      <c r="CG792" s="1">
        <f>podroze789[[#This Row],[dnie]]-1</f>
        <v>0</v>
      </c>
    </row>
    <row r="793" spans="1:85" hidden="1" x14ac:dyDescent="0.25">
      <c r="A793" s="1" t="s">
        <v>168</v>
      </c>
      <c r="B793" s="1" t="s">
        <v>169</v>
      </c>
      <c r="C793" s="1" t="s">
        <v>11</v>
      </c>
      <c r="D793" s="2">
        <v>41962</v>
      </c>
      <c r="E793" s="2">
        <v>41962</v>
      </c>
      <c r="F793">
        <v>156.4</v>
      </c>
      <c r="G793" t="str">
        <f>podroze[[#This Row],[Imie]]&amp;podroze[[#This Row],[Nazwisko]]</f>
        <v>MarcinJarskarski</v>
      </c>
      <c r="H793">
        <f>COUNTIF(podroze[id],podroze[[#This Row],[id]])</f>
        <v>11</v>
      </c>
      <c r="I793">
        <f>podroze[[#This Row],[D_powr]]-podroze[[#This Row],[D_wyj]]+1</f>
        <v>1</v>
      </c>
      <c r="J793" s="1" cm="1">
        <f t="array" ref="J793">SUM(IF(podroze[Nazwisko]=podroze[[#This Row],[Nazwisko]],podroze[dnie],0))</f>
        <v>22</v>
      </c>
      <c r="K793" s="1">
        <f>30+(podroze[[#This Row],[dnie]]-1)*24</f>
        <v>30</v>
      </c>
      <c r="AB793" s="1" t="s">
        <v>168</v>
      </c>
      <c r="AC793" s="1" t="s">
        <v>169</v>
      </c>
      <c r="AD793" s="1" t="s">
        <v>11</v>
      </c>
      <c r="AE793" s="2">
        <v>41962</v>
      </c>
      <c r="AF793" s="2">
        <v>41962</v>
      </c>
      <c r="AG793">
        <v>156.4</v>
      </c>
      <c r="AH793" t="str">
        <f>podroze7[[#This Row],[Imie]]&amp;podroze7[[#This Row],[Nazwisko]]</f>
        <v>MarcinJarskarski</v>
      </c>
      <c r="AI793">
        <f>COUNTIF(podroze7[id],podroze7[[#This Row],[id]])</f>
        <v>11</v>
      </c>
      <c r="AJ793">
        <f>podroze7[[#This Row],[D_powr]]-podroze7[[#This Row],[D_wyj]]+1</f>
        <v>1</v>
      </c>
      <c r="AK793" s="1" cm="1">
        <f t="array" ref="AK793">SUM(IF(podroze7[Nazwisko]=podroze7[[#This Row],[Nazwisko]],podroze7[dnie],0))</f>
        <v>22</v>
      </c>
      <c r="AL793" s="1">
        <f>30+(podroze7[[#This Row],[dnie]]-1)*24</f>
        <v>30</v>
      </c>
      <c r="AM793" s="1">
        <f>podroze7[[#This Row],[dieta]]+podroze7[[#This Row],[Koszt_wyj]]</f>
        <v>186.4</v>
      </c>
      <c r="AZ793" s="1" t="s">
        <v>168</v>
      </c>
      <c r="BA793" s="1" t="s">
        <v>169</v>
      </c>
      <c r="BB793" s="1" t="s">
        <v>11</v>
      </c>
      <c r="BC793" s="2">
        <v>41962</v>
      </c>
      <c r="BD793" s="2">
        <v>41962</v>
      </c>
      <c r="BE793">
        <v>156.4</v>
      </c>
      <c r="BF793" t="str">
        <f>podroze78[[#This Row],[Imie]]&amp;podroze78[[#This Row],[Nazwisko]]</f>
        <v>MarcinJarskarski</v>
      </c>
      <c r="BG793">
        <f>COUNTIF(podroze78[id],podroze78[[#This Row],[id]])</f>
        <v>11</v>
      </c>
      <c r="BH793">
        <f>podroze78[[#This Row],[D_powr]]-podroze78[[#This Row],[D_wyj]]+1</f>
        <v>1</v>
      </c>
      <c r="BI793" s="1" cm="1">
        <f t="array" ref="BI793">SUM(IF(podroze78[Nazwisko]=podroze78[[#This Row],[Nazwisko]],podroze78[dnie],0))</f>
        <v>22</v>
      </c>
      <c r="BJ793" s="1">
        <f>30+(podroze78[[#This Row],[dnie]]-1)*24</f>
        <v>30</v>
      </c>
      <c r="BK793" s="1">
        <f>podroze78[[#This Row],[dieta]]+podroze78[[#This Row],[Koszt_wyj]]</f>
        <v>186.4</v>
      </c>
      <c r="BL793" s="1">
        <f>MONTH(podroze78[[#This Row],[D_wyj]])</f>
        <v>11</v>
      </c>
      <c r="BT793" s="1" t="s">
        <v>168</v>
      </c>
      <c r="BU793" s="1" t="s">
        <v>169</v>
      </c>
      <c r="BV793" s="1" t="s">
        <v>11</v>
      </c>
      <c r="BW793" s="2">
        <v>41962</v>
      </c>
      <c r="BX793" s="2">
        <v>41962</v>
      </c>
      <c r="BY793">
        <v>156.4</v>
      </c>
      <c r="BZ793" t="str">
        <f>podroze789[[#This Row],[Imie]]&amp;podroze789[[#This Row],[Nazwisko]]</f>
        <v>MarcinJarskarski</v>
      </c>
      <c r="CA793">
        <f>COUNTIF(podroze789[id],podroze789[[#This Row],[id]])</f>
        <v>11</v>
      </c>
      <c r="CB793">
        <f>podroze789[[#This Row],[D_powr]]-podroze789[[#This Row],[D_wyj]]+1</f>
        <v>1</v>
      </c>
      <c r="CC793" s="1" cm="1">
        <f t="array" ref="CC793">SUM(IF(podroze789[Nazwisko]=podroze789[[#This Row],[Nazwisko]],podroze789[dnie],0))</f>
        <v>22</v>
      </c>
      <c r="CD793" s="1">
        <f>30+(podroze789[[#This Row],[dnie]]-1)*24</f>
        <v>30</v>
      </c>
      <c r="CE793" s="1">
        <f>podroze789[[#This Row],[dieta]]+podroze789[[#This Row],[Koszt_wyj]]</f>
        <v>186.4</v>
      </c>
      <c r="CF793" s="1">
        <f>MONTH(podroze789[[#This Row],[D_wyj]])</f>
        <v>11</v>
      </c>
      <c r="CG793" s="1">
        <f>podroze789[[#This Row],[dnie]]-1</f>
        <v>0</v>
      </c>
    </row>
    <row r="794" spans="1:85" hidden="1" x14ac:dyDescent="0.25">
      <c r="A794" s="1" t="s">
        <v>15</v>
      </c>
      <c r="B794" s="1" t="s">
        <v>63</v>
      </c>
      <c r="C794" s="1" t="s">
        <v>19</v>
      </c>
      <c r="D794" s="2">
        <v>41653</v>
      </c>
      <c r="E794" s="2">
        <v>41653</v>
      </c>
      <c r="F794">
        <v>513.4</v>
      </c>
      <c r="G794" t="str">
        <f>podroze[[#This Row],[Imie]]&amp;podroze[[#This Row],[Nazwisko]]</f>
        <v>PiotrRajczakowski</v>
      </c>
      <c r="H794">
        <f>COUNTIF(podroze[id],podroze[[#This Row],[id]])</f>
        <v>11</v>
      </c>
      <c r="I794">
        <f>podroze[[#This Row],[D_powr]]-podroze[[#This Row],[D_wyj]]+1</f>
        <v>1</v>
      </c>
      <c r="J794" s="1" cm="1">
        <f t="array" ref="J794">SUM(IF(podroze[Nazwisko]=podroze[[#This Row],[Nazwisko]],podroze[dnie],0))</f>
        <v>22</v>
      </c>
      <c r="K794" s="1">
        <f>30+(podroze[[#This Row],[dnie]]-1)*24</f>
        <v>30</v>
      </c>
      <c r="AB794" s="1" t="s">
        <v>15</v>
      </c>
      <c r="AC794" s="1" t="s">
        <v>63</v>
      </c>
      <c r="AD794" s="1" t="s">
        <v>19</v>
      </c>
      <c r="AE794" s="2">
        <v>41653</v>
      </c>
      <c r="AF794" s="2">
        <v>41653</v>
      </c>
      <c r="AG794">
        <v>513.4</v>
      </c>
      <c r="AH794" t="str">
        <f>podroze7[[#This Row],[Imie]]&amp;podroze7[[#This Row],[Nazwisko]]</f>
        <v>PiotrRajczakowski</v>
      </c>
      <c r="AI794">
        <f>COUNTIF(podroze7[id],podroze7[[#This Row],[id]])</f>
        <v>11</v>
      </c>
      <c r="AJ794">
        <f>podroze7[[#This Row],[D_powr]]-podroze7[[#This Row],[D_wyj]]+1</f>
        <v>1</v>
      </c>
      <c r="AK794" s="1" cm="1">
        <f t="array" ref="AK794">SUM(IF(podroze7[Nazwisko]=podroze7[[#This Row],[Nazwisko]],podroze7[dnie],0))</f>
        <v>22</v>
      </c>
      <c r="AL794" s="1">
        <f>30+(podroze7[[#This Row],[dnie]]-1)*24</f>
        <v>30</v>
      </c>
      <c r="AM794" s="1">
        <f>podroze7[[#This Row],[dieta]]+podroze7[[#This Row],[Koszt_wyj]]</f>
        <v>543.4</v>
      </c>
      <c r="AZ794" s="1" t="s">
        <v>15</v>
      </c>
      <c r="BA794" s="1" t="s">
        <v>63</v>
      </c>
      <c r="BB794" s="1" t="s">
        <v>19</v>
      </c>
      <c r="BC794" s="2">
        <v>41653</v>
      </c>
      <c r="BD794" s="2">
        <v>41653</v>
      </c>
      <c r="BE794">
        <v>513.4</v>
      </c>
      <c r="BF794" t="str">
        <f>podroze78[[#This Row],[Imie]]&amp;podroze78[[#This Row],[Nazwisko]]</f>
        <v>PiotrRajczakowski</v>
      </c>
      <c r="BG794">
        <f>COUNTIF(podroze78[id],podroze78[[#This Row],[id]])</f>
        <v>11</v>
      </c>
      <c r="BH794">
        <f>podroze78[[#This Row],[D_powr]]-podroze78[[#This Row],[D_wyj]]+1</f>
        <v>1</v>
      </c>
      <c r="BI794" s="1" cm="1">
        <f t="array" ref="BI794">SUM(IF(podroze78[Nazwisko]=podroze78[[#This Row],[Nazwisko]],podroze78[dnie],0))</f>
        <v>22</v>
      </c>
      <c r="BJ794" s="1">
        <f>30+(podroze78[[#This Row],[dnie]]-1)*24</f>
        <v>30</v>
      </c>
      <c r="BK794" s="1">
        <f>podroze78[[#This Row],[dieta]]+podroze78[[#This Row],[Koszt_wyj]]</f>
        <v>543.4</v>
      </c>
      <c r="BL794" s="1">
        <f>MONTH(podroze78[[#This Row],[D_wyj]])</f>
        <v>1</v>
      </c>
      <c r="BT794" s="1" t="s">
        <v>15</v>
      </c>
      <c r="BU794" s="1" t="s">
        <v>63</v>
      </c>
      <c r="BV794" s="1" t="s">
        <v>19</v>
      </c>
      <c r="BW794" s="2">
        <v>41653</v>
      </c>
      <c r="BX794" s="2">
        <v>41653</v>
      </c>
      <c r="BY794">
        <v>513.4</v>
      </c>
      <c r="BZ794" t="str">
        <f>podroze789[[#This Row],[Imie]]&amp;podroze789[[#This Row],[Nazwisko]]</f>
        <v>PiotrRajczakowski</v>
      </c>
      <c r="CA794">
        <f>COUNTIF(podroze789[id],podroze789[[#This Row],[id]])</f>
        <v>11</v>
      </c>
      <c r="CB794">
        <f>podroze789[[#This Row],[D_powr]]-podroze789[[#This Row],[D_wyj]]+1</f>
        <v>1</v>
      </c>
      <c r="CC794" s="1" cm="1">
        <f t="array" ref="CC794">SUM(IF(podroze789[Nazwisko]=podroze789[[#This Row],[Nazwisko]],podroze789[dnie],0))</f>
        <v>22</v>
      </c>
      <c r="CD794" s="1">
        <f>30+(podroze789[[#This Row],[dnie]]-1)*24</f>
        <v>30</v>
      </c>
      <c r="CE794" s="1">
        <f>podroze789[[#This Row],[dieta]]+podroze789[[#This Row],[Koszt_wyj]]</f>
        <v>543.4</v>
      </c>
      <c r="CF794" s="1">
        <f>MONTH(podroze789[[#This Row],[D_wyj]])</f>
        <v>1</v>
      </c>
      <c r="CG794" s="1">
        <f>podroze789[[#This Row],[dnie]]-1</f>
        <v>0</v>
      </c>
    </row>
    <row r="795" spans="1:85" hidden="1" x14ac:dyDescent="0.25">
      <c r="A795" s="1" t="s">
        <v>15</v>
      </c>
      <c r="B795" s="1" t="s">
        <v>63</v>
      </c>
      <c r="C795" s="1" t="s">
        <v>17</v>
      </c>
      <c r="D795" s="2">
        <v>41834</v>
      </c>
      <c r="E795" s="2">
        <v>41834</v>
      </c>
      <c r="F795">
        <v>501.5</v>
      </c>
      <c r="G795" t="str">
        <f>podroze[[#This Row],[Imie]]&amp;podroze[[#This Row],[Nazwisko]]</f>
        <v>PiotrRajczakowski</v>
      </c>
      <c r="H795">
        <f>COUNTIF(podroze[id],podroze[[#This Row],[id]])</f>
        <v>11</v>
      </c>
      <c r="I795">
        <f>podroze[[#This Row],[D_powr]]-podroze[[#This Row],[D_wyj]]+1</f>
        <v>1</v>
      </c>
      <c r="J795" s="1" cm="1">
        <f t="array" ref="J795">SUM(IF(podroze[Nazwisko]=podroze[[#This Row],[Nazwisko]],podroze[dnie],0))</f>
        <v>22</v>
      </c>
      <c r="K795" s="1">
        <f>30+(podroze[[#This Row],[dnie]]-1)*24</f>
        <v>30</v>
      </c>
      <c r="AB795" s="1" t="s">
        <v>15</v>
      </c>
      <c r="AC795" s="1" t="s">
        <v>63</v>
      </c>
      <c r="AD795" s="1" t="s">
        <v>17</v>
      </c>
      <c r="AE795" s="2">
        <v>41834</v>
      </c>
      <c r="AF795" s="2">
        <v>41834</v>
      </c>
      <c r="AG795">
        <v>501.5</v>
      </c>
      <c r="AH795" t="str">
        <f>podroze7[[#This Row],[Imie]]&amp;podroze7[[#This Row],[Nazwisko]]</f>
        <v>PiotrRajczakowski</v>
      </c>
      <c r="AI795">
        <f>COUNTIF(podroze7[id],podroze7[[#This Row],[id]])</f>
        <v>11</v>
      </c>
      <c r="AJ795">
        <f>podroze7[[#This Row],[D_powr]]-podroze7[[#This Row],[D_wyj]]+1</f>
        <v>1</v>
      </c>
      <c r="AK795" s="1" cm="1">
        <f t="array" ref="AK795">SUM(IF(podroze7[Nazwisko]=podroze7[[#This Row],[Nazwisko]],podroze7[dnie],0))</f>
        <v>22</v>
      </c>
      <c r="AL795" s="1">
        <f>30+(podroze7[[#This Row],[dnie]]-1)*24</f>
        <v>30</v>
      </c>
      <c r="AM795" s="1">
        <f>podroze7[[#This Row],[dieta]]+podroze7[[#This Row],[Koszt_wyj]]</f>
        <v>531.5</v>
      </c>
      <c r="AZ795" s="1" t="s">
        <v>15</v>
      </c>
      <c r="BA795" s="1" t="s">
        <v>63</v>
      </c>
      <c r="BB795" s="1" t="s">
        <v>17</v>
      </c>
      <c r="BC795" s="2">
        <v>41834</v>
      </c>
      <c r="BD795" s="2">
        <v>41834</v>
      </c>
      <c r="BE795">
        <v>501.5</v>
      </c>
      <c r="BF795" t="str">
        <f>podroze78[[#This Row],[Imie]]&amp;podroze78[[#This Row],[Nazwisko]]</f>
        <v>PiotrRajczakowski</v>
      </c>
      <c r="BG795">
        <f>COUNTIF(podroze78[id],podroze78[[#This Row],[id]])</f>
        <v>11</v>
      </c>
      <c r="BH795">
        <f>podroze78[[#This Row],[D_powr]]-podroze78[[#This Row],[D_wyj]]+1</f>
        <v>1</v>
      </c>
      <c r="BI795" s="1" cm="1">
        <f t="array" ref="BI795">SUM(IF(podroze78[Nazwisko]=podroze78[[#This Row],[Nazwisko]],podroze78[dnie],0))</f>
        <v>22</v>
      </c>
      <c r="BJ795" s="1">
        <f>30+(podroze78[[#This Row],[dnie]]-1)*24</f>
        <v>30</v>
      </c>
      <c r="BK795" s="1">
        <f>podroze78[[#This Row],[dieta]]+podroze78[[#This Row],[Koszt_wyj]]</f>
        <v>531.5</v>
      </c>
      <c r="BL795" s="1">
        <f>MONTH(podroze78[[#This Row],[D_wyj]])</f>
        <v>7</v>
      </c>
      <c r="BT795" s="1" t="s">
        <v>15</v>
      </c>
      <c r="BU795" s="1" t="s">
        <v>63</v>
      </c>
      <c r="BV795" s="1" t="s">
        <v>17</v>
      </c>
      <c r="BW795" s="2">
        <v>41834</v>
      </c>
      <c r="BX795" s="2">
        <v>41834</v>
      </c>
      <c r="BY795">
        <v>501.5</v>
      </c>
      <c r="BZ795" t="str">
        <f>podroze789[[#This Row],[Imie]]&amp;podroze789[[#This Row],[Nazwisko]]</f>
        <v>PiotrRajczakowski</v>
      </c>
      <c r="CA795">
        <f>COUNTIF(podroze789[id],podroze789[[#This Row],[id]])</f>
        <v>11</v>
      </c>
      <c r="CB795">
        <f>podroze789[[#This Row],[D_powr]]-podroze789[[#This Row],[D_wyj]]+1</f>
        <v>1</v>
      </c>
      <c r="CC795" s="1" cm="1">
        <f t="array" ref="CC795">SUM(IF(podroze789[Nazwisko]=podroze789[[#This Row],[Nazwisko]],podroze789[dnie],0))</f>
        <v>22</v>
      </c>
      <c r="CD795" s="1">
        <f>30+(podroze789[[#This Row],[dnie]]-1)*24</f>
        <v>30</v>
      </c>
      <c r="CE795" s="1">
        <f>podroze789[[#This Row],[dieta]]+podroze789[[#This Row],[Koszt_wyj]]</f>
        <v>531.5</v>
      </c>
      <c r="CF795" s="1">
        <f>MONTH(podroze789[[#This Row],[D_wyj]])</f>
        <v>7</v>
      </c>
      <c r="CG795" s="1">
        <f>podroze789[[#This Row],[dnie]]-1</f>
        <v>0</v>
      </c>
    </row>
    <row r="796" spans="1:85" hidden="1" x14ac:dyDescent="0.25">
      <c r="A796" s="1" t="s">
        <v>15</v>
      </c>
      <c r="B796" s="1" t="s">
        <v>63</v>
      </c>
      <c r="C796" s="1" t="s">
        <v>11</v>
      </c>
      <c r="D796" s="2">
        <v>41839</v>
      </c>
      <c r="E796" s="2">
        <v>41839</v>
      </c>
      <c r="F796">
        <v>156.4</v>
      </c>
      <c r="G796" t="str">
        <f>podroze[[#This Row],[Imie]]&amp;podroze[[#This Row],[Nazwisko]]</f>
        <v>PiotrRajczakowski</v>
      </c>
      <c r="H796">
        <f>COUNTIF(podroze[id],podroze[[#This Row],[id]])</f>
        <v>11</v>
      </c>
      <c r="I796">
        <f>podroze[[#This Row],[D_powr]]-podroze[[#This Row],[D_wyj]]+1</f>
        <v>1</v>
      </c>
      <c r="J796" s="1" cm="1">
        <f t="array" ref="J796">SUM(IF(podroze[Nazwisko]=podroze[[#This Row],[Nazwisko]],podroze[dnie],0))</f>
        <v>22</v>
      </c>
      <c r="K796" s="1">
        <f>30+(podroze[[#This Row],[dnie]]-1)*24</f>
        <v>30</v>
      </c>
      <c r="AB796" s="1" t="s">
        <v>15</v>
      </c>
      <c r="AC796" s="1" t="s">
        <v>63</v>
      </c>
      <c r="AD796" s="1" t="s">
        <v>11</v>
      </c>
      <c r="AE796" s="2">
        <v>41839</v>
      </c>
      <c r="AF796" s="2">
        <v>41839</v>
      </c>
      <c r="AG796">
        <v>156.4</v>
      </c>
      <c r="AH796" t="str">
        <f>podroze7[[#This Row],[Imie]]&amp;podroze7[[#This Row],[Nazwisko]]</f>
        <v>PiotrRajczakowski</v>
      </c>
      <c r="AI796">
        <f>COUNTIF(podroze7[id],podroze7[[#This Row],[id]])</f>
        <v>11</v>
      </c>
      <c r="AJ796">
        <f>podroze7[[#This Row],[D_powr]]-podroze7[[#This Row],[D_wyj]]+1</f>
        <v>1</v>
      </c>
      <c r="AK796" s="1" cm="1">
        <f t="array" ref="AK796">SUM(IF(podroze7[Nazwisko]=podroze7[[#This Row],[Nazwisko]],podroze7[dnie],0))</f>
        <v>22</v>
      </c>
      <c r="AL796" s="1">
        <f>30+(podroze7[[#This Row],[dnie]]-1)*24</f>
        <v>30</v>
      </c>
      <c r="AM796" s="1">
        <f>podroze7[[#This Row],[dieta]]+podroze7[[#This Row],[Koszt_wyj]]</f>
        <v>186.4</v>
      </c>
      <c r="AZ796" s="1" t="s">
        <v>15</v>
      </c>
      <c r="BA796" s="1" t="s">
        <v>63</v>
      </c>
      <c r="BB796" s="1" t="s">
        <v>11</v>
      </c>
      <c r="BC796" s="2">
        <v>41839</v>
      </c>
      <c r="BD796" s="2">
        <v>41839</v>
      </c>
      <c r="BE796">
        <v>156.4</v>
      </c>
      <c r="BF796" t="str">
        <f>podroze78[[#This Row],[Imie]]&amp;podroze78[[#This Row],[Nazwisko]]</f>
        <v>PiotrRajczakowski</v>
      </c>
      <c r="BG796">
        <f>COUNTIF(podroze78[id],podroze78[[#This Row],[id]])</f>
        <v>11</v>
      </c>
      <c r="BH796">
        <f>podroze78[[#This Row],[D_powr]]-podroze78[[#This Row],[D_wyj]]+1</f>
        <v>1</v>
      </c>
      <c r="BI796" s="1" cm="1">
        <f t="array" ref="BI796">SUM(IF(podroze78[Nazwisko]=podroze78[[#This Row],[Nazwisko]],podroze78[dnie],0))</f>
        <v>22</v>
      </c>
      <c r="BJ796" s="1">
        <f>30+(podroze78[[#This Row],[dnie]]-1)*24</f>
        <v>30</v>
      </c>
      <c r="BK796" s="1">
        <f>podroze78[[#This Row],[dieta]]+podroze78[[#This Row],[Koszt_wyj]]</f>
        <v>186.4</v>
      </c>
      <c r="BL796" s="1">
        <f>MONTH(podroze78[[#This Row],[D_wyj]])</f>
        <v>7</v>
      </c>
      <c r="BT796" s="1" t="s">
        <v>15</v>
      </c>
      <c r="BU796" s="1" t="s">
        <v>63</v>
      </c>
      <c r="BV796" s="1" t="s">
        <v>11</v>
      </c>
      <c r="BW796" s="2">
        <v>41839</v>
      </c>
      <c r="BX796" s="2">
        <v>41839</v>
      </c>
      <c r="BY796">
        <v>156.4</v>
      </c>
      <c r="BZ796" t="str">
        <f>podroze789[[#This Row],[Imie]]&amp;podroze789[[#This Row],[Nazwisko]]</f>
        <v>PiotrRajczakowski</v>
      </c>
      <c r="CA796">
        <f>COUNTIF(podroze789[id],podroze789[[#This Row],[id]])</f>
        <v>11</v>
      </c>
      <c r="CB796">
        <f>podroze789[[#This Row],[D_powr]]-podroze789[[#This Row],[D_wyj]]+1</f>
        <v>1</v>
      </c>
      <c r="CC796" s="1" cm="1">
        <f t="array" ref="CC796">SUM(IF(podroze789[Nazwisko]=podroze789[[#This Row],[Nazwisko]],podroze789[dnie],0))</f>
        <v>22</v>
      </c>
      <c r="CD796" s="1">
        <f>30+(podroze789[[#This Row],[dnie]]-1)*24</f>
        <v>30</v>
      </c>
      <c r="CE796" s="1">
        <f>podroze789[[#This Row],[dieta]]+podroze789[[#This Row],[Koszt_wyj]]</f>
        <v>186.4</v>
      </c>
      <c r="CF796" s="1">
        <f>MONTH(podroze789[[#This Row],[D_wyj]])</f>
        <v>7</v>
      </c>
      <c r="CG796" s="1">
        <f>podroze789[[#This Row],[dnie]]-1</f>
        <v>0</v>
      </c>
    </row>
    <row r="797" spans="1:85" hidden="1" x14ac:dyDescent="0.25">
      <c r="A797" s="1" t="s">
        <v>15</v>
      </c>
      <c r="B797" s="1" t="s">
        <v>63</v>
      </c>
      <c r="C797" s="1" t="s">
        <v>8</v>
      </c>
      <c r="D797" s="2">
        <v>41993</v>
      </c>
      <c r="E797" s="2">
        <v>41993</v>
      </c>
      <c r="F797">
        <v>680</v>
      </c>
      <c r="G797" t="str">
        <f>podroze[[#This Row],[Imie]]&amp;podroze[[#This Row],[Nazwisko]]</f>
        <v>PiotrRajczakowski</v>
      </c>
      <c r="H797">
        <f>COUNTIF(podroze[id],podroze[[#This Row],[id]])</f>
        <v>11</v>
      </c>
      <c r="I797">
        <f>podroze[[#This Row],[D_powr]]-podroze[[#This Row],[D_wyj]]+1</f>
        <v>1</v>
      </c>
      <c r="J797" s="1" cm="1">
        <f t="array" ref="J797">SUM(IF(podroze[Nazwisko]=podroze[[#This Row],[Nazwisko]],podroze[dnie],0))</f>
        <v>22</v>
      </c>
      <c r="K797" s="1">
        <f>30+(podroze[[#This Row],[dnie]]-1)*24</f>
        <v>30</v>
      </c>
      <c r="AB797" s="1" t="s">
        <v>15</v>
      </c>
      <c r="AC797" s="1" t="s">
        <v>63</v>
      </c>
      <c r="AD797" s="1" t="s">
        <v>8</v>
      </c>
      <c r="AE797" s="2">
        <v>41993</v>
      </c>
      <c r="AF797" s="2">
        <v>41993</v>
      </c>
      <c r="AG797">
        <v>680</v>
      </c>
      <c r="AH797" t="str">
        <f>podroze7[[#This Row],[Imie]]&amp;podroze7[[#This Row],[Nazwisko]]</f>
        <v>PiotrRajczakowski</v>
      </c>
      <c r="AI797">
        <f>COUNTIF(podroze7[id],podroze7[[#This Row],[id]])</f>
        <v>11</v>
      </c>
      <c r="AJ797">
        <f>podroze7[[#This Row],[D_powr]]-podroze7[[#This Row],[D_wyj]]+1</f>
        <v>1</v>
      </c>
      <c r="AK797" s="1" cm="1">
        <f t="array" ref="AK797">SUM(IF(podroze7[Nazwisko]=podroze7[[#This Row],[Nazwisko]],podroze7[dnie],0))</f>
        <v>22</v>
      </c>
      <c r="AL797" s="1">
        <f>30+(podroze7[[#This Row],[dnie]]-1)*24</f>
        <v>30</v>
      </c>
      <c r="AM797" s="1">
        <f>podroze7[[#This Row],[dieta]]+podroze7[[#This Row],[Koszt_wyj]]</f>
        <v>710</v>
      </c>
      <c r="AZ797" s="1" t="s">
        <v>15</v>
      </c>
      <c r="BA797" s="1" t="s">
        <v>63</v>
      </c>
      <c r="BB797" s="1" t="s">
        <v>8</v>
      </c>
      <c r="BC797" s="2">
        <v>41993</v>
      </c>
      <c r="BD797" s="2">
        <v>41993</v>
      </c>
      <c r="BE797">
        <v>680</v>
      </c>
      <c r="BF797" t="str">
        <f>podroze78[[#This Row],[Imie]]&amp;podroze78[[#This Row],[Nazwisko]]</f>
        <v>PiotrRajczakowski</v>
      </c>
      <c r="BG797">
        <f>COUNTIF(podroze78[id],podroze78[[#This Row],[id]])</f>
        <v>11</v>
      </c>
      <c r="BH797">
        <f>podroze78[[#This Row],[D_powr]]-podroze78[[#This Row],[D_wyj]]+1</f>
        <v>1</v>
      </c>
      <c r="BI797" s="1" cm="1">
        <f t="array" ref="BI797">SUM(IF(podroze78[Nazwisko]=podroze78[[#This Row],[Nazwisko]],podroze78[dnie],0))</f>
        <v>22</v>
      </c>
      <c r="BJ797" s="1">
        <f>30+(podroze78[[#This Row],[dnie]]-1)*24</f>
        <v>30</v>
      </c>
      <c r="BK797" s="1">
        <f>podroze78[[#This Row],[dieta]]+podroze78[[#This Row],[Koszt_wyj]]</f>
        <v>710</v>
      </c>
      <c r="BL797" s="1">
        <f>MONTH(podroze78[[#This Row],[D_wyj]])</f>
        <v>12</v>
      </c>
      <c r="BT797" s="1" t="s">
        <v>15</v>
      </c>
      <c r="BU797" s="1" t="s">
        <v>63</v>
      </c>
      <c r="BV797" s="1" t="s">
        <v>8</v>
      </c>
      <c r="BW797" s="2">
        <v>41993</v>
      </c>
      <c r="BX797" s="2">
        <v>41993</v>
      </c>
      <c r="BY797">
        <v>680</v>
      </c>
      <c r="BZ797" t="str">
        <f>podroze789[[#This Row],[Imie]]&amp;podroze789[[#This Row],[Nazwisko]]</f>
        <v>PiotrRajczakowski</v>
      </c>
      <c r="CA797">
        <f>COUNTIF(podroze789[id],podroze789[[#This Row],[id]])</f>
        <v>11</v>
      </c>
      <c r="CB797">
        <f>podroze789[[#This Row],[D_powr]]-podroze789[[#This Row],[D_wyj]]+1</f>
        <v>1</v>
      </c>
      <c r="CC797" s="1" cm="1">
        <f t="array" ref="CC797">SUM(IF(podroze789[Nazwisko]=podroze789[[#This Row],[Nazwisko]],podroze789[dnie],0))</f>
        <v>22</v>
      </c>
      <c r="CD797" s="1">
        <f>30+(podroze789[[#This Row],[dnie]]-1)*24</f>
        <v>30</v>
      </c>
      <c r="CE797" s="1">
        <f>podroze789[[#This Row],[dieta]]+podroze789[[#This Row],[Koszt_wyj]]</f>
        <v>710</v>
      </c>
      <c r="CF797" s="1">
        <f>MONTH(podroze789[[#This Row],[D_wyj]])</f>
        <v>12</v>
      </c>
      <c r="CG797" s="1">
        <f>podroze789[[#This Row],[dnie]]-1</f>
        <v>0</v>
      </c>
    </row>
    <row r="798" spans="1:85" hidden="1" x14ac:dyDescent="0.25">
      <c r="A798" s="1" t="s">
        <v>115</v>
      </c>
      <c r="B798" s="1" t="s">
        <v>153</v>
      </c>
      <c r="C798" s="1" t="s">
        <v>19</v>
      </c>
      <c r="D798" s="2">
        <v>41966</v>
      </c>
      <c r="E798" s="2">
        <v>41966</v>
      </c>
      <c r="F798">
        <v>513.4</v>
      </c>
      <c r="G798" t="str">
        <f>podroze[[#This Row],[Imie]]&amp;podroze[[#This Row],[Nazwisko]]</f>
        <v>AnnaAugustowska</v>
      </c>
      <c r="H798">
        <f>COUNTIF(podroze[id],podroze[[#This Row],[id]])</f>
        <v>9</v>
      </c>
      <c r="I798">
        <f>podroze[[#This Row],[D_powr]]-podroze[[#This Row],[D_wyj]]+1</f>
        <v>1</v>
      </c>
      <c r="J798" s="1" cm="1">
        <f t="array" ref="J798">SUM(IF(podroze[Nazwisko]=podroze[[#This Row],[Nazwisko]],podroze[dnie],0))</f>
        <v>22</v>
      </c>
      <c r="K798" s="1">
        <f>30+(podroze[[#This Row],[dnie]]-1)*24</f>
        <v>30</v>
      </c>
      <c r="AB798" s="1" t="s">
        <v>115</v>
      </c>
      <c r="AC798" s="1" t="s">
        <v>153</v>
      </c>
      <c r="AD798" s="1" t="s">
        <v>19</v>
      </c>
      <c r="AE798" s="2">
        <v>41966</v>
      </c>
      <c r="AF798" s="2">
        <v>41966</v>
      </c>
      <c r="AG798">
        <v>513.4</v>
      </c>
      <c r="AH798" t="str">
        <f>podroze7[[#This Row],[Imie]]&amp;podroze7[[#This Row],[Nazwisko]]</f>
        <v>AnnaAugustowska</v>
      </c>
      <c r="AI798">
        <f>COUNTIF(podroze7[id],podroze7[[#This Row],[id]])</f>
        <v>9</v>
      </c>
      <c r="AJ798">
        <f>podroze7[[#This Row],[D_powr]]-podroze7[[#This Row],[D_wyj]]+1</f>
        <v>1</v>
      </c>
      <c r="AK798" s="1" cm="1">
        <f t="array" ref="AK798">SUM(IF(podroze7[Nazwisko]=podroze7[[#This Row],[Nazwisko]],podroze7[dnie],0))</f>
        <v>22</v>
      </c>
      <c r="AL798" s="1">
        <f>30+(podroze7[[#This Row],[dnie]]-1)*24</f>
        <v>30</v>
      </c>
      <c r="AM798" s="1">
        <f>podroze7[[#This Row],[dieta]]+podroze7[[#This Row],[Koszt_wyj]]</f>
        <v>543.4</v>
      </c>
      <c r="AZ798" s="1" t="s">
        <v>115</v>
      </c>
      <c r="BA798" s="1" t="s">
        <v>153</v>
      </c>
      <c r="BB798" s="1" t="s">
        <v>19</v>
      </c>
      <c r="BC798" s="2">
        <v>41966</v>
      </c>
      <c r="BD798" s="2">
        <v>41966</v>
      </c>
      <c r="BE798">
        <v>513.4</v>
      </c>
      <c r="BF798" t="str">
        <f>podroze78[[#This Row],[Imie]]&amp;podroze78[[#This Row],[Nazwisko]]</f>
        <v>AnnaAugustowska</v>
      </c>
      <c r="BG798">
        <f>COUNTIF(podroze78[id],podroze78[[#This Row],[id]])</f>
        <v>9</v>
      </c>
      <c r="BH798">
        <f>podroze78[[#This Row],[D_powr]]-podroze78[[#This Row],[D_wyj]]+1</f>
        <v>1</v>
      </c>
      <c r="BI798" s="1" cm="1">
        <f t="array" ref="BI798">SUM(IF(podroze78[Nazwisko]=podroze78[[#This Row],[Nazwisko]],podroze78[dnie],0))</f>
        <v>22</v>
      </c>
      <c r="BJ798" s="1">
        <f>30+(podroze78[[#This Row],[dnie]]-1)*24</f>
        <v>30</v>
      </c>
      <c r="BK798" s="1">
        <f>podroze78[[#This Row],[dieta]]+podroze78[[#This Row],[Koszt_wyj]]</f>
        <v>543.4</v>
      </c>
      <c r="BL798" s="1">
        <f>MONTH(podroze78[[#This Row],[D_wyj]])</f>
        <v>11</v>
      </c>
      <c r="BT798" s="1" t="s">
        <v>115</v>
      </c>
      <c r="BU798" s="1" t="s">
        <v>153</v>
      </c>
      <c r="BV798" s="1" t="s">
        <v>19</v>
      </c>
      <c r="BW798" s="2">
        <v>41966</v>
      </c>
      <c r="BX798" s="2">
        <v>41966</v>
      </c>
      <c r="BY798">
        <v>513.4</v>
      </c>
      <c r="BZ798" t="str">
        <f>podroze789[[#This Row],[Imie]]&amp;podroze789[[#This Row],[Nazwisko]]</f>
        <v>AnnaAugustowska</v>
      </c>
      <c r="CA798">
        <f>COUNTIF(podroze789[id],podroze789[[#This Row],[id]])</f>
        <v>9</v>
      </c>
      <c r="CB798">
        <f>podroze789[[#This Row],[D_powr]]-podroze789[[#This Row],[D_wyj]]+1</f>
        <v>1</v>
      </c>
      <c r="CC798" s="1" cm="1">
        <f t="array" ref="CC798">SUM(IF(podroze789[Nazwisko]=podroze789[[#This Row],[Nazwisko]],podroze789[dnie],0))</f>
        <v>22</v>
      </c>
      <c r="CD798" s="1">
        <f>30+(podroze789[[#This Row],[dnie]]-1)*24</f>
        <v>30</v>
      </c>
      <c r="CE798" s="1">
        <f>podroze789[[#This Row],[dieta]]+podroze789[[#This Row],[Koszt_wyj]]</f>
        <v>543.4</v>
      </c>
      <c r="CF798" s="1">
        <f>MONTH(podroze789[[#This Row],[D_wyj]])</f>
        <v>11</v>
      </c>
      <c r="CG798" s="1">
        <f>podroze789[[#This Row],[dnie]]-1</f>
        <v>0</v>
      </c>
    </row>
    <row r="799" spans="1:85" hidden="1" x14ac:dyDescent="0.25">
      <c r="A799" s="1" t="s">
        <v>115</v>
      </c>
      <c r="B799" s="1" t="s">
        <v>153</v>
      </c>
      <c r="C799" s="1" t="s">
        <v>30</v>
      </c>
      <c r="D799" s="2">
        <v>41987</v>
      </c>
      <c r="E799" s="2">
        <v>41987</v>
      </c>
      <c r="F799">
        <v>212.5</v>
      </c>
      <c r="G799" t="str">
        <f>podroze[[#This Row],[Imie]]&amp;podroze[[#This Row],[Nazwisko]]</f>
        <v>AnnaAugustowska</v>
      </c>
      <c r="H799">
        <f>COUNTIF(podroze[id],podroze[[#This Row],[id]])</f>
        <v>9</v>
      </c>
      <c r="I799">
        <f>podroze[[#This Row],[D_powr]]-podroze[[#This Row],[D_wyj]]+1</f>
        <v>1</v>
      </c>
      <c r="J799" s="1" cm="1">
        <f t="array" ref="J799">SUM(IF(podroze[Nazwisko]=podroze[[#This Row],[Nazwisko]],podroze[dnie],0))</f>
        <v>22</v>
      </c>
      <c r="K799" s="1">
        <f>30+(podroze[[#This Row],[dnie]]-1)*24</f>
        <v>30</v>
      </c>
      <c r="AB799" s="1" t="s">
        <v>115</v>
      </c>
      <c r="AC799" s="1" t="s">
        <v>153</v>
      </c>
      <c r="AD799" s="1" t="s">
        <v>30</v>
      </c>
      <c r="AE799" s="2">
        <v>41987</v>
      </c>
      <c r="AF799" s="2">
        <v>41987</v>
      </c>
      <c r="AG799">
        <v>212.5</v>
      </c>
      <c r="AH799" t="str">
        <f>podroze7[[#This Row],[Imie]]&amp;podroze7[[#This Row],[Nazwisko]]</f>
        <v>AnnaAugustowska</v>
      </c>
      <c r="AI799">
        <f>COUNTIF(podroze7[id],podroze7[[#This Row],[id]])</f>
        <v>9</v>
      </c>
      <c r="AJ799">
        <f>podroze7[[#This Row],[D_powr]]-podroze7[[#This Row],[D_wyj]]+1</f>
        <v>1</v>
      </c>
      <c r="AK799" s="1" cm="1">
        <f t="array" ref="AK799">SUM(IF(podroze7[Nazwisko]=podroze7[[#This Row],[Nazwisko]],podroze7[dnie],0))</f>
        <v>22</v>
      </c>
      <c r="AL799" s="1">
        <f>30+(podroze7[[#This Row],[dnie]]-1)*24</f>
        <v>30</v>
      </c>
      <c r="AM799" s="1">
        <f>podroze7[[#This Row],[dieta]]+podroze7[[#This Row],[Koszt_wyj]]</f>
        <v>242.5</v>
      </c>
      <c r="AZ799" s="1" t="s">
        <v>115</v>
      </c>
      <c r="BA799" s="1" t="s">
        <v>153</v>
      </c>
      <c r="BB799" s="1" t="s">
        <v>30</v>
      </c>
      <c r="BC799" s="2">
        <v>41987</v>
      </c>
      <c r="BD799" s="2">
        <v>41987</v>
      </c>
      <c r="BE799">
        <v>212.5</v>
      </c>
      <c r="BF799" t="str">
        <f>podroze78[[#This Row],[Imie]]&amp;podroze78[[#This Row],[Nazwisko]]</f>
        <v>AnnaAugustowska</v>
      </c>
      <c r="BG799">
        <f>COUNTIF(podroze78[id],podroze78[[#This Row],[id]])</f>
        <v>9</v>
      </c>
      <c r="BH799">
        <f>podroze78[[#This Row],[D_powr]]-podroze78[[#This Row],[D_wyj]]+1</f>
        <v>1</v>
      </c>
      <c r="BI799" s="1" cm="1">
        <f t="array" ref="BI799">SUM(IF(podroze78[Nazwisko]=podroze78[[#This Row],[Nazwisko]],podroze78[dnie],0))</f>
        <v>22</v>
      </c>
      <c r="BJ799" s="1">
        <f>30+(podroze78[[#This Row],[dnie]]-1)*24</f>
        <v>30</v>
      </c>
      <c r="BK799" s="1">
        <f>podroze78[[#This Row],[dieta]]+podroze78[[#This Row],[Koszt_wyj]]</f>
        <v>242.5</v>
      </c>
      <c r="BL799" s="1">
        <f>MONTH(podroze78[[#This Row],[D_wyj]])</f>
        <v>12</v>
      </c>
      <c r="BT799" s="1" t="s">
        <v>115</v>
      </c>
      <c r="BU799" s="1" t="s">
        <v>153</v>
      </c>
      <c r="BV799" s="1" t="s">
        <v>30</v>
      </c>
      <c r="BW799" s="2">
        <v>41987</v>
      </c>
      <c r="BX799" s="2">
        <v>41987</v>
      </c>
      <c r="BY799">
        <v>212.5</v>
      </c>
      <c r="BZ799" t="str">
        <f>podroze789[[#This Row],[Imie]]&amp;podroze789[[#This Row],[Nazwisko]]</f>
        <v>AnnaAugustowska</v>
      </c>
      <c r="CA799">
        <f>COUNTIF(podroze789[id],podroze789[[#This Row],[id]])</f>
        <v>9</v>
      </c>
      <c r="CB799">
        <f>podroze789[[#This Row],[D_powr]]-podroze789[[#This Row],[D_wyj]]+1</f>
        <v>1</v>
      </c>
      <c r="CC799" s="1" cm="1">
        <f t="array" ref="CC799">SUM(IF(podroze789[Nazwisko]=podroze789[[#This Row],[Nazwisko]],podroze789[dnie],0))</f>
        <v>22</v>
      </c>
      <c r="CD799" s="1">
        <f>30+(podroze789[[#This Row],[dnie]]-1)*24</f>
        <v>30</v>
      </c>
      <c r="CE799" s="1">
        <f>podroze789[[#This Row],[dieta]]+podroze789[[#This Row],[Koszt_wyj]]</f>
        <v>242.5</v>
      </c>
      <c r="CF799" s="1">
        <f>MONTH(podroze789[[#This Row],[D_wyj]])</f>
        <v>12</v>
      </c>
      <c r="CG799" s="1">
        <f>podroze789[[#This Row],[dnie]]-1</f>
        <v>0</v>
      </c>
    </row>
    <row r="800" spans="1:85" hidden="1" x14ac:dyDescent="0.25">
      <c r="A800" s="1" t="s">
        <v>115</v>
      </c>
      <c r="B800" s="1" t="s">
        <v>153</v>
      </c>
      <c r="C800" s="1" t="s">
        <v>47</v>
      </c>
      <c r="D800" s="2">
        <v>41990</v>
      </c>
      <c r="E800" s="2">
        <v>41990</v>
      </c>
      <c r="F800">
        <v>363.8</v>
      </c>
      <c r="G800" t="str">
        <f>podroze[[#This Row],[Imie]]&amp;podroze[[#This Row],[Nazwisko]]</f>
        <v>AnnaAugustowska</v>
      </c>
      <c r="H800">
        <f>COUNTIF(podroze[id],podroze[[#This Row],[id]])</f>
        <v>9</v>
      </c>
      <c r="I800">
        <f>podroze[[#This Row],[D_powr]]-podroze[[#This Row],[D_wyj]]+1</f>
        <v>1</v>
      </c>
      <c r="J800" s="1" cm="1">
        <f t="array" ref="J800">SUM(IF(podroze[Nazwisko]=podroze[[#This Row],[Nazwisko]],podroze[dnie],0))</f>
        <v>22</v>
      </c>
      <c r="K800" s="1">
        <f>30+(podroze[[#This Row],[dnie]]-1)*24</f>
        <v>30</v>
      </c>
      <c r="AB800" s="1" t="s">
        <v>115</v>
      </c>
      <c r="AC800" s="1" t="s">
        <v>153</v>
      </c>
      <c r="AD800" s="1" t="s">
        <v>47</v>
      </c>
      <c r="AE800" s="2">
        <v>41990</v>
      </c>
      <c r="AF800" s="2">
        <v>41990</v>
      </c>
      <c r="AG800">
        <v>363.8</v>
      </c>
      <c r="AH800" t="str">
        <f>podroze7[[#This Row],[Imie]]&amp;podroze7[[#This Row],[Nazwisko]]</f>
        <v>AnnaAugustowska</v>
      </c>
      <c r="AI800">
        <f>COUNTIF(podroze7[id],podroze7[[#This Row],[id]])</f>
        <v>9</v>
      </c>
      <c r="AJ800">
        <f>podroze7[[#This Row],[D_powr]]-podroze7[[#This Row],[D_wyj]]+1</f>
        <v>1</v>
      </c>
      <c r="AK800" s="1" cm="1">
        <f t="array" ref="AK800">SUM(IF(podroze7[Nazwisko]=podroze7[[#This Row],[Nazwisko]],podroze7[dnie],0))</f>
        <v>22</v>
      </c>
      <c r="AL800" s="1">
        <f>30+(podroze7[[#This Row],[dnie]]-1)*24</f>
        <v>30</v>
      </c>
      <c r="AM800" s="1">
        <f>podroze7[[#This Row],[dieta]]+podroze7[[#This Row],[Koszt_wyj]]</f>
        <v>393.8</v>
      </c>
      <c r="AZ800" s="1" t="s">
        <v>115</v>
      </c>
      <c r="BA800" s="1" t="s">
        <v>153</v>
      </c>
      <c r="BB800" s="1" t="s">
        <v>47</v>
      </c>
      <c r="BC800" s="2">
        <v>41990</v>
      </c>
      <c r="BD800" s="2">
        <v>41990</v>
      </c>
      <c r="BE800">
        <v>363.8</v>
      </c>
      <c r="BF800" t="str">
        <f>podroze78[[#This Row],[Imie]]&amp;podroze78[[#This Row],[Nazwisko]]</f>
        <v>AnnaAugustowska</v>
      </c>
      <c r="BG800">
        <f>COUNTIF(podroze78[id],podroze78[[#This Row],[id]])</f>
        <v>9</v>
      </c>
      <c r="BH800">
        <f>podroze78[[#This Row],[D_powr]]-podroze78[[#This Row],[D_wyj]]+1</f>
        <v>1</v>
      </c>
      <c r="BI800" s="1" cm="1">
        <f t="array" ref="BI800">SUM(IF(podroze78[Nazwisko]=podroze78[[#This Row],[Nazwisko]],podroze78[dnie],0))</f>
        <v>22</v>
      </c>
      <c r="BJ800" s="1">
        <f>30+(podroze78[[#This Row],[dnie]]-1)*24</f>
        <v>30</v>
      </c>
      <c r="BK800" s="1">
        <f>podroze78[[#This Row],[dieta]]+podroze78[[#This Row],[Koszt_wyj]]</f>
        <v>393.8</v>
      </c>
      <c r="BL800" s="1">
        <f>MONTH(podroze78[[#This Row],[D_wyj]])</f>
        <v>12</v>
      </c>
      <c r="BT800" s="1" t="s">
        <v>115</v>
      </c>
      <c r="BU800" s="1" t="s">
        <v>153</v>
      </c>
      <c r="BV800" s="1" t="s">
        <v>47</v>
      </c>
      <c r="BW800" s="2">
        <v>41990</v>
      </c>
      <c r="BX800" s="2">
        <v>41990</v>
      </c>
      <c r="BY800">
        <v>363.8</v>
      </c>
      <c r="BZ800" t="str">
        <f>podroze789[[#This Row],[Imie]]&amp;podroze789[[#This Row],[Nazwisko]]</f>
        <v>AnnaAugustowska</v>
      </c>
      <c r="CA800">
        <f>COUNTIF(podroze789[id],podroze789[[#This Row],[id]])</f>
        <v>9</v>
      </c>
      <c r="CB800">
        <f>podroze789[[#This Row],[D_powr]]-podroze789[[#This Row],[D_wyj]]+1</f>
        <v>1</v>
      </c>
      <c r="CC800" s="1" cm="1">
        <f t="array" ref="CC800">SUM(IF(podroze789[Nazwisko]=podroze789[[#This Row],[Nazwisko]],podroze789[dnie],0))</f>
        <v>22</v>
      </c>
      <c r="CD800" s="1">
        <f>30+(podroze789[[#This Row],[dnie]]-1)*24</f>
        <v>30</v>
      </c>
      <c r="CE800" s="1">
        <f>podroze789[[#This Row],[dieta]]+podroze789[[#This Row],[Koszt_wyj]]</f>
        <v>393.8</v>
      </c>
      <c r="CF800" s="1">
        <f>MONTH(podroze789[[#This Row],[D_wyj]])</f>
        <v>12</v>
      </c>
      <c r="CG800" s="1">
        <f>podroze789[[#This Row],[dnie]]-1</f>
        <v>0</v>
      </c>
    </row>
    <row r="801" spans="1:85" hidden="1" x14ac:dyDescent="0.25">
      <c r="A801" s="1" t="s">
        <v>115</v>
      </c>
      <c r="B801" s="1" t="s">
        <v>153</v>
      </c>
      <c r="C801" s="1" t="s">
        <v>17</v>
      </c>
      <c r="D801" s="2">
        <v>41995</v>
      </c>
      <c r="E801" s="2">
        <v>41995</v>
      </c>
      <c r="F801">
        <v>501.5</v>
      </c>
      <c r="G801" t="str">
        <f>podroze[[#This Row],[Imie]]&amp;podroze[[#This Row],[Nazwisko]]</f>
        <v>AnnaAugustowska</v>
      </c>
      <c r="H801">
        <f>COUNTIF(podroze[id],podroze[[#This Row],[id]])</f>
        <v>9</v>
      </c>
      <c r="I801">
        <f>podroze[[#This Row],[D_powr]]-podroze[[#This Row],[D_wyj]]+1</f>
        <v>1</v>
      </c>
      <c r="J801" s="1" cm="1">
        <f t="array" ref="J801">SUM(IF(podroze[Nazwisko]=podroze[[#This Row],[Nazwisko]],podroze[dnie],0))</f>
        <v>22</v>
      </c>
      <c r="K801" s="1">
        <f>30+(podroze[[#This Row],[dnie]]-1)*24</f>
        <v>30</v>
      </c>
      <c r="AB801" s="1" t="s">
        <v>115</v>
      </c>
      <c r="AC801" s="1" t="s">
        <v>153</v>
      </c>
      <c r="AD801" s="1" t="s">
        <v>17</v>
      </c>
      <c r="AE801" s="2">
        <v>41995</v>
      </c>
      <c r="AF801" s="2">
        <v>41995</v>
      </c>
      <c r="AG801">
        <v>501.5</v>
      </c>
      <c r="AH801" t="str">
        <f>podroze7[[#This Row],[Imie]]&amp;podroze7[[#This Row],[Nazwisko]]</f>
        <v>AnnaAugustowska</v>
      </c>
      <c r="AI801">
        <f>COUNTIF(podroze7[id],podroze7[[#This Row],[id]])</f>
        <v>9</v>
      </c>
      <c r="AJ801">
        <f>podroze7[[#This Row],[D_powr]]-podroze7[[#This Row],[D_wyj]]+1</f>
        <v>1</v>
      </c>
      <c r="AK801" s="1" cm="1">
        <f t="array" ref="AK801">SUM(IF(podroze7[Nazwisko]=podroze7[[#This Row],[Nazwisko]],podroze7[dnie],0))</f>
        <v>22</v>
      </c>
      <c r="AL801" s="1">
        <f>30+(podroze7[[#This Row],[dnie]]-1)*24</f>
        <v>30</v>
      </c>
      <c r="AM801" s="1">
        <f>podroze7[[#This Row],[dieta]]+podroze7[[#This Row],[Koszt_wyj]]</f>
        <v>531.5</v>
      </c>
      <c r="AZ801" s="1" t="s">
        <v>115</v>
      </c>
      <c r="BA801" s="1" t="s">
        <v>153</v>
      </c>
      <c r="BB801" s="1" t="s">
        <v>17</v>
      </c>
      <c r="BC801" s="2">
        <v>41995</v>
      </c>
      <c r="BD801" s="2">
        <v>41995</v>
      </c>
      <c r="BE801">
        <v>501.5</v>
      </c>
      <c r="BF801" t="str">
        <f>podroze78[[#This Row],[Imie]]&amp;podroze78[[#This Row],[Nazwisko]]</f>
        <v>AnnaAugustowska</v>
      </c>
      <c r="BG801">
        <f>COUNTIF(podroze78[id],podroze78[[#This Row],[id]])</f>
        <v>9</v>
      </c>
      <c r="BH801">
        <f>podroze78[[#This Row],[D_powr]]-podroze78[[#This Row],[D_wyj]]+1</f>
        <v>1</v>
      </c>
      <c r="BI801" s="1" cm="1">
        <f t="array" ref="BI801">SUM(IF(podroze78[Nazwisko]=podroze78[[#This Row],[Nazwisko]],podroze78[dnie],0))</f>
        <v>22</v>
      </c>
      <c r="BJ801" s="1">
        <f>30+(podroze78[[#This Row],[dnie]]-1)*24</f>
        <v>30</v>
      </c>
      <c r="BK801" s="1">
        <f>podroze78[[#This Row],[dieta]]+podroze78[[#This Row],[Koszt_wyj]]</f>
        <v>531.5</v>
      </c>
      <c r="BL801" s="1">
        <f>MONTH(podroze78[[#This Row],[D_wyj]])</f>
        <v>12</v>
      </c>
      <c r="BT801" s="1" t="s">
        <v>115</v>
      </c>
      <c r="BU801" s="1" t="s">
        <v>153</v>
      </c>
      <c r="BV801" s="1" t="s">
        <v>17</v>
      </c>
      <c r="BW801" s="2">
        <v>41995</v>
      </c>
      <c r="BX801" s="2">
        <v>41995</v>
      </c>
      <c r="BY801">
        <v>501.5</v>
      </c>
      <c r="BZ801" t="str">
        <f>podroze789[[#This Row],[Imie]]&amp;podroze789[[#This Row],[Nazwisko]]</f>
        <v>AnnaAugustowska</v>
      </c>
      <c r="CA801">
        <f>COUNTIF(podroze789[id],podroze789[[#This Row],[id]])</f>
        <v>9</v>
      </c>
      <c r="CB801">
        <f>podroze789[[#This Row],[D_powr]]-podroze789[[#This Row],[D_wyj]]+1</f>
        <v>1</v>
      </c>
      <c r="CC801" s="1" cm="1">
        <f t="array" ref="CC801">SUM(IF(podroze789[Nazwisko]=podroze789[[#This Row],[Nazwisko]],podroze789[dnie],0))</f>
        <v>22</v>
      </c>
      <c r="CD801" s="1">
        <f>30+(podroze789[[#This Row],[dnie]]-1)*24</f>
        <v>30</v>
      </c>
      <c r="CE801" s="1">
        <f>podroze789[[#This Row],[dieta]]+podroze789[[#This Row],[Koszt_wyj]]</f>
        <v>531.5</v>
      </c>
      <c r="CF801" s="1">
        <f>MONTH(podroze789[[#This Row],[D_wyj]])</f>
        <v>12</v>
      </c>
      <c r="CG801" s="1">
        <f>podroze789[[#This Row],[dnie]]-1</f>
        <v>0</v>
      </c>
    </row>
    <row r="802" spans="1:85" hidden="1" x14ac:dyDescent="0.25">
      <c r="A802" s="1" t="s">
        <v>86</v>
      </c>
      <c r="B802" s="1" t="s">
        <v>150</v>
      </c>
      <c r="C802" s="1" t="s">
        <v>14</v>
      </c>
      <c r="D802" s="2">
        <v>41985</v>
      </c>
      <c r="E802" s="2">
        <v>41985</v>
      </c>
      <c r="F802">
        <v>178.5</v>
      </c>
      <c r="G802" t="str">
        <f>podroze[[#This Row],[Imie]]&amp;podroze[[#This Row],[Nazwisko]]</f>
        <v>AdamFalski</v>
      </c>
      <c r="H802">
        <f>COUNTIF(podroze[id],podroze[[#This Row],[id]])</f>
        <v>8</v>
      </c>
      <c r="I802">
        <f>podroze[[#This Row],[D_powr]]-podroze[[#This Row],[D_wyj]]+1</f>
        <v>1</v>
      </c>
      <c r="J802" s="1" cm="1">
        <f t="array" ref="J802">SUM(IF(podroze[Nazwisko]=podroze[[#This Row],[Nazwisko]],podroze[dnie],0))</f>
        <v>22</v>
      </c>
      <c r="K802" s="1">
        <f>30+(podroze[[#This Row],[dnie]]-1)*24</f>
        <v>30</v>
      </c>
      <c r="AB802" s="1" t="s">
        <v>86</v>
      </c>
      <c r="AC802" s="1" t="s">
        <v>150</v>
      </c>
      <c r="AD802" s="1" t="s">
        <v>14</v>
      </c>
      <c r="AE802" s="2">
        <v>41985</v>
      </c>
      <c r="AF802" s="2">
        <v>41985</v>
      </c>
      <c r="AG802">
        <v>178.5</v>
      </c>
      <c r="AH802" t="str">
        <f>podroze7[[#This Row],[Imie]]&amp;podroze7[[#This Row],[Nazwisko]]</f>
        <v>AdamFalski</v>
      </c>
      <c r="AI802">
        <f>COUNTIF(podroze7[id],podroze7[[#This Row],[id]])</f>
        <v>8</v>
      </c>
      <c r="AJ802">
        <f>podroze7[[#This Row],[D_powr]]-podroze7[[#This Row],[D_wyj]]+1</f>
        <v>1</v>
      </c>
      <c r="AK802" s="1" cm="1">
        <f t="array" ref="AK802">SUM(IF(podroze7[Nazwisko]=podroze7[[#This Row],[Nazwisko]],podroze7[dnie],0))</f>
        <v>22</v>
      </c>
      <c r="AL802" s="1">
        <f>30+(podroze7[[#This Row],[dnie]]-1)*24</f>
        <v>30</v>
      </c>
      <c r="AM802" s="1">
        <f>podroze7[[#This Row],[dieta]]+podroze7[[#This Row],[Koszt_wyj]]</f>
        <v>208.5</v>
      </c>
      <c r="AZ802" s="1" t="s">
        <v>86</v>
      </c>
      <c r="BA802" s="1" t="s">
        <v>150</v>
      </c>
      <c r="BB802" s="1" t="s">
        <v>14</v>
      </c>
      <c r="BC802" s="2">
        <v>41985</v>
      </c>
      <c r="BD802" s="2">
        <v>41985</v>
      </c>
      <c r="BE802">
        <v>178.5</v>
      </c>
      <c r="BF802" t="str">
        <f>podroze78[[#This Row],[Imie]]&amp;podroze78[[#This Row],[Nazwisko]]</f>
        <v>AdamFalski</v>
      </c>
      <c r="BG802">
        <f>COUNTIF(podroze78[id],podroze78[[#This Row],[id]])</f>
        <v>8</v>
      </c>
      <c r="BH802">
        <f>podroze78[[#This Row],[D_powr]]-podroze78[[#This Row],[D_wyj]]+1</f>
        <v>1</v>
      </c>
      <c r="BI802" s="1" cm="1">
        <f t="array" ref="BI802">SUM(IF(podroze78[Nazwisko]=podroze78[[#This Row],[Nazwisko]],podroze78[dnie],0))</f>
        <v>22</v>
      </c>
      <c r="BJ802" s="1">
        <f>30+(podroze78[[#This Row],[dnie]]-1)*24</f>
        <v>30</v>
      </c>
      <c r="BK802" s="1">
        <f>podroze78[[#This Row],[dieta]]+podroze78[[#This Row],[Koszt_wyj]]</f>
        <v>208.5</v>
      </c>
      <c r="BL802" s="1">
        <f>MONTH(podroze78[[#This Row],[D_wyj]])</f>
        <v>12</v>
      </c>
      <c r="BT802" s="1" t="s">
        <v>86</v>
      </c>
      <c r="BU802" s="1" t="s">
        <v>150</v>
      </c>
      <c r="BV802" s="1" t="s">
        <v>14</v>
      </c>
      <c r="BW802" s="2">
        <v>41985</v>
      </c>
      <c r="BX802" s="2">
        <v>41985</v>
      </c>
      <c r="BY802">
        <v>178.5</v>
      </c>
      <c r="BZ802" t="str">
        <f>podroze789[[#This Row],[Imie]]&amp;podroze789[[#This Row],[Nazwisko]]</f>
        <v>AdamFalski</v>
      </c>
      <c r="CA802">
        <f>COUNTIF(podroze789[id],podroze789[[#This Row],[id]])</f>
        <v>8</v>
      </c>
      <c r="CB802">
        <f>podroze789[[#This Row],[D_powr]]-podroze789[[#This Row],[D_wyj]]+1</f>
        <v>1</v>
      </c>
      <c r="CC802" s="1" cm="1">
        <f t="array" ref="CC802">SUM(IF(podroze789[Nazwisko]=podroze789[[#This Row],[Nazwisko]],podroze789[dnie],0))</f>
        <v>22</v>
      </c>
      <c r="CD802" s="1">
        <f>30+(podroze789[[#This Row],[dnie]]-1)*24</f>
        <v>30</v>
      </c>
      <c r="CE802" s="1">
        <f>podroze789[[#This Row],[dieta]]+podroze789[[#This Row],[Koszt_wyj]]</f>
        <v>208.5</v>
      </c>
      <c r="CF802" s="1">
        <f>MONTH(podroze789[[#This Row],[D_wyj]])</f>
        <v>12</v>
      </c>
      <c r="CG802" s="1">
        <f>podroze789[[#This Row],[dnie]]-1</f>
        <v>0</v>
      </c>
    </row>
    <row r="803" spans="1:85" hidden="1" x14ac:dyDescent="0.25">
      <c r="A803" s="1" t="s">
        <v>52</v>
      </c>
      <c r="B803" s="1" t="s">
        <v>53</v>
      </c>
      <c r="C803" s="1" t="s">
        <v>24</v>
      </c>
      <c r="D803" s="2">
        <v>41646</v>
      </c>
      <c r="E803" s="2">
        <v>41646</v>
      </c>
      <c r="F803">
        <v>290.7</v>
      </c>
      <c r="G803" t="str">
        <f>podroze[[#This Row],[Imie]]&amp;podroze[[#This Row],[Nazwisko]]</f>
        <v>LidiaOpolska</v>
      </c>
      <c r="H803">
        <f>COUNTIF(podroze[id],podroze[[#This Row],[id]])</f>
        <v>8</v>
      </c>
      <c r="I803">
        <f>podroze[[#This Row],[D_powr]]-podroze[[#This Row],[D_wyj]]+1</f>
        <v>1</v>
      </c>
      <c r="J803" s="1" cm="1">
        <f t="array" ref="J803">SUM(IF(podroze[Nazwisko]=podroze[[#This Row],[Nazwisko]],podroze[dnie],0))</f>
        <v>22</v>
      </c>
      <c r="K803" s="1">
        <f>30+(podroze[[#This Row],[dnie]]-1)*24</f>
        <v>30</v>
      </c>
      <c r="AB803" s="1" t="s">
        <v>52</v>
      </c>
      <c r="AC803" s="1" t="s">
        <v>53</v>
      </c>
      <c r="AD803" s="1" t="s">
        <v>24</v>
      </c>
      <c r="AE803" s="2">
        <v>41646</v>
      </c>
      <c r="AF803" s="2">
        <v>41646</v>
      </c>
      <c r="AG803">
        <v>290.7</v>
      </c>
      <c r="AH803" t="str">
        <f>podroze7[[#This Row],[Imie]]&amp;podroze7[[#This Row],[Nazwisko]]</f>
        <v>LidiaOpolska</v>
      </c>
      <c r="AI803">
        <f>COUNTIF(podroze7[id],podroze7[[#This Row],[id]])</f>
        <v>8</v>
      </c>
      <c r="AJ803">
        <f>podroze7[[#This Row],[D_powr]]-podroze7[[#This Row],[D_wyj]]+1</f>
        <v>1</v>
      </c>
      <c r="AK803" s="1" cm="1">
        <f t="array" ref="AK803">SUM(IF(podroze7[Nazwisko]=podroze7[[#This Row],[Nazwisko]],podroze7[dnie],0))</f>
        <v>22</v>
      </c>
      <c r="AL803" s="1">
        <f>30+(podroze7[[#This Row],[dnie]]-1)*24</f>
        <v>30</v>
      </c>
      <c r="AM803" s="1">
        <f>podroze7[[#This Row],[dieta]]+podroze7[[#This Row],[Koszt_wyj]]</f>
        <v>320.7</v>
      </c>
      <c r="AZ803" s="1" t="s">
        <v>52</v>
      </c>
      <c r="BA803" s="1" t="s">
        <v>53</v>
      </c>
      <c r="BB803" s="1" t="s">
        <v>24</v>
      </c>
      <c r="BC803" s="2">
        <v>41646</v>
      </c>
      <c r="BD803" s="2">
        <v>41646</v>
      </c>
      <c r="BE803">
        <v>290.7</v>
      </c>
      <c r="BF803" t="str">
        <f>podroze78[[#This Row],[Imie]]&amp;podroze78[[#This Row],[Nazwisko]]</f>
        <v>LidiaOpolska</v>
      </c>
      <c r="BG803">
        <f>COUNTIF(podroze78[id],podroze78[[#This Row],[id]])</f>
        <v>8</v>
      </c>
      <c r="BH803">
        <f>podroze78[[#This Row],[D_powr]]-podroze78[[#This Row],[D_wyj]]+1</f>
        <v>1</v>
      </c>
      <c r="BI803" s="1" cm="1">
        <f t="array" ref="BI803">SUM(IF(podroze78[Nazwisko]=podroze78[[#This Row],[Nazwisko]],podroze78[dnie],0))</f>
        <v>22</v>
      </c>
      <c r="BJ803" s="1">
        <f>30+(podroze78[[#This Row],[dnie]]-1)*24</f>
        <v>30</v>
      </c>
      <c r="BK803" s="1">
        <f>podroze78[[#This Row],[dieta]]+podroze78[[#This Row],[Koszt_wyj]]</f>
        <v>320.7</v>
      </c>
      <c r="BL803" s="1">
        <f>MONTH(podroze78[[#This Row],[D_wyj]])</f>
        <v>1</v>
      </c>
      <c r="BT803" s="1" t="s">
        <v>52</v>
      </c>
      <c r="BU803" s="1" t="s">
        <v>53</v>
      </c>
      <c r="BV803" s="1" t="s">
        <v>24</v>
      </c>
      <c r="BW803" s="2">
        <v>41646</v>
      </c>
      <c r="BX803" s="2">
        <v>41646</v>
      </c>
      <c r="BY803">
        <v>290.7</v>
      </c>
      <c r="BZ803" t="str">
        <f>podroze789[[#This Row],[Imie]]&amp;podroze789[[#This Row],[Nazwisko]]</f>
        <v>LidiaOpolska</v>
      </c>
      <c r="CA803">
        <f>COUNTIF(podroze789[id],podroze789[[#This Row],[id]])</f>
        <v>8</v>
      </c>
      <c r="CB803">
        <f>podroze789[[#This Row],[D_powr]]-podroze789[[#This Row],[D_wyj]]+1</f>
        <v>1</v>
      </c>
      <c r="CC803" s="1" cm="1">
        <f t="array" ref="CC803">SUM(IF(podroze789[Nazwisko]=podroze789[[#This Row],[Nazwisko]],podroze789[dnie],0))</f>
        <v>22</v>
      </c>
      <c r="CD803" s="1">
        <f>30+(podroze789[[#This Row],[dnie]]-1)*24</f>
        <v>30</v>
      </c>
      <c r="CE803" s="1">
        <f>podroze789[[#This Row],[dieta]]+podroze789[[#This Row],[Koszt_wyj]]</f>
        <v>320.7</v>
      </c>
      <c r="CF803" s="1">
        <f>MONTH(podroze789[[#This Row],[D_wyj]])</f>
        <v>1</v>
      </c>
      <c r="CG803" s="1">
        <f>podroze789[[#This Row],[dnie]]-1</f>
        <v>0</v>
      </c>
    </row>
    <row r="804" spans="1:85" hidden="1" x14ac:dyDescent="0.25">
      <c r="A804" s="1" t="s">
        <v>52</v>
      </c>
      <c r="B804" s="1" t="s">
        <v>53</v>
      </c>
      <c r="C804" s="1" t="s">
        <v>47</v>
      </c>
      <c r="D804" s="2">
        <v>41649</v>
      </c>
      <c r="E804" s="2">
        <v>41649</v>
      </c>
      <c r="F804">
        <v>363.8</v>
      </c>
      <c r="G804" t="str">
        <f>podroze[[#This Row],[Imie]]&amp;podroze[[#This Row],[Nazwisko]]</f>
        <v>LidiaOpolska</v>
      </c>
      <c r="H804">
        <f>COUNTIF(podroze[id],podroze[[#This Row],[id]])</f>
        <v>8</v>
      </c>
      <c r="I804">
        <f>podroze[[#This Row],[D_powr]]-podroze[[#This Row],[D_wyj]]+1</f>
        <v>1</v>
      </c>
      <c r="J804" s="1" cm="1">
        <f t="array" ref="J804">SUM(IF(podroze[Nazwisko]=podroze[[#This Row],[Nazwisko]],podroze[dnie],0))</f>
        <v>22</v>
      </c>
      <c r="K804" s="1">
        <f>30+(podroze[[#This Row],[dnie]]-1)*24</f>
        <v>30</v>
      </c>
      <c r="AB804" s="1" t="s">
        <v>52</v>
      </c>
      <c r="AC804" s="1" t="s">
        <v>53</v>
      </c>
      <c r="AD804" s="1" t="s">
        <v>47</v>
      </c>
      <c r="AE804" s="2">
        <v>41649</v>
      </c>
      <c r="AF804" s="2">
        <v>41649</v>
      </c>
      <c r="AG804">
        <v>363.8</v>
      </c>
      <c r="AH804" t="str">
        <f>podroze7[[#This Row],[Imie]]&amp;podroze7[[#This Row],[Nazwisko]]</f>
        <v>LidiaOpolska</v>
      </c>
      <c r="AI804">
        <f>COUNTIF(podroze7[id],podroze7[[#This Row],[id]])</f>
        <v>8</v>
      </c>
      <c r="AJ804">
        <f>podroze7[[#This Row],[D_powr]]-podroze7[[#This Row],[D_wyj]]+1</f>
        <v>1</v>
      </c>
      <c r="AK804" s="1" cm="1">
        <f t="array" ref="AK804">SUM(IF(podroze7[Nazwisko]=podroze7[[#This Row],[Nazwisko]],podroze7[dnie],0))</f>
        <v>22</v>
      </c>
      <c r="AL804" s="1">
        <f>30+(podroze7[[#This Row],[dnie]]-1)*24</f>
        <v>30</v>
      </c>
      <c r="AM804" s="1">
        <f>podroze7[[#This Row],[dieta]]+podroze7[[#This Row],[Koszt_wyj]]</f>
        <v>393.8</v>
      </c>
      <c r="AZ804" s="1" t="s">
        <v>52</v>
      </c>
      <c r="BA804" s="1" t="s">
        <v>53</v>
      </c>
      <c r="BB804" s="1" t="s">
        <v>47</v>
      </c>
      <c r="BC804" s="2">
        <v>41649</v>
      </c>
      <c r="BD804" s="2">
        <v>41649</v>
      </c>
      <c r="BE804">
        <v>363.8</v>
      </c>
      <c r="BF804" t="str">
        <f>podroze78[[#This Row],[Imie]]&amp;podroze78[[#This Row],[Nazwisko]]</f>
        <v>LidiaOpolska</v>
      </c>
      <c r="BG804">
        <f>COUNTIF(podroze78[id],podroze78[[#This Row],[id]])</f>
        <v>8</v>
      </c>
      <c r="BH804">
        <f>podroze78[[#This Row],[D_powr]]-podroze78[[#This Row],[D_wyj]]+1</f>
        <v>1</v>
      </c>
      <c r="BI804" s="1" cm="1">
        <f t="array" ref="BI804">SUM(IF(podroze78[Nazwisko]=podroze78[[#This Row],[Nazwisko]],podroze78[dnie],0))</f>
        <v>22</v>
      </c>
      <c r="BJ804" s="1">
        <f>30+(podroze78[[#This Row],[dnie]]-1)*24</f>
        <v>30</v>
      </c>
      <c r="BK804" s="1">
        <f>podroze78[[#This Row],[dieta]]+podroze78[[#This Row],[Koszt_wyj]]</f>
        <v>393.8</v>
      </c>
      <c r="BL804" s="1">
        <f>MONTH(podroze78[[#This Row],[D_wyj]])</f>
        <v>1</v>
      </c>
      <c r="BT804" s="1" t="s">
        <v>52</v>
      </c>
      <c r="BU804" s="1" t="s">
        <v>53</v>
      </c>
      <c r="BV804" s="1" t="s">
        <v>47</v>
      </c>
      <c r="BW804" s="2">
        <v>41649</v>
      </c>
      <c r="BX804" s="2">
        <v>41649</v>
      </c>
      <c r="BY804">
        <v>363.8</v>
      </c>
      <c r="BZ804" t="str">
        <f>podroze789[[#This Row],[Imie]]&amp;podroze789[[#This Row],[Nazwisko]]</f>
        <v>LidiaOpolska</v>
      </c>
      <c r="CA804">
        <f>COUNTIF(podroze789[id],podroze789[[#This Row],[id]])</f>
        <v>8</v>
      </c>
      <c r="CB804">
        <f>podroze789[[#This Row],[D_powr]]-podroze789[[#This Row],[D_wyj]]+1</f>
        <v>1</v>
      </c>
      <c r="CC804" s="1" cm="1">
        <f t="array" ref="CC804">SUM(IF(podroze789[Nazwisko]=podroze789[[#This Row],[Nazwisko]],podroze789[dnie],0))</f>
        <v>22</v>
      </c>
      <c r="CD804" s="1">
        <f>30+(podroze789[[#This Row],[dnie]]-1)*24</f>
        <v>30</v>
      </c>
      <c r="CE804" s="1">
        <f>podroze789[[#This Row],[dieta]]+podroze789[[#This Row],[Koszt_wyj]]</f>
        <v>393.8</v>
      </c>
      <c r="CF804" s="1">
        <f>MONTH(podroze789[[#This Row],[D_wyj]])</f>
        <v>1</v>
      </c>
      <c r="CG804" s="1">
        <f>podroze789[[#This Row],[dnie]]-1</f>
        <v>0</v>
      </c>
    </row>
    <row r="805" spans="1:85" hidden="1" x14ac:dyDescent="0.25">
      <c r="A805" s="1" t="s">
        <v>52</v>
      </c>
      <c r="B805" s="1" t="s">
        <v>53</v>
      </c>
      <c r="C805" s="1" t="s">
        <v>19</v>
      </c>
      <c r="D805" s="2">
        <v>41905</v>
      </c>
      <c r="E805" s="2">
        <v>41905</v>
      </c>
      <c r="F805">
        <v>513.4</v>
      </c>
      <c r="G805" t="str">
        <f>podroze[[#This Row],[Imie]]&amp;podroze[[#This Row],[Nazwisko]]</f>
        <v>LidiaOpolska</v>
      </c>
      <c r="H805">
        <f>COUNTIF(podroze[id],podroze[[#This Row],[id]])</f>
        <v>8</v>
      </c>
      <c r="I805">
        <f>podroze[[#This Row],[D_powr]]-podroze[[#This Row],[D_wyj]]+1</f>
        <v>1</v>
      </c>
      <c r="J805" s="1" cm="1">
        <f t="array" ref="J805">SUM(IF(podroze[Nazwisko]=podroze[[#This Row],[Nazwisko]],podroze[dnie],0))</f>
        <v>22</v>
      </c>
      <c r="K805" s="1">
        <f>30+(podroze[[#This Row],[dnie]]-1)*24</f>
        <v>30</v>
      </c>
      <c r="AB805" s="1" t="s">
        <v>52</v>
      </c>
      <c r="AC805" s="1" t="s">
        <v>53</v>
      </c>
      <c r="AD805" s="1" t="s">
        <v>19</v>
      </c>
      <c r="AE805" s="2">
        <v>41905</v>
      </c>
      <c r="AF805" s="2">
        <v>41905</v>
      </c>
      <c r="AG805">
        <v>513.4</v>
      </c>
      <c r="AH805" t="str">
        <f>podroze7[[#This Row],[Imie]]&amp;podroze7[[#This Row],[Nazwisko]]</f>
        <v>LidiaOpolska</v>
      </c>
      <c r="AI805">
        <f>COUNTIF(podroze7[id],podroze7[[#This Row],[id]])</f>
        <v>8</v>
      </c>
      <c r="AJ805">
        <f>podroze7[[#This Row],[D_powr]]-podroze7[[#This Row],[D_wyj]]+1</f>
        <v>1</v>
      </c>
      <c r="AK805" s="1" cm="1">
        <f t="array" ref="AK805">SUM(IF(podroze7[Nazwisko]=podroze7[[#This Row],[Nazwisko]],podroze7[dnie],0))</f>
        <v>22</v>
      </c>
      <c r="AL805" s="1">
        <f>30+(podroze7[[#This Row],[dnie]]-1)*24</f>
        <v>30</v>
      </c>
      <c r="AM805" s="1">
        <f>podroze7[[#This Row],[dieta]]+podroze7[[#This Row],[Koszt_wyj]]</f>
        <v>543.4</v>
      </c>
      <c r="AZ805" s="1" t="s">
        <v>52</v>
      </c>
      <c r="BA805" s="1" t="s">
        <v>53</v>
      </c>
      <c r="BB805" s="1" t="s">
        <v>19</v>
      </c>
      <c r="BC805" s="2">
        <v>41905</v>
      </c>
      <c r="BD805" s="2">
        <v>41905</v>
      </c>
      <c r="BE805">
        <v>513.4</v>
      </c>
      <c r="BF805" t="str">
        <f>podroze78[[#This Row],[Imie]]&amp;podroze78[[#This Row],[Nazwisko]]</f>
        <v>LidiaOpolska</v>
      </c>
      <c r="BG805">
        <f>COUNTIF(podroze78[id],podroze78[[#This Row],[id]])</f>
        <v>8</v>
      </c>
      <c r="BH805">
        <f>podroze78[[#This Row],[D_powr]]-podroze78[[#This Row],[D_wyj]]+1</f>
        <v>1</v>
      </c>
      <c r="BI805" s="1" cm="1">
        <f t="array" ref="BI805">SUM(IF(podroze78[Nazwisko]=podroze78[[#This Row],[Nazwisko]],podroze78[dnie],0))</f>
        <v>22</v>
      </c>
      <c r="BJ805" s="1">
        <f>30+(podroze78[[#This Row],[dnie]]-1)*24</f>
        <v>30</v>
      </c>
      <c r="BK805" s="1">
        <f>podroze78[[#This Row],[dieta]]+podroze78[[#This Row],[Koszt_wyj]]</f>
        <v>543.4</v>
      </c>
      <c r="BL805" s="1">
        <f>MONTH(podroze78[[#This Row],[D_wyj]])</f>
        <v>9</v>
      </c>
      <c r="BT805" s="1" t="s">
        <v>52</v>
      </c>
      <c r="BU805" s="1" t="s">
        <v>53</v>
      </c>
      <c r="BV805" s="1" t="s">
        <v>19</v>
      </c>
      <c r="BW805" s="2">
        <v>41905</v>
      </c>
      <c r="BX805" s="2">
        <v>41905</v>
      </c>
      <c r="BY805">
        <v>513.4</v>
      </c>
      <c r="BZ805" t="str">
        <f>podroze789[[#This Row],[Imie]]&amp;podroze789[[#This Row],[Nazwisko]]</f>
        <v>LidiaOpolska</v>
      </c>
      <c r="CA805">
        <f>COUNTIF(podroze789[id],podroze789[[#This Row],[id]])</f>
        <v>8</v>
      </c>
      <c r="CB805">
        <f>podroze789[[#This Row],[D_powr]]-podroze789[[#This Row],[D_wyj]]+1</f>
        <v>1</v>
      </c>
      <c r="CC805" s="1" cm="1">
        <f t="array" ref="CC805">SUM(IF(podroze789[Nazwisko]=podroze789[[#This Row],[Nazwisko]],podroze789[dnie],0))</f>
        <v>22</v>
      </c>
      <c r="CD805" s="1">
        <f>30+(podroze789[[#This Row],[dnie]]-1)*24</f>
        <v>30</v>
      </c>
      <c r="CE805" s="1">
        <f>podroze789[[#This Row],[dieta]]+podroze789[[#This Row],[Koszt_wyj]]</f>
        <v>543.4</v>
      </c>
      <c r="CF805" s="1">
        <f>MONTH(podroze789[[#This Row],[D_wyj]])</f>
        <v>9</v>
      </c>
      <c r="CG805" s="1">
        <f>podroze789[[#This Row],[dnie]]-1</f>
        <v>0</v>
      </c>
    </row>
    <row r="806" spans="1:85" hidden="1" x14ac:dyDescent="0.25">
      <c r="A806" s="1" t="s">
        <v>52</v>
      </c>
      <c r="B806" s="1" t="s">
        <v>53</v>
      </c>
      <c r="C806" s="1" t="s">
        <v>24</v>
      </c>
      <c r="D806" s="2">
        <v>41908</v>
      </c>
      <c r="E806" s="2">
        <v>41908</v>
      </c>
      <c r="F806">
        <v>290.7</v>
      </c>
      <c r="G806" t="str">
        <f>podroze[[#This Row],[Imie]]&amp;podroze[[#This Row],[Nazwisko]]</f>
        <v>LidiaOpolska</v>
      </c>
      <c r="H806">
        <f>COUNTIF(podroze[id],podroze[[#This Row],[id]])</f>
        <v>8</v>
      </c>
      <c r="I806">
        <f>podroze[[#This Row],[D_powr]]-podroze[[#This Row],[D_wyj]]+1</f>
        <v>1</v>
      </c>
      <c r="J806" s="1" cm="1">
        <f t="array" ref="J806">SUM(IF(podroze[Nazwisko]=podroze[[#This Row],[Nazwisko]],podroze[dnie],0))</f>
        <v>22</v>
      </c>
      <c r="K806" s="1">
        <f>30+(podroze[[#This Row],[dnie]]-1)*24</f>
        <v>30</v>
      </c>
      <c r="AB806" s="1" t="s">
        <v>52</v>
      </c>
      <c r="AC806" s="1" t="s">
        <v>53</v>
      </c>
      <c r="AD806" s="1" t="s">
        <v>24</v>
      </c>
      <c r="AE806" s="2">
        <v>41908</v>
      </c>
      <c r="AF806" s="2">
        <v>41908</v>
      </c>
      <c r="AG806">
        <v>290.7</v>
      </c>
      <c r="AH806" t="str">
        <f>podroze7[[#This Row],[Imie]]&amp;podroze7[[#This Row],[Nazwisko]]</f>
        <v>LidiaOpolska</v>
      </c>
      <c r="AI806">
        <f>COUNTIF(podroze7[id],podroze7[[#This Row],[id]])</f>
        <v>8</v>
      </c>
      <c r="AJ806">
        <f>podroze7[[#This Row],[D_powr]]-podroze7[[#This Row],[D_wyj]]+1</f>
        <v>1</v>
      </c>
      <c r="AK806" s="1" cm="1">
        <f t="array" ref="AK806">SUM(IF(podroze7[Nazwisko]=podroze7[[#This Row],[Nazwisko]],podroze7[dnie],0))</f>
        <v>22</v>
      </c>
      <c r="AL806" s="1">
        <f>30+(podroze7[[#This Row],[dnie]]-1)*24</f>
        <v>30</v>
      </c>
      <c r="AM806" s="1">
        <f>podroze7[[#This Row],[dieta]]+podroze7[[#This Row],[Koszt_wyj]]</f>
        <v>320.7</v>
      </c>
      <c r="AZ806" s="1" t="s">
        <v>52</v>
      </c>
      <c r="BA806" s="1" t="s">
        <v>53</v>
      </c>
      <c r="BB806" s="1" t="s">
        <v>24</v>
      </c>
      <c r="BC806" s="2">
        <v>41908</v>
      </c>
      <c r="BD806" s="2">
        <v>41908</v>
      </c>
      <c r="BE806">
        <v>290.7</v>
      </c>
      <c r="BF806" t="str">
        <f>podroze78[[#This Row],[Imie]]&amp;podroze78[[#This Row],[Nazwisko]]</f>
        <v>LidiaOpolska</v>
      </c>
      <c r="BG806">
        <f>COUNTIF(podroze78[id],podroze78[[#This Row],[id]])</f>
        <v>8</v>
      </c>
      <c r="BH806">
        <f>podroze78[[#This Row],[D_powr]]-podroze78[[#This Row],[D_wyj]]+1</f>
        <v>1</v>
      </c>
      <c r="BI806" s="1" cm="1">
        <f t="array" ref="BI806">SUM(IF(podroze78[Nazwisko]=podroze78[[#This Row],[Nazwisko]],podroze78[dnie],0))</f>
        <v>22</v>
      </c>
      <c r="BJ806" s="1">
        <f>30+(podroze78[[#This Row],[dnie]]-1)*24</f>
        <v>30</v>
      </c>
      <c r="BK806" s="1">
        <f>podroze78[[#This Row],[dieta]]+podroze78[[#This Row],[Koszt_wyj]]</f>
        <v>320.7</v>
      </c>
      <c r="BL806" s="1">
        <f>MONTH(podroze78[[#This Row],[D_wyj]])</f>
        <v>9</v>
      </c>
      <c r="BT806" s="1" t="s">
        <v>52</v>
      </c>
      <c r="BU806" s="1" t="s">
        <v>53</v>
      </c>
      <c r="BV806" s="1" t="s">
        <v>24</v>
      </c>
      <c r="BW806" s="2">
        <v>41908</v>
      </c>
      <c r="BX806" s="2">
        <v>41908</v>
      </c>
      <c r="BY806">
        <v>290.7</v>
      </c>
      <c r="BZ806" t="str">
        <f>podroze789[[#This Row],[Imie]]&amp;podroze789[[#This Row],[Nazwisko]]</f>
        <v>LidiaOpolska</v>
      </c>
      <c r="CA806">
        <f>COUNTIF(podroze789[id],podroze789[[#This Row],[id]])</f>
        <v>8</v>
      </c>
      <c r="CB806">
        <f>podroze789[[#This Row],[D_powr]]-podroze789[[#This Row],[D_wyj]]+1</f>
        <v>1</v>
      </c>
      <c r="CC806" s="1" cm="1">
        <f t="array" ref="CC806">SUM(IF(podroze789[Nazwisko]=podroze789[[#This Row],[Nazwisko]],podroze789[dnie],0))</f>
        <v>22</v>
      </c>
      <c r="CD806" s="1">
        <f>30+(podroze789[[#This Row],[dnie]]-1)*24</f>
        <v>30</v>
      </c>
      <c r="CE806" s="1">
        <f>podroze789[[#This Row],[dieta]]+podroze789[[#This Row],[Koszt_wyj]]</f>
        <v>320.7</v>
      </c>
      <c r="CF806" s="1">
        <f>MONTH(podroze789[[#This Row],[D_wyj]])</f>
        <v>9</v>
      </c>
      <c r="CG806" s="1">
        <f>podroze789[[#This Row],[dnie]]-1</f>
        <v>0</v>
      </c>
    </row>
    <row r="807" spans="1:85" x14ac:dyDescent="0.25">
      <c r="A807" s="1" t="s">
        <v>70</v>
      </c>
      <c r="B807" s="1" t="s">
        <v>117</v>
      </c>
      <c r="C807" s="1" t="s">
        <v>72</v>
      </c>
      <c r="D807" s="2">
        <v>41833</v>
      </c>
      <c r="E807" s="2">
        <v>41837</v>
      </c>
      <c r="F807">
        <v>1290.7</v>
      </c>
      <c r="G807" t="str">
        <f>podroze[[#This Row],[Imie]]&amp;podroze[[#This Row],[Nazwisko]]</f>
        <v>MarekTrzeski</v>
      </c>
      <c r="H807">
        <f>COUNTIF(podroze[id],podroze[[#This Row],[id]])</f>
        <v>9</v>
      </c>
      <c r="I807">
        <f>podroze[[#This Row],[D_powr]]-podroze[[#This Row],[D_wyj]]+1</f>
        <v>5</v>
      </c>
      <c r="J807" s="1" cm="1">
        <f t="array" ref="J807">SUM(IF(podroze[Nazwisko]=podroze[[#This Row],[Nazwisko]],podroze[dnie],0))</f>
        <v>21</v>
      </c>
      <c r="K807" s="1">
        <f>30+(podroze[[#This Row],[dnie]]-1)*24</f>
        <v>126</v>
      </c>
      <c r="AB807" s="1" t="s">
        <v>70</v>
      </c>
      <c r="AC807" s="1" t="s">
        <v>117</v>
      </c>
      <c r="AD807" s="1" t="s">
        <v>72</v>
      </c>
      <c r="AE807" s="2">
        <v>41833</v>
      </c>
      <c r="AF807" s="2">
        <v>41837</v>
      </c>
      <c r="AG807">
        <v>1290.7</v>
      </c>
      <c r="AH807" t="str">
        <f>podroze7[[#This Row],[Imie]]&amp;podroze7[[#This Row],[Nazwisko]]</f>
        <v>MarekTrzeski</v>
      </c>
      <c r="AI807">
        <f>COUNTIF(podroze7[id],podroze7[[#This Row],[id]])</f>
        <v>9</v>
      </c>
      <c r="AJ807">
        <f>podroze7[[#This Row],[D_powr]]-podroze7[[#This Row],[D_wyj]]+1</f>
        <v>5</v>
      </c>
      <c r="AK807" s="1" cm="1">
        <f t="array" ref="AK807">SUM(IF(podroze7[Nazwisko]=podroze7[[#This Row],[Nazwisko]],podroze7[dnie],0))</f>
        <v>21</v>
      </c>
      <c r="AL807" s="1">
        <f>30+(podroze7[[#This Row],[dnie]]-1)*24</f>
        <v>126</v>
      </c>
      <c r="AM807" s="1">
        <f>podroze7[[#This Row],[dieta]]+podroze7[[#This Row],[Koszt_wyj]]</f>
        <v>1416.7</v>
      </c>
      <c r="AZ807" s="1" t="s">
        <v>70</v>
      </c>
      <c r="BA807" s="1" t="s">
        <v>117</v>
      </c>
      <c r="BB807" s="1" t="s">
        <v>72</v>
      </c>
      <c r="BC807" s="2">
        <v>41833</v>
      </c>
      <c r="BD807" s="2">
        <v>41837</v>
      </c>
      <c r="BE807">
        <v>1290.7</v>
      </c>
      <c r="BF807" t="str">
        <f>podroze78[[#This Row],[Imie]]&amp;podroze78[[#This Row],[Nazwisko]]</f>
        <v>MarekTrzeski</v>
      </c>
      <c r="BG807">
        <f>COUNTIF(podroze78[id],podroze78[[#This Row],[id]])</f>
        <v>9</v>
      </c>
      <c r="BH807">
        <f>podroze78[[#This Row],[D_powr]]-podroze78[[#This Row],[D_wyj]]+1</f>
        <v>5</v>
      </c>
      <c r="BI807" s="1" cm="1">
        <f t="array" ref="BI807">SUM(IF(podroze78[Nazwisko]=podroze78[[#This Row],[Nazwisko]],podroze78[dnie],0))</f>
        <v>21</v>
      </c>
      <c r="BJ807" s="1">
        <f>30+(podroze78[[#This Row],[dnie]]-1)*24</f>
        <v>126</v>
      </c>
      <c r="BK807" s="1">
        <f>podroze78[[#This Row],[dieta]]+podroze78[[#This Row],[Koszt_wyj]]</f>
        <v>1416.7</v>
      </c>
      <c r="BL807" s="1">
        <f>MONTH(podroze78[[#This Row],[D_wyj]])</f>
        <v>7</v>
      </c>
      <c r="BT807" s="1" t="s">
        <v>70</v>
      </c>
      <c r="BU807" s="1" t="s">
        <v>117</v>
      </c>
      <c r="BV807" s="1" t="s">
        <v>72</v>
      </c>
      <c r="BW807" s="2">
        <v>41833</v>
      </c>
      <c r="BX807" s="2">
        <v>41837</v>
      </c>
      <c r="BY807">
        <v>1290.7</v>
      </c>
      <c r="BZ807" t="str">
        <f>podroze789[[#This Row],[Imie]]&amp;podroze789[[#This Row],[Nazwisko]]</f>
        <v>MarekTrzeski</v>
      </c>
      <c r="CA807">
        <f>COUNTIF(podroze789[id],podroze789[[#This Row],[id]])</f>
        <v>9</v>
      </c>
      <c r="CB807">
        <f>podroze789[[#This Row],[D_powr]]-podroze789[[#This Row],[D_wyj]]+1</f>
        <v>5</v>
      </c>
      <c r="CC807" s="1" cm="1">
        <f t="array" ref="CC807">SUM(IF(podroze789[Nazwisko]=podroze789[[#This Row],[Nazwisko]],podroze789[dnie],0))</f>
        <v>21</v>
      </c>
      <c r="CD807" s="1">
        <f>30+(podroze789[[#This Row],[dnie]]-1)*24</f>
        <v>126</v>
      </c>
      <c r="CE807" s="1">
        <f>podroze789[[#This Row],[dieta]]+podroze789[[#This Row],[Koszt_wyj]]</f>
        <v>1416.7</v>
      </c>
      <c r="CF807" s="1">
        <f>MONTH(podroze789[[#This Row],[D_wyj]])</f>
        <v>7</v>
      </c>
      <c r="CG807" s="1">
        <f>podroze789[[#This Row],[dnie]]-1</f>
        <v>4</v>
      </c>
    </row>
    <row r="808" spans="1:85" x14ac:dyDescent="0.25">
      <c r="A808" s="1" t="s">
        <v>70</v>
      </c>
      <c r="B808" s="1" t="s">
        <v>117</v>
      </c>
      <c r="C808" s="1" t="s">
        <v>27</v>
      </c>
      <c r="D808" s="2">
        <v>41899</v>
      </c>
      <c r="E808" s="2">
        <v>41902</v>
      </c>
      <c r="F808">
        <v>826</v>
      </c>
      <c r="G808" t="str">
        <f>podroze[[#This Row],[Imie]]&amp;podroze[[#This Row],[Nazwisko]]</f>
        <v>MarekTrzeski</v>
      </c>
      <c r="H808">
        <f>COUNTIF(podroze[id],podroze[[#This Row],[id]])</f>
        <v>9</v>
      </c>
      <c r="I808">
        <f>podroze[[#This Row],[D_powr]]-podroze[[#This Row],[D_wyj]]+1</f>
        <v>4</v>
      </c>
      <c r="J808" s="1" cm="1">
        <f t="array" ref="J808">SUM(IF(podroze[Nazwisko]=podroze[[#This Row],[Nazwisko]],podroze[dnie],0))</f>
        <v>21</v>
      </c>
      <c r="K808" s="1">
        <f>30+(podroze[[#This Row],[dnie]]-1)*24</f>
        <v>102</v>
      </c>
      <c r="AB808" s="1" t="s">
        <v>70</v>
      </c>
      <c r="AC808" s="1" t="s">
        <v>117</v>
      </c>
      <c r="AD808" s="1" t="s">
        <v>27</v>
      </c>
      <c r="AE808" s="2">
        <v>41899</v>
      </c>
      <c r="AF808" s="2">
        <v>41902</v>
      </c>
      <c r="AG808">
        <v>826</v>
      </c>
      <c r="AH808" t="str">
        <f>podroze7[[#This Row],[Imie]]&amp;podroze7[[#This Row],[Nazwisko]]</f>
        <v>MarekTrzeski</v>
      </c>
      <c r="AI808">
        <f>COUNTIF(podroze7[id],podroze7[[#This Row],[id]])</f>
        <v>9</v>
      </c>
      <c r="AJ808">
        <f>podroze7[[#This Row],[D_powr]]-podroze7[[#This Row],[D_wyj]]+1</f>
        <v>4</v>
      </c>
      <c r="AK808" s="1" cm="1">
        <f t="array" ref="AK808">SUM(IF(podroze7[Nazwisko]=podroze7[[#This Row],[Nazwisko]],podroze7[dnie],0))</f>
        <v>21</v>
      </c>
      <c r="AL808" s="1">
        <f>30+(podroze7[[#This Row],[dnie]]-1)*24</f>
        <v>102</v>
      </c>
      <c r="AM808" s="1">
        <f>podroze7[[#This Row],[dieta]]+podroze7[[#This Row],[Koszt_wyj]]</f>
        <v>928</v>
      </c>
      <c r="AZ808" s="1" t="s">
        <v>70</v>
      </c>
      <c r="BA808" s="1" t="s">
        <v>117</v>
      </c>
      <c r="BB808" s="1" t="s">
        <v>27</v>
      </c>
      <c r="BC808" s="2">
        <v>41899</v>
      </c>
      <c r="BD808" s="2">
        <v>41902</v>
      </c>
      <c r="BE808">
        <v>826</v>
      </c>
      <c r="BF808" t="str">
        <f>podroze78[[#This Row],[Imie]]&amp;podroze78[[#This Row],[Nazwisko]]</f>
        <v>MarekTrzeski</v>
      </c>
      <c r="BG808">
        <f>COUNTIF(podroze78[id],podroze78[[#This Row],[id]])</f>
        <v>9</v>
      </c>
      <c r="BH808">
        <f>podroze78[[#This Row],[D_powr]]-podroze78[[#This Row],[D_wyj]]+1</f>
        <v>4</v>
      </c>
      <c r="BI808" s="1" cm="1">
        <f t="array" ref="BI808">SUM(IF(podroze78[Nazwisko]=podroze78[[#This Row],[Nazwisko]],podroze78[dnie],0))</f>
        <v>21</v>
      </c>
      <c r="BJ808" s="1">
        <f>30+(podroze78[[#This Row],[dnie]]-1)*24</f>
        <v>102</v>
      </c>
      <c r="BK808" s="1">
        <f>podroze78[[#This Row],[dieta]]+podroze78[[#This Row],[Koszt_wyj]]</f>
        <v>928</v>
      </c>
      <c r="BL808" s="1">
        <f>MONTH(podroze78[[#This Row],[D_wyj]])</f>
        <v>9</v>
      </c>
      <c r="BT808" s="1" t="s">
        <v>70</v>
      </c>
      <c r="BU808" s="1" t="s">
        <v>117</v>
      </c>
      <c r="BV808" s="1" t="s">
        <v>27</v>
      </c>
      <c r="BW808" s="2">
        <v>41899</v>
      </c>
      <c r="BX808" s="2">
        <v>41902</v>
      </c>
      <c r="BY808">
        <v>826</v>
      </c>
      <c r="BZ808" t="str">
        <f>podroze789[[#This Row],[Imie]]&amp;podroze789[[#This Row],[Nazwisko]]</f>
        <v>MarekTrzeski</v>
      </c>
      <c r="CA808">
        <f>COUNTIF(podroze789[id],podroze789[[#This Row],[id]])</f>
        <v>9</v>
      </c>
      <c r="CB808">
        <f>podroze789[[#This Row],[D_powr]]-podroze789[[#This Row],[D_wyj]]+1</f>
        <v>4</v>
      </c>
      <c r="CC808" s="1" cm="1">
        <f t="array" ref="CC808">SUM(IF(podroze789[Nazwisko]=podroze789[[#This Row],[Nazwisko]],podroze789[dnie],0))</f>
        <v>21</v>
      </c>
      <c r="CD808" s="1">
        <f>30+(podroze789[[#This Row],[dnie]]-1)*24</f>
        <v>102</v>
      </c>
      <c r="CE808" s="1">
        <f>podroze789[[#This Row],[dieta]]+podroze789[[#This Row],[Koszt_wyj]]</f>
        <v>928</v>
      </c>
      <c r="CF808" s="1">
        <f>MONTH(podroze789[[#This Row],[D_wyj]])</f>
        <v>9</v>
      </c>
      <c r="CG808" s="1">
        <f>podroze789[[#This Row],[dnie]]-1</f>
        <v>3</v>
      </c>
    </row>
    <row r="809" spans="1:85" x14ac:dyDescent="0.25">
      <c r="A809" s="1" t="s">
        <v>54</v>
      </c>
      <c r="B809" s="1" t="s">
        <v>118</v>
      </c>
      <c r="C809" s="1" t="s">
        <v>8</v>
      </c>
      <c r="D809" s="2">
        <v>41654</v>
      </c>
      <c r="E809" s="2">
        <v>41657</v>
      </c>
      <c r="F809">
        <v>1313</v>
      </c>
      <c r="G809" t="str">
        <f>podroze[[#This Row],[Imie]]&amp;podroze[[#This Row],[Nazwisko]]</f>
        <v>PaulinaWatrach</v>
      </c>
      <c r="H809">
        <f>COUNTIF(podroze[id],podroze[[#This Row],[id]])</f>
        <v>9</v>
      </c>
      <c r="I809">
        <f>podroze[[#This Row],[D_powr]]-podroze[[#This Row],[D_wyj]]+1</f>
        <v>4</v>
      </c>
      <c r="J809" s="1" cm="1">
        <f t="array" ref="J809">SUM(IF(podroze[Nazwisko]=podroze[[#This Row],[Nazwisko]],podroze[dnie],0))</f>
        <v>21</v>
      </c>
      <c r="K809" s="1">
        <f>30+(podroze[[#This Row],[dnie]]-1)*24</f>
        <v>102</v>
      </c>
      <c r="AB809" s="1" t="s">
        <v>54</v>
      </c>
      <c r="AC809" s="1" t="s">
        <v>118</v>
      </c>
      <c r="AD809" s="1" t="s">
        <v>8</v>
      </c>
      <c r="AE809" s="2">
        <v>41654</v>
      </c>
      <c r="AF809" s="2">
        <v>41657</v>
      </c>
      <c r="AG809">
        <v>1313</v>
      </c>
      <c r="AH809" t="str">
        <f>podroze7[[#This Row],[Imie]]&amp;podroze7[[#This Row],[Nazwisko]]</f>
        <v>PaulinaWatrach</v>
      </c>
      <c r="AI809">
        <f>COUNTIF(podroze7[id],podroze7[[#This Row],[id]])</f>
        <v>9</v>
      </c>
      <c r="AJ809">
        <f>podroze7[[#This Row],[D_powr]]-podroze7[[#This Row],[D_wyj]]+1</f>
        <v>4</v>
      </c>
      <c r="AK809" s="1" cm="1">
        <f t="array" ref="AK809">SUM(IF(podroze7[Nazwisko]=podroze7[[#This Row],[Nazwisko]],podroze7[dnie],0))</f>
        <v>21</v>
      </c>
      <c r="AL809" s="1">
        <f>30+(podroze7[[#This Row],[dnie]]-1)*24</f>
        <v>102</v>
      </c>
      <c r="AM809" s="1">
        <f>podroze7[[#This Row],[dieta]]+podroze7[[#This Row],[Koszt_wyj]]</f>
        <v>1415</v>
      </c>
      <c r="AZ809" s="1" t="s">
        <v>54</v>
      </c>
      <c r="BA809" s="1" t="s">
        <v>118</v>
      </c>
      <c r="BB809" s="1" t="s">
        <v>8</v>
      </c>
      <c r="BC809" s="2">
        <v>41654</v>
      </c>
      <c r="BD809" s="2">
        <v>41657</v>
      </c>
      <c r="BE809">
        <v>1313</v>
      </c>
      <c r="BF809" t="str">
        <f>podroze78[[#This Row],[Imie]]&amp;podroze78[[#This Row],[Nazwisko]]</f>
        <v>PaulinaWatrach</v>
      </c>
      <c r="BG809">
        <f>COUNTIF(podroze78[id],podroze78[[#This Row],[id]])</f>
        <v>9</v>
      </c>
      <c r="BH809">
        <f>podroze78[[#This Row],[D_powr]]-podroze78[[#This Row],[D_wyj]]+1</f>
        <v>4</v>
      </c>
      <c r="BI809" s="1" cm="1">
        <f t="array" ref="BI809">SUM(IF(podroze78[Nazwisko]=podroze78[[#This Row],[Nazwisko]],podroze78[dnie],0))</f>
        <v>21</v>
      </c>
      <c r="BJ809" s="1">
        <f>30+(podroze78[[#This Row],[dnie]]-1)*24</f>
        <v>102</v>
      </c>
      <c r="BK809" s="1">
        <f>podroze78[[#This Row],[dieta]]+podroze78[[#This Row],[Koszt_wyj]]</f>
        <v>1415</v>
      </c>
      <c r="BL809" s="1">
        <f>MONTH(podroze78[[#This Row],[D_wyj]])</f>
        <v>1</v>
      </c>
      <c r="BT809" s="1" t="s">
        <v>54</v>
      </c>
      <c r="BU809" s="1" t="s">
        <v>118</v>
      </c>
      <c r="BV809" s="1" t="s">
        <v>8</v>
      </c>
      <c r="BW809" s="2">
        <v>41654</v>
      </c>
      <c r="BX809" s="2">
        <v>41657</v>
      </c>
      <c r="BY809">
        <v>1313</v>
      </c>
      <c r="BZ809" t="str">
        <f>podroze789[[#This Row],[Imie]]&amp;podroze789[[#This Row],[Nazwisko]]</f>
        <v>PaulinaWatrach</v>
      </c>
      <c r="CA809">
        <f>COUNTIF(podroze789[id],podroze789[[#This Row],[id]])</f>
        <v>9</v>
      </c>
      <c r="CB809">
        <f>podroze789[[#This Row],[D_powr]]-podroze789[[#This Row],[D_wyj]]+1</f>
        <v>4</v>
      </c>
      <c r="CC809" s="1" cm="1">
        <f t="array" ref="CC809">SUM(IF(podroze789[Nazwisko]=podroze789[[#This Row],[Nazwisko]],podroze789[dnie],0))</f>
        <v>21</v>
      </c>
      <c r="CD809" s="1">
        <f>30+(podroze789[[#This Row],[dnie]]-1)*24</f>
        <v>102</v>
      </c>
      <c r="CE809" s="1">
        <f>podroze789[[#This Row],[dieta]]+podroze789[[#This Row],[Koszt_wyj]]</f>
        <v>1415</v>
      </c>
      <c r="CF809" s="1">
        <f>MONTH(podroze789[[#This Row],[D_wyj]])</f>
        <v>1</v>
      </c>
      <c r="CG809" s="1">
        <f>podroze789[[#This Row],[dnie]]-1</f>
        <v>3</v>
      </c>
    </row>
    <row r="810" spans="1:85" x14ac:dyDescent="0.25">
      <c r="A810" s="1" t="s">
        <v>54</v>
      </c>
      <c r="B810" s="1" t="s">
        <v>118</v>
      </c>
      <c r="C810" s="1" t="s">
        <v>59</v>
      </c>
      <c r="D810" s="2">
        <v>41923</v>
      </c>
      <c r="E810" s="2">
        <v>41926</v>
      </c>
      <c r="F810">
        <v>919</v>
      </c>
      <c r="G810" t="str">
        <f>podroze[[#This Row],[Imie]]&amp;podroze[[#This Row],[Nazwisko]]</f>
        <v>PaulinaWatrach</v>
      </c>
      <c r="H810">
        <f>COUNTIF(podroze[id],podroze[[#This Row],[id]])</f>
        <v>9</v>
      </c>
      <c r="I810">
        <f>podroze[[#This Row],[D_powr]]-podroze[[#This Row],[D_wyj]]+1</f>
        <v>4</v>
      </c>
      <c r="J810" s="1" cm="1">
        <f t="array" ref="J810">SUM(IF(podroze[Nazwisko]=podroze[[#This Row],[Nazwisko]],podroze[dnie],0))</f>
        <v>21</v>
      </c>
      <c r="K810" s="1">
        <f>30+(podroze[[#This Row],[dnie]]-1)*24</f>
        <v>102</v>
      </c>
      <c r="AB810" s="1" t="s">
        <v>54</v>
      </c>
      <c r="AC810" s="1" t="s">
        <v>118</v>
      </c>
      <c r="AD810" s="1" t="s">
        <v>59</v>
      </c>
      <c r="AE810" s="2">
        <v>41923</v>
      </c>
      <c r="AF810" s="2">
        <v>41926</v>
      </c>
      <c r="AG810">
        <v>919</v>
      </c>
      <c r="AH810" t="str">
        <f>podroze7[[#This Row],[Imie]]&amp;podroze7[[#This Row],[Nazwisko]]</f>
        <v>PaulinaWatrach</v>
      </c>
      <c r="AI810">
        <f>COUNTIF(podroze7[id],podroze7[[#This Row],[id]])</f>
        <v>9</v>
      </c>
      <c r="AJ810">
        <f>podroze7[[#This Row],[D_powr]]-podroze7[[#This Row],[D_wyj]]+1</f>
        <v>4</v>
      </c>
      <c r="AK810" s="1" cm="1">
        <f t="array" ref="AK810">SUM(IF(podroze7[Nazwisko]=podroze7[[#This Row],[Nazwisko]],podroze7[dnie],0))</f>
        <v>21</v>
      </c>
      <c r="AL810" s="1">
        <f>30+(podroze7[[#This Row],[dnie]]-1)*24</f>
        <v>102</v>
      </c>
      <c r="AM810" s="1">
        <f>podroze7[[#This Row],[dieta]]+podroze7[[#This Row],[Koszt_wyj]]</f>
        <v>1021</v>
      </c>
      <c r="AZ810" s="1" t="s">
        <v>54</v>
      </c>
      <c r="BA810" s="1" t="s">
        <v>118</v>
      </c>
      <c r="BB810" s="1" t="s">
        <v>59</v>
      </c>
      <c r="BC810" s="2">
        <v>41923</v>
      </c>
      <c r="BD810" s="2">
        <v>41926</v>
      </c>
      <c r="BE810">
        <v>919</v>
      </c>
      <c r="BF810" t="str">
        <f>podroze78[[#This Row],[Imie]]&amp;podroze78[[#This Row],[Nazwisko]]</f>
        <v>PaulinaWatrach</v>
      </c>
      <c r="BG810">
        <f>COUNTIF(podroze78[id],podroze78[[#This Row],[id]])</f>
        <v>9</v>
      </c>
      <c r="BH810">
        <f>podroze78[[#This Row],[D_powr]]-podroze78[[#This Row],[D_wyj]]+1</f>
        <v>4</v>
      </c>
      <c r="BI810" s="1" cm="1">
        <f t="array" ref="BI810">SUM(IF(podroze78[Nazwisko]=podroze78[[#This Row],[Nazwisko]],podroze78[dnie],0))</f>
        <v>21</v>
      </c>
      <c r="BJ810" s="1">
        <f>30+(podroze78[[#This Row],[dnie]]-1)*24</f>
        <v>102</v>
      </c>
      <c r="BK810" s="1">
        <f>podroze78[[#This Row],[dieta]]+podroze78[[#This Row],[Koszt_wyj]]</f>
        <v>1021</v>
      </c>
      <c r="BL810" s="1">
        <f>MONTH(podroze78[[#This Row],[D_wyj]])</f>
        <v>10</v>
      </c>
      <c r="BT810" s="1" t="s">
        <v>54</v>
      </c>
      <c r="BU810" s="1" t="s">
        <v>118</v>
      </c>
      <c r="BV810" s="1" t="s">
        <v>59</v>
      </c>
      <c r="BW810" s="2">
        <v>41923</v>
      </c>
      <c r="BX810" s="2">
        <v>41926</v>
      </c>
      <c r="BY810">
        <v>919</v>
      </c>
      <c r="BZ810" t="str">
        <f>podroze789[[#This Row],[Imie]]&amp;podroze789[[#This Row],[Nazwisko]]</f>
        <v>PaulinaWatrach</v>
      </c>
      <c r="CA810">
        <f>COUNTIF(podroze789[id],podroze789[[#This Row],[id]])</f>
        <v>9</v>
      </c>
      <c r="CB810">
        <f>podroze789[[#This Row],[D_powr]]-podroze789[[#This Row],[D_wyj]]+1</f>
        <v>4</v>
      </c>
      <c r="CC810" s="1" cm="1">
        <f t="array" ref="CC810">SUM(IF(podroze789[Nazwisko]=podroze789[[#This Row],[Nazwisko]],podroze789[dnie],0))</f>
        <v>21</v>
      </c>
      <c r="CD810" s="1">
        <f>30+(podroze789[[#This Row],[dnie]]-1)*24</f>
        <v>102</v>
      </c>
      <c r="CE810" s="1">
        <f>podroze789[[#This Row],[dieta]]+podroze789[[#This Row],[Koszt_wyj]]</f>
        <v>1021</v>
      </c>
      <c r="CF810" s="1">
        <f>MONTH(podroze789[[#This Row],[D_wyj]])</f>
        <v>10</v>
      </c>
      <c r="CG810" s="1">
        <f>podroze789[[#This Row],[dnie]]-1</f>
        <v>3</v>
      </c>
    </row>
    <row r="811" spans="1:85" x14ac:dyDescent="0.25">
      <c r="A811" s="1" t="s">
        <v>137</v>
      </c>
      <c r="B811" s="1" t="s">
        <v>160</v>
      </c>
      <c r="C811" s="1" t="s">
        <v>38</v>
      </c>
      <c r="D811" s="2">
        <v>41732</v>
      </c>
      <c r="E811" s="2">
        <v>41736</v>
      </c>
      <c r="F811">
        <v>794.8</v>
      </c>
      <c r="G811" t="str">
        <f>podroze[[#This Row],[Imie]]&amp;podroze[[#This Row],[Nazwisko]]</f>
        <v>RozaliaParad</v>
      </c>
      <c r="H811">
        <f>COUNTIF(podroze[id],podroze[[#This Row],[id]])</f>
        <v>7</v>
      </c>
      <c r="I811">
        <f>podroze[[#This Row],[D_powr]]-podroze[[#This Row],[D_wyj]]+1</f>
        <v>5</v>
      </c>
      <c r="J811" s="1" cm="1">
        <f t="array" ref="J811">SUM(IF(podroze[Nazwisko]=podroze[[#This Row],[Nazwisko]],podroze[dnie],0))</f>
        <v>21</v>
      </c>
      <c r="K811" s="1">
        <f>30+(podroze[[#This Row],[dnie]]-1)*24</f>
        <v>126</v>
      </c>
      <c r="AB811" s="1" t="s">
        <v>137</v>
      </c>
      <c r="AC811" s="1" t="s">
        <v>160</v>
      </c>
      <c r="AD811" s="1" t="s">
        <v>38</v>
      </c>
      <c r="AE811" s="2">
        <v>41732</v>
      </c>
      <c r="AF811" s="2">
        <v>41736</v>
      </c>
      <c r="AG811">
        <v>794.8</v>
      </c>
      <c r="AH811" t="str">
        <f>podroze7[[#This Row],[Imie]]&amp;podroze7[[#This Row],[Nazwisko]]</f>
        <v>RozaliaParad</v>
      </c>
      <c r="AI811">
        <f>COUNTIF(podroze7[id],podroze7[[#This Row],[id]])</f>
        <v>7</v>
      </c>
      <c r="AJ811">
        <f>podroze7[[#This Row],[D_powr]]-podroze7[[#This Row],[D_wyj]]+1</f>
        <v>5</v>
      </c>
      <c r="AK811" s="1" cm="1">
        <f t="array" ref="AK811">SUM(IF(podroze7[Nazwisko]=podroze7[[#This Row],[Nazwisko]],podroze7[dnie],0))</f>
        <v>21</v>
      </c>
      <c r="AL811" s="1">
        <f>30+(podroze7[[#This Row],[dnie]]-1)*24</f>
        <v>126</v>
      </c>
      <c r="AM811" s="1">
        <f>podroze7[[#This Row],[dieta]]+podroze7[[#This Row],[Koszt_wyj]]</f>
        <v>920.8</v>
      </c>
      <c r="AZ811" s="1" t="s">
        <v>137</v>
      </c>
      <c r="BA811" s="1" t="s">
        <v>160</v>
      </c>
      <c r="BB811" s="1" t="s">
        <v>38</v>
      </c>
      <c r="BC811" s="2">
        <v>41732</v>
      </c>
      <c r="BD811" s="2">
        <v>41736</v>
      </c>
      <c r="BE811">
        <v>794.8</v>
      </c>
      <c r="BF811" t="str">
        <f>podroze78[[#This Row],[Imie]]&amp;podroze78[[#This Row],[Nazwisko]]</f>
        <v>RozaliaParad</v>
      </c>
      <c r="BG811">
        <f>COUNTIF(podroze78[id],podroze78[[#This Row],[id]])</f>
        <v>7</v>
      </c>
      <c r="BH811">
        <f>podroze78[[#This Row],[D_powr]]-podroze78[[#This Row],[D_wyj]]+1</f>
        <v>5</v>
      </c>
      <c r="BI811" s="1" cm="1">
        <f t="array" ref="BI811">SUM(IF(podroze78[Nazwisko]=podroze78[[#This Row],[Nazwisko]],podroze78[dnie],0))</f>
        <v>21</v>
      </c>
      <c r="BJ811" s="1">
        <f>30+(podroze78[[#This Row],[dnie]]-1)*24</f>
        <v>126</v>
      </c>
      <c r="BK811" s="1">
        <f>podroze78[[#This Row],[dieta]]+podroze78[[#This Row],[Koszt_wyj]]</f>
        <v>920.8</v>
      </c>
      <c r="BL811" s="1">
        <f>MONTH(podroze78[[#This Row],[D_wyj]])</f>
        <v>4</v>
      </c>
      <c r="BT811" s="1" t="s">
        <v>137</v>
      </c>
      <c r="BU811" s="1" t="s">
        <v>160</v>
      </c>
      <c r="BV811" s="1" t="s">
        <v>38</v>
      </c>
      <c r="BW811" s="2">
        <v>41732</v>
      </c>
      <c r="BX811" s="2">
        <v>41736</v>
      </c>
      <c r="BY811">
        <v>794.8</v>
      </c>
      <c r="BZ811" t="str">
        <f>podroze789[[#This Row],[Imie]]&amp;podroze789[[#This Row],[Nazwisko]]</f>
        <v>RozaliaParad</v>
      </c>
      <c r="CA811">
        <f>COUNTIF(podroze789[id],podroze789[[#This Row],[id]])</f>
        <v>7</v>
      </c>
      <c r="CB811">
        <f>podroze789[[#This Row],[D_powr]]-podroze789[[#This Row],[D_wyj]]+1</f>
        <v>5</v>
      </c>
      <c r="CC811" s="1" cm="1">
        <f t="array" ref="CC811">SUM(IF(podroze789[Nazwisko]=podroze789[[#This Row],[Nazwisko]],podroze789[dnie],0))</f>
        <v>21</v>
      </c>
      <c r="CD811" s="1">
        <f>30+(podroze789[[#This Row],[dnie]]-1)*24</f>
        <v>126</v>
      </c>
      <c r="CE811" s="1">
        <f>podroze789[[#This Row],[dieta]]+podroze789[[#This Row],[Koszt_wyj]]</f>
        <v>920.8</v>
      </c>
      <c r="CF811" s="1">
        <f>MONTH(podroze789[[#This Row],[D_wyj]])</f>
        <v>4</v>
      </c>
      <c r="CG811" s="1">
        <f>podroze789[[#This Row],[dnie]]-1</f>
        <v>4</v>
      </c>
    </row>
    <row r="812" spans="1:85" x14ac:dyDescent="0.25">
      <c r="A812" s="1" t="s">
        <v>137</v>
      </c>
      <c r="B812" s="1" t="s">
        <v>160</v>
      </c>
      <c r="C812" s="1" t="s">
        <v>30</v>
      </c>
      <c r="D812" s="2">
        <v>41971</v>
      </c>
      <c r="E812" s="2">
        <v>41975</v>
      </c>
      <c r="F812">
        <v>688.5</v>
      </c>
      <c r="G812" t="str">
        <f>podroze[[#This Row],[Imie]]&amp;podroze[[#This Row],[Nazwisko]]</f>
        <v>RozaliaParad</v>
      </c>
      <c r="H812">
        <f>COUNTIF(podroze[id],podroze[[#This Row],[id]])</f>
        <v>7</v>
      </c>
      <c r="I812">
        <f>podroze[[#This Row],[D_powr]]-podroze[[#This Row],[D_wyj]]+1</f>
        <v>5</v>
      </c>
      <c r="J812" s="1" cm="1">
        <f t="array" ref="J812">SUM(IF(podroze[Nazwisko]=podroze[[#This Row],[Nazwisko]],podroze[dnie],0))</f>
        <v>21</v>
      </c>
      <c r="K812" s="1">
        <f>30+(podroze[[#This Row],[dnie]]-1)*24</f>
        <v>126</v>
      </c>
      <c r="AB812" s="1" t="s">
        <v>137</v>
      </c>
      <c r="AC812" s="1" t="s">
        <v>160</v>
      </c>
      <c r="AD812" s="1" t="s">
        <v>30</v>
      </c>
      <c r="AE812" s="2">
        <v>41971</v>
      </c>
      <c r="AF812" s="2">
        <v>41975</v>
      </c>
      <c r="AG812">
        <v>688.5</v>
      </c>
      <c r="AH812" t="str">
        <f>podroze7[[#This Row],[Imie]]&amp;podroze7[[#This Row],[Nazwisko]]</f>
        <v>RozaliaParad</v>
      </c>
      <c r="AI812">
        <f>COUNTIF(podroze7[id],podroze7[[#This Row],[id]])</f>
        <v>7</v>
      </c>
      <c r="AJ812">
        <f>podroze7[[#This Row],[D_powr]]-podroze7[[#This Row],[D_wyj]]+1</f>
        <v>5</v>
      </c>
      <c r="AK812" s="1" cm="1">
        <f t="array" ref="AK812">SUM(IF(podroze7[Nazwisko]=podroze7[[#This Row],[Nazwisko]],podroze7[dnie],0))</f>
        <v>21</v>
      </c>
      <c r="AL812" s="1">
        <f>30+(podroze7[[#This Row],[dnie]]-1)*24</f>
        <v>126</v>
      </c>
      <c r="AM812" s="1">
        <f>podroze7[[#This Row],[dieta]]+podroze7[[#This Row],[Koszt_wyj]]</f>
        <v>814.5</v>
      </c>
      <c r="AZ812" s="1" t="s">
        <v>137</v>
      </c>
      <c r="BA812" s="1" t="s">
        <v>160</v>
      </c>
      <c r="BB812" s="1" t="s">
        <v>30</v>
      </c>
      <c r="BC812" s="2">
        <v>41971</v>
      </c>
      <c r="BD812" s="2">
        <v>41975</v>
      </c>
      <c r="BE812">
        <v>688.5</v>
      </c>
      <c r="BF812" t="str">
        <f>podroze78[[#This Row],[Imie]]&amp;podroze78[[#This Row],[Nazwisko]]</f>
        <v>RozaliaParad</v>
      </c>
      <c r="BG812">
        <f>COUNTIF(podroze78[id],podroze78[[#This Row],[id]])</f>
        <v>7</v>
      </c>
      <c r="BH812">
        <f>podroze78[[#This Row],[D_powr]]-podroze78[[#This Row],[D_wyj]]+1</f>
        <v>5</v>
      </c>
      <c r="BI812" s="1" cm="1">
        <f t="array" ref="BI812">SUM(IF(podroze78[Nazwisko]=podroze78[[#This Row],[Nazwisko]],podroze78[dnie],0))</f>
        <v>21</v>
      </c>
      <c r="BJ812" s="1">
        <f>30+(podroze78[[#This Row],[dnie]]-1)*24</f>
        <v>126</v>
      </c>
      <c r="BK812" s="1">
        <f>podroze78[[#This Row],[dieta]]+podroze78[[#This Row],[Koszt_wyj]]</f>
        <v>814.5</v>
      </c>
      <c r="BL812" s="1">
        <f>MONTH(podroze78[[#This Row],[D_wyj]])</f>
        <v>11</v>
      </c>
      <c r="BT812" s="1" t="s">
        <v>137</v>
      </c>
      <c r="BU812" s="1" t="s">
        <v>160</v>
      </c>
      <c r="BV812" s="1" t="s">
        <v>30</v>
      </c>
      <c r="BW812" s="2">
        <v>41971</v>
      </c>
      <c r="BX812" s="2">
        <v>41975</v>
      </c>
      <c r="BY812">
        <v>688.5</v>
      </c>
      <c r="BZ812" t="str">
        <f>podroze789[[#This Row],[Imie]]&amp;podroze789[[#This Row],[Nazwisko]]</f>
        <v>RozaliaParad</v>
      </c>
      <c r="CA812">
        <f>COUNTIF(podroze789[id],podroze789[[#This Row],[id]])</f>
        <v>7</v>
      </c>
      <c r="CB812">
        <f>podroze789[[#This Row],[D_powr]]-podroze789[[#This Row],[D_wyj]]+1</f>
        <v>5</v>
      </c>
      <c r="CC812" s="1" cm="1">
        <f t="array" ref="CC812">SUM(IF(podroze789[Nazwisko]=podroze789[[#This Row],[Nazwisko]],podroze789[dnie],0))</f>
        <v>21</v>
      </c>
      <c r="CD812" s="1">
        <f>30+(podroze789[[#This Row],[dnie]]-1)*24</f>
        <v>126</v>
      </c>
      <c r="CE812" s="1">
        <f>podroze789[[#This Row],[dieta]]+podroze789[[#This Row],[Koszt_wyj]]</f>
        <v>814.5</v>
      </c>
      <c r="CF812" s="1">
        <f>MONTH(podroze789[[#This Row],[D_wyj]])</f>
        <v>11</v>
      </c>
      <c r="CG812" s="1">
        <f>podroze789[[#This Row],[dnie]]-1</f>
        <v>4</v>
      </c>
    </row>
    <row r="813" spans="1:85" x14ac:dyDescent="0.25">
      <c r="A813" s="1" t="s">
        <v>57</v>
      </c>
      <c r="B813" s="1" t="s">
        <v>58</v>
      </c>
      <c r="C813" s="1" t="s">
        <v>47</v>
      </c>
      <c r="D813" s="2">
        <v>41653</v>
      </c>
      <c r="E813" s="2">
        <v>41656</v>
      </c>
      <c r="F813">
        <v>852.8</v>
      </c>
      <c r="G813" t="str">
        <f>podroze[[#This Row],[Imie]]&amp;podroze[[#This Row],[Nazwisko]]</f>
        <v>AmeliaWojtecka</v>
      </c>
      <c r="H813">
        <f>COUNTIF(podroze[id],podroze[[#This Row],[id]])</f>
        <v>8</v>
      </c>
      <c r="I813">
        <f>podroze[[#This Row],[D_powr]]-podroze[[#This Row],[D_wyj]]+1</f>
        <v>4</v>
      </c>
      <c r="J813" s="1" cm="1">
        <f t="array" ref="J813">SUM(IF(podroze[Nazwisko]=podroze[[#This Row],[Nazwisko]],podroze[dnie],0))</f>
        <v>21</v>
      </c>
      <c r="K813" s="1">
        <f>30+(podroze[[#This Row],[dnie]]-1)*24</f>
        <v>102</v>
      </c>
      <c r="AB813" s="1" t="s">
        <v>57</v>
      </c>
      <c r="AC813" s="1" t="s">
        <v>58</v>
      </c>
      <c r="AD813" s="1" t="s">
        <v>47</v>
      </c>
      <c r="AE813" s="2">
        <v>41653</v>
      </c>
      <c r="AF813" s="2">
        <v>41656</v>
      </c>
      <c r="AG813">
        <v>852.8</v>
      </c>
      <c r="AH813" t="str">
        <f>podroze7[[#This Row],[Imie]]&amp;podroze7[[#This Row],[Nazwisko]]</f>
        <v>AmeliaWojtecka</v>
      </c>
      <c r="AI813">
        <f>COUNTIF(podroze7[id],podroze7[[#This Row],[id]])</f>
        <v>8</v>
      </c>
      <c r="AJ813">
        <f>podroze7[[#This Row],[D_powr]]-podroze7[[#This Row],[D_wyj]]+1</f>
        <v>4</v>
      </c>
      <c r="AK813" s="1" cm="1">
        <f t="array" ref="AK813">SUM(IF(podroze7[Nazwisko]=podroze7[[#This Row],[Nazwisko]],podroze7[dnie],0))</f>
        <v>21</v>
      </c>
      <c r="AL813" s="1">
        <f>30+(podroze7[[#This Row],[dnie]]-1)*24</f>
        <v>102</v>
      </c>
      <c r="AM813" s="1">
        <f>podroze7[[#This Row],[dieta]]+podroze7[[#This Row],[Koszt_wyj]]</f>
        <v>954.8</v>
      </c>
      <c r="AZ813" s="1" t="s">
        <v>57</v>
      </c>
      <c r="BA813" s="1" t="s">
        <v>58</v>
      </c>
      <c r="BB813" s="1" t="s">
        <v>47</v>
      </c>
      <c r="BC813" s="2">
        <v>41653</v>
      </c>
      <c r="BD813" s="2">
        <v>41656</v>
      </c>
      <c r="BE813">
        <v>852.8</v>
      </c>
      <c r="BF813" t="str">
        <f>podroze78[[#This Row],[Imie]]&amp;podroze78[[#This Row],[Nazwisko]]</f>
        <v>AmeliaWojtecka</v>
      </c>
      <c r="BG813">
        <f>COUNTIF(podroze78[id],podroze78[[#This Row],[id]])</f>
        <v>8</v>
      </c>
      <c r="BH813">
        <f>podroze78[[#This Row],[D_powr]]-podroze78[[#This Row],[D_wyj]]+1</f>
        <v>4</v>
      </c>
      <c r="BI813" s="1" cm="1">
        <f t="array" ref="BI813">SUM(IF(podroze78[Nazwisko]=podroze78[[#This Row],[Nazwisko]],podroze78[dnie],0))</f>
        <v>21</v>
      </c>
      <c r="BJ813" s="1">
        <f>30+(podroze78[[#This Row],[dnie]]-1)*24</f>
        <v>102</v>
      </c>
      <c r="BK813" s="1">
        <f>podroze78[[#This Row],[dieta]]+podroze78[[#This Row],[Koszt_wyj]]</f>
        <v>954.8</v>
      </c>
      <c r="BL813" s="1">
        <f>MONTH(podroze78[[#This Row],[D_wyj]])</f>
        <v>1</v>
      </c>
      <c r="BT813" s="1" t="s">
        <v>57</v>
      </c>
      <c r="BU813" s="1" t="s">
        <v>58</v>
      </c>
      <c r="BV813" s="1" t="s">
        <v>47</v>
      </c>
      <c r="BW813" s="2">
        <v>41653</v>
      </c>
      <c r="BX813" s="2">
        <v>41656</v>
      </c>
      <c r="BY813">
        <v>852.8</v>
      </c>
      <c r="BZ813" t="str">
        <f>podroze789[[#This Row],[Imie]]&amp;podroze789[[#This Row],[Nazwisko]]</f>
        <v>AmeliaWojtecka</v>
      </c>
      <c r="CA813">
        <f>COUNTIF(podroze789[id],podroze789[[#This Row],[id]])</f>
        <v>8</v>
      </c>
      <c r="CB813">
        <f>podroze789[[#This Row],[D_powr]]-podroze789[[#This Row],[D_wyj]]+1</f>
        <v>4</v>
      </c>
      <c r="CC813" s="1" cm="1">
        <f t="array" ref="CC813">SUM(IF(podroze789[Nazwisko]=podroze789[[#This Row],[Nazwisko]],podroze789[dnie],0))</f>
        <v>21</v>
      </c>
      <c r="CD813" s="1">
        <f>30+(podroze789[[#This Row],[dnie]]-1)*24</f>
        <v>102</v>
      </c>
      <c r="CE813" s="1">
        <f>podroze789[[#This Row],[dieta]]+podroze789[[#This Row],[Koszt_wyj]]</f>
        <v>954.8</v>
      </c>
      <c r="CF813" s="1">
        <f>MONTH(podroze789[[#This Row],[D_wyj]])</f>
        <v>1</v>
      </c>
      <c r="CG813" s="1">
        <f>podroze789[[#This Row],[dnie]]-1</f>
        <v>3</v>
      </c>
    </row>
    <row r="814" spans="1:85" x14ac:dyDescent="0.25">
      <c r="A814" s="1" t="s">
        <v>57</v>
      </c>
      <c r="B814" s="1" t="s">
        <v>58</v>
      </c>
      <c r="C814" s="1" t="s">
        <v>11</v>
      </c>
      <c r="D814" s="2">
        <v>41893</v>
      </c>
      <c r="E814" s="2">
        <v>41896</v>
      </c>
      <c r="F814">
        <v>573.4</v>
      </c>
      <c r="G814" t="str">
        <f>podroze[[#This Row],[Imie]]&amp;podroze[[#This Row],[Nazwisko]]</f>
        <v>AmeliaWojtecka</v>
      </c>
      <c r="H814">
        <f>COUNTIF(podroze[id],podroze[[#This Row],[id]])</f>
        <v>8</v>
      </c>
      <c r="I814">
        <f>podroze[[#This Row],[D_powr]]-podroze[[#This Row],[D_wyj]]+1</f>
        <v>4</v>
      </c>
      <c r="J814" s="1" cm="1">
        <f t="array" ref="J814">SUM(IF(podroze[Nazwisko]=podroze[[#This Row],[Nazwisko]],podroze[dnie],0))</f>
        <v>21</v>
      </c>
      <c r="K814" s="1">
        <f>30+(podroze[[#This Row],[dnie]]-1)*24</f>
        <v>102</v>
      </c>
      <c r="AB814" s="1" t="s">
        <v>57</v>
      </c>
      <c r="AC814" s="1" t="s">
        <v>58</v>
      </c>
      <c r="AD814" s="1" t="s">
        <v>11</v>
      </c>
      <c r="AE814" s="2">
        <v>41893</v>
      </c>
      <c r="AF814" s="2">
        <v>41896</v>
      </c>
      <c r="AG814">
        <v>573.4</v>
      </c>
      <c r="AH814" t="str">
        <f>podroze7[[#This Row],[Imie]]&amp;podroze7[[#This Row],[Nazwisko]]</f>
        <v>AmeliaWojtecka</v>
      </c>
      <c r="AI814">
        <f>COUNTIF(podroze7[id],podroze7[[#This Row],[id]])</f>
        <v>8</v>
      </c>
      <c r="AJ814">
        <f>podroze7[[#This Row],[D_powr]]-podroze7[[#This Row],[D_wyj]]+1</f>
        <v>4</v>
      </c>
      <c r="AK814" s="1" cm="1">
        <f t="array" ref="AK814">SUM(IF(podroze7[Nazwisko]=podroze7[[#This Row],[Nazwisko]],podroze7[dnie],0))</f>
        <v>21</v>
      </c>
      <c r="AL814" s="1">
        <f>30+(podroze7[[#This Row],[dnie]]-1)*24</f>
        <v>102</v>
      </c>
      <c r="AM814" s="1">
        <f>podroze7[[#This Row],[dieta]]+podroze7[[#This Row],[Koszt_wyj]]</f>
        <v>675.4</v>
      </c>
      <c r="AZ814" s="1" t="s">
        <v>57</v>
      </c>
      <c r="BA814" s="1" t="s">
        <v>58</v>
      </c>
      <c r="BB814" s="1" t="s">
        <v>11</v>
      </c>
      <c r="BC814" s="2">
        <v>41893</v>
      </c>
      <c r="BD814" s="2">
        <v>41896</v>
      </c>
      <c r="BE814">
        <v>573.4</v>
      </c>
      <c r="BF814" t="str">
        <f>podroze78[[#This Row],[Imie]]&amp;podroze78[[#This Row],[Nazwisko]]</f>
        <v>AmeliaWojtecka</v>
      </c>
      <c r="BG814">
        <f>COUNTIF(podroze78[id],podroze78[[#This Row],[id]])</f>
        <v>8</v>
      </c>
      <c r="BH814">
        <f>podroze78[[#This Row],[D_powr]]-podroze78[[#This Row],[D_wyj]]+1</f>
        <v>4</v>
      </c>
      <c r="BI814" s="1" cm="1">
        <f t="array" ref="BI814">SUM(IF(podroze78[Nazwisko]=podroze78[[#This Row],[Nazwisko]],podroze78[dnie],0))</f>
        <v>21</v>
      </c>
      <c r="BJ814" s="1">
        <f>30+(podroze78[[#This Row],[dnie]]-1)*24</f>
        <v>102</v>
      </c>
      <c r="BK814" s="1">
        <f>podroze78[[#This Row],[dieta]]+podroze78[[#This Row],[Koszt_wyj]]</f>
        <v>675.4</v>
      </c>
      <c r="BL814" s="1">
        <f>MONTH(podroze78[[#This Row],[D_wyj]])</f>
        <v>9</v>
      </c>
      <c r="BT814" s="1" t="s">
        <v>57</v>
      </c>
      <c r="BU814" s="1" t="s">
        <v>58</v>
      </c>
      <c r="BV814" s="1" t="s">
        <v>11</v>
      </c>
      <c r="BW814" s="2">
        <v>41893</v>
      </c>
      <c r="BX814" s="2">
        <v>41896</v>
      </c>
      <c r="BY814">
        <v>573.4</v>
      </c>
      <c r="BZ814" t="str">
        <f>podroze789[[#This Row],[Imie]]&amp;podroze789[[#This Row],[Nazwisko]]</f>
        <v>AmeliaWojtecka</v>
      </c>
      <c r="CA814">
        <f>COUNTIF(podroze789[id],podroze789[[#This Row],[id]])</f>
        <v>8</v>
      </c>
      <c r="CB814">
        <f>podroze789[[#This Row],[D_powr]]-podroze789[[#This Row],[D_wyj]]+1</f>
        <v>4</v>
      </c>
      <c r="CC814" s="1" cm="1">
        <f t="array" ref="CC814">SUM(IF(podroze789[Nazwisko]=podroze789[[#This Row],[Nazwisko]],podroze789[dnie],0))</f>
        <v>21</v>
      </c>
      <c r="CD814" s="1">
        <f>30+(podroze789[[#This Row],[dnie]]-1)*24</f>
        <v>102</v>
      </c>
      <c r="CE814" s="1">
        <f>podroze789[[#This Row],[dieta]]+podroze789[[#This Row],[Koszt_wyj]]</f>
        <v>675.4</v>
      </c>
      <c r="CF814" s="1">
        <f>MONTH(podroze789[[#This Row],[D_wyj]])</f>
        <v>9</v>
      </c>
      <c r="CG814" s="1">
        <f>podroze789[[#This Row],[dnie]]-1</f>
        <v>3</v>
      </c>
    </row>
    <row r="815" spans="1:85" x14ac:dyDescent="0.25">
      <c r="A815" s="1" t="s">
        <v>57</v>
      </c>
      <c r="B815" s="1" t="s">
        <v>58</v>
      </c>
      <c r="C815" s="1" t="s">
        <v>8</v>
      </c>
      <c r="D815" s="2">
        <v>41971</v>
      </c>
      <c r="E815" s="2">
        <v>41974</v>
      </c>
      <c r="F815">
        <v>1313</v>
      </c>
      <c r="G815" t="str">
        <f>podroze[[#This Row],[Imie]]&amp;podroze[[#This Row],[Nazwisko]]</f>
        <v>AmeliaWojtecka</v>
      </c>
      <c r="H815">
        <f>COUNTIF(podroze[id],podroze[[#This Row],[id]])</f>
        <v>8</v>
      </c>
      <c r="I815">
        <f>podroze[[#This Row],[D_powr]]-podroze[[#This Row],[D_wyj]]+1</f>
        <v>4</v>
      </c>
      <c r="J815" s="1" cm="1">
        <f t="array" ref="J815">SUM(IF(podroze[Nazwisko]=podroze[[#This Row],[Nazwisko]],podroze[dnie],0))</f>
        <v>21</v>
      </c>
      <c r="K815" s="1">
        <f>30+(podroze[[#This Row],[dnie]]-1)*24</f>
        <v>102</v>
      </c>
      <c r="AB815" s="1" t="s">
        <v>57</v>
      </c>
      <c r="AC815" s="1" t="s">
        <v>58</v>
      </c>
      <c r="AD815" s="1" t="s">
        <v>8</v>
      </c>
      <c r="AE815" s="2">
        <v>41971</v>
      </c>
      <c r="AF815" s="2">
        <v>41974</v>
      </c>
      <c r="AG815">
        <v>1313</v>
      </c>
      <c r="AH815" t="str">
        <f>podroze7[[#This Row],[Imie]]&amp;podroze7[[#This Row],[Nazwisko]]</f>
        <v>AmeliaWojtecka</v>
      </c>
      <c r="AI815">
        <f>COUNTIF(podroze7[id],podroze7[[#This Row],[id]])</f>
        <v>8</v>
      </c>
      <c r="AJ815">
        <f>podroze7[[#This Row],[D_powr]]-podroze7[[#This Row],[D_wyj]]+1</f>
        <v>4</v>
      </c>
      <c r="AK815" s="1" cm="1">
        <f t="array" ref="AK815">SUM(IF(podroze7[Nazwisko]=podroze7[[#This Row],[Nazwisko]],podroze7[dnie],0))</f>
        <v>21</v>
      </c>
      <c r="AL815" s="1">
        <f>30+(podroze7[[#This Row],[dnie]]-1)*24</f>
        <v>102</v>
      </c>
      <c r="AM815" s="1">
        <f>podroze7[[#This Row],[dieta]]+podroze7[[#This Row],[Koszt_wyj]]</f>
        <v>1415</v>
      </c>
      <c r="AZ815" s="1" t="s">
        <v>57</v>
      </c>
      <c r="BA815" s="1" t="s">
        <v>58</v>
      </c>
      <c r="BB815" s="1" t="s">
        <v>8</v>
      </c>
      <c r="BC815" s="2">
        <v>41971</v>
      </c>
      <c r="BD815" s="2">
        <v>41974</v>
      </c>
      <c r="BE815">
        <v>1313</v>
      </c>
      <c r="BF815" t="str">
        <f>podroze78[[#This Row],[Imie]]&amp;podroze78[[#This Row],[Nazwisko]]</f>
        <v>AmeliaWojtecka</v>
      </c>
      <c r="BG815">
        <f>COUNTIF(podroze78[id],podroze78[[#This Row],[id]])</f>
        <v>8</v>
      </c>
      <c r="BH815">
        <f>podroze78[[#This Row],[D_powr]]-podroze78[[#This Row],[D_wyj]]+1</f>
        <v>4</v>
      </c>
      <c r="BI815" s="1" cm="1">
        <f t="array" ref="BI815">SUM(IF(podroze78[Nazwisko]=podroze78[[#This Row],[Nazwisko]],podroze78[dnie],0))</f>
        <v>21</v>
      </c>
      <c r="BJ815" s="1">
        <f>30+(podroze78[[#This Row],[dnie]]-1)*24</f>
        <v>102</v>
      </c>
      <c r="BK815" s="1">
        <f>podroze78[[#This Row],[dieta]]+podroze78[[#This Row],[Koszt_wyj]]</f>
        <v>1415</v>
      </c>
      <c r="BL815" s="1">
        <f>MONTH(podroze78[[#This Row],[D_wyj]])</f>
        <v>11</v>
      </c>
      <c r="BT815" s="1" t="s">
        <v>57</v>
      </c>
      <c r="BU815" s="1" t="s">
        <v>58</v>
      </c>
      <c r="BV815" s="1" t="s">
        <v>8</v>
      </c>
      <c r="BW815" s="2">
        <v>41971</v>
      </c>
      <c r="BX815" s="2">
        <v>41974</v>
      </c>
      <c r="BY815">
        <v>1313</v>
      </c>
      <c r="BZ815" t="str">
        <f>podroze789[[#This Row],[Imie]]&amp;podroze789[[#This Row],[Nazwisko]]</f>
        <v>AmeliaWojtecka</v>
      </c>
      <c r="CA815">
        <f>COUNTIF(podroze789[id],podroze789[[#This Row],[id]])</f>
        <v>8</v>
      </c>
      <c r="CB815">
        <f>podroze789[[#This Row],[D_powr]]-podroze789[[#This Row],[D_wyj]]+1</f>
        <v>4</v>
      </c>
      <c r="CC815" s="1" cm="1">
        <f t="array" ref="CC815">SUM(IF(podroze789[Nazwisko]=podroze789[[#This Row],[Nazwisko]],podroze789[dnie],0))</f>
        <v>21</v>
      </c>
      <c r="CD815" s="1">
        <f>30+(podroze789[[#This Row],[dnie]]-1)*24</f>
        <v>102</v>
      </c>
      <c r="CE815" s="1">
        <f>podroze789[[#This Row],[dieta]]+podroze789[[#This Row],[Koszt_wyj]]</f>
        <v>1415</v>
      </c>
      <c r="CF815" s="1">
        <f>MONTH(podroze789[[#This Row],[D_wyj]])</f>
        <v>11</v>
      </c>
      <c r="CG815" s="1">
        <f>podroze789[[#This Row],[dnie]]-1</f>
        <v>3</v>
      </c>
    </row>
    <row r="816" spans="1:85" x14ac:dyDescent="0.25">
      <c r="A816" s="1" t="s">
        <v>70</v>
      </c>
      <c r="B816" s="1" t="s">
        <v>117</v>
      </c>
      <c r="C816" s="1" t="s">
        <v>59</v>
      </c>
      <c r="D816" s="2">
        <v>41863</v>
      </c>
      <c r="E816" s="2">
        <v>41865</v>
      </c>
      <c r="F816">
        <v>760</v>
      </c>
      <c r="G816" t="str">
        <f>podroze[[#This Row],[Imie]]&amp;podroze[[#This Row],[Nazwisko]]</f>
        <v>MarekTrzeski</v>
      </c>
      <c r="H816">
        <f>COUNTIF(podroze[id],podroze[[#This Row],[id]])</f>
        <v>9</v>
      </c>
      <c r="I816">
        <f>podroze[[#This Row],[D_powr]]-podroze[[#This Row],[D_wyj]]+1</f>
        <v>3</v>
      </c>
      <c r="J816" s="1" cm="1">
        <f t="array" ref="J816">SUM(IF(podroze[Nazwisko]=podroze[[#This Row],[Nazwisko]],podroze[dnie],0))</f>
        <v>21</v>
      </c>
      <c r="K816" s="1">
        <f>30+(podroze[[#This Row],[dnie]]-1)*24</f>
        <v>78</v>
      </c>
      <c r="AB816" s="1" t="s">
        <v>70</v>
      </c>
      <c r="AC816" s="1" t="s">
        <v>117</v>
      </c>
      <c r="AD816" s="1" t="s">
        <v>59</v>
      </c>
      <c r="AE816" s="2">
        <v>41863</v>
      </c>
      <c r="AF816" s="2">
        <v>41865</v>
      </c>
      <c r="AG816">
        <v>760</v>
      </c>
      <c r="AH816" t="str">
        <f>podroze7[[#This Row],[Imie]]&amp;podroze7[[#This Row],[Nazwisko]]</f>
        <v>MarekTrzeski</v>
      </c>
      <c r="AI816">
        <f>COUNTIF(podroze7[id],podroze7[[#This Row],[id]])</f>
        <v>9</v>
      </c>
      <c r="AJ816">
        <f>podroze7[[#This Row],[D_powr]]-podroze7[[#This Row],[D_wyj]]+1</f>
        <v>3</v>
      </c>
      <c r="AK816" s="1" cm="1">
        <f t="array" ref="AK816">SUM(IF(podroze7[Nazwisko]=podroze7[[#This Row],[Nazwisko]],podroze7[dnie],0))</f>
        <v>21</v>
      </c>
      <c r="AL816" s="1">
        <f>30+(podroze7[[#This Row],[dnie]]-1)*24</f>
        <v>78</v>
      </c>
      <c r="AM816" s="1">
        <f>podroze7[[#This Row],[dieta]]+podroze7[[#This Row],[Koszt_wyj]]</f>
        <v>838</v>
      </c>
      <c r="AZ816" s="1" t="s">
        <v>70</v>
      </c>
      <c r="BA816" s="1" t="s">
        <v>117</v>
      </c>
      <c r="BB816" s="1" t="s">
        <v>59</v>
      </c>
      <c r="BC816" s="2">
        <v>41863</v>
      </c>
      <c r="BD816" s="2">
        <v>41865</v>
      </c>
      <c r="BE816">
        <v>760</v>
      </c>
      <c r="BF816" t="str">
        <f>podroze78[[#This Row],[Imie]]&amp;podroze78[[#This Row],[Nazwisko]]</f>
        <v>MarekTrzeski</v>
      </c>
      <c r="BG816">
        <f>COUNTIF(podroze78[id],podroze78[[#This Row],[id]])</f>
        <v>9</v>
      </c>
      <c r="BH816">
        <f>podroze78[[#This Row],[D_powr]]-podroze78[[#This Row],[D_wyj]]+1</f>
        <v>3</v>
      </c>
      <c r="BI816" s="1" cm="1">
        <f t="array" ref="BI816">SUM(IF(podroze78[Nazwisko]=podroze78[[#This Row],[Nazwisko]],podroze78[dnie],0))</f>
        <v>21</v>
      </c>
      <c r="BJ816" s="1">
        <f>30+(podroze78[[#This Row],[dnie]]-1)*24</f>
        <v>78</v>
      </c>
      <c r="BK816" s="1">
        <f>podroze78[[#This Row],[dieta]]+podroze78[[#This Row],[Koszt_wyj]]</f>
        <v>838</v>
      </c>
      <c r="BL816" s="1">
        <f>MONTH(podroze78[[#This Row],[D_wyj]])</f>
        <v>8</v>
      </c>
      <c r="BT816" s="1" t="s">
        <v>70</v>
      </c>
      <c r="BU816" s="1" t="s">
        <v>117</v>
      </c>
      <c r="BV816" s="1" t="s">
        <v>59</v>
      </c>
      <c r="BW816" s="2">
        <v>41863</v>
      </c>
      <c r="BX816" s="2">
        <v>41865</v>
      </c>
      <c r="BY816">
        <v>760</v>
      </c>
      <c r="BZ816" t="str">
        <f>podroze789[[#This Row],[Imie]]&amp;podroze789[[#This Row],[Nazwisko]]</f>
        <v>MarekTrzeski</v>
      </c>
      <c r="CA816">
        <f>COUNTIF(podroze789[id],podroze789[[#This Row],[id]])</f>
        <v>9</v>
      </c>
      <c r="CB816">
        <f>podroze789[[#This Row],[D_powr]]-podroze789[[#This Row],[D_wyj]]+1</f>
        <v>3</v>
      </c>
      <c r="CC816" s="1" cm="1">
        <f t="array" ref="CC816">SUM(IF(podroze789[Nazwisko]=podroze789[[#This Row],[Nazwisko]],podroze789[dnie],0))</f>
        <v>21</v>
      </c>
      <c r="CD816" s="1">
        <f>30+(podroze789[[#This Row],[dnie]]-1)*24</f>
        <v>78</v>
      </c>
      <c r="CE816" s="1">
        <f>podroze789[[#This Row],[dieta]]+podroze789[[#This Row],[Koszt_wyj]]</f>
        <v>838</v>
      </c>
      <c r="CF816" s="1">
        <f>MONTH(podroze789[[#This Row],[D_wyj]])</f>
        <v>8</v>
      </c>
      <c r="CG816" s="1">
        <f>podroze789[[#This Row],[dnie]]-1</f>
        <v>2</v>
      </c>
    </row>
    <row r="817" spans="1:85" x14ac:dyDescent="0.25">
      <c r="A817" s="1" t="s">
        <v>54</v>
      </c>
      <c r="B817" s="1" t="s">
        <v>118</v>
      </c>
      <c r="C817" s="1" t="s">
        <v>30</v>
      </c>
      <c r="D817" s="2">
        <v>41910</v>
      </c>
      <c r="E817" s="2">
        <v>41912</v>
      </c>
      <c r="F817">
        <v>450.5</v>
      </c>
      <c r="G817" t="str">
        <f>podroze[[#This Row],[Imie]]&amp;podroze[[#This Row],[Nazwisko]]</f>
        <v>PaulinaWatrach</v>
      </c>
      <c r="H817">
        <f>COUNTIF(podroze[id],podroze[[#This Row],[id]])</f>
        <v>9</v>
      </c>
      <c r="I817">
        <f>podroze[[#This Row],[D_powr]]-podroze[[#This Row],[D_wyj]]+1</f>
        <v>3</v>
      </c>
      <c r="J817" s="1" cm="1">
        <f t="array" ref="J817">SUM(IF(podroze[Nazwisko]=podroze[[#This Row],[Nazwisko]],podroze[dnie],0))</f>
        <v>21</v>
      </c>
      <c r="K817" s="1">
        <f>30+(podroze[[#This Row],[dnie]]-1)*24</f>
        <v>78</v>
      </c>
      <c r="AB817" s="1" t="s">
        <v>54</v>
      </c>
      <c r="AC817" s="1" t="s">
        <v>118</v>
      </c>
      <c r="AD817" s="1" t="s">
        <v>30</v>
      </c>
      <c r="AE817" s="2">
        <v>41910</v>
      </c>
      <c r="AF817" s="2">
        <v>41912</v>
      </c>
      <c r="AG817">
        <v>450.5</v>
      </c>
      <c r="AH817" t="str">
        <f>podroze7[[#This Row],[Imie]]&amp;podroze7[[#This Row],[Nazwisko]]</f>
        <v>PaulinaWatrach</v>
      </c>
      <c r="AI817">
        <f>COUNTIF(podroze7[id],podroze7[[#This Row],[id]])</f>
        <v>9</v>
      </c>
      <c r="AJ817">
        <f>podroze7[[#This Row],[D_powr]]-podroze7[[#This Row],[D_wyj]]+1</f>
        <v>3</v>
      </c>
      <c r="AK817" s="1" cm="1">
        <f t="array" ref="AK817">SUM(IF(podroze7[Nazwisko]=podroze7[[#This Row],[Nazwisko]],podroze7[dnie],0))</f>
        <v>21</v>
      </c>
      <c r="AL817" s="1">
        <f>30+(podroze7[[#This Row],[dnie]]-1)*24</f>
        <v>78</v>
      </c>
      <c r="AM817" s="1">
        <f>podroze7[[#This Row],[dieta]]+podroze7[[#This Row],[Koszt_wyj]]</f>
        <v>528.5</v>
      </c>
      <c r="AZ817" s="1" t="s">
        <v>54</v>
      </c>
      <c r="BA817" s="1" t="s">
        <v>118</v>
      </c>
      <c r="BB817" s="1" t="s">
        <v>30</v>
      </c>
      <c r="BC817" s="2">
        <v>41910</v>
      </c>
      <c r="BD817" s="2">
        <v>41912</v>
      </c>
      <c r="BE817">
        <v>450.5</v>
      </c>
      <c r="BF817" t="str">
        <f>podroze78[[#This Row],[Imie]]&amp;podroze78[[#This Row],[Nazwisko]]</f>
        <v>PaulinaWatrach</v>
      </c>
      <c r="BG817">
        <f>COUNTIF(podroze78[id],podroze78[[#This Row],[id]])</f>
        <v>9</v>
      </c>
      <c r="BH817">
        <f>podroze78[[#This Row],[D_powr]]-podroze78[[#This Row],[D_wyj]]+1</f>
        <v>3</v>
      </c>
      <c r="BI817" s="1" cm="1">
        <f t="array" ref="BI817">SUM(IF(podroze78[Nazwisko]=podroze78[[#This Row],[Nazwisko]],podroze78[dnie],0))</f>
        <v>21</v>
      </c>
      <c r="BJ817" s="1">
        <f>30+(podroze78[[#This Row],[dnie]]-1)*24</f>
        <v>78</v>
      </c>
      <c r="BK817" s="1">
        <f>podroze78[[#This Row],[dieta]]+podroze78[[#This Row],[Koszt_wyj]]</f>
        <v>528.5</v>
      </c>
      <c r="BL817" s="1">
        <f>MONTH(podroze78[[#This Row],[D_wyj]])</f>
        <v>9</v>
      </c>
      <c r="BT817" s="1" t="s">
        <v>54</v>
      </c>
      <c r="BU817" s="1" t="s">
        <v>118</v>
      </c>
      <c r="BV817" s="1" t="s">
        <v>30</v>
      </c>
      <c r="BW817" s="2">
        <v>41910</v>
      </c>
      <c r="BX817" s="2">
        <v>41912</v>
      </c>
      <c r="BY817">
        <v>450.5</v>
      </c>
      <c r="BZ817" t="str">
        <f>podroze789[[#This Row],[Imie]]&amp;podroze789[[#This Row],[Nazwisko]]</f>
        <v>PaulinaWatrach</v>
      </c>
      <c r="CA817">
        <f>COUNTIF(podroze789[id],podroze789[[#This Row],[id]])</f>
        <v>9</v>
      </c>
      <c r="CB817">
        <f>podroze789[[#This Row],[D_powr]]-podroze789[[#This Row],[D_wyj]]+1</f>
        <v>3</v>
      </c>
      <c r="CC817" s="1" cm="1">
        <f t="array" ref="CC817">SUM(IF(podroze789[Nazwisko]=podroze789[[#This Row],[Nazwisko]],podroze789[dnie],0))</f>
        <v>21</v>
      </c>
      <c r="CD817" s="1">
        <f>30+(podroze789[[#This Row],[dnie]]-1)*24</f>
        <v>78</v>
      </c>
      <c r="CE817" s="1">
        <f>podroze789[[#This Row],[dieta]]+podroze789[[#This Row],[Koszt_wyj]]</f>
        <v>528.5</v>
      </c>
      <c r="CF817" s="1">
        <f>MONTH(podroze789[[#This Row],[D_wyj]])</f>
        <v>9</v>
      </c>
      <c r="CG817" s="1">
        <f>podroze789[[#This Row],[dnie]]-1</f>
        <v>2</v>
      </c>
    </row>
    <row r="818" spans="1:85" x14ac:dyDescent="0.25">
      <c r="A818" s="1" t="s">
        <v>57</v>
      </c>
      <c r="B818" s="1" t="s">
        <v>58</v>
      </c>
      <c r="C818" s="1" t="s">
        <v>38</v>
      </c>
      <c r="D818" s="2">
        <v>41667</v>
      </c>
      <c r="E818" s="2">
        <v>41669</v>
      </c>
      <c r="F818">
        <v>536.79999999999995</v>
      </c>
      <c r="G818" t="str">
        <f>podroze[[#This Row],[Imie]]&amp;podroze[[#This Row],[Nazwisko]]</f>
        <v>AmeliaWojtecka</v>
      </c>
      <c r="H818">
        <f>COUNTIF(podroze[id],podroze[[#This Row],[id]])</f>
        <v>8</v>
      </c>
      <c r="I818">
        <f>podroze[[#This Row],[D_powr]]-podroze[[#This Row],[D_wyj]]+1</f>
        <v>3</v>
      </c>
      <c r="J818" s="1" cm="1">
        <f t="array" ref="J818">SUM(IF(podroze[Nazwisko]=podroze[[#This Row],[Nazwisko]],podroze[dnie],0))</f>
        <v>21</v>
      </c>
      <c r="K818" s="1">
        <f>30+(podroze[[#This Row],[dnie]]-1)*24</f>
        <v>78</v>
      </c>
      <c r="AB818" s="1" t="s">
        <v>57</v>
      </c>
      <c r="AC818" s="1" t="s">
        <v>58</v>
      </c>
      <c r="AD818" s="1" t="s">
        <v>38</v>
      </c>
      <c r="AE818" s="2">
        <v>41667</v>
      </c>
      <c r="AF818" s="2">
        <v>41669</v>
      </c>
      <c r="AG818">
        <v>536.79999999999995</v>
      </c>
      <c r="AH818" t="str">
        <f>podroze7[[#This Row],[Imie]]&amp;podroze7[[#This Row],[Nazwisko]]</f>
        <v>AmeliaWojtecka</v>
      </c>
      <c r="AI818">
        <f>COUNTIF(podroze7[id],podroze7[[#This Row],[id]])</f>
        <v>8</v>
      </c>
      <c r="AJ818">
        <f>podroze7[[#This Row],[D_powr]]-podroze7[[#This Row],[D_wyj]]+1</f>
        <v>3</v>
      </c>
      <c r="AK818" s="1" cm="1">
        <f t="array" ref="AK818">SUM(IF(podroze7[Nazwisko]=podroze7[[#This Row],[Nazwisko]],podroze7[dnie],0))</f>
        <v>21</v>
      </c>
      <c r="AL818" s="1">
        <f>30+(podroze7[[#This Row],[dnie]]-1)*24</f>
        <v>78</v>
      </c>
      <c r="AM818" s="1">
        <f>podroze7[[#This Row],[dieta]]+podroze7[[#This Row],[Koszt_wyj]]</f>
        <v>614.79999999999995</v>
      </c>
      <c r="AZ818" s="1" t="s">
        <v>57</v>
      </c>
      <c r="BA818" s="1" t="s">
        <v>58</v>
      </c>
      <c r="BB818" s="1" t="s">
        <v>38</v>
      </c>
      <c r="BC818" s="2">
        <v>41667</v>
      </c>
      <c r="BD818" s="2">
        <v>41669</v>
      </c>
      <c r="BE818">
        <v>536.79999999999995</v>
      </c>
      <c r="BF818" t="str">
        <f>podroze78[[#This Row],[Imie]]&amp;podroze78[[#This Row],[Nazwisko]]</f>
        <v>AmeliaWojtecka</v>
      </c>
      <c r="BG818">
        <f>COUNTIF(podroze78[id],podroze78[[#This Row],[id]])</f>
        <v>8</v>
      </c>
      <c r="BH818">
        <f>podroze78[[#This Row],[D_powr]]-podroze78[[#This Row],[D_wyj]]+1</f>
        <v>3</v>
      </c>
      <c r="BI818" s="1" cm="1">
        <f t="array" ref="BI818">SUM(IF(podroze78[Nazwisko]=podroze78[[#This Row],[Nazwisko]],podroze78[dnie],0))</f>
        <v>21</v>
      </c>
      <c r="BJ818" s="1">
        <f>30+(podroze78[[#This Row],[dnie]]-1)*24</f>
        <v>78</v>
      </c>
      <c r="BK818" s="1">
        <f>podroze78[[#This Row],[dieta]]+podroze78[[#This Row],[Koszt_wyj]]</f>
        <v>614.79999999999995</v>
      </c>
      <c r="BL818" s="1">
        <f>MONTH(podroze78[[#This Row],[D_wyj]])</f>
        <v>1</v>
      </c>
      <c r="BT818" s="1" t="s">
        <v>57</v>
      </c>
      <c r="BU818" s="1" t="s">
        <v>58</v>
      </c>
      <c r="BV818" s="1" t="s">
        <v>38</v>
      </c>
      <c r="BW818" s="2">
        <v>41667</v>
      </c>
      <c r="BX818" s="2">
        <v>41669</v>
      </c>
      <c r="BY818">
        <v>536.79999999999995</v>
      </c>
      <c r="BZ818" t="str">
        <f>podroze789[[#This Row],[Imie]]&amp;podroze789[[#This Row],[Nazwisko]]</f>
        <v>AmeliaWojtecka</v>
      </c>
      <c r="CA818">
        <f>COUNTIF(podroze789[id],podroze789[[#This Row],[id]])</f>
        <v>8</v>
      </c>
      <c r="CB818">
        <f>podroze789[[#This Row],[D_powr]]-podroze789[[#This Row],[D_wyj]]+1</f>
        <v>3</v>
      </c>
      <c r="CC818" s="1" cm="1">
        <f t="array" ref="CC818">SUM(IF(podroze789[Nazwisko]=podroze789[[#This Row],[Nazwisko]],podroze789[dnie],0))</f>
        <v>21</v>
      </c>
      <c r="CD818" s="1">
        <f>30+(podroze789[[#This Row],[dnie]]-1)*24</f>
        <v>78</v>
      </c>
      <c r="CE818" s="1">
        <f>podroze789[[#This Row],[dieta]]+podroze789[[#This Row],[Koszt_wyj]]</f>
        <v>614.79999999999995</v>
      </c>
      <c r="CF818" s="1">
        <f>MONTH(podroze789[[#This Row],[D_wyj]])</f>
        <v>1</v>
      </c>
      <c r="CG818" s="1">
        <f>podroze789[[#This Row],[dnie]]-1</f>
        <v>2</v>
      </c>
    </row>
    <row r="819" spans="1:85" x14ac:dyDescent="0.25">
      <c r="A819" s="1" t="s">
        <v>137</v>
      </c>
      <c r="B819" s="1" t="s">
        <v>160</v>
      </c>
      <c r="C819" s="1" t="s">
        <v>27</v>
      </c>
      <c r="D819" s="2">
        <v>41701</v>
      </c>
      <c r="E819" s="2">
        <v>41703</v>
      </c>
      <c r="F819">
        <v>698</v>
      </c>
      <c r="G819" t="str">
        <f>podroze[[#This Row],[Imie]]&amp;podroze[[#This Row],[Nazwisko]]</f>
        <v>RozaliaParad</v>
      </c>
      <c r="H819">
        <f>COUNTIF(podroze[id],podroze[[#This Row],[id]])</f>
        <v>7</v>
      </c>
      <c r="I819">
        <f>podroze[[#This Row],[D_powr]]-podroze[[#This Row],[D_wyj]]+1</f>
        <v>3</v>
      </c>
      <c r="J819" s="1" cm="1">
        <f t="array" ref="J819">SUM(IF(podroze[Nazwisko]=podroze[[#This Row],[Nazwisko]],podroze[dnie],0))</f>
        <v>21</v>
      </c>
      <c r="K819" s="1">
        <f>30+(podroze[[#This Row],[dnie]]-1)*24</f>
        <v>78</v>
      </c>
      <c r="AB819" s="1" t="s">
        <v>137</v>
      </c>
      <c r="AC819" s="1" t="s">
        <v>160</v>
      </c>
      <c r="AD819" s="1" t="s">
        <v>27</v>
      </c>
      <c r="AE819" s="2">
        <v>41701</v>
      </c>
      <c r="AF819" s="2">
        <v>41703</v>
      </c>
      <c r="AG819">
        <v>698</v>
      </c>
      <c r="AH819" t="str">
        <f>podroze7[[#This Row],[Imie]]&amp;podroze7[[#This Row],[Nazwisko]]</f>
        <v>RozaliaParad</v>
      </c>
      <c r="AI819">
        <f>COUNTIF(podroze7[id],podroze7[[#This Row],[id]])</f>
        <v>7</v>
      </c>
      <c r="AJ819">
        <f>podroze7[[#This Row],[D_powr]]-podroze7[[#This Row],[D_wyj]]+1</f>
        <v>3</v>
      </c>
      <c r="AK819" s="1" cm="1">
        <f t="array" ref="AK819">SUM(IF(podroze7[Nazwisko]=podroze7[[#This Row],[Nazwisko]],podroze7[dnie],0))</f>
        <v>21</v>
      </c>
      <c r="AL819" s="1">
        <f>30+(podroze7[[#This Row],[dnie]]-1)*24</f>
        <v>78</v>
      </c>
      <c r="AM819" s="1">
        <f>podroze7[[#This Row],[dieta]]+podroze7[[#This Row],[Koszt_wyj]]</f>
        <v>776</v>
      </c>
      <c r="AZ819" s="1" t="s">
        <v>137</v>
      </c>
      <c r="BA819" s="1" t="s">
        <v>160</v>
      </c>
      <c r="BB819" s="1" t="s">
        <v>27</v>
      </c>
      <c r="BC819" s="2">
        <v>41701</v>
      </c>
      <c r="BD819" s="2">
        <v>41703</v>
      </c>
      <c r="BE819">
        <v>698</v>
      </c>
      <c r="BF819" t="str">
        <f>podroze78[[#This Row],[Imie]]&amp;podroze78[[#This Row],[Nazwisko]]</f>
        <v>RozaliaParad</v>
      </c>
      <c r="BG819">
        <f>COUNTIF(podroze78[id],podroze78[[#This Row],[id]])</f>
        <v>7</v>
      </c>
      <c r="BH819">
        <f>podroze78[[#This Row],[D_powr]]-podroze78[[#This Row],[D_wyj]]+1</f>
        <v>3</v>
      </c>
      <c r="BI819" s="1" cm="1">
        <f t="array" ref="BI819">SUM(IF(podroze78[Nazwisko]=podroze78[[#This Row],[Nazwisko]],podroze78[dnie],0))</f>
        <v>21</v>
      </c>
      <c r="BJ819" s="1">
        <f>30+(podroze78[[#This Row],[dnie]]-1)*24</f>
        <v>78</v>
      </c>
      <c r="BK819" s="1">
        <f>podroze78[[#This Row],[dieta]]+podroze78[[#This Row],[Koszt_wyj]]</f>
        <v>776</v>
      </c>
      <c r="BL819" s="1">
        <f>MONTH(podroze78[[#This Row],[D_wyj]])</f>
        <v>3</v>
      </c>
      <c r="BT819" s="1" t="s">
        <v>137</v>
      </c>
      <c r="BU819" s="1" t="s">
        <v>160</v>
      </c>
      <c r="BV819" s="1" t="s">
        <v>27</v>
      </c>
      <c r="BW819" s="2">
        <v>41701</v>
      </c>
      <c r="BX819" s="2">
        <v>41703</v>
      </c>
      <c r="BY819">
        <v>698</v>
      </c>
      <c r="BZ819" t="str">
        <f>podroze789[[#This Row],[Imie]]&amp;podroze789[[#This Row],[Nazwisko]]</f>
        <v>RozaliaParad</v>
      </c>
      <c r="CA819">
        <f>COUNTIF(podroze789[id],podroze789[[#This Row],[id]])</f>
        <v>7</v>
      </c>
      <c r="CB819">
        <f>podroze789[[#This Row],[D_powr]]-podroze789[[#This Row],[D_wyj]]+1</f>
        <v>3</v>
      </c>
      <c r="CC819" s="1" cm="1">
        <f t="array" ref="CC819">SUM(IF(podroze789[Nazwisko]=podroze789[[#This Row],[Nazwisko]],podroze789[dnie],0))</f>
        <v>21</v>
      </c>
      <c r="CD819" s="1">
        <f>30+(podroze789[[#This Row],[dnie]]-1)*24</f>
        <v>78</v>
      </c>
      <c r="CE819" s="1">
        <f>podroze789[[#This Row],[dieta]]+podroze789[[#This Row],[Koszt_wyj]]</f>
        <v>776</v>
      </c>
      <c r="CF819" s="1">
        <f>MONTH(podroze789[[#This Row],[D_wyj]])</f>
        <v>3</v>
      </c>
      <c r="CG819" s="1">
        <f>podroze789[[#This Row],[dnie]]-1</f>
        <v>2</v>
      </c>
    </row>
    <row r="820" spans="1:85" x14ac:dyDescent="0.25">
      <c r="A820" s="1" t="s">
        <v>137</v>
      </c>
      <c r="B820" s="1" t="s">
        <v>160</v>
      </c>
      <c r="C820" s="1" t="s">
        <v>66</v>
      </c>
      <c r="D820" s="2">
        <v>41803</v>
      </c>
      <c r="E820" s="2">
        <v>41805</v>
      </c>
      <c r="F820">
        <v>663.7</v>
      </c>
      <c r="G820" t="str">
        <f>podroze[[#This Row],[Imie]]&amp;podroze[[#This Row],[Nazwisko]]</f>
        <v>RozaliaParad</v>
      </c>
      <c r="H820">
        <f>COUNTIF(podroze[id],podroze[[#This Row],[id]])</f>
        <v>7</v>
      </c>
      <c r="I820">
        <f>podroze[[#This Row],[D_powr]]-podroze[[#This Row],[D_wyj]]+1</f>
        <v>3</v>
      </c>
      <c r="J820" s="1" cm="1">
        <f t="array" ref="J820">SUM(IF(podroze[Nazwisko]=podroze[[#This Row],[Nazwisko]],podroze[dnie],0))</f>
        <v>21</v>
      </c>
      <c r="K820" s="1">
        <f>30+(podroze[[#This Row],[dnie]]-1)*24</f>
        <v>78</v>
      </c>
      <c r="AB820" s="1" t="s">
        <v>137</v>
      </c>
      <c r="AC820" s="1" t="s">
        <v>160</v>
      </c>
      <c r="AD820" s="1" t="s">
        <v>66</v>
      </c>
      <c r="AE820" s="2">
        <v>41803</v>
      </c>
      <c r="AF820" s="2">
        <v>41805</v>
      </c>
      <c r="AG820">
        <v>663.7</v>
      </c>
      <c r="AH820" t="str">
        <f>podroze7[[#This Row],[Imie]]&amp;podroze7[[#This Row],[Nazwisko]]</f>
        <v>RozaliaParad</v>
      </c>
      <c r="AI820">
        <f>COUNTIF(podroze7[id],podroze7[[#This Row],[id]])</f>
        <v>7</v>
      </c>
      <c r="AJ820">
        <f>podroze7[[#This Row],[D_powr]]-podroze7[[#This Row],[D_wyj]]+1</f>
        <v>3</v>
      </c>
      <c r="AK820" s="1" cm="1">
        <f t="array" ref="AK820">SUM(IF(podroze7[Nazwisko]=podroze7[[#This Row],[Nazwisko]],podroze7[dnie],0))</f>
        <v>21</v>
      </c>
      <c r="AL820" s="1">
        <f>30+(podroze7[[#This Row],[dnie]]-1)*24</f>
        <v>78</v>
      </c>
      <c r="AM820" s="1">
        <f>podroze7[[#This Row],[dieta]]+podroze7[[#This Row],[Koszt_wyj]]</f>
        <v>741.7</v>
      </c>
      <c r="AZ820" s="1" t="s">
        <v>137</v>
      </c>
      <c r="BA820" s="1" t="s">
        <v>160</v>
      </c>
      <c r="BB820" s="1" t="s">
        <v>66</v>
      </c>
      <c r="BC820" s="2">
        <v>41803</v>
      </c>
      <c r="BD820" s="2">
        <v>41805</v>
      </c>
      <c r="BE820">
        <v>663.7</v>
      </c>
      <c r="BF820" t="str">
        <f>podroze78[[#This Row],[Imie]]&amp;podroze78[[#This Row],[Nazwisko]]</f>
        <v>RozaliaParad</v>
      </c>
      <c r="BG820">
        <f>COUNTIF(podroze78[id],podroze78[[#This Row],[id]])</f>
        <v>7</v>
      </c>
      <c r="BH820">
        <f>podroze78[[#This Row],[D_powr]]-podroze78[[#This Row],[D_wyj]]+1</f>
        <v>3</v>
      </c>
      <c r="BI820" s="1" cm="1">
        <f t="array" ref="BI820">SUM(IF(podroze78[Nazwisko]=podroze78[[#This Row],[Nazwisko]],podroze78[dnie],0))</f>
        <v>21</v>
      </c>
      <c r="BJ820" s="1">
        <f>30+(podroze78[[#This Row],[dnie]]-1)*24</f>
        <v>78</v>
      </c>
      <c r="BK820" s="1">
        <f>podroze78[[#This Row],[dieta]]+podroze78[[#This Row],[Koszt_wyj]]</f>
        <v>741.7</v>
      </c>
      <c r="BL820" s="1">
        <f>MONTH(podroze78[[#This Row],[D_wyj]])</f>
        <v>6</v>
      </c>
      <c r="BT820" s="1" t="s">
        <v>137</v>
      </c>
      <c r="BU820" s="1" t="s">
        <v>160</v>
      </c>
      <c r="BV820" s="1" t="s">
        <v>66</v>
      </c>
      <c r="BW820" s="2">
        <v>41803</v>
      </c>
      <c r="BX820" s="2">
        <v>41805</v>
      </c>
      <c r="BY820">
        <v>663.7</v>
      </c>
      <c r="BZ820" t="str">
        <f>podroze789[[#This Row],[Imie]]&amp;podroze789[[#This Row],[Nazwisko]]</f>
        <v>RozaliaParad</v>
      </c>
      <c r="CA820">
        <f>COUNTIF(podroze789[id],podroze789[[#This Row],[id]])</f>
        <v>7</v>
      </c>
      <c r="CB820">
        <f>podroze789[[#This Row],[D_powr]]-podroze789[[#This Row],[D_wyj]]+1</f>
        <v>3</v>
      </c>
      <c r="CC820" s="1" cm="1">
        <f t="array" ref="CC820">SUM(IF(podroze789[Nazwisko]=podroze789[[#This Row],[Nazwisko]],podroze789[dnie],0))</f>
        <v>21</v>
      </c>
      <c r="CD820" s="1">
        <f>30+(podroze789[[#This Row],[dnie]]-1)*24</f>
        <v>78</v>
      </c>
      <c r="CE820" s="1">
        <f>podroze789[[#This Row],[dieta]]+podroze789[[#This Row],[Koszt_wyj]]</f>
        <v>741.7</v>
      </c>
      <c r="CF820" s="1">
        <f>MONTH(podroze789[[#This Row],[D_wyj]])</f>
        <v>6</v>
      </c>
      <c r="CG820" s="1">
        <f>podroze789[[#This Row],[dnie]]-1</f>
        <v>2</v>
      </c>
    </row>
    <row r="821" spans="1:85" x14ac:dyDescent="0.25">
      <c r="A821" s="1" t="s">
        <v>70</v>
      </c>
      <c r="B821" s="1" t="s">
        <v>117</v>
      </c>
      <c r="C821" s="1" t="s">
        <v>8</v>
      </c>
      <c r="D821" s="2">
        <v>41654</v>
      </c>
      <c r="E821" s="2">
        <v>41655</v>
      </c>
      <c r="F821">
        <v>891</v>
      </c>
      <c r="G821" t="str">
        <f>podroze[[#This Row],[Imie]]&amp;podroze[[#This Row],[Nazwisko]]</f>
        <v>MarekTrzeski</v>
      </c>
      <c r="H821">
        <f>COUNTIF(podroze[id],podroze[[#This Row],[id]])</f>
        <v>9</v>
      </c>
      <c r="I821">
        <f>podroze[[#This Row],[D_powr]]-podroze[[#This Row],[D_wyj]]+1</f>
        <v>2</v>
      </c>
      <c r="J821" s="1" cm="1">
        <f t="array" ref="J821">SUM(IF(podroze[Nazwisko]=podroze[[#This Row],[Nazwisko]],podroze[dnie],0))</f>
        <v>21</v>
      </c>
      <c r="K821" s="1">
        <f>30+(podroze[[#This Row],[dnie]]-1)*24</f>
        <v>54</v>
      </c>
      <c r="AB821" s="1" t="s">
        <v>70</v>
      </c>
      <c r="AC821" s="1" t="s">
        <v>117</v>
      </c>
      <c r="AD821" s="1" t="s">
        <v>8</v>
      </c>
      <c r="AE821" s="2">
        <v>41654</v>
      </c>
      <c r="AF821" s="2">
        <v>41655</v>
      </c>
      <c r="AG821">
        <v>891</v>
      </c>
      <c r="AH821" t="str">
        <f>podroze7[[#This Row],[Imie]]&amp;podroze7[[#This Row],[Nazwisko]]</f>
        <v>MarekTrzeski</v>
      </c>
      <c r="AI821">
        <f>COUNTIF(podroze7[id],podroze7[[#This Row],[id]])</f>
        <v>9</v>
      </c>
      <c r="AJ821">
        <f>podroze7[[#This Row],[D_powr]]-podroze7[[#This Row],[D_wyj]]+1</f>
        <v>2</v>
      </c>
      <c r="AK821" s="1" cm="1">
        <f t="array" ref="AK821">SUM(IF(podroze7[Nazwisko]=podroze7[[#This Row],[Nazwisko]],podroze7[dnie],0))</f>
        <v>21</v>
      </c>
      <c r="AL821" s="1">
        <f>30+(podroze7[[#This Row],[dnie]]-1)*24</f>
        <v>54</v>
      </c>
      <c r="AM821" s="1">
        <f>podroze7[[#This Row],[dieta]]+podroze7[[#This Row],[Koszt_wyj]]</f>
        <v>945</v>
      </c>
      <c r="AZ821" s="1" t="s">
        <v>70</v>
      </c>
      <c r="BA821" s="1" t="s">
        <v>117</v>
      </c>
      <c r="BB821" s="1" t="s">
        <v>8</v>
      </c>
      <c r="BC821" s="2">
        <v>41654</v>
      </c>
      <c r="BD821" s="2">
        <v>41655</v>
      </c>
      <c r="BE821">
        <v>891</v>
      </c>
      <c r="BF821" t="str">
        <f>podroze78[[#This Row],[Imie]]&amp;podroze78[[#This Row],[Nazwisko]]</f>
        <v>MarekTrzeski</v>
      </c>
      <c r="BG821">
        <f>COUNTIF(podroze78[id],podroze78[[#This Row],[id]])</f>
        <v>9</v>
      </c>
      <c r="BH821">
        <f>podroze78[[#This Row],[D_powr]]-podroze78[[#This Row],[D_wyj]]+1</f>
        <v>2</v>
      </c>
      <c r="BI821" s="1" cm="1">
        <f t="array" ref="BI821">SUM(IF(podroze78[Nazwisko]=podroze78[[#This Row],[Nazwisko]],podroze78[dnie],0))</f>
        <v>21</v>
      </c>
      <c r="BJ821" s="1">
        <f>30+(podroze78[[#This Row],[dnie]]-1)*24</f>
        <v>54</v>
      </c>
      <c r="BK821" s="1">
        <f>podroze78[[#This Row],[dieta]]+podroze78[[#This Row],[Koszt_wyj]]</f>
        <v>945</v>
      </c>
      <c r="BL821" s="1">
        <f>MONTH(podroze78[[#This Row],[D_wyj]])</f>
        <v>1</v>
      </c>
      <c r="BT821" s="1" t="s">
        <v>70</v>
      </c>
      <c r="BU821" s="1" t="s">
        <v>117</v>
      </c>
      <c r="BV821" s="1" t="s">
        <v>8</v>
      </c>
      <c r="BW821" s="2">
        <v>41654</v>
      </c>
      <c r="BX821" s="2">
        <v>41655</v>
      </c>
      <c r="BY821">
        <v>891</v>
      </c>
      <c r="BZ821" t="str">
        <f>podroze789[[#This Row],[Imie]]&amp;podroze789[[#This Row],[Nazwisko]]</f>
        <v>MarekTrzeski</v>
      </c>
      <c r="CA821">
        <f>COUNTIF(podroze789[id],podroze789[[#This Row],[id]])</f>
        <v>9</v>
      </c>
      <c r="CB821">
        <f>podroze789[[#This Row],[D_powr]]-podroze789[[#This Row],[D_wyj]]+1</f>
        <v>2</v>
      </c>
      <c r="CC821" s="1" cm="1">
        <f t="array" ref="CC821">SUM(IF(podroze789[Nazwisko]=podroze789[[#This Row],[Nazwisko]],podroze789[dnie],0))</f>
        <v>21</v>
      </c>
      <c r="CD821" s="1">
        <f>30+(podroze789[[#This Row],[dnie]]-1)*24</f>
        <v>54</v>
      </c>
      <c r="CE821" s="1">
        <f>podroze789[[#This Row],[dieta]]+podroze789[[#This Row],[Koszt_wyj]]</f>
        <v>945</v>
      </c>
      <c r="CF821" s="1">
        <f>MONTH(podroze789[[#This Row],[D_wyj]])</f>
        <v>1</v>
      </c>
      <c r="CG821" s="1">
        <f>podroze789[[#This Row],[dnie]]-1</f>
        <v>1</v>
      </c>
    </row>
    <row r="822" spans="1:85" x14ac:dyDescent="0.25">
      <c r="A822" s="1" t="s">
        <v>70</v>
      </c>
      <c r="B822" s="1" t="s">
        <v>117</v>
      </c>
      <c r="C822" s="1" t="s">
        <v>30</v>
      </c>
      <c r="D822" s="2">
        <v>41922</v>
      </c>
      <c r="E822" s="2">
        <v>41923</v>
      </c>
      <c r="F822">
        <v>331.5</v>
      </c>
      <c r="G822" t="str">
        <f>podroze[[#This Row],[Imie]]&amp;podroze[[#This Row],[Nazwisko]]</f>
        <v>MarekTrzeski</v>
      </c>
      <c r="H822">
        <f>COUNTIF(podroze[id],podroze[[#This Row],[id]])</f>
        <v>9</v>
      </c>
      <c r="I822">
        <f>podroze[[#This Row],[D_powr]]-podroze[[#This Row],[D_wyj]]+1</f>
        <v>2</v>
      </c>
      <c r="J822" s="1" cm="1">
        <f t="array" ref="J822">SUM(IF(podroze[Nazwisko]=podroze[[#This Row],[Nazwisko]],podroze[dnie],0))</f>
        <v>21</v>
      </c>
      <c r="K822" s="1">
        <f>30+(podroze[[#This Row],[dnie]]-1)*24</f>
        <v>54</v>
      </c>
      <c r="AB822" s="1" t="s">
        <v>70</v>
      </c>
      <c r="AC822" s="1" t="s">
        <v>117</v>
      </c>
      <c r="AD822" s="1" t="s">
        <v>30</v>
      </c>
      <c r="AE822" s="2">
        <v>41922</v>
      </c>
      <c r="AF822" s="2">
        <v>41923</v>
      </c>
      <c r="AG822">
        <v>331.5</v>
      </c>
      <c r="AH822" t="str">
        <f>podroze7[[#This Row],[Imie]]&amp;podroze7[[#This Row],[Nazwisko]]</f>
        <v>MarekTrzeski</v>
      </c>
      <c r="AI822">
        <f>COUNTIF(podroze7[id],podroze7[[#This Row],[id]])</f>
        <v>9</v>
      </c>
      <c r="AJ822">
        <f>podroze7[[#This Row],[D_powr]]-podroze7[[#This Row],[D_wyj]]+1</f>
        <v>2</v>
      </c>
      <c r="AK822" s="1" cm="1">
        <f t="array" ref="AK822">SUM(IF(podroze7[Nazwisko]=podroze7[[#This Row],[Nazwisko]],podroze7[dnie],0))</f>
        <v>21</v>
      </c>
      <c r="AL822" s="1">
        <f>30+(podroze7[[#This Row],[dnie]]-1)*24</f>
        <v>54</v>
      </c>
      <c r="AM822" s="1">
        <f>podroze7[[#This Row],[dieta]]+podroze7[[#This Row],[Koszt_wyj]]</f>
        <v>385.5</v>
      </c>
      <c r="AZ822" s="1" t="s">
        <v>70</v>
      </c>
      <c r="BA822" s="1" t="s">
        <v>117</v>
      </c>
      <c r="BB822" s="1" t="s">
        <v>30</v>
      </c>
      <c r="BC822" s="2">
        <v>41922</v>
      </c>
      <c r="BD822" s="2">
        <v>41923</v>
      </c>
      <c r="BE822">
        <v>331.5</v>
      </c>
      <c r="BF822" t="str">
        <f>podroze78[[#This Row],[Imie]]&amp;podroze78[[#This Row],[Nazwisko]]</f>
        <v>MarekTrzeski</v>
      </c>
      <c r="BG822">
        <f>COUNTIF(podroze78[id],podroze78[[#This Row],[id]])</f>
        <v>9</v>
      </c>
      <c r="BH822">
        <f>podroze78[[#This Row],[D_powr]]-podroze78[[#This Row],[D_wyj]]+1</f>
        <v>2</v>
      </c>
      <c r="BI822" s="1" cm="1">
        <f t="array" ref="BI822">SUM(IF(podroze78[Nazwisko]=podroze78[[#This Row],[Nazwisko]],podroze78[dnie],0))</f>
        <v>21</v>
      </c>
      <c r="BJ822" s="1">
        <f>30+(podroze78[[#This Row],[dnie]]-1)*24</f>
        <v>54</v>
      </c>
      <c r="BK822" s="1">
        <f>podroze78[[#This Row],[dieta]]+podroze78[[#This Row],[Koszt_wyj]]</f>
        <v>385.5</v>
      </c>
      <c r="BL822" s="1">
        <f>MONTH(podroze78[[#This Row],[D_wyj]])</f>
        <v>10</v>
      </c>
      <c r="BT822" s="1" t="s">
        <v>70</v>
      </c>
      <c r="BU822" s="1" t="s">
        <v>117</v>
      </c>
      <c r="BV822" s="1" t="s">
        <v>30</v>
      </c>
      <c r="BW822" s="2">
        <v>41922</v>
      </c>
      <c r="BX822" s="2">
        <v>41923</v>
      </c>
      <c r="BY822">
        <v>331.5</v>
      </c>
      <c r="BZ822" t="str">
        <f>podroze789[[#This Row],[Imie]]&amp;podroze789[[#This Row],[Nazwisko]]</f>
        <v>MarekTrzeski</v>
      </c>
      <c r="CA822">
        <f>COUNTIF(podroze789[id],podroze789[[#This Row],[id]])</f>
        <v>9</v>
      </c>
      <c r="CB822">
        <f>podroze789[[#This Row],[D_powr]]-podroze789[[#This Row],[D_wyj]]+1</f>
        <v>2</v>
      </c>
      <c r="CC822" s="1" cm="1">
        <f t="array" ref="CC822">SUM(IF(podroze789[Nazwisko]=podroze789[[#This Row],[Nazwisko]],podroze789[dnie],0))</f>
        <v>21</v>
      </c>
      <c r="CD822" s="1">
        <f>30+(podroze789[[#This Row],[dnie]]-1)*24</f>
        <v>54</v>
      </c>
      <c r="CE822" s="1">
        <f>podroze789[[#This Row],[dieta]]+podroze789[[#This Row],[Koszt_wyj]]</f>
        <v>385.5</v>
      </c>
      <c r="CF822" s="1">
        <f>MONTH(podroze789[[#This Row],[D_wyj]])</f>
        <v>10</v>
      </c>
      <c r="CG822" s="1">
        <f>podroze789[[#This Row],[dnie]]-1</f>
        <v>1</v>
      </c>
    </row>
    <row r="823" spans="1:85" x14ac:dyDescent="0.25">
      <c r="A823" s="1" t="s">
        <v>70</v>
      </c>
      <c r="B823" s="1" t="s">
        <v>117</v>
      </c>
      <c r="C823" s="1" t="s">
        <v>47</v>
      </c>
      <c r="D823" s="2">
        <v>41982</v>
      </c>
      <c r="E823" s="2">
        <v>41983</v>
      </c>
      <c r="F823">
        <v>526.79999999999995</v>
      </c>
      <c r="G823" t="str">
        <f>podroze[[#This Row],[Imie]]&amp;podroze[[#This Row],[Nazwisko]]</f>
        <v>MarekTrzeski</v>
      </c>
      <c r="H823">
        <f>COUNTIF(podroze[id],podroze[[#This Row],[id]])</f>
        <v>9</v>
      </c>
      <c r="I823">
        <f>podroze[[#This Row],[D_powr]]-podroze[[#This Row],[D_wyj]]+1</f>
        <v>2</v>
      </c>
      <c r="J823" s="1" cm="1">
        <f t="array" ref="J823">SUM(IF(podroze[Nazwisko]=podroze[[#This Row],[Nazwisko]],podroze[dnie],0))</f>
        <v>21</v>
      </c>
      <c r="K823" s="1">
        <f>30+(podroze[[#This Row],[dnie]]-1)*24</f>
        <v>54</v>
      </c>
      <c r="AB823" s="1" t="s">
        <v>70</v>
      </c>
      <c r="AC823" s="1" t="s">
        <v>117</v>
      </c>
      <c r="AD823" s="1" t="s">
        <v>47</v>
      </c>
      <c r="AE823" s="2">
        <v>41982</v>
      </c>
      <c r="AF823" s="2">
        <v>41983</v>
      </c>
      <c r="AG823">
        <v>526.79999999999995</v>
      </c>
      <c r="AH823" t="str">
        <f>podroze7[[#This Row],[Imie]]&amp;podroze7[[#This Row],[Nazwisko]]</f>
        <v>MarekTrzeski</v>
      </c>
      <c r="AI823">
        <f>COUNTIF(podroze7[id],podroze7[[#This Row],[id]])</f>
        <v>9</v>
      </c>
      <c r="AJ823">
        <f>podroze7[[#This Row],[D_powr]]-podroze7[[#This Row],[D_wyj]]+1</f>
        <v>2</v>
      </c>
      <c r="AK823" s="1" cm="1">
        <f t="array" ref="AK823">SUM(IF(podroze7[Nazwisko]=podroze7[[#This Row],[Nazwisko]],podroze7[dnie],0))</f>
        <v>21</v>
      </c>
      <c r="AL823" s="1">
        <f>30+(podroze7[[#This Row],[dnie]]-1)*24</f>
        <v>54</v>
      </c>
      <c r="AM823" s="1">
        <f>podroze7[[#This Row],[dieta]]+podroze7[[#This Row],[Koszt_wyj]]</f>
        <v>580.79999999999995</v>
      </c>
      <c r="AZ823" s="1" t="s">
        <v>70</v>
      </c>
      <c r="BA823" s="1" t="s">
        <v>117</v>
      </c>
      <c r="BB823" s="1" t="s">
        <v>47</v>
      </c>
      <c r="BC823" s="2">
        <v>41982</v>
      </c>
      <c r="BD823" s="2">
        <v>41983</v>
      </c>
      <c r="BE823">
        <v>526.79999999999995</v>
      </c>
      <c r="BF823" t="str">
        <f>podroze78[[#This Row],[Imie]]&amp;podroze78[[#This Row],[Nazwisko]]</f>
        <v>MarekTrzeski</v>
      </c>
      <c r="BG823">
        <f>COUNTIF(podroze78[id],podroze78[[#This Row],[id]])</f>
        <v>9</v>
      </c>
      <c r="BH823">
        <f>podroze78[[#This Row],[D_powr]]-podroze78[[#This Row],[D_wyj]]+1</f>
        <v>2</v>
      </c>
      <c r="BI823" s="1" cm="1">
        <f t="array" ref="BI823">SUM(IF(podroze78[Nazwisko]=podroze78[[#This Row],[Nazwisko]],podroze78[dnie],0))</f>
        <v>21</v>
      </c>
      <c r="BJ823" s="1">
        <f>30+(podroze78[[#This Row],[dnie]]-1)*24</f>
        <v>54</v>
      </c>
      <c r="BK823" s="1">
        <f>podroze78[[#This Row],[dieta]]+podroze78[[#This Row],[Koszt_wyj]]</f>
        <v>580.79999999999995</v>
      </c>
      <c r="BL823" s="1">
        <f>MONTH(podroze78[[#This Row],[D_wyj]])</f>
        <v>12</v>
      </c>
      <c r="BT823" s="1" t="s">
        <v>70</v>
      </c>
      <c r="BU823" s="1" t="s">
        <v>117</v>
      </c>
      <c r="BV823" s="1" t="s">
        <v>47</v>
      </c>
      <c r="BW823" s="2">
        <v>41982</v>
      </c>
      <c r="BX823" s="2">
        <v>41983</v>
      </c>
      <c r="BY823">
        <v>526.79999999999995</v>
      </c>
      <c r="BZ823" t="str">
        <f>podroze789[[#This Row],[Imie]]&amp;podroze789[[#This Row],[Nazwisko]]</f>
        <v>MarekTrzeski</v>
      </c>
      <c r="CA823">
        <f>COUNTIF(podroze789[id],podroze789[[#This Row],[id]])</f>
        <v>9</v>
      </c>
      <c r="CB823">
        <f>podroze789[[#This Row],[D_powr]]-podroze789[[#This Row],[D_wyj]]+1</f>
        <v>2</v>
      </c>
      <c r="CC823" s="1" cm="1">
        <f t="array" ref="CC823">SUM(IF(podroze789[Nazwisko]=podroze789[[#This Row],[Nazwisko]],podroze789[dnie],0))</f>
        <v>21</v>
      </c>
      <c r="CD823" s="1">
        <f>30+(podroze789[[#This Row],[dnie]]-1)*24</f>
        <v>54</v>
      </c>
      <c r="CE823" s="1">
        <f>podroze789[[#This Row],[dieta]]+podroze789[[#This Row],[Koszt_wyj]]</f>
        <v>580.79999999999995</v>
      </c>
      <c r="CF823" s="1">
        <f>MONTH(podroze789[[#This Row],[D_wyj]])</f>
        <v>12</v>
      </c>
      <c r="CG823" s="1">
        <f>podroze789[[#This Row],[dnie]]-1</f>
        <v>1</v>
      </c>
    </row>
    <row r="824" spans="1:85" x14ac:dyDescent="0.25">
      <c r="A824" s="1" t="s">
        <v>54</v>
      </c>
      <c r="B824" s="1" t="s">
        <v>118</v>
      </c>
      <c r="C824" s="1" t="s">
        <v>17</v>
      </c>
      <c r="D824" s="2">
        <v>41897</v>
      </c>
      <c r="E824" s="2">
        <v>41898</v>
      </c>
      <c r="F824">
        <v>706.5</v>
      </c>
      <c r="G824" t="str">
        <f>podroze[[#This Row],[Imie]]&amp;podroze[[#This Row],[Nazwisko]]</f>
        <v>PaulinaWatrach</v>
      </c>
      <c r="H824">
        <f>COUNTIF(podroze[id],podroze[[#This Row],[id]])</f>
        <v>9</v>
      </c>
      <c r="I824">
        <f>podroze[[#This Row],[D_powr]]-podroze[[#This Row],[D_wyj]]+1</f>
        <v>2</v>
      </c>
      <c r="J824" s="1" cm="1">
        <f t="array" ref="J824">SUM(IF(podroze[Nazwisko]=podroze[[#This Row],[Nazwisko]],podroze[dnie],0))</f>
        <v>21</v>
      </c>
      <c r="K824" s="1">
        <f>30+(podroze[[#This Row],[dnie]]-1)*24</f>
        <v>54</v>
      </c>
      <c r="AB824" s="1" t="s">
        <v>54</v>
      </c>
      <c r="AC824" s="1" t="s">
        <v>118</v>
      </c>
      <c r="AD824" s="1" t="s">
        <v>17</v>
      </c>
      <c r="AE824" s="2">
        <v>41897</v>
      </c>
      <c r="AF824" s="2">
        <v>41898</v>
      </c>
      <c r="AG824">
        <v>706.5</v>
      </c>
      <c r="AH824" t="str">
        <f>podroze7[[#This Row],[Imie]]&amp;podroze7[[#This Row],[Nazwisko]]</f>
        <v>PaulinaWatrach</v>
      </c>
      <c r="AI824">
        <f>COUNTIF(podroze7[id],podroze7[[#This Row],[id]])</f>
        <v>9</v>
      </c>
      <c r="AJ824">
        <f>podroze7[[#This Row],[D_powr]]-podroze7[[#This Row],[D_wyj]]+1</f>
        <v>2</v>
      </c>
      <c r="AK824" s="1" cm="1">
        <f t="array" ref="AK824">SUM(IF(podroze7[Nazwisko]=podroze7[[#This Row],[Nazwisko]],podroze7[dnie],0))</f>
        <v>21</v>
      </c>
      <c r="AL824" s="1">
        <f>30+(podroze7[[#This Row],[dnie]]-1)*24</f>
        <v>54</v>
      </c>
      <c r="AM824" s="1">
        <f>podroze7[[#This Row],[dieta]]+podroze7[[#This Row],[Koszt_wyj]]</f>
        <v>760.5</v>
      </c>
      <c r="AZ824" s="1" t="s">
        <v>54</v>
      </c>
      <c r="BA824" s="1" t="s">
        <v>118</v>
      </c>
      <c r="BB824" s="1" t="s">
        <v>17</v>
      </c>
      <c r="BC824" s="2">
        <v>41897</v>
      </c>
      <c r="BD824" s="2">
        <v>41898</v>
      </c>
      <c r="BE824">
        <v>706.5</v>
      </c>
      <c r="BF824" t="str">
        <f>podroze78[[#This Row],[Imie]]&amp;podroze78[[#This Row],[Nazwisko]]</f>
        <v>PaulinaWatrach</v>
      </c>
      <c r="BG824">
        <f>COUNTIF(podroze78[id],podroze78[[#This Row],[id]])</f>
        <v>9</v>
      </c>
      <c r="BH824">
        <f>podroze78[[#This Row],[D_powr]]-podroze78[[#This Row],[D_wyj]]+1</f>
        <v>2</v>
      </c>
      <c r="BI824" s="1" cm="1">
        <f t="array" ref="BI824">SUM(IF(podroze78[Nazwisko]=podroze78[[#This Row],[Nazwisko]],podroze78[dnie],0))</f>
        <v>21</v>
      </c>
      <c r="BJ824" s="1">
        <f>30+(podroze78[[#This Row],[dnie]]-1)*24</f>
        <v>54</v>
      </c>
      <c r="BK824" s="1">
        <f>podroze78[[#This Row],[dieta]]+podroze78[[#This Row],[Koszt_wyj]]</f>
        <v>760.5</v>
      </c>
      <c r="BL824" s="1">
        <f>MONTH(podroze78[[#This Row],[D_wyj]])</f>
        <v>9</v>
      </c>
      <c r="BT824" s="1" t="s">
        <v>54</v>
      </c>
      <c r="BU824" s="1" t="s">
        <v>118</v>
      </c>
      <c r="BV824" s="1" t="s">
        <v>17</v>
      </c>
      <c r="BW824" s="2">
        <v>41897</v>
      </c>
      <c r="BX824" s="2">
        <v>41898</v>
      </c>
      <c r="BY824">
        <v>706.5</v>
      </c>
      <c r="BZ824" t="str">
        <f>podroze789[[#This Row],[Imie]]&amp;podroze789[[#This Row],[Nazwisko]]</f>
        <v>PaulinaWatrach</v>
      </c>
      <c r="CA824">
        <f>COUNTIF(podroze789[id],podroze789[[#This Row],[id]])</f>
        <v>9</v>
      </c>
      <c r="CB824">
        <f>podroze789[[#This Row],[D_powr]]-podroze789[[#This Row],[D_wyj]]+1</f>
        <v>2</v>
      </c>
      <c r="CC824" s="1" cm="1">
        <f t="array" ref="CC824">SUM(IF(podroze789[Nazwisko]=podroze789[[#This Row],[Nazwisko]],podroze789[dnie],0))</f>
        <v>21</v>
      </c>
      <c r="CD824" s="1">
        <f>30+(podroze789[[#This Row],[dnie]]-1)*24</f>
        <v>54</v>
      </c>
      <c r="CE824" s="1">
        <f>podroze789[[#This Row],[dieta]]+podroze789[[#This Row],[Koszt_wyj]]</f>
        <v>760.5</v>
      </c>
      <c r="CF824" s="1">
        <f>MONTH(podroze789[[#This Row],[D_wyj]])</f>
        <v>9</v>
      </c>
      <c r="CG824" s="1">
        <f>podroze789[[#This Row],[dnie]]-1</f>
        <v>1</v>
      </c>
    </row>
    <row r="825" spans="1:85" x14ac:dyDescent="0.25">
      <c r="A825" s="1" t="s">
        <v>54</v>
      </c>
      <c r="B825" s="1" t="s">
        <v>118</v>
      </c>
      <c r="C825" s="1" t="s">
        <v>17</v>
      </c>
      <c r="D825" s="2">
        <v>41922</v>
      </c>
      <c r="E825" s="2">
        <v>41923</v>
      </c>
      <c r="F825">
        <v>706.5</v>
      </c>
      <c r="G825" t="str">
        <f>podroze[[#This Row],[Imie]]&amp;podroze[[#This Row],[Nazwisko]]</f>
        <v>PaulinaWatrach</v>
      </c>
      <c r="H825">
        <f>COUNTIF(podroze[id],podroze[[#This Row],[id]])</f>
        <v>9</v>
      </c>
      <c r="I825">
        <f>podroze[[#This Row],[D_powr]]-podroze[[#This Row],[D_wyj]]+1</f>
        <v>2</v>
      </c>
      <c r="J825" s="1" cm="1">
        <f t="array" ref="J825">SUM(IF(podroze[Nazwisko]=podroze[[#This Row],[Nazwisko]],podroze[dnie],0))</f>
        <v>21</v>
      </c>
      <c r="K825" s="1">
        <f>30+(podroze[[#This Row],[dnie]]-1)*24</f>
        <v>54</v>
      </c>
      <c r="AB825" s="1" t="s">
        <v>54</v>
      </c>
      <c r="AC825" s="1" t="s">
        <v>118</v>
      </c>
      <c r="AD825" s="1" t="s">
        <v>17</v>
      </c>
      <c r="AE825" s="2">
        <v>41922</v>
      </c>
      <c r="AF825" s="2">
        <v>41923</v>
      </c>
      <c r="AG825">
        <v>706.5</v>
      </c>
      <c r="AH825" t="str">
        <f>podroze7[[#This Row],[Imie]]&amp;podroze7[[#This Row],[Nazwisko]]</f>
        <v>PaulinaWatrach</v>
      </c>
      <c r="AI825">
        <f>COUNTIF(podroze7[id],podroze7[[#This Row],[id]])</f>
        <v>9</v>
      </c>
      <c r="AJ825">
        <f>podroze7[[#This Row],[D_powr]]-podroze7[[#This Row],[D_wyj]]+1</f>
        <v>2</v>
      </c>
      <c r="AK825" s="1" cm="1">
        <f t="array" ref="AK825">SUM(IF(podroze7[Nazwisko]=podroze7[[#This Row],[Nazwisko]],podroze7[dnie],0))</f>
        <v>21</v>
      </c>
      <c r="AL825" s="1">
        <f>30+(podroze7[[#This Row],[dnie]]-1)*24</f>
        <v>54</v>
      </c>
      <c r="AM825" s="1">
        <f>podroze7[[#This Row],[dieta]]+podroze7[[#This Row],[Koszt_wyj]]</f>
        <v>760.5</v>
      </c>
      <c r="AZ825" s="1" t="s">
        <v>54</v>
      </c>
      <c r="BA825" s="1" t="s">
        <v>118</v>
      </c>
      <c r="BB825" s="1" t="s">
        <v>17</v>
      </c>
      <c r="BC825" s="2">
        <v>41922</v>
      </c>
      <c r="BD825" s="2">
        <v>41923</v>
      </c>
      <c r="BE825">
        <v>706.5</v>
      </c>
      <c r="BF825" t="str">
        <f>podroze78[[#This Row],[Imie]]&amp;podroze78[[#This Row],[Nazwisko]]</f>
        <v>PaulinaWatrach</v>
      </c>
      <c r="BG825">
        <f>COUNTIF(podroze78[id],podroze78[[#This Row],[id]])</f>
        <v>9</v>
      </c>
      <c r="BH825">
        <f>podroze78[[#This Row],[D_powr]]-podroze78[[#This Row],[D_wyj]]+1</f>
        <v>2</v>
      </c>
      <c r="BI825" s="1" cm="1">
        <f t="array" ref="BI825">SUM(IF(podroze78[Nazwisko]=podroze78[[#This Row],[Nazwisko]],podroze78[dnie],0))</f>
        <v>21</v>
      </c>
      <c r="BJ825" s="1">
        <f>30+(podroze78[[#This Row],[dnie]]-1)*24</f>
        <v>54</v>
      </c>
      <c r="BK825" s="1">
        <f>podroze78[[#This Row],[dieta]]+podroze78[[#This Row],[Koszt_wyj]]</f>
        <v>760.5</v>
      </c>
      <c r="BL825" s="1">
        <f>MONTH(podroze78[[#This Row],[D_wyj]])</f>
        <v>10</v>
      </c>
      <c r="BT825" s="1" t="s">
        <v>54</v>
      </c>
      <c r="BU825" s="1" t="s">
        <v>118</v>
      </c>
      <c r="BV825" s="1" t="s">
        <v>17</v>
      </c>
      <c r="BW825" s="2">
        <v>41922</v>
      </c>
      <c r="BX825" s="2">
        <v>41923</v>
      </c>
      <c r="BY825">
        <v>706.5</v>
      </c>
      <c r="BZ825" t="str">
        <f>podroze789[[#This Row],[Imie]]&amp;podroze789[[#This Row],[Nazwisko]]</f>
        <v>PaulinaWatrach</v>
      </c>
      <c r="CA825">
        <f>COUNTIF(podroze789[id],podroze789[[#This Row],[id]])</f>
        <v>9</v>
      </c>
      <c r="CB825">
        <f>podroze789[[#This Row],[D_powr]]-podroze789[[#This Row],[D_wyj]]+1</f>
        <v>2</v>
      </c>
      <c r="CC825" s="1" cm="1">
        <f t="array" ref="CC825">SUM(IF(podroze789[Nazwisko]=podroze789[[#This Row],[Nazwisko]],podroze789[dnie],0))</f>
        <v>21</v>
      </c>
      <c r="CD825" s="1">
        <f>30+(podroze789[[#This Row],[dnie]]-1)*24</f>
        <v>54</v>
      </c>
      <c r="CE825" s="1">
        <f>podroze789[[#This Row],[dieta]]+podroze789[[#This Row],[Koszt_wyj]]</f>
        <v>760.5</v>
      </c>
      <c r="CF825" s="1">
        <f>MONTH(podroze789[[#This Row],[D_wyj]])</f>
        <v>10</v>
      </c>
      <c r="CG825" s="1">
        <f>podroze789[[#This Row],[dnie]]-1</f>
        <v>1</v>
      </c>
    </row>
    <row r="826" spans="1:85" x14ac:dyDescent="0.25">
      <c r="A826" s="1" t="s">
        <v>54</v>
      </c>
      <c r="B826" s="1" t="s">
        <v>118</v>
      </c>
      <c r="C826" s="1" t="s">
        <v>72</v>
      </c>
      <c r="D826" s="2">
        <v>41970</v>
      </c>
      <c r="E826" s="2">
        <v>41971</v>
      </c>
      <c r="F826">
        <v>693.7</v>
      </c>
      <c r="G826" t="str">
        <f>podroze[[#This Row],[Imie]]&amp;podroze[[#This Row],[Nazwisko]]</f>
        <v>PaulinaWatrach</v>
      </c>
      <c r="H826">
        <f>COUNTIF(podroze[id],podroze[[#This Row],[id]])</f>
        <v>9</v>
      </c>
      <c r="I826">
        <f>podroze[[#This Row],[D_powr]]-podroze[[#This Row],[D_wyj]]+1</f>
        <v>2</v>
      </c>
      <c r="J826" s="1" cm="1">
        <f t="array" ref="J826">SUM(IF(podroze[Nazwisko]=podroze[[#This Row],[Nazwisko]],podroze[dnie],0))</f>
        <v>21</v>
      </c>
      <c r="K826" s="1">
        <f>30+(podroze[[#This Row],[dnie]]-1)*24</f>
        <v>54</v>
      </c>
      <c r="AB826" s="1" t="s">
        <v>54</v>
      </c>
      <c r="AC826" s="1" t="s">
        <v>118</v>
      </c>
      <c r="AD826" s="1" t="s">
        <v>72</v>
      </c>
      <c r="AE826" s="2">
        <v>41970</v>
      </c>
      <c r="AF826" s="2">
        <v>41971</v>
      </c>
      <c r="AG826">
        <v>693.7</v>
      </c>
      <c r="AH826" t="str">
        <f>podroze7[[#This Row],[Imie]]&amp;podroze7[[#This Row],[Nazwisko]]</f>
        <v>PaulinaWatrach</v>
      </c>
      <c r="AI826">
        <f>COUNTIF(podroze7[id],podroze7[[#This Row],[id]])</f>
        <v>9</v>
      </c>
      <c r="AJ826">
        <f>podroze7[[#This Row],[D_powr]]-podroze7[[#This Row],[D_wyj]]+1</f>
        <v>2</v>
      </c>
      <c r="AK826" s="1" cm="1">
        <f t="array" ref="AK826">SUM(IF(podroze7[Nazwisko]=podroze7[[#This Row],[Nazwisko]],podroze7[dnie],0))</f>
        <v>21</v>
      </c>
      <c r="AL826" s="1">
        <f>30+(podroze7[[#This Row],[dnie]]-1)*24</f>
        <v>54</v>
      </c>
      <c r="AM826" s="1">
        <f>podroze7[[#This Row],[dieta]]+podroze7[[#This Row],[Koszt_wyj]]</f>
        <v>747.7</v>
      </c>
      <c r="AZ826" s="1" t="s">
        <v>54</v>
      </c>
      <c r="BA826" s="1" t="s">
        <v>118</v>
      </c>
      <c r="BB826" s="1" t="s">
        <v>72</v>
      </c>
      <c r="BC826" s="2">
        <v>41970</v>
      </c>
      <c r="BD826" s="2">
        <v>41971</v>
      </c>
      <c r="BE826">
        <v>693.7</v>
      </c>
      <c r="BF826" t="str">
        <f>podroze78[[#This Row],[Imie]]&amp;podroze78[[#This Row],[Nazwisko]]</f>
        <v>PaulinaWatrach</v>
      </c>
      <c r="BG826">
        <f>COUNTIF(podroze78[id],podroze78[[#This Row],[id]])</f>
        <v>9</v>
      </c>
      <c r="BH826">
        <f>podroze78[[#This Row],[D_powr]]-podroze78[[#This Row],[D_wyj]]+1</f>
        <v>2</v>
      </c>
      <c r="BI826" s="1" cm="1">
        <f t="array" ref="BI826">SUM(IF(podroze78[Nazwisko]=podroze78[[#This Row],[Nazwisko]],podroze78[dnie],0))</f>
        <v>21</v>
      </c>
      <c r="BJ826" s="1">
        <f>30+(podroze78[[#This Row],[dnie]]-1)*24</f>
        <v>54</v>
      </c>
      <c r="BK826" s="1">
        <f>podroze78[[#This Row],[dieta]]+podroze78[[#This Row],[Koszt_wyj]]</f>
        <v>747.7</v>
      </c>
      <c r="BL826" s="1">
        <f>MONTH(podroze78[[#This Row],[D_wyj]])</f>
        <v>11</v>
      </c>
      <c r="BT826" s="1" t="s">
        <v>54</v>
      </c>
      <c r="BU826" s="1" t="s">
        <v>118</v>
      </c>
      <c r="BV826" s="1" t="s">
        <v>72</v>
      </c>
      <c r="BW826" s="2">
        <v>41970</v>
      </c>
      <c r="BX826" s="2">
        <v>41971</v>
      </c>
      <c r="BY826">
        <v>693.7</v>
      </c>
      <c r="BZ826" t="str">
        <f>podroze789[[#This Row],[Imie]]&amp;podroze789[[#This Row],[Nazwisko]]</f>
        <v>PaulinaWatrach</v>
      </c>
      <c r="CA826">
        <f>COUNTIF(podroze789[id],podroze789[[#This Row],[id]])</f>
        <v>9</v>
      </c>
      <c r="CB826">
        <f>podroze789[[#This Row],[D_powr]]-podroze789[[#This Row],[D_wyj]]+1</f>
        <v>2</v>
      </c>
      <c r="CC826" s="1" cm="1">
        <f t="array" ref="CC826">SUM(IF(podroze789[Nazwisko]=podroze789[[#This Row],[Nazwisko]],podroze789[dnie],0))</f>
        <v>21</v>
      </c>
      <c r="CD826" s="1">
        <f>30+(podroze789[[#This Row],[dnie]]-1)*24</f>
        <v>54</v>
      </c>
      <c r="CE826" s="1">
        <f>podroze789[[#This Row],[dieta]]+podroze789[[#This Row],[Koszt_wyj]]</f>
        <v>747.7</v>
      </c>
      <c r="CF826" s="1">
        <f>MONTH(podroze789[[#This Row],[D_wyj]])</f>
        <v>11</v>
      </c>
      <c r="CG826" s="1">
        <f>podroze789[[#This Row],[dnie]]-1</f>
        <v>1</v>
      </c>
    </row>
    <row r="827" spans="1:85" x14ac:dyDescent="0.25">
      <c r="A827" s="1" t="s">
        <v>54</v>
      </c>
      <c r="B827" s="1" t="s">
        <v>118</v>
      </c>
      <c r="C827" s="1" t="s">
        <v>30</v>
      </c>
      <c r="D827" s="2">
        <v>41994</v>
      </c>
      <c r="E827" s="2">
        <v>41995</v>
      </c>
      <c r="F827">
        <v>331.5</v>
      </c>
      <c r="G827" t="str">
        <f>podroze[[#This Row],[Imie]]&amp;podroze[[#This Row],[Nazwisko]]</f>
        <v>PaulinaWatrach</v>
      </c>
      <c r="H827">
        <f>COUNTIF(podroze[id],podroze[[#This Row],[id]])</f>
        <v>9</v>
      </c>
      <c r="I827">
        <f>podroze[[#This Row],[D_powr]]-podroze[[#This Row],[D_wyj]]+1</f>
        <v>2</v>
      </c>
      <c r="J827" s="1" cm="1">
        <f t="array" ref="J827">SUM(IF(podroze[Nazwisko]=podroze[[#This Row],[Nazwisko]],podroze[dnie],0))</f>
        <v>21</v>
      </c>
      <c r="K827" s="1">
        <f>30+(podroze[[#This Row],[dnie]]-1)*24</f>
        <v>54</v>
      </c>
      <c r="AB827" s="1" t="s">
        <v>54</v>
      </c>
      <c r="AC827" s="1" t="s">
        <v>118</v>
      </c>
      <c r="AD827" s="1" t="s">
        <v>30</v>
      </c>
      <c r="AE827" s="2">
        <v>41994</v>
      </c>
      <c r="AF827" s="2">
        <v>41995</v>
      </c>
      <c r="AG827">
        <v>331.5</v>
      </c>
      <c r="AH827" t="str">
        <f>podroze7[[#This Row],[Imie]]&amp;podroze7[[#This Row],[Nazwisko]]</f>
        <v>PaulinaWatrach</v>
      </c>
      <c r="AI827">
        <f>COUNTIF(podroze7[id],podroze7[[#This Row],[id]])</f>
        <v>9</v>
      </c>
      <c r="AJ827">
        <f>podroze7[[#This Row],[D_powr]]-podroze7[[#This Row],[D_wyj]]+1</f>
        <v>2</v>
      </c>
      <c r="AK827" s="1" cm="1">
        <f t="array" ref="AK827">SUM(IF(podroze7[Nazwisko]=podroze7[[#This Row],[Nazwisko]],podroze7[dnie],0))</f>
        <v>21</v>
      </c>
      <c r="AL827" s="1">
        <f>30+(podroze7[[#This Row],[dnie]]-1)*24</f>
        <v>54</v>
      </c>
      <c r="AM827" s="1">
        <f>podroze7[[#This Row],[dieta]]+podroze7[[#This Row],[Koszt_wyj]]</f>
        <v>385.5</v>
      </c>
      <c r="AZ827" s="1" t="s">
        <v>54</v>
      </c>
      <c r="BA827" s="1" t="s">
        <v>118</v>
      </c>
      <c r="BB827" s="1" t="s">
        <v>30</v>
      </c>
      <c r="BC827" s="2">
        <v>41994</v>
      </c>
      <c r="BD827" s="2">
        <v>41995</v>
      </c>
      <c r="BE827">
        <v>331.5</v>
      </c>
      <c r="BF827" t="str">
        <f>podroze78[[#This Row],[Imie]]&amp;podroze78[[#This Row],[Nazwisko]]</f>
        <v>PaulinaWatrach</v>
      </c>
      <c r="BG827">
        <f>COUNTIF(podroze78[id],podroze78[[#This Row],[id]])</f>
        <v>9</v>
      </c>
      <c r="BH827">
        <f>podroze78[[#This Row],[D_powr]]-podroze78[[#This Row],[D_wyj]]+1</f>
        <v>2</v>
      </c>
      <c r="BI827" s="1" cm="1">
        <f t="array" ref="BI827">SUM(IF(podroze78[Nazwisko]=podroze78[[#This Row],[Nazwisko]],podroze78[dnie],0))</f>
        <v>21</v>
      </c>
      <c r="BJ827" s="1">
        <f>30+(podroze78[[#This Row],[dnie]]-1)*24</f>
        <v>54</v>
      </c>
      <c r="BK827" s="1">
        <f>podroze78[[#This Row],[dieta]]+podroze78[[#This Row],[Koszt_wyj]]</f>
        <v>385.5</v>
      </c>
      <c r="BL827" s="1">
        <f>MONTH(podroze78[[#This Row],[D_wyj]])</f>
        <v>12</v>
      </c>
      <c r="BT827" s="1" t="s">
        <v>54</v>
      </c>
      <c r="BU827" s="1" t="s">
        <v>118</v>
      </c>
      <c r="BV827" s="1" t="s">
        <v>30</v>
      </c>
      <c r="BW827" s="2">
        <v>41994</v>
      </c>
      <c r="BX827" s="2">
        <v>41995</v>
      </c>
      <c r="BY827">
        <v>331.5</v>
      </c>
      <c r="BZ827" t="str">
        <f>podroze789[[#This Row],[Imie]]&amp;podroze789[[#This Row],[Nazwisko]]</f>
        <v>PaulinaWatrach</v>
      </c>
      <c r="CA827">
        <f>COUNTIF(podroze789[id],podroze789[[#This Row],[id]])</f>
        <v>9</v>
      </c>
      <c r="CB827">
        <f>podroze789[[#This Row],[D_powr]]-podroze789[[#This Row],[D_wyj]]+1</f>
        <v>2</v>
      </c>
      <c r="CC827" s="1" cm="1">
        <f t="array" ref="CC827">SUM(IF(podroze789[Nazwisko]=podroze789[[#This Row],[Nazwisko]],podroze789[dnie],0))</f>
        <v>21</v>
      </c>
      <c r="CD827" s="1">
        <f>30+(podroze789[[#This Row],[dnie]]-1)*24</f>
        <v>54</v>
      </c>
      <c r="CE827" s="1">
        <f>podroze789[[#This Row],[dieta]]+podroze789[[#This Row],[Koszt_wyj]]</f>
        <v>385.5</v>
      </c>
      <c r="CF827" s="1">
        <f>MONTH(podroze789[[#This Row],[D_wyj]])</f>
        <v>12</v>
      </c>
      <c r="CG827" s="1">
        <f>podroze789[[#This Row],[dnie]]-1</f>
        <v>1</v>
      </c>
    </row>
    <row r="828" spans="1:85" x14ac:dyDescent="0.25">
      <c r="A828" s="1" t="s">
        <v>57</v>
      </c>
      <c r="B828" s="1" t="s">
        <v>58</v>
      </c>
      <c r="C828" s="1" t="s">
        <v>19</v>
      </c>
      <c r="D828" s="2">
        <v>41918</v>
      </c>
      <c r="E828" s="2">
        <v>41919</v>
      </c>
      <c r="F828">
        <v>654.4</v>
      </c>
      <c r="G828" t="str">
        <f>podroze[[#This Row],[Imie]]&amp;podroze[[#This Row],[Nazwisko]]</f>
        <v>AmeliaWojtecka</v>
      </c>
      <c r="H828">
        <f>COUNTIF(podroze[id],podroze[[#This Row],[id]])</f>
        <v>8</v>
      </c>
      <c r="I828">
        <f>podroze[[#This Row],[D_powr]]-podroze[[#This Row],[D_wyj]]+1</f>
        <v>2</v>
      </c>
      <c r="J828" s="1" cm="1">
        <f t="array" ref="J828">SUM(IF(podroze[Nazwisko]=podroze[[#This Row],[Nazwisko]],podroze[dnie],0))</f>
        <v>21</v>
      </c>
      <c r="K828" s="1">
        <f>30+(podroze[[#This Row],[dnie]]-1)*24</f>
        <v>54</v>
      </c>
      <c r="AB828" s="1" t="s">
        <v>57</v>
      </c>
      <c r="AC828" s="1" t="s">
        <v>58</v>
      </c>
      <c r="AD828" s="1" t="s">
        <v>19</v>
      </c>
      <c r="AE828" s="2">
        <v>41918</v>
      </c>
      <c r="AF828" s="2">
        <v>41919</v>
      </c>
      <c r="AG828">
        <v>654.4</v>
      </c>
      <c r="AH828" t="str">
        <f>podroze7[[#This Row],[Imie]]&amp;podroze7[[#This Row],[Nazwisko]]</f>
        <v>AmeliaWojtecka</v>
      </c>
      <c r="AI828">
        <f>COUNTIF(podroze7[id],podroze7[[#This Row],[id]])</f>
        <v>8</v>
      </c>
      <c r="AJ828">
        <f>podroze7[[#This Row],[D_powr]]-podroze7[[#This Row],[D_wyj]]+1</f>
        <v>2</v>
      </c>
      <c r="AK828" s="1" cm="1">
        <f t="array" ref="AK828">SUM(IF(podroze7[Nazwisko]=podroze7[[#This Row],[Nazwisko]],podroze7[dnie],0))</f>
        <v>21</v>
      </c>
      <c r="AL828" s="1">
        <f>30+(podroze7[[#This Row],[dnie]]-1)*24</f>
        <v>54</v>
      </c>
      <c r="AM828" s="1">
        <f>podroze7[[#This Row],[dieta]]+podroze7[[#This Row],[Koszt_wyj]]</f>
        <v>708.4</v>
      </c>
      <c r="AZ828" s="1" t="s">
        <v>57</v>
      </c>
      <c r="BA828" s="1" t="s">
        <v>58</v>
      </c>
      <c r="BB828" s="1" t="s">
        <v>19</v>
      </c>
      <c r="BC828" s="2">
        <v>41918</v>
      </c>
      <c r="BD828" s="2">
        <v>41919</v>
      </c>
      <c r="BE828">
        <v>654.4</v>
      </c>
      <c r="BF828" t="str">
        <f>podroze78[[#This Row],[Imie]]&amp;podroze78[[#This Row],[Nazwisko]]</f>
        <v>AmeliaWojtecka</v>
      </c>
      <c r="BG828">
        <f>COUNTIF(podroze78[id],podroze78[[#This Row],[id]])</f>
        <v>8</v>
      </c>
      <c r="BH828">
        <f>podroze78[[#This Row],[D_powr]]-podroze78[[#This Row],[D_wyj]]+1</f>
        <v>2</v>
      </c>
      <c r="BI828" s="1" cm="1">
        <f t="array" ref="BI828">SUM(IF(podroze78[Nazwisko]=podroze78[[#This Row],[Nazwisko]],podroze78[dnie],0))</f>
        <v>21</v>
      </c>
      <c r="BJ828" s="1">
        <f>30+(podroze78[[#This Row],[dnie]]-1)*24</f>
        <v>54</v>
      </c>
      <c r="BK828" s="1">
        <f>podroze78[[#This Row],[dieta]]+podroze78[[#This Row],[Koszt_wyj]]</f>
        <v>708.4</v>
      </c>
      <c r="BL828" s="1">
        <f>MONTH(podroze78[[#This Row],[D_wyj]])</f>
        <v>10</v>
      </c>
      <c r="BT828" s="1" t="s">
        <v>57</v>
      </c>
      <c r="BU828" s="1" t="s">
        <v>58</v>
      </c>
      <c r="BV828" s="1" t="s">
        <v>19</v>
      </c>
      <c r="BW828" s="2">
        <v>41918</v>
      </c>
      <c r="BX828" s="2">
        <v>41919</v>
      </c>
      <c r="BY828">
        <v>654.4</v>
      </c>
      <c r="BZ828" t="str">
        <f>podroze789[[#This Row],[Imie]]&amp;podroze789[[#This Row],[Nazwisko]]</f>
        <v>AmeliaWojtecka</v>
      </c>
      <c r="CA828">
        <f>COUNTIF(podroze789[id],podroze789[[#This Row],[id]])</f>
        <v>8</v>
      </c>
      <c r="CB828">
        <f>podroze789[[#This Row],[D_powr]]-podroze789[[#This Row],[D_wyj]]+1</f>
        <v>2</v>
      </c>
      <c r="CC828" s="1" cm="1">
        <f t="array" ref="CC828">SUM(IF(podroze789[Nazwisko]=podroze789[[#This Row],[Nazwisko]],podroze789[dnie],0))</f>
        <v>21</v>
      </c>
      <c r="CD828" s="1">
        <f>30+(podroze789[[#This Row],[dnie]]-1)*24</f>
        <v>54</v>
      </c>
      <c r="CE828" s="1">
        <f>podroze789[[#This Row],[dieta]]+podroze789[[#This Row],[Koszt_wyj]]</f>
        <v>708.4</v>
      </c>
      <c r="CF828" s="1">
        <f>MONTH(podroze789[[#This Row],[D_wyj]])</f>
        <v>10</v>
      </c>
      <c r="CG828" s="1">
        <f>podroze789[[#This Row],[dnie]]-1</f>
        <v>1</v>
      </c>
    </row>
    <row r="829" spans="1:85" x14ac:dyDescent="0.25">
      <c r="A829" s="1" t="s">
        <v>57</v>
      </c>
      <c r="B829" s="1" t="s">
        <v>58</v>
      </c>
      <c r="C829" s="1" t="s">
        <v>30</v>
      </c>
      <c r="D829" s="2">
        <v>41934</v>
      </c>
      <c r="E829" s="2">
        <v>41935</v>
      </c>
      <c r="F829">
        <v>331.5</v>
      </c>
      <c r="G829" t="str">
        <f>podroze[[#This Row],[Imie]]&amp;podroze[[#This Row],[Nazwisko]]</f>
        <v>AmeliaWojtecka</v>
      </c>
      <c r="H829">
        <f>COUNTIF(podroze[id],podroze[[#This Row],[id]])</f>
        <v>8</v>
      </c>
      <c r="I829">
        <f>podroze[[#This Row],[D_powr]]-podroze[[#This Row],[D_wyj]]+1</f>
        <v>2</v>
      </c>
      <c r="J829" s="1" cm="1">
        <f t="array" ref="J829">SUM(IF(podroze[Nazwisko]=podroze[[#This Row],[Nazwisko]],podroze[dnie],0))</f>
        <v>21</v>
      </c>
      <c r="K829" s="1">
        <f>30+(podroze[[#This Row],[dnie]]-1)*24</f>
        <v>54</v>
      </c>
      <c r="AB829" s="1" t="s">
        <v>57</v>
      </c>
      <c r="AC829" s="1" t="s">
        <v>58</v>
      </c>
      <c r="AD829" s="1" t="s">
        <v>30</v>
      </c>
      <c r="AE829" s="2">
        <v>41934</v>
      </c>
      <c r="AF829" s="2">
        <v>41935</v>
      </c>
      <c r="AG829">
        <v>331.5</v>
      </c>
      <c r="AH829" t="str">
        <f>podroze7[[#This Row],[Imie]]&amp;podroze7[[#This Row],[Nazwisko]]</f>
        <v>AmeliaWojtecka</v>
      </c>
      <c r="AI829">
        <f>COUNTIF(podroze7[id],podroze7[[#This Row],[id]])</f>
        <v>8</v>
      </c>
      <c r="AJ829">
        <f>podroze7[[#This Row],[D_powr]]-podroze7[[#This Row],[D_wyj]]+1</f>
        <v>2</v>
      </c>
      <c r="AK829" s="1" cm="1">
        <f t="array" ref="AK829">SUM(IF(podroze7[Nazwisko]=podroze7[[#This Row],[Nazwisko]],podroze7[dnie],0))</f>
        <v>21</v>
      </c>
      <c r="AL829" s="1">
        <f>30+(podroze7[[#This Row],[dnie]]-1)*24</f>
        <v>54</v>
      </c>
      <c r="AM829" s="1">
        <f>podroze7[[#This Row],[dieta]]+podroze7[[#This Row],[Koszt_wyj]]</f>
        <v>385.5</v>
      </c>
      <c r="AZ829" s="1" t="s">
        <v>57</v>
      </c>
      <c r="BA829" s="1" t="s">
        <v>58</v>
      </c>
      <c r="BB829" s="1" t="s">
        <v>30</v>
      </c>
      <c r="BC829" s="2">
        <v>41934</v>
      </c>
      <c r="BD829" s="2">
        <v>41935</v>
      </c>
      <c r="BE829">
        <v>331.5</v>
      </c>
      <c r="BF829" t="str">
        <f>podroze78[[#This Row],[Imie]]&amp;podroze78[[#This Row],[Nazwisko]]</f>
        <v>AmeliaWojtecka</v>
      </c>
      <c r="BG829">
        <f>COUNTIF(podroze78[id],podroze78[[#This Row],[id]])</f>
        <v>8</v>
      </c>
      <c r="BH829">
        <f>podroze78[[#This Row],[D_powr]]-podroze78[[#This Row],[D_wyj]]+1</f>
        <v>2</v>
      </c>
      <c r="BI829" s="1" cm="1">
        <f t="array" ref="BI829">SUM(IF(podroze78[Nazwisko]=podroze78[[#This Row],[Nazwisko]],podroze78[dnie],0))</f>
        <v>21</v>
      </c>
      <c r="BJ829" s="1">
        <f>30+(podroze78[[#This Row],[dnie]]-1)*24</f>
        <v>54</v>
      </c>
      <c r="BK829" s="1">
        <f>podroze78[[#This Row],[dieta]]+podroze78[[#This Row],[Koszt_wyj]]</f>
        <v>385.5</v>
      </c>
      <c r="BL829" s="1">
        <f>MONTH(podroze78[[#This Row],[D_wyj]])</f>
        <v>10</v>
      </c>
      <c r="BT829" s="1" t="s">
        <v>57</v>
      </c>
      <c r="BU829" s="1" t="s">
        <v>58</v>
      </c>
      <c r="BV829" s="1" t="s">
        <v>30</v>
      </c>
      <c r="BW829" s="2">
        <v>41934</v>
      </c>
      <c r="BX829" s="2">
        <v>41935</v>
      </c>
      <c r="BY829">
        <v>331.5</v>
      </c>
      <c r="BZ829" t="str">
        <f>podroze789[[#This Row],[Imie]]&amp;podroze789[[#This Row],[Nazwisko]]</f>
        <v>AmeliaWojtecka</v>
      </c>
      <c r="CA829">
        <f>COUNTIF(podroze789[id],podroze789[[#This Row],[id]])</f>
        <v>8</v>
      </c>
      <c r="CB829">
        <f>podroze789[[#This Row],[D_powr]]-podroze789[[#This Row],[D_wyj]]+1</f>
        <v>2</v>
      </c>
      <c r="CC829" s="1" cm="1">
        <f t="array" ref="CC829">SUM(IF(podroze789[Nazwisko]=podroze789[[#This Row],[Nazwisko]],podroze789[dnie],0))</f>
        <v>21</v>
      </c>
      <c r="CD829" s="1">
        <f>30+(podroze789[[#This Row],[dnie]]-1)*24</f>
        <v>54</v>
      </c>
      <c r="CE829" s="1">
        <f>podroze789[[#This Row],[dieta]]+podroze789[[#This Row],[Koszt_wyj]]</f>
        <v>385.5</v>
      </c>
      <c r="CF829" s="1">
        <f>MONTH(podroze789[[#This Row],[D_wyj]])</f>
        <v>10</v>
      </c>
      <c r="CG829" s="1">
        <f>podroze789[[#This Row],[dnie]]-1</f>
        <v>1</v>
      </c>
    </row>
    <row r="830" spans="1:85" x14ac:dyDescent="0.25">
      <c r="A830" s="1" t="s">
        <v>137</v>
      </c>
      <c r="B830" s="1" t="s">
        <v>160</v>
      </c>
      <c r="C830" s="1" t="s">
        <v>24</v>
      </c>
      <c r="D830" s="2">
        <v>41696</v>
      </c>
      <c r="E830" s="2">
        <v>41697</v>
      </c>
      <c r="F830">
        <v>439.7</v>
      </c>
      <c r="G830" t="str">
        <f>podroze[[#This Row],[Imie]]&amp;podroze[[#This Row],[Nazwisko]]</f>
        <v>RozaliaParad</v>
      </c>
      <c r="H830">
        <f>COUNTIF(podroze[id],podroze[[#This Row],[id]])</f>
        <v>7</v>
      </c>
      <c r="I830">
        <f>podroze[[#This Row],[D_powr]]-podroze[[#This Row],[D_wyj]]+1</f>
        <v>2</v>
      </c>
      <c r="J830" s="1" cm="1">
        <f t="array" ref="J830">SUM(IF(podroze[Nazwisko]=podroze[[#This Row],[Nazwisko]],podroze[dnie],0))</f>
        <v>21</v>
      </c>
      <c r="K830" s="1">
        <f>30+(podroze[[#This Row],[dnie]]-1)*24</f>
        <v>54</v>
      </c>
      <c r="AB830" s="1" t="s">
        <v>137</v>
      </c>
      <c r="AC830" s="1" t="s">
        <v>160</v>
      </c>
      <c r="AD830" s="1" t="s">
        <v>24</v>
      </c>
      <c r="AE830" s="2">
        <v>41696</v>
      </c>
      <c r="AF830" s="2">
        <v>41697</v>
      </c>
      <c r="AG830">
        <v>439.7</v>
      </c>
      <c r="AH830" t="str">
        <f>podroze7[[#This Row],[Imie]]&amp;podroze7[[#This Row],[Nazwisko]]</f>
        <v>RozaliaParad</v>
      </c>
      <c r="AI830">
        <f>COUNTIF(podroze7[id],podroze7[[#This Row],[id]])</f>
        <v>7</v>
      </c>
      <c r="AJ830">
        <f>podroze7[[#This Row],[D_powr]]-podroze7[[#This Row],[D_wyj]]+1</f>
        <v>2</v>
      </c>
      <c r="AK830" s="1" cm="1">
        <f t="array" ref="AK830">SUM(IF(podroze7[Nazwisko]=podroze7[[#This Row],[Nazwisko]],podroze7[dnie],0))</f>
        <v>21</v>
      </c>
      <c r="AL830" s="1">
        <f>30+(podroze7[[#This Row],[dnie]]-1)*24</f>
        <v>54</v>
      </c>
      <c r="AM830" s="1">
        <f>podroze7[[#This Row],[dieta]]+podroze7[[#This Row],[Koszt_wyj]]</f>
        <v>493.7</v>
      </c>
      <c r="AZ830" s="1" t="s">
        <v>137</v>
      </c>
      <c r="BA830" s="1" t="s">
        <v>160</v>
      </c>
      <c r="BB830" s="1" t="s">
        <v>24</v>
      </c>
      <c r="BC830" s="2">
        <v>41696</v>
      </c>
      <c r="BD830" s="2">
        <v>41697</v>
      </c>
      <c r="BE830">
        <v>439.7</v>
      </c>
      <c r="BF830" t="str">
        <f>podroze78[[#This Row],[Imie]]&amp;podroze78[[#This Row],[Nazwisko]]</f>
        <v>RozaliaParad</v>
      </c>
      <c r="BG830">
        <f>COUNTIF(podroze78[id],podroze78[[#This Row],[id]])</f>
        <v>7</v>
      </c>
      <c r="BH830">
        <f>podroze78[[#This Row],[D_powr]]-podroze78[[#This Row],[D_wyj]]+1</f>
        <v>2</v>
      </c>
      <c r="BI830" s="1" cm="1">
        <f t="array" ref="BI830">SUM(IF(podroze78[Nazwisko]=podroze78[[#This Row],[Nazwisko]],podroze78[dnie],0))</f>
        <v>21</v>
      </c>
      <c r="BJ830" s="1">
        <f>30+(podroze78[[#This Row],[dnie]]-1)*24</f>
        <v>54</v>
      </c>
      <c r="BK830" s="1">
        <f>podroze78[[#This Row],[dieta]]+podroze78[[#This Row],[Koszt_wyj]]</f>
        <v>493.7</v>
      </c>
      <c r="BL830" s="1">
        <f>MONTH(podroze78[[#This Row],[D_wyj]])</f>
        <v>2</v>
      </c>
      <c r="BT830" s="1" t="s">
        <v>137</v>
      </c>
      <c r="BU830" s="1" t="s">
        <v>160</v>
      </c>
      <c r="BV830" s="1" t="s">
        <v>24</v>
      </c>
      <c r="BW830" s="2">
        <v>41696</v>
      </c>
      <c r="BX830" s="2">
        <v>41697</v>
      </c>
      <c r="BY830">
        <v>439.7</v>
      </c>
      <c r="BZ830" t="str">
        <f>podroze789[[#This Row],[Imie]]&amp;podroze789[[#This Row],[Nazwisko]]</f>
        <v>RozaliaParad</v>
      </c>
      <c r="CA830">
        <f>COUNTIF(podroze789[id],podroze789[[#This Row],[id]])</f>
        <v>7</v>
      </c>
      <c r="CB830">
        <f>podroze789[[#This Row],[D_powr]]-podroze789[[#This Row],[D_wyj]]+1</f>
        <v>2</v>
      </c>
      <c r="CC830" s="1" cm="1">
        <f t="array" ref="CC830">SUM(IF(podroze789[Nazwisko]=podroze789[[#This Row],[Nazwisko]],podroze789[dnie],0))</f>
        <v>21</v>
      </c>
      <c r="CD830" s="1">
        <f>30+(podroze789[[#This Row],[dnie]]-1)*24</f>
        <v>54</v>
      </c>
      <c r="CE830" s="1">
        <f>podroze789[[#This Row],[dieta]]+podroze789[[#This Row],[Koszt_wyj]]</f>
        <v>493.7</v>
      </c>
      <c r="CF830" s="1">
        <f>MONTH(podroze789[[#This Row],[D_wyj]])</f>
        <v>2</v>
      </c>
      <c r="CG830" s="1">
        <f>podroze789[[#This Row],[dnie]]-1</f>
        <v>1</v>
      </c>
    </row>
    <row r="831" spans="1:85" x14ac:dyDescent="0.25">
      <c r="A831" s="1" t="s">
        <v>137</v>
      </c>
      <c r="B831" s="1" t="s">
        <v>160</v>
      </c>
      <c r="C831" s="1" t="s">
        <v>38</v>
      </c>
      <c r="D831" s="2">
        <v>41773</v>
      </c>
      <c r="E831" s="2">
        <v>41774</v>
      </c>
      <c r="F831">
        <v>407.8</v>
      </c>
      <c r="G831" t="str">
        <f>podroze[[#This Row],[Imie]]&amp;podroze[[#This Row],[Nazwisko]]</f>
        <v>RozaliaParad</v>
      </c>
      <c r="H831">
        <f>COUNTIF(podroze[id],podroze[[#This Row],[id]])</f>
        <v>7</v>
      </c>
      <c r="I831">
        <f>podroze[[#This Row],[D_powr]]-podroze[[#This Row],[D_wyj]]+1</f>
        <v>2</v>
      </c>
      <c r="J831" s="1" cm="1">
        <f t="array" ref="J831">SUM(IF(podroze[Nazwisko]=podroze[[#This Row],[Nazwisko]],podroze[dnie],0))</f>
        <v>21</v>
      </c>
      <c r="K831" s="1">
        <f>30+(podroze[[#This Row],[dnie]]-1)*24</f>
        <v>54</v>
      </c>
      <c r="AB831" s="1" t="s">
        <v>137</v>
      </c>
      <c r="AC831" s="1" t="s">
        <v>160</v>
      </c>
      <c r="AD831" s="1" t="s">
        <v>38</v>
      </c>
      <c r="AE831" s="2">
        <v>41773</v>
      </c>
      <c r="AF831" s="2">
        <v>41774</v>
      </c>
      <c r="AG831">
        <v>407.8</v>
      </c>
      <c r="AH831" t="str">
        <f>podroze7[[#This Row],[Imie]]&amp;podroze7[[#This Row],[Nazwisko]]</f>
        <v>RozaliaParad</v>
      </c>
      <c r="AI831">
        <f>COUNTIF(podroze7[id],podroze7[[#This Row],[id]])</f>
        <v>7</v>
      </c>
      <c r="AJ831">
        <f>podroze7[[#This Row],[D_powr]]-podroze7[[#This Row],[D_wyj]]+1</f>
        <v>2</v>
      </c>
      <c r="AK831" s="1" cm="1">
        <f t="array" ref="AK831">SUM(IF(podroze7[Nazwisko]=podroze7[[#This Row],[Nazwisko]],podroze7[dnie],0))</f>
        <v>21</v>
      </c>
      <c r="AL831" s="1">
        <f>30+(podroze7[[#This Row],[dnie]]-1)*24</f>
        <v>54</v>
      </c>
      <c r="AM831" s="1">
        <f>podroze7[[#This Row],[dieta]]+podroze7[[#This Row],[Koszt_wyj]]</f>
        <v>461.8</v>
      </c>
      <c r="AZ831" s="1" t="s">
        <v>137</v>
      </c>
      <c r="BA831" s="1" t="s">
        <v>160</v>
      </c>
      <c r="BB831" s="1" t="s">
        <v>38</v>
      </c>
      <c r="BC831" s="2">
        <v>41773</v>
      </c>
      <c r="BD831" s="2">
        <v>41774</v>
      </c>
      <c r="BE831">
        <v>407.8</v>
      </c>
      <c r="BF831" t="str">
        <f>podroze78[[#This Row],[Imie]]&amp;podroze78[[#This Row],[Nazwisko]]</f>
        <v>RozaliaParad</v>
      </c>
      <c r="BG831">
        <f>COUNTIF(podroze78[id],podroze78[[#This Row],[id]])</f>
        <v>7</v>
      </c>
      <c r="BH831">
        <f>podroze78[[#This Row],[D_powr]]-podroze78[[#This Row],[D_wyj]]+1</f>
        <v>2</v>
      </c>
      <c r="BI831" s="1" cm="1">
        <f t="array" ref="BI831">SUM(IF(podroze78[Nazwisko]=podroze78[[#This Row],[Nazwisko]],podroze78[dnie],0))</f>
        <v>21</v>
      </c>
      <c r="BJ831" s="1">
        <f>30+(podroze78[[#This Row],[dnie]]-1)*24</f>
        <v>54</v>
      </c>
      <c r="BK831" s="1">
        <f>podroze78[[#This Row],[dieta]]+podroze78[[#This Row],[Koszt_wyj]]</f>
        <v>461.8</v>
      </c>
      <c r="BL831" s="1">
        <f>MONTH(podroze78[[#This Row],[D_wyj]])</f>
        <v>5</v>
      </c>
      <c r="BT831" s="1" t="s">
        <v>137</v>
      </c>
      <c r="BU831" s="1" t="s">
        <v>160</v>
      </c>
      <c r="BV831" s="1" t="s">
        <v>38</v>
      </c>
      <c r="BW831" s="2">
        <v>41773</v>
      </c>
      <c r="BX831" s="2">
        <v>41774</v>
      </c>
      <c r="BY831">
        <v>407.8</v>
      </c>
      <c r="BZ831" t="str">
        <f>podroze789[[#This Row],[Imie]]&amp;podroze789[[#This Row],[Nazwisko]]</f>
        <v>RozaliaParad</v>
      </c>
      <c r="CA831">
        <f>COUNTIF(podroze789[id],podroze789[[#This Row],[id]])</f>
        <v>7</v>
      </c>
      <c r="CB831">
        <f>podroze789[[#This Row],[D_powr]]-podroze789[[#This Row],[D_wyj]]+1</f>
        <v>2</v>
      </c>
      <c r="CC831" s="1" cm="1">
        <f t="array" ref="CC831">SUM(IF(podroze789[Nazwisko]=podroze789[[#This Row],[Nazwisko]],podroze789[dnie],0))</f>
        <v>21</v>
      </c>
      <c r="CD831" s="1">
        <f>30+(podroze789[[#This Row],[dnie]]-1)*24</f>
        <v>54</v>
      </c>
      <c r="CE831" s="1">
        <f>podroze789[[#This Row],[dieta]]+podroze789[[#This Row],[Koszt_wyj]]</f>
        <v>461.8</v>
      </c>
      <c r="CF831" s="1">
        <f>MONTH(podroze789[[#This Row],[D_wyj]])</f>
        <v>5</v>
      </c>
      <c r="CG831" s="1">
        <f>podroze789[[#This Row],[dnie]]-1</f>
        <v>1</v>
      </c>
    </row>
    <row r="832" spans="1:85" hidden="1" x14ac:dyDescent="0.25">
      <c r="A832" s="1" t="s">
        <v>70</v>
      </c>
      <c r="B832" s="1" t="s">
        <v>117</v>
      </c>
      <c r="C832" s="1" t="s">
        <v>72</v>
      </c>
      <c r="D832" s="2">
        <v>41925</v>
      </c>
      <c r="E832" s="2">
        <v>41925</v>
      </c>
      <c r="F832">
        <v>494.7</v>
      </c>
      <c r="G832" t="str">
        <f>podroze[[#This Row],[Imie]]&amp;podroze[[#This Row],[Nazwisko]]</f>
        <v>MarekTrzeski</v>
      </c>
      <c r="H832">
        <f>COUNTIF(podroze[id],podroze[[#This Row],[id]])</f>
        <v>9</v>
      </c>
      <c r="I832">
        <f>podroze[[#This Row],[D_powr]]-podroze[[#This Row],[D_wyj]]+1</f>
        <v>1</v>
      </c>
      <c r="J832" s="1" cm="1">
        <f t="array" ref="J832">SUM(IF(podroze[Nazwisko]=podroze[[#This Row],[Nazwisko]],podroze[dnie],0))</f>
        <v>21</v>
      </c>
      <c r="K832" s="1">
        <f>30+(podroze[[#This Row],[dnie]]-1)*24</f>
        <v>30</v>
      </c>
      <c r="AB832" s="1" t="s">
        <v>70</v>
      </c>
      <c r="AC832" s="1" t="s">
        <v>117</v>
      </c>
      <c r="AD832" s="1" t="s">
        <v>72</v>
      </c>
      <c r="AE832" s="2">
        <v>41925</v>
      </c>
      <c r="AF832" s="2">
        <v>41925</v>
      </c>
      <c r="AG832">
        <v>494.7</v>
      </c>
      <c r="AH832" t="str">
        <f>podroze7[[#This Row],[Imie]]&amp;podroze7[[#This Row],[Nazwisko]]</f>
        <v>MarekTrzeski</v>
      </c>
      <c r="AI832">
        <f>COUNTIF(podroze7[id],podroze7[[#This Row],[id]])</f>
        <v>9</v>
      </c>
      <c r="AJ832">
        <f>podroze7[[#This Row],[D_powr]]-podroze7[[#This Row],[D_wyj]]+1</f>
        <v>1</v>
      </c>
      <c r="AK832" s="1" cm="1">
        <f t="array" ref="AK832">SUM(IF(podroze7[Nazwisko]=podroze7[[#This Row],[Nazwisko]],podroze7[dnie],0))</f>
        <v>21</v>
      </c>
      <c r="AL832" s="1">
        <f>30+(podroze7[[#This Row],[dnie]]-1)*24</f>
        <v>30</v>
      </c>
      <c r="AM832" s="1">
        <f>podroze7[[#This Row],[dieta]]+podroze7[[#This Row],[Koszt_wyj]]</f>
        <v>524.70000000000005</v>
      </c>
      <c r="AZ832" s="1" t="s">
        <v>70</v>
      </c>
      <c r="BA832" s="1" t="s">
        <v>117</v>
      </c>
      <c r="BB832" s="1" t="s">
        <v>72</v>
      </c>
      <c r="BC832" s="2">
        <v>41925</v>
      </c>
      <c r="BD832" s="2">
        <v>41925</v>
      </c>
      <c r="BE832">
        <v>494.7</v>
      </c>
      <c r="BF832" t="str">
        <f>podroze78[[#This Row],[Imie]]&amp;podroze78[[#This Row],[Nazwisko]]</f>
        <v>MarekTrzeski</v>
      </c>
      <c r="BG832">
        <f>COUNTIF(podroze78[id],podroze78[[#This Row],[id]])</f>
        <v>9</v>
      </c>
      <c r="BH832">
        <f>podroze78[[#This Row],[D_powr]]-podroze78[[#This Row],[D_wyj]]+1</f>
        <v>1</v>
      </c>
      <c r="BI832" s="1" cm="1">
        <f t="array" ref="BI832">SUM(IF(podroze78[Nazwisko]=podroze78[[#This Row],[Nazwisko]],podroze78[dnie],0))</f>
        <v>21</v>
      </c>
      <c r="BJ832" s="1">
        <f>30+(podroze78[[#This Row],[dnie]]-1)*24</f>
        <v>30</v>
      </c>
      <c r="BK832" s="1">
        <f>podroze78[[#This Row],[dieta]]+podroze78[[#This Row],[Koszt_wyj]]</f>
        <v>524.70000000000005</v>
      </c>
      <c r="BL832" s="1">
        <f>MONTH(podroze78[[#This Row],[D_wyj]])</f>
        <v>10</v>
      </c>
      <c r="BT832" s="1" t="s">
        <v>70</v>
      </c>
      <c r="BU832" s="1" t="s">
        <v>117</v>
      </c>
      <c r="BV832" s="1" t="s">
        <v>72</v>
      </c>
      <c r="BW832" s="2">
        <v>41925</v>
      </c>
      <c r="BX832" s="2">
        <v>41925</v>
      </c>
      <c r="BY832">
        <v>494.7</v>
      </c>
      <c r="BZ832" t="str">
        <f>podroze789[[#This Row],[Imie]]&amp;podroze789[[#This Row],[Nazwisko]]</f>
        <v>MarekTrzeski</v>
      </c>
      <c r="CA832">
        <f>COUNTIF(podroze789[id],podroze789[[#This Row],[id]])</f>
        <v>9</v>
      </c>
      <c r="CB832">
        <f>podroze789[[#This Row],[D_powr]]-podroze789[[#This Row],[D_wyj]]+1</f>
        <v>1</v>
      </c>
      <c r="CC832" s="1" cm="1">
        <f t="array" ref="CC832">SUM(IF(podroze789[Nazwisko]=podroze789[[#This Row],[Nazwisko]],podroze789[dnie],0))</f>
        <v>21</v>
      </c>
      <c r="CD832" s="1">
        <f>30+(podroze789[[#This Row],[dnie]]-1)*24</f>
        <v>30</v>
      </c>
      <c r="CE832" s="1">
        <f>podroze789[[#This Row],[dieta]]+podroze789[[#This Row],[Koszt_wyj]]</f>
        <v>524.70000000000005</v>
      </c>
      <c r="CF832" s="1">
        <f>MONTH(podroze789[[#This Row],[D_wyj]])</f>
        <v>10</v>
      </c>
      <c r="CG832" s="1">
        <f>podroze789[[#This Row],[dnie]]-1</f>
        <v>0</v>
      </c>
    </row>
    <row r="833" spans="1:85" hidden="1" x14ac:dyDescent="0.25">
      <c r="A833" s="1" t="s">
        <v>70</v>
      </c>
      <c r="B833" s="1" t="s">
        <v>117</v>
      </c>
      <c r="C833" s="1" t="s">
        <v>30</v>
      </c>
      <c r="D833" s="2">
        <v>41927</v>
      </c>
      <c r="E833" s="2">
        <v>41927</v>
      </c>
      <c r="F833">
        <v>212.5</v>
      </c>
      <c r="G833" t="str">
        <f>podroze[[#This Row],[Imie]]&amp;podroze[[#This Row],[Nazwisko]]</f>
        <v>MarekTrzeski</v>
      </c>
      <c r="H833">
        <f>COUNTIF(podroze[id],podroze[[#This Row],[id]])</f>
        <v>9</v>
      </c>
      <c r="I833">
        <f>podroze[[#This Row],[D_powr]]-podroze[[#This Row],[D_wyj]]+1</f>
        <v>1</v>
      </c>
      <c r="J833" s="1" cm="1">
        <f t="array" ref="J833">SUM(IF(podroze[Nazwisko]=podroze[[#This Row],[Nazwisko]],podroze[dnie],0))</f>
        <v>21</v>
      </c>
      <c r="K833" s="1">
        <f>30+(podroze[[#This Row],[dnie]]-1)*24</f>
        <v>30</v>
      </c>
      <c r="AB833" s="1" t="s">
        <v>70</v>
      </c>
      <c r="AC833" s="1" t="s">
        <v>117</v>
      </c>
      <c r="AD833" s="1" t="s">
        <v>30</v>
      </c>
      <c r="AE833" s="2">
        <v>41927</v>
      </c>
      <c r="AF833" s="2">
        <v>41927</v>
      </c>
      <c r="AG833">
        <v>212.5</v>
      </c>
      <c r="AH833" t="str">
        <f>podroze7[[#This Row],[Imie]]&amp;podroze7[[#This Row],[Nazwisko]]</f>
        <v>MarekTrzeski</v>
      </c>
      <c r="AI833">
        <f>COUNTIF(podroze7[id],podroze7[[#This Row],[id]])</f>
        <v>9</v>
      </c>
      <c r="AJ833">
        <f>podroze7[[#This Row],[D_powr]]-podroze7[[#This Row],[D_wyj]]+1</f>
        <v>1</v>
      </c>
      <c r="AK833" s="1" cm="1">
        <f t="array" ref="AK833">SUM(IF(podroze7[Nazwisko]=podroze7[[#This Row],[Nazwisko]],podroze7[dnie],0))</f>
        <v>21</v>
      </c>
      <c r="AL833" s="1">
        <f>30+(podroze7[[#This Row],[dnie]]-1)*24</f>
        <v>30</v>
      </c>
      <c r="AM833" s="1">
        <f>podroze7[[#This Row],[dieta]]+podroze7[[#This Row],[Koszt_wyj]]</f>
        <v>242.5</v>
      </c>
      <c r="AZ833" s="1" t="s">
        <v>70</v>
      </c>
      <c r="BA833" s="1" t="s">
        <v>117</v>
      </c>
      <c r="BB833" s="1" t="s">
        <v>30</v>
      </c>
      <c r="BC833" s="2">
        <v>41927</v>
      </c>
      <c r="BD833" s="2">
        <v>41927</v>
      </c>
      <c r="BE833">
        <v>212.5</v>
      </c>
      <c r="BF833" t="str">
        <f>podroze78[[#This Row],[Imie]]&amp;podroze78[[#This Row],[Nazwisko]]</f>
        <v>MarekTrzeski</v>
      </c>
      <c r="BG833">
        <f>COUNTIF(podroze78[id],podroze78[[#This Row],[id]])</f>
        <v>9</v>
      </c>
      <c r="BH833">
        <f>podroze78[[#This Row],[D_powr]]-podroze78[[#This Row],[D_wyj]]+1</f>
        <v>1</v>
      </c>
      <c r="BI833" s="1" cm="1">
        <f t="array" ref="BI833">SUM(IF(podroze78[Nazwisko]=podroze78[[#This Row],[Nazwisko]],podroze78[dnie],0))</f>
        <v>21</v>
      </c>
      <c r="BJ833" s="1">
        <f>30+(podroze78[[#This Row],[dnie]]-1)*24</f>
        <v>30</v>
      </c>
      <c r="BK833" s="1">
        <f>podroze78[[#This Row],[dieta]]+podroze78[[#This Row],[Koszt_wyj]]</f>
        <v>242.5</v>
      </c>
      <c r="BL833" s="1">
        <f>MONTH(podroze78[[#This Row],[D_wyj]])</f>
        <v>10</v>
      </c>
      <c r="BT833" s="1" t="s">
        <v>70</v>
      </c>
      <c r="BU833" s="1" t="s">
        <v>117</v>
      </c>
      <c r="BV833" s="1" t="s">
        <v>30</v>
      </c>
      <c r="BW833" s="2">
        <v>41927</v>
      </c>
      <c r="BX833" s="2">
        <v>41927</v>
      </c>
      <c r="BY833">
        <v>212.5</v>
      </c>
      <c r="BZ833" t="str">
        <f>podroze789[[#This Row],[Imie]]&amp;podroze789[[#This Row],[Nazwisko]]</f>
        <v>MarekTrzeski</v>
      </c>
      <c r="CA833">
        <f>COUNTIF(podroze789[id],podroze789[[#This Row],[id]])</f>
        <v>9</v>
      </c>
      <c r="CB833">
        <f>podroze789[[#This Row],[D_powr]]-podroze789[[#This Row],[D_wyj]]+1</f>
        <v>1</v>
      </c>
      <c r="CC833" s="1" cm="1">
        <f t="array" ref="CC833">SUM(IF(podroze789[Nazwisko]=podroze789[[#This Row],[Nazwisko]],podroze789[dnie],0))</f>
        <v>21</v>
      </c>
      <c r="CD833" s="1">
        <f>30+(podroze789[[#This Row],[dnie]]-1)*24</f>
        <v>30</v>
      </c>
      <c r="CE833" s="1">
        <f>podroze789[[#This Row],[dieta]]+podroze789[[#This Row],[Koszt_wyj]]</f>
        <v>242.5</v>
      </c>
      <c r="CF833" s="1">
        <f>MONTH(podroze789[[#This Row],[D_wyj]])</f>
        <v>10</v>
      </c>
      <c r="CG833" s="1">
        <f>podroze789[[#This Row],[dnie]]-1</f>
        <v>0</v>
      </c>
    </row>
    <row r="834" spans="1:85" hidden="1" x14ac:dyDescent="0.25">
      <c r="A834" s="1" t="s">
        <v>70</v>
      </c>
      <c r="B834" s="1" t="s">
        <v>117</v>
      </c>
      <c r="C834" s="1" t="s">
        <v>8</v>
      </c>
      <c r="D834" s="2">
        <v>41960</v>
      </c>
      <c r="E834" s="2">
        <v>41960</v>
      </c>
      <c r="F834">
        <v>680</v>
      </c>
      <c r="G834" t="str">
        <f>podroze[[#This Row],[Imie]]&amp;podroze[[#This Row],[Nazwisko]]</f>
        <v>MarekTrzeski</v>
      </c>
      <c r="H834">
        <f>COUNTIF(podroze[id],podroze[[#This Row],[id]])</f>
        <v>9</v>
      </c>
      <c r="I834">
        <f>podroze[[#This Row],[D_powr]]-podroze[[#This Row],[D_wyj]]+1</f>
        <v>1</v>
      </c>
      <c r="J834" s="1" cm="1">
        <f t="array" ref="J834">SUM(IF(podroze[Nazwisko]=podroze[[#This Row],[Nazwisko]],podroze[dnie],0))</f>
        <v>21</v>
      </c>
      <c r="K834" s="1">
        <f>30+(podroze[[#This Row],[dnie]]-1)*24</f>
        <v>30</v>
      </c>
      <c r="AB834" s="1" t="s">
        <v>70</v>
      </c>
      <c r="AC834" s="1" t="s">
        <v>117</v>
      </c>
      <c r="AD834" s="1" t="s">
        <v>8</v>
      </c>
      <c r="AE834" s="2">
        <v>41960</v>
      </c>
      <c r="AF834" s="2">
        <v>41960</v>
      </c>
      <c r="AG834">
        <v>680</v>
      </c>
      <c r="AH834" t="str">
        <f>podroze7[[#This Row],[Imie]]&amp;podroze7[[#This Row],[Nazwisko]]</f>
        <v>MarekTrzeski</v>
      </c>
      <c r="AI834">
        <f>COUNTIF(podroze7[id],podroze7[[#This Row],[id]])</f>
        <v>9</v>
      </c>
      <c r="AJ834">
        <f>podroze7[[#This Row],[D_powr]]-podroze7[[#This Row],[D_wyj]]+1</f>
        <v>1</v>
      </c>
      <c r="AK834" s="1" cm="1">
        <f t="array" ref="AK834">SUM(IF(podroze7[Nazwisko]=podroze7[[#This Row],[Nazwisko]],podroze7[dnie],0))</f>
        <v>21</v>
      </c>
      <c r="AL834" s="1">
        <f>30+(podroze7[[#This Row],[dnie]]-1)*24</f>
        <v>30</v>
      </c>
      <c r="AM834" s="1">
        <f>podroze7[[#This Row],[dieta]]+podroze7[[#This Row],[Koszt_wyj]]</f>
        <v>710</v>
      </c>
      <c r="AZ834" s="1" t="s">
        <v>70</v>
      </c>
      <c r="BA834" s="1" t="s">
        <v>117</v>
      </c>
      <c r="BB834" s="1" t="s">
        <v>8</v>
      </c>
      <c r="BC834" s="2">
        <v>41960</v>
      </c>
      <c r="BD834" s="2">
        <v>41960</v>
      </c>
      <c r="BE834">
        <v>680</v>
      </c>
      <c r="BF834" t="str">
        <f>podroze78[[#This Row],[Imie]]&amp;podroze78[[#This Row],[Nazwisko]]</f>
        <v>MarekTrzeski</v>
      </c>
      <c r="BG834">
        <f>COUNTIF(podroze78[id],podroze78[[#This Row],[id]])</f>
        <v>9</v>
      </c>
      <c r="BH834">
        <f>podroze78[[#This Row],[D_powr]]-podroze78[[#This Row],[D_wyj]]+1</f>
        <v>1</v>
      </c>
      <c r="BI834" s="1" cm="1">
        <f t="array" ref="BI834">SUM(IF(podroze78[Nazwisko]=podroze78[[#This Row],[Nazwisko]],podroze78[dnie],0))</f>
        <v>21</v>
      </c>
      <c r="BJ834" s="1">
        <f>30+(podroze78[[#This Row],[dnie]]-1)*24</f>
        <v>30</v>
      </c>
      <c r="BK834" s="1">
        <f>podroze78[[#This Row],[dieta]]+podroze78[[#This Row],[Koszt_wyj]]</f>
        <v>710</v>
      </c>
      <c r="BL834" s="1">
        <f>MONTH(podroze78[[#This Row],[D_wyj]])</f>
        <v>11</v>
      </c>
      <c r="BT834" s="1" t="s">
        <v>70</v>
      </c>
      <c r="BU834" s="1" t="s">
        <v>117</v>
      </c>
      <c r="BV834" s="1" t="s">
        <v>8</v>
      </c>
      <c r="BW834" s="2">
        <v>41960</v>
      </c>
      <c r="BX834" s="2">
        <v>41960</v>
      </c>
      <c r="BY834">
        <v>680</v>
      </c>
      <c r="BZ834" t="str">
        <f>podroze789[[#This Row],[Imie]]&amp;podroze789[[#This Row],[Nazwisko]]</f>
        <v>MarekTrzeski</v>
      </c>
      <c r="CA834">
        <f>COUNTIF(podroze789[id],podroze789[[#This Row],[id]])</f>
        <v>9</v>
      </c>
      <c r="CB834">
        <f>podroze789[[#This Row],[D_powr]]-podroze789[[#This Row],[D_wyj]]+1</f>
        <v>1</v>
      </c>
      <c r="CC834" s="1" cm="1">
        <f t="array" ref="CC834">SUM(IF(podroze789[Nazwisko]=podroze789[[#This Row],[Nazwisko]],podroze789[dnie],0))</f>
        <v>21</v>
      </c>
      <c r="CD834" s="1">
        <f>30+(podroze789[[#This Row],[dnie]]-1)*24</f>
        <v>30</v>
      </c>
      <c r="CE834" s="1">
        <f>podroze789[[#This Row],[dieta]]+podroze789[[#This Row],[Koszt_wyj]]</f>
        <v>710</v>
      </c>
      <c r="CF834" s="1">
        <f>MONTH(podroze789[[#This Row],[D_wyj]])</f>
        <v>11</v>
      </c>
      <c r="CG834" s="1">
        <f>podroze789[[#This Row],[dnie]]-1</f>
        <v>0</v>
      </c>
    </row>
    <row r="835" spans="1:85" hidden="1" x14ac:dyDescent="0.25">
      <c r="A835" s="1" t="s">
        <v>54</v>
      </c>
      <c r="B835" s="1" t="s">
        <v>118</v>
      </c>
      <c r="C835" s="1" t="s">
        <v>30</v>
      </c>
      <c r="D835" s="2">
        <v>41886</v>
      </c>
      <c r="E835" s="2">
        <v>41886</v>
      </c>
      <c r="F835">
        <v>212.5</v>
      </c>
      <c r="G835" t="str">
        <f>podroze[[#This Row],[Imie]]&amp;podroze[[#This Row],[Nazwisko]]</f>
        <v>PaulinaWatrach</v>
      </c>
      <c r="H835">
        <f>COUNTIF(podroze[id],podroze[[#This Row],[id]])</f>
        <v>9</v>
      </c>
      <c r="I835">
        <f>podroze[[#This Row],[D_powr]]-podroze[[#This Row],[D_wyj]]+1</f>
        <v>1</v>
      </c>
      <c r="J835" s="1" cm="1">
        <f t="array" ref="J835">SUM(IF(podroze[Nazwisko]=podroze[[#This Row],[Nazwisko]],podroze[dnie],0))</f>
        <v>21</v>
      </c>
      <c r="K835" s="1">
        <f>30+(podroze[[#This Row],[dnie]]-1)*24</f>
        <v>30</v>
      </c>
      <c r="AB835" s="1" t="s">
        <v>54</v>
      </c>
      <c r="AC835" s="1" t="s">
        <v>118</v>
      </c>
      <c r="AD835" s="1" t="s">
        <v>30</v>
      </c>
      <c r="AE835" s="2">
        <v>41886</v>
      </c>
      <c r="AF835" s="2">
        <v>41886</v>
      </c>
      <c r="AG835">
        <v>212.5</v>
      </c>
      <c r="AH835" t="str">
        <f>podroze7[[#This Row],[Imie]]&amp;podroze7[[#This Row],[Nazwisko]]</f>
        <v>PaulinaWatrach</v>
      </c>
      <c r="AI835">
        <f>COUNTIF(podroze7[id],podroze7[[#This Row],[id]])</f>
        <v>9</v>
      </c>
      <c r="AJ835">
        <f>podroze7[[#This Row],[D_powr]]-podroze7[[#This Row],[D_wyj]]+1</f>
        <v>1</v>
      </c>
      <c r="AK835" s="1" cm="1">
        <f t="array" ref="AK835">SUM(IF(podroze7[Nazwisko]=podroze7[[#This Row],[Nazwisko]],podroze7[dnie],0))</f>
        <v>21</v>
      </c>
      <c r="AL835" s="1">
        <f>30+(podroze7[[#This Row],[dnie]]-1)*24</f>
        <v>30</v>
      </c>
      <c r="AM835" s="1">
        <f>podroze7[[#This Row],[dieta]]+podroze7[[#This Row],[Koszt_wyj]]</f>
        <v>242.5</v>
      </c>
      <c r="AZ835" s="1" t="s">
        <v>54</v>
      </c>
      <c r="BA835" s="1" t="s">
        <v>118</v>
      </c>
      <c r="BB835" s="1" t="s">
        <v>30</v>
      </c>
      <c r="BC835" s="2">
        <v>41886</v>
      </c>
      <c r="BD835" s="2">
        <v>41886</v>
      </c>
      <c r="BE835">
        <v>212.5</v>
      </c>
      <c r="BF835" t="str">
        <f>podroze78[[#This Row],[Imie]]&amp;podroze78[[#This Row],[Nazwisko]]</f>
        <v>PaulinaWatrach</v>
      </c>
      <c r="BG835">
        <f>COUNTIF(podroze78[id],podroze78[[#This Row],[id]])</f>
        <v>9</v>
      </c>
      <c r="BH835">
        <f>podroze78[[#This Row],[D_powr]]-podroze78[[#This Row],[D_wyj]]+1</f>
        <v>1</v>
      </c>
      <c r="BI835" s="1" cm="1">
        <f t="array" ref="BI835">SUM(IF(podroze78[Nazwisko]=podroze78[[#This Row],[Nazwisko]],podroze78[dnie],0))</f>
        <v>21</v>
      </c>
      <c r="BJ835" s="1">
        <f>30+(podroze78[[#This Row],[dnie]]-1)*24</f>
        <v>30</v>
      </c>
      <c r="BK835" s="1">
        <f>podroze78[[#This Row],[dieta]]+podroze78[[#This Row],[Koszt_wyj]]</f>
        <v>242.5</v>
      </c>
      <c r="BL835" s="1">
        <f>MONTH(podroze78[[#This Row],[D_wyj]])</f>
        <v>9</v>
      </c>
      <c r="BT835" s="1" t="s">
        <v>54</v>
      </c>
      <c r="BU835" s="1" t="s">
        <v>118</v>
      </c>
      <c r="BV835" s="1" t="s">
        <v>30</v>
      </c>
      <c r="BW835" s="2">
        <v>41886</v>
      </c>
      <c r="BX835" s="2">
        <v>41886</v>
      </c>
      <c r="BY835">
        <v>212.5</v>
      </c>
      <c r="BZ835" t="str">
        <f>podroze789[[#This Row],[Imie]]&amp;podroze789[[#This Row],[Nazwisko]]</f>
        <v>PaulinaWatrach</v>
      </c>
      <c r="CA835">
        <f>COUNTIF(podroze789[id],podroze789[[#This Row],[id]])</f>
        <v>9</v>
      </c>
      <c r="CB835">
        <f>podroze789[[#This Row],[D_powr]]-podroze789[[#This Row],[D_wyj]]+1</f>
        <v>1</v>
      </c>
      <c r="CC835" s="1" cm="1">
        <f t="array" ref="CC835">SUM(IF(podroze789[Nazwisko]=podroze789[[#This Row],[Nazwisko]],podroze789[dnie],0))</f>
        <v>21</v>
      </c>
      <c r="CD835" s="1">
        <f>30+(podroze789[[#This Row],[dnie]]-1)*24</f>
        <v>30</v>
      </c>
      <c r="CE835" s="1">
        <f>podroze789[[#This Row],[dieta]]+podroze789[[#This Row],[Koszt_wyj]]</f>
        <v>242.5</v>
      </c>
      <c r="CF835" s="1">
        <f>MONTH(podroze789[[#This Row],[D_wyj]])</f>
        <v>9</v>
      </c>
      <c r="CG835" s="1">
        <f>podroze789[[#This Row],[dnie]]-1</f>
        <v>0</v>
      </c>
    </row>
    <row r="836" spans="1:85" hidden="1" x14ac:dyDescent="0.25">
      <c r="A836" s="1" t="s">
        <v>54</v>
      </c>
      <c r="B836" s="1" t="s">
        <v>118</v>
      </c>
      <c r="C836" s="1" t="s">
        <v>24</v>
      </c>
      <c r="D836" s="2">
        <v>41890</v>
      </c>
      <c r="E836" s="2">
        <v>41890</v>
      </c>
      <c r="F836">
        <v>290.7</v>
      </c>
      <c r="G836" t="str">
        <f>podroze[[#This Row],[Imie]]&amp;podroze[[#This Row],[Nazwisko]]</f>
        <v>PaulinaWatrach</v>
      </c>
      <c r="H836">
        <f>COUNTIF(podroze[id],podroze[[#This Row],[id]])</f>
        <v>9</v>
      </c>
      <c r="I836">
        <f>podroze[[#This Row],[D_powr]]-podroze[[#This Row],[D_wyj]]+1</f>
        <v>1</v>
      </c>
      <c r="J836" s="1" cm="1">
        <f t="array" ref="J836">SUM(IF(podroze[Nazwisko]=podroze[[#This Row],[Nazwisko]],podroze[dnie],0))</f>
        <v>21</v>
      </c>
      <c r="K836" s="1">
        <f>30+(podroze[[#This Row],[dnie]]-1)*24</f>
        <v>30</v>
      </c>
      <c r="AB836" s="1" t="s">
        <v>54</v>
      </c>
      <c r="AC836" s="1" t="s">
        <v>118</v>
      </c>
      <c r="AD836" s="1" t="s">
        <v>24</v>
      </c>
      <c r="AE836" s="2">
        <v>41890</v>
      </c>
      <c r="AF836" s="2">
        <v>41890</v>
      </c>
      <c r="AG836">
        <v>290.7</v>
      </c>
      <c r="AH836" t="str">
        <f>podroze7[[#This Row],[Imie]]&amp;podroze7[[#This Row],[Nazwisko]]</f>
        <v>PaulinaWatrach</v>
      </c>
      <c r="AI836">
        <f>COUNTIF(podroze7[id],podroze7[[#This Row],[id]])</f>
        <v>9</v>
      </c>
      <c r="AJ836">
        <f>podroze7[[#This Row],[D_powr]]-podroze7[[#This Row],[D_wyj]]+1</f>
        <v>1</v>
      </c>
      <c r="AK836" s="1" cm="1">
        <f t="array" ref="AK836">SUM(IF(podroze7[Nazwisko]=podroze7[[#This Row],[Nazwisko]],podroze7[dnie],0))</f>
        <v>21</v>
      </c>
      <c r="AL836" s="1">
        <f>30+(podroze7[[#This Row],[dnie]]-1)*24</f>
        <v>30</v>
      </c>
      <c r="AM836" s="1">
        <f>podroze7[[#This Row],[dieta]]+podroze7[[#This Row],[Koszt_wyj]]</f>
        <v>320.7</v>
      </c>
      <c r="AZ836" s="1" t="s">
        <v>54</v>
      </c>
      <c r="BA836" s="1" t="s">
        <v>118</v>
      </c>
      <c r="BB836" s="1" t="s">
        <v>24</v>
      </c>
      <c r="BC836" s="2">
        <v>41890</v>
      </c>
      <c r="BD836" s="2">
        <v>41890</v>
      </c>
      <c r="BE836">
        <v>290.7</v>
      </c>
      <c r="BF836" t="str">
        <f>podroze78[[#This Row],[Imie]]&amp;podroze78[[#This Row],[Nazwisko]]</f>
        <v>PaulinaWatrach</v>
      </c>
      <c r="BG836">
        <f>COUNTIF(podroze78[id],podroze78[[#This Row],[id]])</f>
        <v>9</v>
      </c>
      <c r="BH836">
        <f>podroze78[[#This Row],[D_powr]]-podroze78[[#This Row],[D_wyj]]+1</f>
        <v>1</v>
      </c>
      <c r="BI836" s="1" cm="1">
        <f t="array" ref="BI836">SUM(IF(podroze78[Nazwisko]=podroze78[[#This Row],[Nazwisko]],podroze78[dnie],0))</f>
        <v>21</v>
      </c>
      <c r="BJ836" s="1">
        <f>30+(podroze78[[#This Row],[dnie]]-1)*24</f>
        <v>30</v>
      </c>
      <c r="BK836" s="1">
        <f>podroze78[[#This Row],[dieta]]+podroze78[[#This Row],[Koszt_wyj]]</f>
        <v>320.7</v>
      </c>
      <c r="BL836" s="1">
        <f>MONTH(podroze78[[#This Row],[D_wyj]])</f>
        <v>9</v>
      </c>
      <c r="BT836" s="1" t="s">
        <v>54</v>
      </c>
      <c r="BU836" s="1" t="s">
        <v>118</v>
      </c>
      <c r="BV836" s="1" t="s">
        <v>24</v>
      </c>
      <c r="BW836" s="2">
        <v>41890</v>
      </c>
      <c r="BX836" s="2">
        <v>41890</v>
      </c>
      <c r="BY836">
        <v>290.7</v>
      </c>
      <c r="BZ836" t="str">
        <f>podroze789[[#This Row],[Imie]]&amp;podroze789[[#This Row],[Nazwisko]]</f>
        <v>PaulinaWatrach</v>
      </c>
      <c r="CA836">
        <f>COUNTIF(podroze789[id],podroze789[[#This Row],[id]])</f>
        <v>9</v>
      </c>
      <c r="CB836">
        <f>podroze789[[#This Row],[D_powr]]-podroze789[[#This Row],[D_wyj]]+1</f>
        <v>1</v>
      </c>
      <c r="CC836" s="1" cm="1">
        <f t="array" ref="CC836">SUM(IF(podroze789[Nazwisko]=podroze789[[#This Row],[Nazwisko]],podroze789[dnie],0))</f>
        <v>21</v>
      </c>
      <c r="CD836" s="1">
        <f>30+(podroze789[[#This Row],[dnie]]-1)*24</f>
        <v>30</v>
      </c>
      <c r="CE836" s="1">
        <f>podroze789[[#This Row],[dieta]]+podroze789[[#This Row],[Koszt_wyj]]</f>
        <v>320.7</v>
      </c>
      <c r="CF836" s="1">
        <f>MONTH(podroze789[[#This Row],[D_wyj]])</f>
        <v>9</v>
      </c>
      <c r="CG836" s="1">
        <f>podroze789[[#This Row],[dnie]]-1</f>
        <v>0</v>
      </c>
    </row>
    <row r="837" spans="1:85" hidden="1" x14ac:dyDescent="0.25">
      <c r="A837" s="1" t="s">
        <v>57</v>
      </c>
      <c r="B837" s="1" t="s">
        <v>58</v>
      </c>
      <c r="C837" s="1" t="s">
        <v>59</v>
      </c>
      <c r="D837" s="2">
        <v>41647</v>
      </c>
      <c r="E837" s="2">
        <v>41647</v>
      </c>
      <c r="F837">
        <v>442</v>
      </c>
      <c r="G837" t="str">
        <f>podroze[[#This Row],[Imie]]&amp;podroze[[#This Row],[Nazwisko]]</f>
        <v>AmeliaWojtecka</v>
      </c>
      <c r="H837">
        <f>COUNTIF(podroze[id],podroze[[#This Row],[id]])</f>
        <v>8</v>
      </c>
      <c r="I837">
        <f>podroze[[#This Row],[D_powr]]-podroze[[#This Row],[D_wyj]]+1</f>
        <v>1</v>
      </c>
      <c r="J837" s="1" cm="1">
        <f t="array" ref="J837">SUM(IF(podroze[Nazwisko]=podroze[[#This Row],[Nazwisko]],podroze[dnie],0))</f>
        <v>21</v>
      </c>
      <c r="K837" s="1">
        <f>30+(podroze[[#This Row],[dnie]]-1)*24</f>
        <v>30</v>
      </c>
      <c r="AB837" s="1" t="s">
        <v>57</v>
      </c>
      <c r="AC837" s="1" t="s">
        <v>58</v>
      </c>
      <c r="AD837" s="1" t="s">
        <v>59</v>
      </c>
      <c r="AE837" s="2">
        <v>41647</v>
      </c>
      <c r="AF837" s="2">
        <v>41647</v>
      </c>
      <c r="AG837">
        <v>442</v>
      </c>
      <c r="AH837" t="str">
        <f>podroze7[[#This Row],[Imie]]&amp;podroze7[[#This Row],[Nazwisko]]</f>
        <v>AmeliaWojtecka</v>
      </c>
      <c r="AI837">
        <f>COUNTIF(podroze7[id],podroze7[[#This Row],[id]])</f>
        <v>8</v>
      </c>
      <c r="AJ837">
        <f>podroze7[[#This Row],[D_powr]]-podroze7[[#This Row],[D_wyj]]+1</f>
        <v>1</v>
      </c>
      <c r="AK837" s="1" cm="1">
        <f t="array" ref="AK837">SUM(IF(podroze7[Nazwisko]=podroze7[[#This Row],[Nazwisko]],podroze7[dnie],0))</f>
        <v>21</v>
      </c>
      <c r="AL837" s="1">
        <f>30+(podroze7[[#This Row],[dnie]]-1)*24</f>
        <v>30</v>
      </c>
      <c r="AM837" s="1">
        <f>podroze7[[#This Row],[dieta]]+podroze7[[#This Row],[Koszt_wyj]]</f>
        <v>472</v>
      </c>
      <c r="AZ837" s="1" t="s">
        <v>57</v>
      </c>
      <c r="BA837" s="1" t="s">
        <v>58</v>
      </c>
      <c r="BB837" s="1" t="s">
        <v>59</v>
      </c>
      <c r="BC837" s="2">
        <v>41647</v>
      </c>
      <c r="BD837" s="2">
        <v>41647</v>
      </c>
      <c r="BE837">
        <v>442</v>
      </c>
      <c r="BF837" t="str">
        <f>podroze78[[#This Row],[Imie]]&amp;podroze78[[#This Row],[Nazwisko]]</f>
        <v>AmeliaWojtecka</v>
      </c>
      <c r="BG837">
        <f>COUNTIF(podroze78[id],podroze78[[#This Row],[id]])</f>
        <v>8</v>
      </c>
      <c r="BH837">
        <f>podroze78[[#This Row],[D_powr]]-podroze78[[#This Row],[D_wyj]]+1</f>
        <v>1</v>
      </c>
      <c r="BI837" s="1" cm="1">
        <f t="array" ref="BI837">SUM(IF(podroze78[Nazwisko]=podroze78[[#This Row],[Nazwisko]],podroze78[dnie],0))</f>
        <v>21</v>
      </c>
      <c r="BJ837" s="1">
        <f>30+(podroze78[[#This Row],[dnie]]-1)*24</f>
        <v>30</v>
      </c>
      <c r="BK837" s="1">
        <f>podroze78[[#This Row],[dieta]]+podroze78[[#This Row],[Koszt_wyj]]</f>
        <v>472</v>
      </c>
      <c r="BL837" s="1">
        <f>MONTH(podroze78[[#This Row],[D_wyj]])</f>
        <v>1</v>
      </c>
      <c r="BT837" s="1" t="s">
        <v>57</v>
      </c>
      <c r="BU837" s="1" t="s">
        <v>58</v>
      </c>
      <c r="BV837" s="1" t="s">
        <v>59</v>
      </c>
      <c r="BW837" s="2">
        <v>41647</v>
      </c>
      <c r="BX837" s="2">
        <v>41647</v>
      </c>
      <c r="BY837">
        <v>442</v>
      </c>
      <c r="BZ837" t="str">
        <f>podroze789[[#This Row],[Imie]]&amp;podroze789[[#This Row],[Nazwisko]]</f>
        <v>AmeliaWojtecka</v>
      </c>
      <c r="CA837">
        <f>COUNTIF(podroze789[id],podroze789[[#This Row],[id]])</f>
        <v>8</v>
      </c>
      <c r="CB837">
        <f>podroze789[[#This Row],[D_powr]]-podroze789[[#This Row],[D_wyj]]+1</f>
        <v>1</v>
      </c>
      <c r="CC837" s="1" cm="1">
        <f t="array" ref="CC837">SUM(IF(podroze789[Nazwisko]=podroze789[[#This Row],[Nazwisko]],podroze789[dnie],0))</f>
        <v>21</v>
      </c>
      <c r="CD837" s="1">
        <f>30+(podroze789[[#This Row],[dnie]]-1)*24</f>
        <v>30</v>
      </c>
      <c r="CE837" s="1">
        <f>podroze789[[#This Row],[dieta]]+podroze789[[#This Row],[Koszt_wyj]]</f>
        <v>472</v>
      </c>
      <c r="CF837" s="1">
        <f>MONTH(podroze789[[#This Row],[D_wyj]])</f>
        <v>1</v>
      </c>
      <c r="CG837" s="1">
        <f>podroze789[[#This Row],[dnie]]-1</f>
        <v>0</v>
      </c>
    </row>
    <row r="838" spans="1:85" hidden="1" x14ac:dyDescent="0.25">
      <c r="A838" s="1" t="s">
        <v>57</v>
      </c>
      <c r="B838" s="1" t="s">
        <v>58</v>
      </c>
      <c r="C838" s="1" t="s">
        <v>8</v>
      </c>
      <c r="D838" s="2">
        <v>41715</v>
      </c>
      <c r="E838" s="2">
        <v>41715</v>
      </c>
      <c r="F838">
        <v>680</v>
      </c>
      <c r="G838" t="str">
        <f>podroze[[#This Row],[Imie]]&amp;podroze[[#This Row],[Nazwisko]]</f>
        <v>AmeliaWojtecka</v>
      </c>
      <c r="H838">
        <f>COUNTIF(podroze[id],podroze[[#This Row],[id]])</f>
        <v>8</v>
      </c>
      <c r="I838">
        <f>podroze[[#This Row],[D_powr]]-podroze[[#This Row],[D_wyj]]+1</f>
        <v>1</v>
      </c>
      <c r="J838" s="1" cm="1">
        <f t="array" ref="J838">SUM(IF(podroze[Nazwisko]=podroze[[#This Row],[Nazwisko]],podroze[dnie],0))</f>
        <v>21</v>
      </c>
      <c r="K838" s="1">
        <f>30+(podroze[[#This Row],[dnie]]-1)*24</f>
        <v>30</v>
      </c>
      <c r="AB838" s="1" t="s">
        <v>57</v>
      </c>
      <c r="AC838" s="1" t="s">
        <v>58</v>
      </c>
      <c r="AD838" s="1" t="s">
        <v>8</v>
      </c>
      <c r="AE838" s="2">
        <v>41715</v>
      </c>
      <c r="AF838" s="2">
        <v>41715</v>
      </c>
      <c r="AG838">
        <v>680</v>
      </c>
      <c r="AH838" t="str">
        <f>podroze7[[#This Row],[Imie]]&amp;podroze7[[#This Row],[Nazwisko]]</f>
        <v>AmeliaWojtecka</v>
      </c>
      <c r="AI838">
        <f>COUNTIF(podroze7[id],podroze7[[#This Row],[id]])</f>
        <v>8</v>
      </c>
      <c r="AJ838">
        <f>podroze7[[#This Row],[D_powr]]-podroze7[[#This Row],[D_wyj]]+1</f>
        <v>1</v>
      </c>
      <c r="AK838" s="1" cm="1">
        <f t="array" ref="AK838">SUM(IF(podroze7[Nazwisko]=podroze7[[#This Row],[Nazwisko]],podroze7[dnie],0))</f>
        <v>21</v>
      </c>
      <c r="AL838" s="1">
        <f>30+(podroze7[[#This Row],[dnie]]-1)*24</f>
        <v>30</v>
      </c>
      <c r="AM838" s="1">
        <f>podroze7[[#This Row],[dieta]]+podroze7[[#This Row],[Koszt_wyj]]</f>
        <v>710</v>
      </c>
      <c r="AZ838" s="1" t="s">
        <v>57</v>
      </c>
      <c r="BA838" s="1" t="s">
        <v>58</v>
      </c>
      <c r="BB838" s="1" t="s">
        <v>8</v>
      </c>
      <c r="BC838" s="2">
        <v>41715</v>
      </c>
      <c r="BD838" s="2">
        <v>41715</v>
      </c>
      <c r="BE838">
        <v>680</v>
      </c>
      <c r="BF838" t="str">
        <f>podroze78[[#This Row],[Imie]]&amp;podroze78[[#This Row],[Nazwisko]]</f>
        <v>AmeliaWojtecka</v>
      </c>
      <c r="BG838">
        <f>COUNTIF(podroze78[id],podroze78[[#This Row],[id]])</f>
        <v>8</v>
      </c>
      <c r="BH838">
        <f>podroze78[[#This Row],[D_powr]]-podroze78[[#This Row],[D_wyj]]+1</f>
        <v>1</v>
      </c>
      <c r="BI838" s="1" cm="1">
        <f t="array" ref="BI838">SUM(IF(podroze78[Nazwisko]=podroze78[[#This Row],[Nazwisko]],podroze78[dnie],0))</f>
        <v>21</v>
      </c>
      <c r="BJ838" s="1">
        <f>30+(podroze78[[#This Row],[dnie]]-1)*24</f>
        <v>30</v>
      </c>
      <c r="BK838" s="1">
        <f>podroze78[[#This Row],[dieta]]+podroze78[[#This Row],[Koszt_wyj]]</f>
        <v>710</v>
      </c>
      <c r="BL838" s="1">
        <f>MONTH(podroze78[[#This Row],[D_wyj]])</f>
        <v>3</v>
      </c>
      <c r="BT838" s="1" t="s">
        <v>57</v>
      </c>
      <c r="BU838" s="1" t="s">
        <v>58</v>
      </c>
      <c r="BV838" s="1" t="s">
        <v>8</v>
      </c>
      <c r="BW838" s="2">
        <v>41715</v>
      </c>
      <c r="BX838" s="2">
        <v>41715</v>
      </c>
      <c r="BY838">
        <v>680</v>
      </c>
      <c r="BZ838" t="str">
        <f>podroze789[[#This Row],[Imie]]&amp;podroze789[[#This Row],[Nazwisko]]</f>
        <v>AmeliaWojtecka</v>
      </c>
      <c r="CA838">
        <f>COUNTIF(podroze789[id],podroze789[[#This Row],[id]])</f>
        <v>8</v>
      </c>
      <c r="CB838">
        <f>podroze789[[#This Row],[D_powr]]-podroze789[[#This Row],[D_wyj]]+1</f>
        <v>1</v>
      </c>
      <c r="CC838" s="1" cm="1">
        <f t="array" ref="CC838">SUM(IF(podroze789[Nazwisko]=podroze789[[#This Row],[Nazwisko]],podroze789[dnie],0))</f>
        <v>21</v>
      </c>
      <c r="CD838" s="1">
        <f>30+(podroze789[[#This Row],[dnie]]-1)*24</f>
        <v>30</v>
      </c>
      <c r="CE838" s="1">
        <f>podroze789[[#This Row],[dieta]]+podroze789[[#This Row],[Koszt_wyj]]</f>
        <v>710</v>
      </c>
      <c r="CF838" s="1">
        <f>MONTH(podroze789[[#This Row],[D_wyj]])</f>
        <v>3</v>
      </c>
      <c r="CG838" s="1">
        <f>podroze789[[#This Row],[dnie]]-1</f>
        <v>0</v>
      </c>
    </row>
    <row r="839" spans="1:85" hidden="1" x14ac:dyDescent="0.25">
      <c r="A839" s="1" t="s">
        <v>137</v>
      </c>
      <c r="B839" s="1" t="s">
        <v>160</v>
      </c>
      <c r="C839" s="1" t="s">
        <v>66</v>
      </c>
      <c r="D839" s="2">
        <v>41710</v>
      </c>
      <c r="E839" s="2">
        <v>41710</v>
      </c>
      <c r="F839">
        <v>307.7</v>
      </c>
      <c r="G839" t="str">
        <f>podroze[[#This Row],[Imie]]&amp;podroze[[#This Row],[Nazwisko]]</f>
        <v>RozaliaParad</v>
      </c>
      <c r="H839">
        <f>COUNTIF(podroze[id],podroze[[#This Row],[id]])</f>
        <v>7</v>
      </c>
      <c r="I839">
        <f>podroze[[#This Row],[D_powr]]-podroze[[#This Row],[D_wyj]]+1</f>
        <v>1</v>
      </c>
      <c r="J839" s="1" cm="1">
        <f t="array" ref="J839">SUM(IF(podroze[Nazwisko]=podroze[[#This Row],[Nazwisko]],podroze[dnie],0))</f>
        <v>21</v>
      </c>
      <c r="K839" s="1">
        <f>30+(podroze[[#This Row],[dnie]]-1)*24</f>
        <v>30</v>
      </c>
      <c r="AB839" s="1" t="s">
        <v>137</v>
      </c>
      <c r="AC839" s="1" t="s">
        <v>160</v>
      </c>
      <c r="AD839" s="1" t="s">
        <v>66</v>
      </c>
      <c r="AE839" s="2">
        <v>41710</v>
      </c>
      <c r="AF839" s="2">
        <v>41710</v>
      </c>
      <c r="AG839">
        <v>307.7</v>
      </c>
      <c r="AH839" t="str">
        <f>podroze7[[#This Row],[Imie]]&amp;podroze7[[#This Row],[Nazwisko]]</f>
        <v>RozaliaParad</v>
      </c>
      <c r="AI839">
        <f>COUNTIF(podroze7[id],podroze7[[#This Row],[id]])</f>
        <v>7</v>
      </c>
      <c r="AJ839">
        <f>podroze7[[#This Row],[D_powr]]-podroze7[[#This Row],[D_wyj]]+1</f>
        <v>1</v>
      </c>
      <c r="AK839" s="1" cm="1">
        <f t="array" ref="AK839">SUM(IF(podroze7[Nazwisko]=podroze7[[#This Row],[Nazwisko]],podroze7[dnie],0))</f>
        <v>21</v>
      </c>
      <c r="AL839" s="1">
        <f>30+(podroze7[[#This Row],[dnie]]-1)*24</f>
        <v>30</v>
      </c>
      <c r="AM839" s="1">
        <f>podroze7[[#This Row],[dieta]]+podroze7[[#This Row],[Koszt_wyj]]</f>
        <v>337.7</v>
      </c>
      <c r="AZ839" s="1" t="s">
        <v>137</v>
      </c>
      <c r="BA839" s="1" t="s">
        <v>160</v>
      </c>
      <c r="BB839" s="1" t="s">
        <v>66</v>
      </c>
      <c r="BC839" s="2">
        <v>41710</v>
      </c>
      <c r="BD839" s="2">
        <v>41710</v>
      </c>
      <c r="BE839">
        <v>307.7</v>
      </c>
      <c r="BF839" t="str">
        <f>podroze78[[#This Row],[Imie]]&amp;podroze78[[#This Row],[Nazwisko]]</f>
        <v>RozaliaParad</v>
      </c>
      <c r="BG839">
        <f>COUNTIF(podroze78[id],podroze78[[#This Row],[id]])</f>
        <v>7</v>
      </c>
      <c r="BH839">
        <f>podroze78[[#This Row],[D_powr]]-podroze78[[#This Row],[D_wyj]]+1</f>
        <v>1</v>
      </c>
      <c r="BI839" s="1" cm="1">
        <f t="array" ref="BI839">SUM(IF(podroze78[Nazwisko]=podroze78[[#This Row],[Nazwisko]],podroze78[dnie],0))</f>
        <v>21</v>
      </c>
      <c r="BJ839" s="1">
        <f>30+(podroze78[[#This Row],[dnie]]-1)*24</f>
        <v>30</v>
      </c>
      <c r="BK839" s="1">
        <f>podroze78[[#This Row],[dieta]]+podroze78[[#This Row],[Koszt_wyj]]</f>
        <v>337.7</v>
      </c>
      <c r="BL839" s="1">
        <f>MONTH(podroze78[[#This Row],[D_wyj]])</f>
        <v>3</v>
      </c>
      <c r="BT839" s="1" t="s">
        <v>137</v>
      </c>
      <c r="BU839" s="1" t="s">
        <v>160</v>
      </c>
      <c r="BV839" s="1" t="s">
        <v>66</v>
      </c>
      <c r="BW839" s="2">
        <v>41710</v>
      </c>
      <c r="BX839" s="2">
        <v>41710</v>
      </c>
      <c r="BY839">
        <v>307.7</v>
      </c>
      <c r="BZ839" t="str">
        <f>podroze789[[#This Row],[Imie]]&amp;podroze789[[#This Row],[Nazwisko]]</f>
        <v>RozaliaParad</v>
      </c>
      <c r="CA839">
        <f>COUNTIF(podroze789[id],podroze789[[#This Row],[id]])</f>
        <v>7</v>
      </c>
      <c r="CB839">
        <f>podroze789[[#This Row],[D_powr]]-podroze789[[#This Row],[D_wyj]]+1</f>
        <v>1</v>
      </c>
      <c r="CC839" s="1" cm="1">
        <f t="array" ref="CC839">SUM(IF(podroze789[Nazwisko]=podroze789[[#This Row],[Nazwisko]],podroze789[dnie],0))</f>
        <v>21</v>
      </c>
      <c r="CD839" s="1">
        <f>30+(podroze789[[#This Row],[dnie]]-1)*24</f>
        <v>30</v>
      </c>
      <c r="CE839" s="1">
        <f>podroze789[[#This Row],[dieta]]+podroze789[[#This Row],[Koszt_wyj]]</f>
        <v>337.7</v>
      </c>
      <c r="CF839" s="1">
        <f>MONTH(podroze789[[#This Row],[D_wyj]])</f>
        <v>3</v>
      </c>
      <c r="CG839" s="1">
        <f>podroze789[[#This Row],[dnie]]-1</f>
        <v>0</v>
      </c>
    </row>
    <row r="840" spans="1:85" x14ac:dyDescent="0.25">
      <c r="A840" s="1" t="s">
        <v>151</v>
      </c>
      <c r="B840" s="1" t="s">
        <v>152</v>
      </c>
      <c r="C840" s="1" t="s">
        <v>30</v>
      </c>
      <c r="D840" s="2">
        <v>41779</v>
      </c>
      <c r="E840" s="2">
        <v>41782</v>
      </c>
      <c r="F840">
        <v>569.5</v>
      </c>
      <c r="G840" t="str">
        <f>podroze[[#This Row],[Imie]]&amp;podroze[[#This Row],[Nazwisko]]</f>
        <v>TeresaMoskiewska</v>
      </c>
      <c r="H840">
        <f>COUNTIF(podroze[id],podroze[[#This Row],[id]])</f>
        <v>11</v>
      </c>
      <c r="I840">
        <f>podroze[[#This Row],[D_powr]]-podroze[[#This Row],[D_wyj]]+1</f>
        <v>4</v>
      </c>
      <c r="J840" s="1" cm="1">
        <f t="array" ref="J840">SUM(IF(podroze[Nazwisko]=podroze[[#This Row],[Nazwisko]],podroze[dnie],0))</f>
        <v>20</v>
      </c>
      <c r="K840" s="1">
        <f>30+(podroze[[#This Row],[dnie]]-1)*24</f>
        <v>102</v>
      </c>
      <c r="AB840" s="1" t="s">
        <v>151</v>
      </c>
      <c r="AC840" s="1" t="s">
        <v>152</v>
      </c>
      <c r="AD840" s="1" t="s">
        <v>30</v>
      </c>
      <c r="AE840" s="2">
        <v>41779</v>
      </c>
      <c r="AF840" s="2">
        <v>41782</v>
      </c>
      <c r="AG840">
        <v>569.5</v>
      </c>
      <c r="AH840" t="str">
        <f>podroze7[[#This Row],[Imie]]&amp;podroze7[[#This Row],[Nazwisko]]</f>
        <v>TeresaMoskiewska</v>
      </c>
      <c r="AI840">
        <f>COUNTIF(podroze7[id],podroze7[[#This Row],[id]])</f>
        <v>11</v>
      </c>
      <c r="AJ840">
        <f>podroze7[[#This Row],[D_powr]]-podroze7[[#This Row],[D_wyj]]+1</f>
        <v>4</v>
      </c>
      <c r="AK840" s="1" cm="1">
        <f t="array" ref="AK840">SUM(IF(podroze7[Nazwisko]=podroze7[[#This Row],[Nazwisko]],podroze7[dnie],0))</f>
        <v>20</v>
      </c>
      <c r="AL840" s="1">
        <f>30+(podroze7[[#This Row],[dnie]]-1)*24</f>
        <v>102</v>
      </c>
      <c r="AM840" s="1">
        <f>podroze7[[#This Row],[dieta]]+podroze7[[#This Row],[Koszt_wyj]]</f>
        <v>671.5</v>
      </c>
      <c r="AZ840" s="1" t="s">
        <v>151</v>
      </c>
      <c r="BA840" s="1" t="s">
        <v>152</v>
      </c>
      <c r="BB840" s="1" t="s">
        <v>30</v>
      </c>
      <c r="BC840" s="2">
        <v>41779</v>
      </c>
      <c r="BD840" s="2">
        <v>41782</v>
      </c>
      <c r="BE840">
        <v>569.5</v>
      </c>
      <c r="BF840" t="str">
        <f>podroze78[[#This Row],[Imie]]&amp;podroze78[[#This Row],[Nazwisko]]</f>
        <v>TeresaMoskiewska</v>
      </c>
      <c r="BG840">
        <f>COUNTIF(podroze78[id],podroze78[[#This Row],[id]])</f>
        <v>11</v>
      </c>
      <c r="BH840">
        <f>podroze78[[#This Row],[D_powr]]-podroze78[[#This Row],[D_wyj]]+1</f>
        <v>4</v>
      </c>
      <c r="BI840" s="1" cm="1">
        <f t="array" ref="BI840">SUM(IF(podroze78[Nazwisko]=podroze78[[#This Row],[Nazwisko]],podroze78[dnie],0))</f>
        <v>20</v>
      </c>
      <c r="BJ840" s="1">
        <f>30+(podroze78[[#This Row],[dnie]]-1)*24</f>
        <v>102</v>
      </c>
      <c r="BK840" s="1">
        <f>podroze78[[#This Row],[dieta]]+podroze78[[#This Row],[Koszt_wyj]]</f>
        <v>671.5</v>
      </c>
      <c r="BL840" s="1">
        <f>MONTH(podroze78[[#This Row],[D_wyj]])</f>
        <v>5</v>
      </c>
      <c r="BT840" s="1" t="s">
        <v>151</v>
      </c>
      <c r="BU840" s="1" t="s">
        <v>152</v>
      </c>
      <c r="BV840" s="1" t="s">
        <v>30</v>
      </c>
      <c r="BW840" s="2">
        <v>41779</v>
      </c>
      <c r="BX840" s="2">
        <v>41782</v>
      </c>
      <c r="BY840">
        <v>569.5</v>
      </c>
      <c r="BZ840" t="str">
        <f>podroze789[[#This Row],[Imie]]&amp;podroze789[[#This Row],[Nazwisko]]</f>
        <v>TeresaMoskiewska</v>
      </c>
      <c r="CA840">
        <f>COUNTIF(podroze789[id],podroze789[[#This Row],[id]])</f>
        <v>11</v>
      </c>
      <c r="CB840">
        <f>podroze789[[#This Row],[D_powr]]-podroze789[[#This Row],[D_wyj]]+1</f>
        <v>4</v>
      </c>
      <c r="CC840" s="1" cm="1">
        <f t="array" ref="CC840">SUM(IF(podroze789[Nazwisko]=podroze789[[#This Row],[Nazwisko]],podroze789[dnie],0))</f>
        <v>20</v>
      </c>
      <c r="CD840" s="1">
        <f>30+(podroze789[[#This Row],[dnie]]-1)*24</f>
        <v>102</v>
      </c>
      <c r="CE840" s="1">
        <f>podroze789[[#This Row],[dieta]]+podroze789[[#This Row],[Koszt_wyj]]</f>
        <v>671.5</v>
      </c>
      <c r="CF840" s="1">
        <f>MONTH(podroze789[[#This Row],[D_wyj]])</f>
        <v>5</v>
      </c>
      <c r="CG840" s="1">
        <f>podroze789[[#This Row],[dnie]]-1</f>
        <v>3</v>
      </c>
    </row>
    <row r="841" spans="1:85" x14ac:dyDescent="0.25">
      <c r="A841" s="1" t="s">
        <v>151</v>
      </c>
      <c r="B841" s="1" t="s">
        <v>152</v>
      </c>
      <c r="C841" s="1" t="s">
        <v>14</v>
      </c>
      <c r="D841" s="2">
        <v>41899</v>
      </c>
      <c r="E841" s="2">
        <v>41902</v>
      </c>
      <c r="F841">
        <v>550.5</v>
      </c>
      <c r="G841" t="str">
        <f>podroze[[#This Row],[Imie]]&amp;podroze[[#This Row],[Nazwisko]]</f>
        <v>TeresaMoskiewska</v>
      </c>
      <c r="H841">
        <f>COUNTIF(podroze[id],podroze[[#This Row],[id]])</f>
        <v>11</v>
      </c>
      <c r="I841">
        <f>podroze[[#This Row],[D_powr]]-podroze[[#This Row],[D_wyj]]+1</f>
        <v>4</v>
      </c>
      <c r="J841" s="1" cm="1">
        <f t="array" ref="J841">SUM(IF(podroze[Nazwisko]=podroze[[#This Row],[Nazwisko]],podroze[dnie],0))</f>
        <v>20</v>
      </c>
      <c r="K841" s="1">
        <f>30+(podroze[[#This Row],[dnie]]-1)*24</f>
        <v>102</v>
      </c>
      <c r="AB841" s="1" t="s">
        <v>151</v>
      </c>
      <c r="AC841" s="1" t="s">
        <v>152</v>
      </c>
      <c r="AD841" s="1" t="s">
        <v>14</v>
      </c>
      <c r="AE841" s="2">
        <v>41899</v>
      </c>
      <c r="AF841" s="2">
        <v>41902</v>
      </c>
      <c r="AG841">
        <v>550.5</v>
      </c>
      <c r="AH841" t="str">
        <f>podroze7[[#This Row],[Imie]]&amp;podroze7[[#This Row],[Nazwisko]]</f>
        <v>TeresaMoskiewska</v>
      </c>
      <c r="AI841">
        <f>COUNTIF(podroze7[id],podroze7[[#This Row],[id]])</f>
        <v>11</v>
      </c>
      <c r="AJ841">
        <f>podroze7[[#This Row],[D_powr]]-podroze7[[#This Row],[D_wyj]]+1</f>
        <v>4</v>
      </c>
      <c r="AK841" s="1" cm="1">
        <f t="array" ref="AK841">SUM(IF(podroze7[Nazwisko]=podroze7[[#This Row],[Nazwisko]],podroze7[dnie],0))</f>
        <v>20</v>
      </c>
      <c r="AL841" s="1">
        <f>30+(podroze7[[#This Row],[dnie]]-1)*24</f>
        <v>102</v>
      </c>
      <c r="AM841" s="1">
        <f>podroze7[[#This Row],[dieta]]+podroze7[[#This Row],[Koszt_wyj]]</f>
        <v>652.5</v>
      </c>
      <c r="AZ841" s="1" t="s">
        <v>151</v>
      </c>
      <c r="BA841" s="1" t="s">
        <v>152</v>
      </c>
      <c r="BB841" s="1" t="s">
        <v>14</v>
      </c>
      <c r="BC841" s="2">
        <v>41899</v>
      </c>
      <c r="BD841" s="2">
        <v>41902</v>
      </c>
      <c r="BE841">
        <v>550.5</v>
      </c>
      <c r="BF841" t="str">
        <f>podroze78[[#This Row],[Imie]]&amp;podroze78[[#This Row],[Nazwisko]]</f>
        <v>TeresaMoskiewska</v>
      </c>
      <c r="BG841">
        <f>COUNTIF(podroze78[id],podroze78[[#This Row],[id]])</f>
        <v>11</v>
      </c>
      <c r="BH841">
        <f>podroze78[[#This Row],[D_powr]]-podroze78[[#This Row],[D_wyj]]+1</f>
        <v>4</v>
      </c>
      <c r="BI841" s="1" cm="1">
        <f t="array" ref="BI841">SUM(IF(podroze78[Nazwisko]=podroze78[[#This Row],[Nazwisko]],podroze78[dnie],0))</f>
        <v>20</v>
      </c>
      <c r="BJ841" s="1">
        <f>30+(podroze78[[#This Row],[dnie]]-1)*24</f>
        <v>102</v>
      </c>
      <c r="BK841" s="1">
        <f>podroze78[[#This Row],[dieta]]+podroze78[[#This Row],[Koszt_wyj]]</f>
        <v>652.5</v>
      </c>
      <c r="BL841" s="1">
        <f>MONTH(podroze78[[#This Row],[D_wyj]])</f>
        <v>9</v>
      </c>
      <c r="BT841" s="1" t="s">
        <v>151</v>
      </c>
      <c r="BU841" s="1" t="s">
        <v>152</v>
      </c>
      <c r="BV841" s="1" t="s">
        <v>14</v>
      </c>
      <c r="BW841" s="2">
        <v>41899</v>
      </c>
      <c r="BX841" s="2">
        <v>41902</v>
      </c>
      <c r="BY841">
        <v>550.5</v>
      </c>
      <c r="BZ841" t="str">
        <f>podroze789[[#This Row],[Imie]]&amp;podroze789[[#This Row],[Nazwisko]]</f>
        <v>TeresaMoskiewska</v>
      </c>
      <c r="CA841">
        <f>COUNTIF(podroze789[id],podroze789[[#This Row],[id]])</f>
        <v>11</v>
      </c>
      <c r="CB841">
        <f>podroze789[[#This Row],[D_powr]]-podroze789[[#This Row],[D_wyj]]+1</f>
        <v>4</v>
      </c>
      <c r="CC841" s="1" cm="1">
        <f t="array" ref="CC841">SUM(IF(podroze789[Nazwisko]=podroze789[[#This Row],[Nazwisko]],podroze789[dnie],0))</f>
        <v>20</v>
      </c>
      <c r="CD841" s="1">
        <f>30+(podroze789[[#This Row],[dnie]]-1)*24</f>
        <v>102</v>
      </c>
      <c r="CE841" s="1">
        <f>podroze789[[#This Row],[dieta]]+podroze789[[#This Row],[Koszt_wyj]]</f>
        <v>652.5</v>
      </c>
      <c r="CF841" s="1">
        <f>MONTH(podroze789[[#This Row],[D_wyj]])</f>
        <v>9</v>
      </c>
      <c r="CG841" s="1">
        <f>podroze789[[#This Row],[dnie]]-1</f>
        <v>3</v>
      </c>
    </row>
    <row r="842" spans="1:85" x14ac:dyDescent="0.25">
      <c r="A842" s="1" t="s">
        <v>99</v>
      </c>
      <c r="B842" s="1" t="s">
        <v>130</v>
      </c>
      <c r="C842" s="1" t="s">
        <v>38</v>
      </c>
      <c r="D842" s="2">
        <v>41893</v>
      </c>
      <c r="E842" s="2">
        <v>41896</v>
      </c>
      <c r="F842">
        <v>665.8</v>
      </c>
      <c r="G842" t="str">
        <f>podroze[[#This Row],[Imie]]&amp;podroze[[#This Row],[Nazwisko]]</f>
        <v>EwaFidyk</v>
      </c>
      <c r="H842">
        <f>COUNTIF(podroze[id],podroze[[#This Row],[id]])</f>
        <v>9</v>
      </c>
      <c r="I842">
        <f>podroze[[#This Row],[D_powr]]-podroze[[#This Row],[D_wyj]]+1</f>
        <v>4</v>
      </c>
      <c r="J842" s="1" cm="1">
        <f t="array" ref="J842">SUM(IF(podroze[Nazwisko]=podroze[[#This Row],[Nazwisko]],podroze[dnie],0))</f>
        <v>20</v>
      </c>
      <c r="K842" s="1">
        <f>30+(podroze[[#This Row],[dnie]]-1)*24</f>
        <v>102</v>
      </c>
      <c r="AB842" s="1" t="s">
        <v>99</v>
      </c>
      <c r="AC842" s="1" t="s">
        <v>130</v>
      </c>
      <c r="AD842" s="1" t="s">
        <v>38</v>
      </c>
      <c r="AE842" s="2">
        <v>41893</v>
      </c>
      <c r="AF842" s="2">
        <v>41896</v>
      </c>
      <c r="AG842">
        <v>665.8</v>
      </c>
      <c r="AH842" t="str">
        <f>podroze7[[#This Row],[Imie]]&amp;podroze7[[#This Row],[Nazwisko]]</f>
        <v>EwaFidyk</v>
      </c>
      <c r="AI842">
        <f>COUNTIF(podroze7[id],podroze7[[#This Row],[id]])</f>
        <v>9</v>
      </c>
      <c r="AJ842">
        <f>podroze7[[#This Row],[D_powr]]-podroze7[[#This Row],[D_wyj]]+1</f>
        <v>4</v>
      </c>
      <c r="AK842" s="1" cm="1">
        <f t="array" ref="AK842">SUM(IF(podroze7[Nazwisko]=podroze7[[#This Row],[Nazwisko]],podroze7[dnie],0))</f>
        <v>20</v>
      </c>
      <c r="AL842" s="1">
        <f>30+(podroze7[[#This Row],[dnie]]-1)*24</f>
        <v>102</v>
      </c>
      <c r="AM842" s="1">
        <f>podroze7[[#This Row],[dieta]]+podroze7[[#This Row],[Koszt_wyj]]</f>
        <v>767.8</v>
      </c>
      <c r="AZ842" s="1" t="s">
        <v>99</v>
      </c>
      <c r="BA842" s="1" t="s">
        <v>130</v>
      </c>
      <c r="BB842" s="1" t="s">
        <v>38</v>
      </c>
      <c r="BC842" s="2">
        <v>41893</v>
      </c>
      <c r="BD842" s="2">
        <v>41896</v>
      </c>
      <c r="BE842">
        <v>665.8</v>
      </c>
      <c r="BF842" t="str">
        <f>podroze78[[#This Row],[Imie]]&amp;podroze78[[#This Row],[Nazwisko]]</f>
        <v>EwaFidyk</v>
      </c>
      <c r="BG842">
        <f>COUNTIF(podroze78[id],podroze78[[#This Row],[id]])</f>
        <v>9</v>
      </c>
      <c r="BH842">
        <f>podroze78[[#This Row],[D_powr]]-podroze78[[#This Row],[D_wyj]]+1</f>
        <v>4</v>
      </c>
      <c r="BI842" s="1" cm="1">
        <f t="array" ref="BI842">SUM(IF(podroze78[Nazwisko]=podroze78[[#This Row],[Nazwisko]],podroze78[dnie],0))</f>
        <v>20</v>
      </c>
      <c r="BJ842" s="1">
        <f>30+(podroze78[[#This Row],[dnie]]-1)*24</f>
        <v>102</v>
      </c>
      <c r="BK842" s="1">
        <f>podroze78[[#This Row],[dieta]]+podroze78[[#This Row],[Koszt_wyj]]</f>
        <v>767.8</v>
      </c>
      <c r="BL842" s="1">
        <f>MONTH(podroze78[[#This Row],[D_wyj]])</f>
        <v>9</v>
      </c>
      <c r="BT842" s="1" t="s">
        <v>99</v>
      </c>
      <c r="BU842" s="1" t="s">
        <v>130</v>
      </c>
      <c r="BV842" s="1" t="s">
        <v>38</v>
      </c>
      <c r="BW842" s="2">
        <v>41893</v>
      </c>
      <c r="BX842" s="2">
        <v>41896</v>
      </c>
      <c r="BY842">
        <v>665.8</v>
      </c>
      <c r="BZ842" t="str">
        <f>podroze789[[#This Row],[Imie]]&amp;podroze789[[#This Row],[Nazwisko]]</f>
        <v>EwaFidyk</v>
      </c>
      <c r="CA842">
        <f>COUNTIF(podroze789[id],podroze789[[#This Row],[id]])</f>
        <v>9</v>
      </c>
      <c r="CB842">
        <f>podroze789[[#This Row],[D_powr]]-podroze789[[#This Row],[D_wyj]]+1</f>
        <v>4</v>
      </c>
      <c r="CC842" s="1" cm="1">
        <f t="array" ref="CC842">SUM(IF(podroze789[Nazwisko]=podroze789[[#This Row],[Nazwisko]],podroze789[dnie],0))</f>
        <v>20</v>
      </c>
      <c r="CD842" s="1">
        <f>30+(podroze789[[#This Row],[dnie]]-1)*24</f>
        <v>102</v>
      </c>
      <c r="CE842" s="1">
        <f>podroze789[[#This Row],[dieta]]+podroze789[[#This Row],[Koszt_wyj]]</f>
        <v>767.8</v>
      </c>
      <c r="CF842" s="1">
        <f>MONTH(podroze789[[#This Row],[D_wyj]])</f>
        <v>9</v>
      </c>
      <c r="CG842" s="1">
        <f>podroze789[[#This Row],[dnie]]-1</f>
        <v>3</v>
      </c>
    </row>
    <row r="843" spans="1:85" x14ac:dyDescent="0.25">
      <c r="A843" s="1" t="s">
        <v>54</v>
      </c>
      <c r="B843" s="1" t="s">
        <v>133</v>
      </c>
      <c r="C843" s="1" t="s">
        <v>24</v>
      </c>
      <c r="D843" s="2">
        <v>41869</v>
      </c>
      <c r="E843" s="2">
        <v>41873</v>
      </c>
      <c r="F843">
        <v>886.7</v>
      </c>
      <c r="G843" t="str">
        <f>podroze[[#This Row],[Imie]]&amp;podroze[[#This Row],[Nazwisko]]</f>
        <v>PaulinaDok</v>
      </c>
      <c r="H843">
        <f>COUNTIF(podroze[id],podroze[[#This Row],[id]])</f>
        <v>7</v>
      </c>
      <c r="I843">
        <f>podroze[[#This Row],[D_powr]]-podroze[[#This Row],[D_wyj]]+1</f>
        <v>5</v>
      </c>
      <c r="J843" s="1" cm="1">
        <f t="array" ref="J843">SUM(IF(podroze[Nazwisko]=podroze[[#This Row],[Nazwisko]],podroze[dnie],0))</f>
        <v>20</v>
      </c>
      <c r="K843" s="1">
        <f>30+(podroze[[#This Row],[dnie]]-1)*24</f>
        <v>126</v>
      </c>
      <c r="AB843" s="1" t="s">
        <v>54</v>
      </c>
      <c r="AC843" s="1" t="s">
        <v>133</v>
      </c>
      <c r="AD843" s="1" t="s">
        <v>24</v>
      </c>
      <c r="AE843" s="2">
        <v>41869</v>
      </c>
      <c r="AF843" s="2">
        <v>41873</v>
      </c>
      <c r="AG843">
        <v>886.7</v>
      </c>
      <c r="AH843" t="str">
        <f>podroze7[[#This Row],[Imie]]&amp;podroze7[[#This Row],[Nazwisko]]</f>
        <v>PaulinaDok</v>
      </c>
      <c r="AI843">
        <f>COUNTIF(podroze7[id],podroze7[[#This Row],[id]])</f>
        <v>7</v>
      </c>
      <c r="AJ843">
        <f>podroze7[[#This Row],[D_powr]]-podroze7[[#This Row],[D_wyj]]+1</f>
        <v>5</v>
      </c>
      <c r="AK843" s="1" cm="1">
        <f t="array" ref="AK843">SUM(IF(podroze7[Nazwisko]=podroze7[[#This Row],[Nazwisko]],podroze7[dnie],0))</f>
        <v>20</v>
      </c>
      <c r="AL843" s="1">
        <f>30+(podroze7[[#This Row],[dnie]]-1)*24</f>
        <v>126</v>
      </c>
      <c r="AM843" s="1">
        <f>podroze7[[#This Row],[dieta]]+podroze7[[#This Row],[Koszt_wyj]]</f>
        <v>1012.7</v>
      </c>
      <c r="AZ843" s="1" t="s">
        <v>54</v>
      </c>
      <c r="BA843" s="1" t="s">
        <v>133</v>
      </c>
      <c r="BB843" s="1" t="s">
        <v>24</v>
      </c>
      <c r="BC843" s="2">
        <v>41869</v>
      </c>
      <c r="BD843" s="2">
        <v>41873</v>
      </c>
      <c r="BE843">
        <v>886.7</v>
      </c>
      <c r="BF843" t="str">
        <f>podroze78[[#This Row],[Imie]]&amp;podroze78[[#This Row],[Nazwisko]]</f>
        <v>PaulinaDok</v>
      </c>
      <c r="BG843">
        <f>COUNTIF(podroze78[id],podroze78[[#This Row],[id]])</f>
        <v>7</v>
      </c>
      <c r="BH843">
        <f>podroze78[[#This Row],[D_powr]]-podroze78[[#This Row],[D_wyj]]+1</f>
        <v>5</v>
      </c>
      <c r="BI843" s="1" cm="1">
        <f t="array" ref="BI843">SUM(IF(podroze78[Nazwisko]=podroze78[[#This Row],[Nazwisko]],podroze78[dnie],0))</f>
        <v>20</v>
      </c>
      <c r="BJ843" s="1">
        <f>30+(podroze78[[#This Row],[dnie]]-1)*24</f>
        <v>126</v>
      </c>
      <c r="BK843" s="1">
        <f>podroze78[[#This Row],[dieta]]+podroze78[[#This Row],[Koszt_wyj]]</f>
        <v>1012.7</v>
      </c>
      <c r="BL843" s="1">
        <f>MONTH(podroze78[[#This Row],[D_wyj]])</f>
        <v>8</v>
      </c>
      <c r="BT843" s="1" t="s">
        <v>54</v>
      </c>
      <c r="BU843" s="1" t="s">
        <v>133</v>
      </c>
      <c r="BV843" s="1" t="s">
        <v>24</v>
      </c>
      <c r="BW843" s="2">
        <v>41869</v>
      </c>
      <c r="BX843" s="2">
        <v>41873</v>
      </c>
      <c r="BY843">
        <v>886.7</v>
      </c>
      <c r="BZ843" t="str">
        <f>podroze789[[#This Row],[Imie]]&amp;podroze789[[#This Row],[Nazwisko]]</f>
        <v>PaulinaDok</v>
      </c>
      <c r="CA843">
        <f>COUNTIF(podroze789[id],podroze789[[#This Row],[id]])</f>
        <v>7</v>
      </c>
      <c r="CB843">
        <f>podroze789[[#This Row],[D_powr]]-podroze789[[#This Row],[D_wyj]]+1</f>
        <v>5</v>
      </c>
      <c r="CC843" s="1" cm="1">
        <f t="array" ref="CC843">SUM(IF(podroze789[Nazwisko]=podroze789[[#This Row],[Nazwisko]],podroze789[dnie],0))</f>
        <v>20</v>
      </c>
      <c r="CD843" s="1">
        <f>30+(podroze789[[#This Row],[dnie]]-1)*24</f>
        <v>126</v>
      </c>
      <c r="CE843" s="1">
        <f>podroze789[[#This Row],[dieta]]+podroze789[[#This Row],[Koszt_wyj]]</f>
        <v>1012.7</v>
      </c>
      <c r="CF843" s="1">
        <f>MONTH(podroze789[[#This Row],[D_wyj]])</f>
        <v>8</v>
      </c>
      <c r="CG843" s="1">
        <f>podroze789[[#This Row],[dnie]]-1</f>
        <v>4</v>
      </c>
    </row>
    <row r="844" spans="1:85" x14ac:dyDescent="0.25">
      <c r="A844" s="1" t="s">
        <v>28</v>
      </c>
      <c r="B844" s="1" t="s">
        <v>29</v>
      </c>
      <c r="C844" s="1" t="s">
        <v>19</v>
      </c>
      <c r="D844" s="2">
        <v>41761</v>
      </c>
      <c r="E844" s="2">
        <v>41765</v>
      </c>
      <c r="F844">
        <v>1077.4000000000001</v>
      </c>
      <c r="G844" t="str">
        <f>podroze[[#This Row],[Imie]]&amp;podroze[[#This Row],[Nazwisko]]</f>
        <v>MarzenaGras</v>
      </c>
      <c r="H844">
        <f>COUNTIF(podroze[id],podroze[[#This Row],[id]])</f>
        <v>7</v>
      </c>
      <c r="I844">
        <f>podroze[[#This Row],[D_powr]]-podroze[[#This Row],[D_wyj]]+1</f>
        <v>5</v>
      </c>
      <c r="J844" s="1" cm="1">
        <f t="array" ref="J844">SUM(IF(podroze[Nazwisko]=podroze[[#This Row],[Nazwisko]],podroze[dnie],0))</f>
        <v>20</v>
      </c>
      <c r="K844" s="1">
        <f>30+(podroze[[#This Row],[dnie]]-1)*24</f>
        <v>126</v>
      </c>
      <c r="AB844" s="1" t="s">
        <v>28</v>
      </c>
      <c r="AC844" s="1" t="s">
        <v>29</v>
      </c>
      <c r="AD844" s="1" t="s">
        <v>19</v>
      </c>
      <c r="AE844" s="2">
        <v>41761</v>
      </c>
      <c r="AF844" s="2">
        <v>41765</v>
      </c>
      <c r="AG844">
        <v>1077.4000000000001</v>
      </c>
      <c r="AH844" t="str">
        <f>podroze7[[#This Row],[Imie]]&amp;podroze7[[#This Row],[Nazwisko]]</f>
        <v>MarzenaGras</v>
      </c>
      <c r="AI844">
        <f>COUNTIF(podroze7[id],podroze7[[#This Row],[id]])</f>
        <v>7</v>
      </c>
      <c r="AJ844">
        <f>podroze7[[#This Row],[D_powr]]-podroze7[[#This Row],[D_wyj]]+1</f>
        <v>5</v>
      </c>
      <c r="AK844" s="1" cm="1">
        <f t="array" ref="AK844">SUM(IF(podroze7[Nazwisko]=podroze7[[#This Row],[Nazwisko]],podroze7[dnie],0))</f>
        <v>20</v>
      </c>
      <c r="AL844" s="1">
        <f>30+(podroze7[[#This Row],[dnie]]-1)*24</f>
        <v>126</v>
      </c>
      <c r="AM844" s="1">
        <f>podroze7[[#This Row],[dieta]]+podroze7[[#This Row],[Koszt_wyj]]</f>
        <v>1203.4000000000001</v>
      </c>
      <c r="AZ844" s="1" t="s">
        <v>28</v>
      </c>
      <c r="BA844" s="1" t="s">
        <v>29</v>
      </c>
      <c r="BB844" s="1" t="s">
        <v>19</v>
      </c>
      <c r="BC844" s="2">
        <v>41761</v>
      </c>
      <c r="BD844" s="2">
        <v>41765</v>
      </c>
      <c r="BE844">
        <v>1077.4000000000001</v>
      </c>
      <c r="BF844" t="str">
        <f>podroze78[[#This Row],[Imie]]&amp;podroze78[[#This Row],[Nazwisko]]</f>
        <v>MarzenaGras</v>
      </c>
      <c r="BG844">
        <f>COUNTIF(podroze78[id],podroze78[[#This Row],[id]])</f>
        <v>7</v>
      </c>
      <c r="BH844">
        <f>podroze78[[#This Row],[D_powr]]-podroze78[[#This Row],[D_wyj]]+1</f>
        <v>5</v>
      </c>
      <c r="BI844" s="1" cm="1">
        <f t="array" ref="BI844">SUM(IF(podroze78[Nazwisko]=podroze78[[#This Row],[Nazwisko]],podroze78[dnie],0))</f>
        <v>20</v>
      </c>
      <c r="BJ844" s="1">
        <f>30+(podroze78[[#This Row],[dnie]]-1)*24</f>
        <v>126</v>
      </c>
      <c r="BK844" s="1">
        <f>podroze78[[#This Row],[dieta]]+podroze78[[#This Row],[Koszt_wyj]]</f>
        <v>1203.4000000000001</v>
      </c>
      <c r="BL844" s="1">
        <f>MONTH(podroze78[[#This Row],[D_wyj]])</f>
        <v>5</v>
      </c>
      <c r="BT844" s="1" t="s">
        <v>28</v>
      </c>
      <c r="BU844" s="1" t="s">
        <v>29</v>
      </c>
      <c r="BV844" s="1" t="s">
        <v>19</v>
      </c>
      <c r="BW844" s="2">
        <v>41761</v>
      </c>
      <c r="BX844" s="2">
        <v>41765</v>
      </c>
      <c r="BY844">
        <v>1077.4000000000001</v>
      </c>
      <c r="BZ844" t="str">
        <f>podroze789[[#This Row],[Imie]]&amp;podroze789[[#This Row],[Nazwisko]]</f>
        <v>MarzenaGras</v>
      </c>
      <c r="CA844">
        <f>COUNTIF(podroze789[id],podroze789[[#This Row],[id]])</f>
        <v>7</v>
      </c>
      <c r="CB844">
        <f>podroze789[[#This Row],[D_powr]]-podroze789[[#This Row],[D_wyj]]+1</f>
        <v>5</v>
      </c>
      <c r="CC844" s="1" cm="1">
        <f t="array" ref="CC844">SUM(IF(podroze789[Nazwisko]=podroze789[[#This Row],[Nazwisko]],podroze789[dnie],0))</f>
        <v>20</v>
      </c>
      <c r="CD844" s="1">
        <f>30+(podroze789[[#This Row],[dnie]]-1)*24</f>
        <v>126</v>
      </c>
      <c r="CE844" s="1">
        <f>podroze789[[#This Row],[dieta]]+podroze789[[#This Row],[Koszt_wyj]]</f>
        <v>1203.4000000000001</v>
      </c>
      <c r="CF844" s="1">
        <f>MONTH(podroze789[[#This Row],[D_wyj]])</f>
        <v>5</v>
      </c>
      <c r="CG844" s="1">
        <f>podroze789[[#This Row],[dnie]]-1</f>
        <v>4</v>
      </c>
    </row>
    <row r="845" spans="1:85" x14ac:dyDescent="0.25">
      <c r="A845" s="1" t="s">
        <v>151</v>
      </c>
      <c r="B845" s="1" t="s">
        <v>152</v>
      </c>
      <c r="C845" s="1" t="s">
        <v>17</v>
      </c>
      <c r="D845" s="2">
        <v>41821</v>
      </c>
      <c r="E845" s="2">
        <v>41823</v>
      </c>
      <c r="F845">
        <v>911.5</v>
      </c>
      <c r="G845" t="str">
        <f>podroze[[#This Row],[Imie]]&amp;podroze[[#This Row],[Nazwisko]]</f>
        <v>TeresaMoskiewska</v>
      </c>
      <c r="H845">
        <f>COUNTIF(podroze[id],podroze[[#This Row],[id]])</f>
        <v>11</v>
      </c>
      <c r="I845">
        <f>podroze[[#This Row],[D_powr]]-podroze[[#This Row],[D_wyj]]+1</f>
        <v>3</v>
      </c>
      <c r="J845" s="1" cm="1">
        <f t="array" ref="J845">SUM(IF(podroze[Nazwisko]=podroze[[#This Row],[Nazwisko]],podroze[dnie],0))</f>
        <v>20</v>
      </c>
      <c r="K845" s="1">
        <f>30+(podroze[[#This Row],[dnie]]-1)*24</f>
        <v>78</v>
      </c>
      <c r="AB845" s="1" t="s">
        <v>151</v>
      </c>
      <c r="AC845" s="1" t="s">
        <v>152</v>
      </c>
      <c r="AD845" s="1" t="s">
        <v>17</v>
      </c>
      <c r="AE845" s="2">
        <v>41821</v>
      </c>
      <c r="AF845" s="2">
        <v>41823</v>
      </c>
      <c r="AG845">
        <v>911.5</v>
      </c>
      <c r="AH845" t="str">
        <f>podroze7[[#This Row],[Imie]]&amp;podroze7[[#This Row],[Nazwisko]]</f>
        <v>TeresaMoskiewska</v>
      </c>
      <c r="AI845">
        <f>COUNTIF(podroze7[id],podroze7[[#This Row],[id]])</f>
        <v>11</v>
      </c>
      <c r="AJ845">
        <f>podroze7[[#This Row],[D_powr]]-podroze7[[#This Row],[D_wyj]]+1</f>
        <v>3</v>
      </c>
      <c r="AK845" s="1" cm="1">
        <f t="array" ref="AK845">SUM(IF(podroze7[Nazwisko]=podroze7[[#This Row],[Nazwisko]],podroze7[dnie],0))</f>
        <v>20</v>
      </c>
      <c r="AL845" s="1">
        <f>30+(podroze7[[#This Row],[dnie]]-1)*24</f>
        <v>78</v>
      </c>
      <c r="AM845" s="1">
        <f>podroze7[[#This Row],[dieta]]+podroze7[[#This Row],[Koszt_wyj]]</f>
        <v>989.5</v>
      </c>
      <c r="AZ845" s="1" t="s">
        <v>151</v>
      </c>
      <c r="BA845" s="1" t="s">
        <v>152</v>
      </c>
      <c r="BB845" s="1" t="s">
        <v>17</v>
      </c>
      <c r="BC845" s="2">
        <v>41821</v>
      </c>
      <c r="BD845" s="2">
        <v>41823</v>
      </c>
      <c r="BE845">
        <v>911.5</v>
      </c>
      <c r="BF845" t="str">
        <f>podroze78[[#This Row],[Imie]]&amp;podroze78[[#This Row],[Nazwisko]]</f>
        <v>TeresaMoskiewska</v>
      </c>
      <c r="BG845">
        <f>COUNTIF(podroze78[id],podroze78[[#This Row],[id]])</f>
        <v>11</v>
      </c>
      <c r="BH845">
        <f>podroze78[[#This Row],[D_powr]]-podroze78[[#This Row],[D_wyj]]+1</f>
        <v>3</v>
      </c>
      <c r="BI845" s="1" cm="1">
        <f t="array" ref="BI845">SUM(IF(podroze78[Nazwisko]=podroze78[[#This Row],[Nazwisko]],podroze78[dnie],0))</f>
        <v>20</v>
      </c>
      <c r="BJ845" s="1">
        <f>30+(podroze78[[#This Row],[dnie]]-1)*24</f>
        <v>78</v>
      </c>
      <c r="BK845" s="1">
        <f>podroze78[[#This Row],[dieta]]+podroze78[[#This Row],[Koszt_wyj]]</f>
        <v>989.5</v>
      </c>
      <c r="BL845" s="1">
        <f>MONTH(podroze78[[#This Row],[D_wyj]])</f>
        <v>7</v>
      </c>
      <c r="BT845" s="1" t="s">
        <v>151</v>
      </c>
      <c r="BU845" s="1" t="s">
        <v>152</v>
      </c>
      <c r="BV845" s="1" t="s">
        <v>17</v>
      </c>
      <c r="BW845" s="2">
        <v>41821</v>
      </c>
      <c r="BX845" s="2">
        <v>41823</v>
      </c>
      <c r="BY845">
        <v>911.5</v>
      </c>
      <c r="BZ845" t="str">
        <f>podroze789[[#This Row],[Imie]]&amp;podroze789[[#This Row],[Nazwisko]]</f>
        <v>TeresaMoskiewska</v>
      </c>
      <c r="CA845">
        <f>COUNTIF(podroze789[id],podroze789[[#This Row],[id]])</f>
        <v>11</v>
      </c>
      <c r="CB845">
        <f>podroze789[[#This Row],[D_powr]]-podroze789[[#This Row],[D_wyj]]+1</f>
        <v>3</v>
      </c>
      <c r="CC845" s="1" cm="1">
        <f t="array" ref="CC845">SUM(IF(podroze789[Nazwisko]=podroze789[[#This Row],[Nazwisko]],podroze789[dnie],0))</f>
        <v>20</v>
      </c>
      <c r="CD845" s="1">
        <f>30+(podroze789[[#This Row],[dnie]]-1)*24</f>
        <v>78</v>
      </c>
      <c r="CE845" s="1">
        <f>podroze789[[#This Row],[dieta]]+podroze789[[#This Row],[Koszt_wyj]]</f>
        <v>989.5</v>
      </c>
      <c r="CF845" s="1">
        <f>MONTH(podroze789[[#This Row],[D_wyj]])</f>
        <v>7</v>
      </c>
      <c r="CG845" s="1">
        <f>podroze789[[#This Row],[dnie]]-1</f>
        <v>2</v>
      </c>
    </row>
    <row r="846" spans="1:85" x14ac:dyDescent="0.25">
      <c r="A846" s="1" t="s">
        <v>28</v>
      </c>
      <c r="B846" s="1" t="s">
        <v>29</v>
      </c>
      <c r="C846" s="1" t="s">
        <v>11</v>
      </c>
      <c r="D846" s="2">
        <v>41654</v>
      </c>
      <c r="E846" s="2">
        <v>41657</v>
      </c>
      <c r="F846">
        <v>573.4</v>
      </c>
      <c r="G846" t="str">
        <f>podroze[[#This Row],[Imie]]&amp;podroze[[#This Row],[Nazwisko]]</f>
        <v>MarzenaGras</v>
      </c>
      <c r="H846">
        <f>COUNTIF(podroze[id],podroze[[#This Row],[id]])</f>
        <v>7</v>
      </c>
      <c r="I846">
        <f>podroze[[#This Row],[D_powr]]-podroze[[#This Row],[D_wyj]]+1</f>
        <v>4</v>
      </c>
      <c r="J846" s="1" cm="1">
        <f t="array" ref="J846">SUM(IF(podroze[Nazwisko]=podroze[[#This Row],[Nazwisko]],podroze[dnie],0))</f>
        <v>20</v>
      </c>
      <c r="K846" s="1">
        <f>30+(podroze[[#This Row],[dnie]]-1)*24</f>
        <v>102</v>
      </c>
      <c r="AB846" s="1" t="s">
        <v>28</v>
      </c>
      <c r="AC846" s="1" t="s">
        <v>29</v>
      </c>
      <c r="AD846" s="1" t="s">
        <v>11</v>
      </c>
      <c r="AE846" s="2">
        <v>41654</v>
      </c>
      <c r="AF846" s="2">
        <v>41657</v>
      </c>
      <c r="AG846">
        <v>573.4</v>
      </c>
      <c r="AH846" t="str">
        <f>podroze7[[#This Row],[Imie]]&amp;podroze7[[#This Row],[Nazwisko]]</f>
        <v>MarzenaGras</v>
      </c>
      <c r="AI846">
        <f>COUNTIF(podroze7[id],podroze7[[#This Row],[id]])</f>
        <v>7</v>
      </c>
      <c r="AJ846">
        <f>podroze7[[#This Row],[D_powr]]-podroze7[[#This Row],[D_wyj]]+1</f>
        <v>4</v>
      </c>
      <c r="AK846" s="1" cm="1">
        <f t="array" ref="AK846">SUM(IF(podroze7[Nazwisko]=podroze7[[#This Row],[Nazwisko]],podroze7[dnie],0))</f>
        <v>20</v>
      </c>
      <c r="AL846" s="1">
        <f>30+(podroze7[[#This Row],[dnie]]-1)*24</f>
        <v>102</v>
      </c>
      <c r="AM846" s="1">
        <f>podroze7[[#This Row],[dieta]]+podroze7[[#This Row],[Koszt_wyj]]</f>
        <v>675.4</v>
      </c>
      <c r="AZ846" s="1" t="s">
        <v>28</v>
      </c>
      <c r="BA846" s="1" t="s">
        <v>29</v>
      </c>
      <c r="BB846" s="1" t="s">
        <v>11</v>
      </c>
      <c r="BC846" s="2">
        <v>41654</v>
      </c>
      <c r="BD846" s="2">
        <v>41657</v>
      </c>
      <c r="BE846">
        <v>573.4</v>
      </c>
      <c r="BF846" t="str">
        <f>podroze78[[#This Row],[Imie]]&amp;podroze78[[#This Row],[Nazwisko]]</f>
        <v>MarzenaGras</v>
      </c>
      <c r="BG846">
        <f>COUNTIF(podroze78[id],podroze78[[#This Row],[id]])</f>
        <v>7</v>
      </c>
      <c r="BH846">
        <f>podroze78[[#This Row],[D_powr]]-podroze78[[#This Row],[D_wyj]]+1</f>
        <v>4</v>
      </c>
      <c r="BI846" s="1" cm="1">
        <f t="array" ref="BI846">SUM(IF(podroze78[Nazwisko]=podroze78[[#This Row],[Nazwisko]],podroze78[dnie],0))</f>
        <v>20</v>
      </c>
      <c r="BJ846" s="1">
        <f>30+(podroze78[[#This Row],[dnie]]-1)*24</f>
        <v>102</v>
      </c>
      <c r="BK846" s="1">
        <f>podroze78[[#This Row],[dieta]]+podroze78[[#This Row],[Koszt_wyj]]</f>
        <v>675.4</v>
      </c>
      <c r="BL846" s="1">
        <f>MONTH(podroze78[[#This Row],[D_wyj]])</f>
        <v>1</v>
      </c>
      <c r="BT846" s="1" t="s">
        <v>28</v>
      </c>
      <c r="BU846" s="1" t="s">
        <v>29</v>
      </c>
      <c r="BV846" s="1" t="s">
        <v>11</v>
      </c>
      <c r="BW846" s="2">
        <v>41654</v>
      </c>
      <c r="BX846" s="2">
        <v>41657</v>
      </c>
      <c r="BY846">
        <v>573.4</v>
      </c>
      <c r="BZ846" t="str">
        <f>podroze789[[#This Row],[Imie]]&amp;podroze789[[#This Row],[Nazwisko]]</f>
        <v>MarzenaGras</v>
      </c>
      <c r="CA846">
        <f>COUNTIF(podroze789[id],podroze789[[#This Row],[id]])</f>
        <v>7</v>
      </c>
      <c r="CB846">
        <f>podroze789[[#This Row],[D_powr]]-podroze789[[#This Row],[D_wyj]]+1</f>
        <v>4</v>
      </c>
      <c r="CC846" s="1" cm="1">
        <f t="array" ref="CC846">SUM(IF(podroze789[Nazwisko]=podroze789[[#This Row],[Nazwisko]],podroze789[dnie],0))</f>
        <v>20</v>
      </c>
      <c r="CD846" s="1">
        <f>30+(podroze789[[#This Row],[dnie]]-1)*24</f>
        <v>102</v>
      </c>
      <c r="CE846" s="1">
        <f>podroze789[[#This Row],[dieta]]+podroze789[[#This Row],[Koszt_wyj]]</f>
        <v>675.4</v>
      </c>
      <c r="CF846" s="1">
        <f>MONTH(podroze789[[#This Row],[D_wyj]])</f>
        <v>1</v>
      </c>
      <c r="CG846" s="1">
        <f>podroze789[[#This Row],[dnie]]-1</f>
        <v>3</v>
      </c>
    </row>
    <row r="847" spans="1:85" x14ac:dyDescent="0.25">
      <c r="A847" s="1" t="s">
        <v>99</v>
      </c>
      <c r="B847" s="1" t="s">
        <v>130</v>
      </c>
      <c r="C847" s="1" t="s">
        <v>17</v>
      </c>
      <c r="D847" s="2">
        <v>41701</v>
      </c>
      <c r="E847" s="2">
        <v>41703</v>
      </c>
      <c r="F847">
        <v>911.5</v>
      </c>
      <c r="G847" t="str">
        <f>podroze[[#This Row],[Imie]]&amp;podroze[[#This Row],[Nazwisko]]</f>
        <v>EwaFidyk</v>
      </c>
      <c r="H847">
        <f>COUNTIF(podroze[id],podroze[[#This Row],[id]])</f>
        <v>9</v>
      </c>
      <c r="I847">
        <f>podroze[[#This Row],[D_powr]]-podroze[[#This Row],[D_wyj]]+1</f>
        <v>3</v>
      </c>
      <c r="J847" s="1" cm="1">
        <f t="array" ref="J847">SUM(IF(podroze[Nazwisko]=podroze[[#This Row],[Nazwisko]],podroze[dnie],0))</f>
        <v>20</v>
      </c>
      <c r="K847" s="1">
        <f>30+(podroze[[#This Row],[dnie]]-1)*24</f>
        <v>78</v>
      </c>
      <c r="AB847" s="1" t="s">
        <v>99</v>
      </c>
      <c r="AC847" s="1" t="s">
        <v>130</v>
      </c>
      <c r="AD847" s="1" t="s">
        <v>17</v>
      </c>
      <c r="AE847" s="2">
        <v>41701</v>
      </c>
      <c r="AF847" s="2">
        <v>41703</v>
      </c>
      <c r="AG847">
        <v>911.5</v>
      </c>
      <c r="AH847" t="str">
        <f>podroze7[[#This Row],[Imie]]&amp;podroze7[[#This Row],[Nazwisko]]</f>
        <v>EwaFidyk</v>
      </c>
      <c r="AI847">
        <f>COUNTIF(podroze7[id],podroze7[[#This Row],[id]])</f>
        <v>9</v>
      </c>
      <c r="AJ847">
        <f>podroze7[[#This Row],[D_powr]]-podroze7[[#This Row],[D_wyj]]+1</f>
        <v>3</v>
      </c>
      <c r="AK847" s="1" cm="1">
        <f t="array" ref="AK847">SUM(IF(podroze7[Nazwisko]=podroze7[[#This Row],[Nazwisko]],podroze7[dnie],0))</f>
        <v>20</v>
      </c>
      <c r="AL847" s="1">
        <f>30+(podroze7[[#This Row],[dnie]]-1)*24</f>
        <v>78</v>
      </c>
      <c r="AM847" s="1">
        <f>podroze7[[#This Row],[dieta]]+podroze7[[#This Row],[Koszt_wyj]]</f>
        <v>989.5</v>
      </c>
      <c r="AZ847" s="1" t="s">
        <v>99</v>
      </c>
      <c r="BA847" s="1" t="s">
        <v>130</v>
      </c>
      <c r="BB847" s="1" t="s">
        <v>17</v>
      </c>
      <c r="BC847" s="2">
        <v>41701</v>
      </c>
      <c r="BD847" s="2">
        <v>41703</v>
      </c>
      <c r="BE847">
        <v>911.5</v>
      </c>
      <c r="BF847" t="str">
        <f>podroze78[[#This Row],[Imie]]&amp;podroze78[[#This Row],[Nazwisko]]</f>
        <v>EwaFidyk</v>
      </c>
      <c r="BG847">
        <f>COUNTIF(podroze78[id],podroze78[[#This Row],[id]])</f>
        <v>9</v>
      </c>
      <c r="BH847">
        <f>podroze78[[#This Row],[D_powr]]-podroze78[[#This Row],[D_wyj]]+1</f>
        <v>3</v>
      </c>
      <c r="BI847" s="1" cm="1">
        <f t="array" ref="BI847">SUM(IF(podroze78[Nazwisko]=podroze78[[#This Row],[Nazwisko]],podroze78[dnie],0))</f>
        <v>20</v>
      </c>
      <c r="BJ847" s="1">
        <f>30+(podroze78[[#This Row],[dnie]]-1)*24</f>
        <v>78</v>
      </c>
      <c r="BK847" s="1">
        <f>podroze78[[#This Row],[dieta]]+podroze78[[#This Row],[Koszt_wyj]]</f>
        <v>989.5</v>
      </c>
      <c r="BL847" s="1">
        <f>MONTH(podroze78[[#This Row],[D_wyj]])</f>
        <v>3</v>
      </c>
      <c r="BT847" s="1" t="s">
        <v>99</v>
      </c>
      <c r="BU847" s="1" t="s">
        <v>130</v>
      </c>
      <c r="BV847" s="1" t="s">
        <v>17</v>
      </c>
      <c r="BW847" s="2">
        <v>41701</v>
      </c>
      <c r="BX847" s="2">
        <v>41703</v>
      </c>
      <c r="BY847">
        <v>911.5</v>
      </c>
      <c r="BZ847" t="str">
        <f>podroze789[[#This Row],[Imie]]&amp;podroze789[[#This Row],[Nazwisko]]</f>
        <v>EwaFidyk</v>
      </c>
      <c r="CA847">
        <f>COUNTIF(podroze789[id],podroze789[[#This Row],[id]])</f>
        <v>9</v>
      </c>
      <c r="CB847">
        <f>podroze789[[#This Row],[D_powr]]-podroze789[[#This Row],[D_wyj]]+1</f>
        <v>3</v>
      </c>
      <c r="CC847" s="1" cm="1">
        <f t="array" ref="CC847">SUM(IF(podroze789[Nazwisko]=podroze789[[#This Row],[Nazwisko]],podroze789[dnie],0))</f>
        <v>20</v>
      </c>
      <c r="CD847" s="1">
        <f>30+(podroze789[[#This Row],[dnie]]-1)*24</f>
        <v>78</v>
      </c>
      <c r="CE847" s="1">
        <f>podroze789[[#This Row],[dieta]]+podroze789[[#This Row],[Koszt_wyj]]</f>
        <v>989.5</v>
      </c>
      <c r="CF847" s="1">
        <f>MONTH(podroze789[[#This Row],[D_wyj]])</f>
        <v>3</v>
      </c>
      <c r="CG847" s="1">
        <f>podroze789[[#This Row],[dnie]]-1</f>
        <v>2</v>
      </c>
    </row>
    <row r="848" spans="1:85" x14ac:dyDescent="0.25">
      <c r="A848" s="1" t="s">
        <v>99</v>
      </c>
      <c r="B848" s="1" t="s">
        <v>130</v>
      </c>
      <c r="C848" s="1" t="s">
        <v>30</v>
      </c>
      <c r="D848" s="2">
        <v>41708</v>
      </c>
      <c r="E848" s="2">
        <v>41710</v>
      </c>
      <c r="F848">
        <v>450.5</v>
      </c>
      <c r="G848" t="str">
        <f>podroze[[#This Row],[Imie]]&amp;podroze[[#This Row],[Nazwisko]]</f>
        <v>EwaFidyk</v>
      </c>
      <c r="H848">
        <f>COUNTIF(podroze[id],podroze[[#This Row],[id]])</f>
        <v>9</v>
      </c>
      <c r="I848">
        <f>podroze[[#This Row],[D_powr]]-podroze[[#This Row],[D_wyj]]+1</f>
        <v>3</v>
      </c>
      <c r="J848" s="1" cm="1">
        <f t="array" ref="J848">SUM(IF(podroze[Nazwisko]=podroze[[#This Row],[Nazwisko]],podroze[dnie],0))</f>
        <v>20</v>
      </c>
      <c r="K848" s="1">
        <f>30+(podroze[[#This Row],[dnie]]-1)*24</f>
        <v>78</v>
      </c>
      <c r="AB848" s="1" t="s">
        <v>99</v>
      </c>
      <c r="AC848" s="1" t="s">
        <v>130</v>
      </c>
      <c r="AD848" s="1" t="s">
        <v>30</v>
      </c>
      <c r="AE848" s="2">
        <v>41708</v>
      </c>
      <c r="AF848" s="2">
        <v>41710</v>
      </c>
      <c r="AG848">
        <v>450.5</v>
      </c>
      <c r="AH848" t="str">
        <f>podroze7[[#This Row],[Imie]]&amp;podroze7[[#This Row],[Nazwisko]]</f>
        <v>EwaFidyk</v>
      </c>
      <c r="AI848">
        <f>COUNTIF(podroze7[id],podroze7[[#This Row],[id]])</f>
        <v>9</v>
      </c>
      <c r="AJ848">
        <f>podroze7[[#This Row],[D_powr]]-podroze7[[#This Row],[D_wyj]]+1</f>
        <v>3</v>
      </c>
      <c r="AK848" s="1" cm="1">
        <f t="array" ref="AK848">SUM(IF(podroze7[Nazwisko]=podroze7[[#This Row],[Nazwisko]],podroze7[dnie],0))</f>
        <v>20</v>
      </c>
      <c r="AL848" s="1">
        <f>30+(podroze7[[#This Row],[dnie]]-1)*24</f>
        <v>78</v>
      </c>
      <c r="AM848" s="1">
        <f>podroze7[[#This Row],[dieta]]+podroze7[[#This Row],[Koszt_wyj]]</f>
        <v>528.5</v>
      </c>
      <c r="AZ848" s="1" t="s">
        <v>99</v>
      </c>
      <c r="BA848" s="1" t="s">
        <v>130</v>
      </c>
      <c r="BB848" s="1" t="s">
        <v>30</v>
      </c>
      <c r="BC848" s="2">
        <v>41708</v>
      </c>
      <c r="BD848" s="2">
        <v>41710</v>
      </c>
      <c r="BE848">
        <v>450.5</v>
      </c>
      <c r="BF848" t="str">
        <f>podroze78[[#This Row],[Imie]]&amp;podroze78[[#This Row],[Nazwisko]]</f>
        <v>EwaFidyk</v>
      </c>
      <c r="BG848">
        <f>COUNTIF(podroze78[id],podroze78[[#This Row],[id]])</f>
        <v>9</v>
      </c>
      <c r="BH848">
        <f>podroze78[[#This Row],[D_powr]]-podroze78[[#This Row],[D_wyj]]+1</f>
        <v>3</v>
      </c>
      <c r="BI848" s="1" cm="1">
        <f t="array" ref="BI848">SUM(IF(podroze78[Nazwisko]=podroze78[[#This Row],[Nazwisko]],podroze78[dnie],0))</f>
        <v>20</v>
      </c>
      <c r="BJ848" s="1">
        <f>30+(podroze78[[#This Row],[dnie]]-1)*24</f>
        <v>78</v>
      </c>
      <c r="BK848" s="1">
        <f>podroze78[[#This Row],[dieta]]+podroze78[[#This Row],[Koszt_wyj]]</f>
        <v>528.5</v>
      </c>
      <c r="BL848" s="1">
        <f>MONTH(podroze78[[#This Row],[D_wyj]])</f>
        <v>3</v>
      </c>
      <c r="BT848" s="1" t="s">
        <v>99</v>
      </c>
      <c r="BU848" s="1" t="s">
        <v>130</v>
      </c>
      <c r="BV848" s="1" t="s">
        <v>30</v>
      </c>
      <c r="BW848" s="2">
        <v>41708</v>
      </c>
      <c r="BX848" s="2">
        <v>41710</v>
      </c>
      <c r="BY848">
        <v>450.5</v>
      </c>
      <c r="BZ848" t="str">
        <f>podroze789[[#This Row],[Imie]]&amp;podroze789[[#This Row],[Nazwisko]]</f>
        <v>EwaFidyk</v>
      </c>
      <c r="CA848">
        <f>COUNTIF(podroze789[id],podroze789[[#This Row],[id]])</f>
        <v>9</v>
      </c>
      <c r="CB848">
        <f>podroze789[[#This Row],[D_powr]]-podroze789[[#This Row],[D_wyj]]+1</f>
        <v>3</v>
      </c>
      <c r="CC848" s="1" cm="1">
        <f t="array" ref="CC848">SUM(IF(podroze789[Nazwisko]=podroze789[[#This Row],[Nazwisko]],podroze789[dnie],0))</f>
        <v>20</v>
      </c>
      <c r="CD848" s="1">
        <f>30+(podroze789[[#This Row],[dnie]]-1)*24</f>
        <v>78</v>
      </c>
      <c r="CE848" s="1">
        <f>podroze789[[#This Row],[dieta]]+podroze789[[#This Row],[Koszt_wyj]]</f>
        <v>528.5</v>
      </c>
      <c r="CF848" s="1">
        <f>MONTH(podroze789[[#This Row],[D_wyj]])</f>
        <v>3</v>
      </c>
      <c r="CG848" s="1">
        <f>podroze789[[#This Row],[dnie]]-1</f>
        <v>2</v>
      </c>
    </row>
    <row r="849" spans="1:85" x14ac:dyDescent="0.25">
      <c r="A849" s="1" t="s">
        <v>151</v>
      </c>
      <c r="B849" s="1" t="s">
        <v>152</v>
      </c>
      <c r="C849" s="1" t="s">
        <v>17</v>
      </c>
      <c r="D849" s="2">
        <v>41689</v>
      </c>
      <c r="E849" s="2">
        <v>41690</v>
      </c>
      <c r="F849">
        <v>706.5</v>
      </c>
      <c r="G849" t="str">
        <f>podroze[[#This Row],[Imie]]&amp;podroze[[#This Row],[Nazwisko]]</f>
        <v>TeresaMoskiewska</v>
      </c>
      <c r="H849">
        <f>COUNTIF(podroze[id],podroze[[#This Row],[id]])</f>
        <v>11</v>
      </c>
      <c r="I849">
        <f>podroze[[#This Row],[D_powr]]-podroze[[#This Row],[D_wyj]]+1</f>
        <v>2</v>
      </c>
      <c r="J849" s="1" cm="1">
        <f t="array" ref="J849">SUM(IF(podroze[Nazwisko]=podroze[[#This Row],[Nazwisko]],podroze[dnie],0))</f>
        <v>20</v>
      </c>
      <c r="K849" s="1">
        <f>30+(podroze[[#This Row],[dnie]]-1)*24</f>
        <v>54</v>
      </c>
      <c r="AB849" s="1" t="s">
        <v>151</v>
      </c>
      <c r="AC849" s="1" t="s">
        <v>152</v>
      </c>
      <c r="AD849" s="1" t="s">
        <v>17</v>
      </c>
      <c r="AE849" s="2">
        <v>41689</v>
      </c>
      <c r="AF849" s="2">
        <v>41690</v>
      </c>
      <c r="AG849">
        <v>706.5</v>
      </c>
      <c r="AH849" t="str">
        <f>podroze7[[#This Row],[Imie]]&amp;podroze7[[#This Row],[Nazwisko]]</f>
        <v>TeresaMoskiewska</v>
      </c>
      <c r="AI849">
        <f>COUNTIF(podroze7[id],podroze7[[#This Row],[id]])</f>
        <v>11</v>
      </c>
      <c r="AJ849">
        <f>podroze7[[#This Row],[D_powr]]-podroze7[[#This Row],[D_wyj]]+1</f>
        <v>2</v>
      </c>
      <c r="AK849" s="1" cm="1">
        <f t="array" ref="AK849">SUM(IF(podroze7[Nazwisko]=podroze7[[#This Row],[Nazwisko]],podroze7[dnie],0))</f>
        <v>20</v>
      </c>
      <c r="AL849" s="1">
        <f>30+(podroze7[[#This Row],[dnie]]-1)*24</f>
        <v>54</v>
      </c>
      <c r="AM849" s="1">
        <f>podroze7[[#This Row],[dieta]]+podroze7[[#This Row],[Koszt_wyj]]</f>
        <v>760.5</v>
      </c>
      <c r="AZ849" s="1" t="s">
        <v>151</v>
      </c>
      <c r="BA849" s="1" t="s">
        <v>152</v>
      </c>
      <c r="BB849" s="1" t="s">
        <v>17</v>
      </c>
      <c r="BC849" s="2">
        <v>41689</v>
      </c>
      <c r="BD849" s="2">
        <v>41690</v>
      </c>
      <c r="BE849">
        <v>706.5</v>
      </c>
      <c r="BF849" t="str">
        <f>podroze78[[#This Row],[Imie]]&amp;podroze78[[#This Row],[Nazwisko]]</f>
        <v>TeresaMoskiewska</v>
      </c>
      <c r="BG849">
        <f>COUNTIF(podroze78[id],podroze78[[#This Row],[id]])</f>
        <v>11</v>
      </c>
      <c r="BH849">
        <f>podroze78[[#This Row],[D_powr]]-podroze78[[#This Row],[D_wyj]]+1</f>
        <v>2</v>
      </c>
      <c r="BI849" s="1" cm="1">
        <f t="array" ref="BI849">SUM(IF(podroze78[Nazwisko]=podroze78[[#This Row],[Nazwisko]],podroze78[dnie],0))</f>
        <v>20</v>
      </c>
      <c r="BJ849" s="1">
        <f>30+(podroze78[[#This Row],[dnie]]-1)*24</f>
        <v>54</v>
      </c>
      <c r="BK849" s="1">
        <f>podroze78[[#This Row],[dieta]]+podroze78[[#This Row],[Koszt_wyj]]</f>
        <v>760.5</v>
      </c>
      <c r="BL849" s="1">
        <f>MONTH(podroze78[[#This Row],[D_wyj]])</f>
        <v>2</v>
      </c>
      <c r="BT849" s="1" t="s">
        <v>151</v>
      </c>
      <c r="BU849" s="1" t="s">
        <v>152</v>
      </c>
      <c r="BV849" s="1" t="s">
        <v>17</v>
      </c>
      <c r="BW849" s="2">
        <v>41689</v>
      </c>
      <c r="BX849" s="2">
        <v>41690</v>
      </c>
      <c r="BY849">
        <v>706.5</v>
      </c>
      <c r="BZ849" t="str">
        <f>podroze789[[#This Row],[Imie]]&amp;podroze789[[#This Row],[Nazwisko]]</f>
        <v>TeresaMoskiewska</v>
      </c>
      <c r="CA849">
        <f>COUNTIF(podroze789[id],podroze789[[#This Row],[id]])</f>
        <v>11</v>
      </c>
      <c r="CB849">
        <f>podroze789[[#This Row],[D_powr]]-podroze789[[#This Row],[D_wyj]]+1</f>
        <v>2</v>
      </c>
      <c r="CC849" s="1" cm="1">
        <f t="array" ref="CC849">SUM(IF(podroze789[Nazwisko]=podroze789[[#This Row],[Nazwisko]],podroze789[dnie],0))</f>
        <v>20</v>
      </c>
      <c r="CD849" s="1">
        <f>30+(podroze789[[#This Row],[dnie]]-1)*24</f>
        <v>54</v>
      </c>
      <c r="CE849" s="1">
        <f>podroze789[[#This Row],[dieta]]+podroze789[[#This Row],[Koszt_wyj]]</f>
        <v>760.5</v>
      </c>
      <c r="CF849" s="1">
        <f>MONTH(podroze789[[#This Row],[D_wyj]])</f>
        <v>2</v>
      </c>
      <c r="CG849" s="1">
        <f>podroze789[[#This Row],[dnie]]-1</f>
        <v>1</v>
      </c>
    </row>
    <row r="850" spans="1:85" x14ac:dyDescent="0.25">
      <c r="A850" s="1" t="s">
        <v>54</v>
      </c>
      <c r="B850" s="1" t="s">
        <v>133</v>
      </c>
      <c r="C850" s="1" t="s">
        <v>17</v>
      </c>
      <c r="D850" s="2">
        <v>41665</v>
      </c>
      <c r="E850" s="2">
        <v>41667</v>
      </c>
      <c r="F850">
        <v>911.5</v>
      </c>
      <c r="G850" t="str">
        <f>podroze[[#This Row],[Imie]]&amp;podroze[[#This Row],[Nazwisko]]</f>
        <v>PaulinaDok</v>
      </c>
      <c r="H850">
        <f>COUNTIF(podroze[id],podroze[[#This Row],[id]])</f>
        <v>7</v>
      </c>
      <c r="I850">
        <f>podroze[[#This Row],[D_powr]]-podroze[[#This Row],[D_wyj]]+1</f>
        <v>3</v>
      </c>
      <c r="J850" s="1" cm="1">
        <f t="array" ref="J850">SUM(IF(podroze[Nazwisko]=podroze[[#This Row],[Nazwisko]],podroze[dnie],0))</f>
        <v>20</v>
      </c>
      <c r="K850" s="1">
        <f>30+(podroze[[#This Row],[dnie]]-1)*24</f>
        <v>78</v>
      </c>
      <c r="AB850" s="1" t="s">
        <v>54</v>
      </c>
      <c r="AC850" s="1" t="s">
        <v>133</v>
      </c>
      <c r="AD850" s="1" t="s">
        <v>17</v>
      </c>
      <c r="AE850" s="2">
        <v>41665</v>
      </c>
      <c r="AF850" s="2">
        <v>41667</v>
      </c>
      <c r="AG850">
        <v>911.5</v>
      </c>
      <c r="AH850" t="str">
        <f>podroze7[[#This Row],[Imie]]&amp;podroze7[[#This Row],[Nazwisko]]</f>
        <v>PaulinaDok</v>
      </c>
      <c r="AI850">
        <f>COUNTIF(podroze7[id],podroze7[[#This Row],[id]])</f>
        <v>7</v>
      </c>
      <c r="AJ850">
        <f>podroze7[[#This Row],[D_powr]]-podroze7[[#This Row],[D_wyj]]+1</f>
        <v>3</v>
      </c>
      <c r="AK850" s="1" cm="1">
        <f t="array" ref="AK850">SUM(IF(podroze7[Nazwisko]=podroze7[[#This Row],[Nazwisko]],podroze7[dnie],0))</f>
        <v>20</v>
      </c>
      <c r="AL850" s="1">
        <f>30+(podroze7[[#This Row],[dnie]]-1)*24</f>
        <v>78</v>
      </c>
      <c r="AM850" s="1">
        <f>podroze7[[#This Row],[dieta]]+podroze7[[#This Row],[Koszt_wyj]]</f>
        <v>989.5</v>
      </c>
      <c r="AZ850" s="1" t="s">
        <v>54</v>
      </c>
      <c r="BA850" s="1" t="s">
        <v>133</v>
      </c>
      <c r="BB850" s="1" t="s">
        <v>17</v>
      </c>
      <c r="BC850" s="2">
        <v>41665</v>
      </c>
      <c r="BD850" s="2">
        <v>41667</v>
      </c>
      <c r="BE850">
        <v>911.5</v>
      </c>
      <c r="BF850" t="str">
        <f>podroze78[[#This Row],[Imie]]&amp;podroze78[[#This Row],[Nazwisko]]</f>
        <v>PaulinaDok</v>
      </c>
      <c r="BG850">
        <f>COUNTIF(podroze78[id],podroze78[[#This Row],[id]])</f>
        <v>7</v>
      </c>
      <c r="BH850">
        <f>podroze78[[#This Row],[D_powr]]-podroze78[[#This Row],[D_wyj]]+1</f>
        <v>3</v>
      </c>
      <c r="BI850" s="1" cm="1">
        <f t="array" ref="BI850">SUM(IF(podroze78[Nazwisko]=podroze78[[#This Row],[Nazwisko]],podroze78[dnie],0))</f>
        <v>20</v>
      </c>
      <c r="BJ850" s="1">
        <f>30+(podroze78[[#This Row],[dnie]]-1)*24</f>
        <v>78</v>
      </c>
      <c r="BK850" s="1">
        <f>podroze78[[#This Row],[dieta]]+podroze78[[#This Row],[Koszt_wyj]]</f>
        <v>989.5</v>
      </c>
      <c r="BL850" s="1">
        <f>MONTH(podroze78[[#This Row],[D_wyj]])</f>
        <v>1</v>
      </c>
      <c r="BT850" s="1" t="s">
        <v>54</v>
      </c>
      <c r="BU850" s="1" t="s">
        <v>133</v>
      </c>
      <c r="BV850" s="1" t="s">
        <v>17</v>
      </c>
      <c r="BW850" s="2">
        <v>41665</v>
      </c>
      <c r="BX850" s="2">
        <v>41667</v>
      </c>
      <c r="BY850">
        <v>911.5</v>
      </c>
      <c r="BZ850" t="str">
        <f>podroze789[[#This Row],[Imie]]&amp;podroze789[[#This Row],[Nazwisko]]</f>
        <v>PaulinaDok</v>
      </c>
      <c r="CA850">
        <f>COUNTIF(podroze789[id],podroze789[[#This Row],[id]])</f>
        <v>7</v>
      </c>
      <c r="CB850">
        <f>podroze789[[#This Row],[D_powr]]-podroze789[[#This Row],[D_wyj]]+1</f>
        <v>3</v>
      </c>
      <c r="CC850" s="1" cm="1">
        <f t="array" ref="CC850">SUM(IF(podroze789[Nazwisko]=podroze789[[#This Row],[Nazwisko]],podroze789[dnie],0))</f>
        <v>20</v>
      </c>
      <c r="CD850" s="1">
        <f>30+(podroze789[[#This Row],[dnie]]-1)*24</f>
        <v>78</v>
      </c>
      <c r="CE850" s="1">
        <f>podroze789[[#This Row],[dieta]]+podroze789[[#This Row],[Koszt_wyj]]</f>
        <v>989.5</v>
      </c>
      <c r="CF850" s="1">
        <f>MONTH(podroze789[[#This Row],[D_wyj]])</f>
        <v>1</v>
      </c>
      <c r="CG850" s="1">
        <f>podroze789[[#This Row],[dnie]]-1</f>
        <v>2</v>
      </c>
    </row>
    <row r="851" spans="1:85" x14ac:dyDescent="0.25">
      <c r="A851" s="1" t="s">
        <v>54</v>
      </c>
      <c r="B851" s="1" t="s">
        <v>133</v>
      </c>
      <c r="C851" s="1" t="s">
        <v>24</v>
      </c>
      <c r="D851" s="2">
        <v>41719</v>
      </c>
      <c r="E851" s="2">
        <v>41721</v>
      </c>
      <c r="F851">
        <v>588.70000000000005</v>
      </c>
      <c r="G851" t="str">
        <f>podroze[[#This Row],[Imie]]&amp;podroze[[#This Row],[Nazwisko]]</f>
        <v>PaulinaDok</v>
      </c>
      <c r="H851">
        <f>COUNTIF(podroze[id],podroze[[#This Row],[id]])</f>
        <v>7</v>
      </c>
      <c r="I851">
        <f>podroze[[#This Row],[D_powr]]-podroze[[#This Row],[D_wyj]]+1</f>
        <v>3</v>
      </c>
      <c r="J851" s="1" cm="1">
        <f t="array" ref="J851">SUM(IF(podroze[Nazwisko]=podroze[[#This Row],[Nazwisko]],podroze[dnie],0))</f>
        <v>20</v>
      </c>
      <c r="K851" s="1">
        <f>30+(podroze[[#This Row],[dnie]]-1)*24</f>
        <v>78</v>
      </c>
      <c r="AB851" s="1" t="s">
        <v>54</v>
      </c>
      <c r="AC851" s="1" t="s">
        <v>133</v>
      </c>
      <c r="AD851" s="1" t="s">
        <v>24</v>
      </c>
      <c r="AE851" s="2">
        <v>41719</v>
      </c>
      <c r="AF851" s="2">
        <v>41721</v>
      </c>
      <c r="AG851">
        <v>588.70000000000005</v>
      </c>
      <c r="AH851" t="str">
        <f>podroze7[[#This Row],[Imie]]&amp;podroze7[[#This Row],[Nazwisko]]</f>
        <v>PaulinaDok</v>
      </c>
      <c r="AI851">
        <f>COUNTIF(podroze7[id],podroze7[[#This Row],[id]])</f>
        <v>7</v>
      </c>
      <c r="AJ851">
        <f>podroze7[[#This Row],[D_powr]]-podroze7[[#This Row],[D_wyj]]+1</f>
        <v>3</v>
      </c>
      <c r="AK851" s="1" cm="1">
        <f t="array" ref="AK851">SUM(IF(podroze7[Nazwisko]=podroze7[[#This Row],[Nazwisko]],podroze7[dnie],0))</f>
        <v>20</v>
      </c>
      <c r="AL851" s="1">
        <f>30+(podroze7[[#This Row],[dnie]]-1)*24</f>
        <v>78</v>
      </c>
      <c r="AM851" s="1">
        <f>podroze7[[#This Row],[dieta]]+podroze7[[#This Row],[Koszt_wyj]]</f>
        <v>666.7</v>
      </c>
      <c r="AZ851" s="1" t="s">
        <v>54</v>
      </c>
      <c r="BA851" s="1" t="s">
        <v>133</v>
      </c>
      <c r="BB851" s="1" t="s">
        <v>24</v>
      </c>
      <c r="BC851" s="2">
        <v>41719</v>
      </c>
      <c r="BD851" s="2">
        <v>41721</v>
      </c>
      <c r="BE851">
        <v>588.70000000000005</v>
      </c>
      <c r="BF851" t="str">
        <f>podroze78[[#This Row],[Imie]]&amp;podroze78[[#This Row],[Nazwisko]]</f>
        <v>PaulinaDok</v>
      </c>
      <c r="BG851">
        <f>COUNTIF(podroze78[id],podroze78[[#This Row],[id]])</f>
        <v>7</v>
      </c>
      <c r="BH851">
        <f>podroze78[[#This Row],[D_powr]]-podroze78[[#This Row],[D_wyj]]+1</f>
        <v>3</v>
      </c>
      <c r="BI851" s="1" cm="1">
        <f t="array" ref="BI851">SUM(IF(podroze78[Nazwisko]=podroze78[[#This Row],[Nazwisko]],podroze78[dnie],0))</f>
        <v>20</v>
      </c>
      <c r="BJ851" s="1">
        <f>30+(podroze78[[#This Row],[dnie]]-1)*24</f>
        <v>78</v>
      </c>
      <c r="BK851" s="1">
        <f>podroze78[[#This Row],[dieta]]+podroze78[[#This Row],[Koszt_wyj]]</f>
        <v>666.7</v>
      </c>
      <c r="BL851" s="1">
        <f>MONTH(podroze78[[#This Row],[D_wyj]])</f>
        <v>3</v>
      </c>
      <c r="BT851" s="1" t="s">
        <v>54</v>
      </c>
      <c r="BU851" s="1" t="s">
        <v>133</v>
      </c>
      <c r="BV851" s="1" t="s">
        <v>24</v>
      </c>
      <c r="BW851" s="2">
        <v>41719</v>
      </c>
      <c r="BX851" s="2">
        <v>41721</v>
      </c>
      <c r="BY851">
        <v>588.70000000000005</v>
      </c>
      <c r="BZ851" t="str">
        <f>podroze789[[#This Row],[Imie]]&amp;podroze789[[#This Row],[Nazwisko]]</f>
        <v>PaulinaDok</v>
      </c>
      <c r="CA851">
        <f>COUNTIF(podroze789[id],podroze789[[#This Row],[id]])</f>
        <v>7</v>
      </c>
      <c r="CB851">
        <f>podroze789[[#This Row],[D_powr]]-podroze789[[#This Row],[D_wyj]]+1</f>
        <v>3</v>
      </c>
      <c r="CC851" s="1" cm="1">
        <f t="array" ref="CC851">SUM(IF(podroze789[Nazwisko]=podroze789[[#This Row],[Nazwisko]],podroze789[dnie],0))</f>
        <v>20</v>
      </c>
      <c r="CD851" s="1">
        <f>30+(podroze789[[#This Row],[dnie]]-1)*24</f>
        <v>78</v>
      </c>
      <c r="CE851" s="1">
        <f>podroze789[[#This Row],[dieta]]+podroze789[[#This Row],[Koszt_wyj]]</f>
        <v>666.7</v>
      </c>
      <c r="CF851" s="1">
        <f>MONTH(podroze789[[#This Row],[D_wyj]])</f>
        <v>3</v>
      </c>
      <c r="CG851" s="1">
        <f>podroze789[[#This Row],[dnie]]-1</f>
        <v>2</v>
      </c>
    </row>
    <row r="852" spans="1:85" x14ac:dyDescent="0.25">
      <c r="A852" s="1" t="s">
        <v>54</v>
      </c>
      <c r="B852" s="1" t="s">
        <v>133</v>
      </c>
      <c r="C852" s="1" t="s">
        <v>17</v>
      </c>
      <c r="D852" s="2">
        <v>41815</v>
      </c>
      <c r="E852" s="2">
        <v>41817</v>
      </c>
      <c r="F852">
        <v>911.5</v>
      </c>
      <c r="G852" t="str">
        <f>podroze[[#This Row],[Imie]]&amp;podroze[[#This Row],[Nazwisko]]</f>
        <v>PaulinaDok</v>
      </c>
      <c r="H852">
        <f>COUNTIF(podroze[id],podroze[[#This Row],[id]])</f>
        <v>7</v>
      </c>
      <c r="I852">
        <f>podroze[[#This Row],[D_powr]]-podroze[[#This Row],[D_wyj]]+1</f>
        <v>3</v>
      </c>
      <c r="J852" s="1" cm="1">
        <f t="array" ref="J852">SUM(IF(podroze[Nazwisko]=podroze[[#This Row],[Nazwisko]],podroze[dnie],0))</f>
        <v>20</v>
      </c>
      <c r="K852" s="1">
        <f>30+(podroze[[#This Row],[dnie]]-1)*24</f>
        <v>78</v>
      </c>
      <c r="AB852" s="1" t="s">
        <v>54</v>
      </c>
      <c r="AC852" s="1" t="s">
        <v>133</v>
      </c>
      <c r="AD852" s="1" t="s">
        <v>17</v>
      </c>
      <c r="AE852" s="2">
        <v>41815</v>
      </c>
      <c r="AF852" s="2">
        <v>41817</v>
      </c>
      <c r="AG852">
        <v>911.5</v>
      </c>
      <c r="AH852" t="str">
        <f>podroze7[[#This Row],[Imie]]&amp;podroze7[[#This Row],[Nazwisko]]</f>
        <v>PaulinaDok</v>
      </c>
      <c r="AI852">
        <f>COUNTIF(podroze7[id],podroze7[[#This Row],[id]])</f>
        <v>7</v>
      </c>
      <c r="AJ852">
        <f>podroze7[[#This Row],[D_powr]]-podroze7[[#This Row],[D_wyj]]+1</f>
        <v>3</v>
      </c>
      <c r="AK852" s="1" cm="1">
        <f t="array" ref="AK852">SUM(IF(podroze7[Nazwisko]=podroze7[[#This Row],[Nazwisko]],podroze7[dnie],0))</f>
        <v>20</v>
      </c>
      <c r="AL852" s="1">
        <f>30+(podroze7[[#This Row],[dnie]]-1)*24</f>
        <v>78</v>
      </c>
      <c r="AM852" s="1">
        <f>podroze7[[#This Row],[dieta]]+podroze7[[#This Row],[Koszt_wyj]]</f>
        <v>989.5</v>
      </c>
      <c r="AZ852" s="1" t="s">
        <v>54</v>
      </c>
      <c r="BA852" s="1" t="s">
        <v>133</v>
      </c>
      <c r="BB852" s="1" t="s">
        <v>17</v>
      </c>
      <c r="BC852" s="2">
        <v>41815</v>
      </c>
      <c r="BD852" s="2">
        <v>41817</v>
      </c>
      <c r="BE852">
        <v>911.5</v>
      </c>
      <c r="BF852" t="str">
        <f>podroze78[[#This Row],[Imie]]&amp;podroze78[[#This Row],[Nazwisko]]</f>
        <v>PaulinaDok</v>
      </c>
      <c r="BG852">
        <f>COUNTIF(podroze78[id],podroze78[[#This Row],[id]])</f>
        <v>7</v>
      </c>
      <c r="BH852">
        <f>podroze78[[#This Row],[D_powr]]-podroze78[[#This Row],[D_wyj]]+1</f>
        <v>3</v>
      </c>
      <c r="BI852" s="1" cm="1">
        <f t="array" ref="BI852">SUM(IF(podroze78[Nazwisko]=podroze78[[#This Row],[Nazwisko]],podroze78[dnie],0))</f>
        <v>20</v>
      </c>
      <c r="BJ852" s="1">
        <f>30+(podroze78[[#This Row],[dnie]]-1)*24</f>
        <v>78</v>
      </c>
      <c r="BK852" s="1">
        <f>podroze78[[#This Row],[dieta]]+podroze78[[#This Row],[Koszt_wyj]]</f>
        <v>989.5</v>
      </c>
      <c r="BL852" s="1">
        <f>MONTH(podroze78[[#This Row],[D_wyj]])</f>
        <v>6</v>
      </c>
      <c r="BT852" s="1" t="s">
        <v>54</v>
      </c>
      <c r="BU852" s="1" t="s">
        <v>133</v>
      </c>
      <c r="BV852" s="1" t="s">
        <v>17</v>
      </c>
      <c r="BW852" s="2">
        <v>41815</v>
      </c>
      <c r="BX852" s="2">
        <v>41817</v>
      </c>
      <c r="BY852">
        <v>911.5</v>
      </c>
      <c r="BZ852" t="str">
        <f>podroze789[[#This Row],[Imie]]&amp;podroze789[[#This Row],[Nazwisko]]</f>
        <v>PaulinaDok</v>
      </c>
      <c r="CA852">
        <f>COUNTIF(podroze789[id],podroze789[[#This Row],[id]])</f>
        <v>7</v>
      </c>
      <c r="CB852">
        <f>podroze789[[#This Row],[D_powr]]-podroze789[[#This Row],[D_wyj]]+1</f>
        <v>3</v>
      </c>
      <c r="CC852" s="1" cm="1">
        <f t="array" ref="CC852">SUM(IF(podroze789[Nazwisko]=podroze789[[#This Row],[Nazwisko]],podroze789[dnie],0))</f>
        <v>20</v>
      </c>
      <c r="CD852" s="1">
        <f>30+(podroze789[[#This Row],[dnie]]-1)*24</f>
        <v>78</v>
      </c>
      <c r="CE852" s="1">
        <f>podroze789[[#This Row],[dieta]]+podroze789[[#This Row],[Koszt_wyj]]</f>
        <v>989.5</v>
      </c>
      <c r="CF852" s="1">
        <f>MONTH(podroze789[[#This Row],[D_wyj]])</f>
        <v>6</v>
      </c>
      <c r="CG852" s="1">
        <f>podroze789[[#This Row],[dnie]]-1</f>
        <v>2</v>
      </c>
    </row>
    <row r="853" spans="1:85" x14ac:dyDescent="0.25">
      <c r="A853" s="1" t="s">
        <v>54</v>
      </c>
      <c r="B853" s="1" t="s">
        <v>133</v>
      </c>
      <c r="C853" s="1" t="s">
        <v>47</v>
      </c>
      <c r="D853" s="2">
        <v>41975</v>
      </c>
      <c r="E853" s="2">
        <v>41977</v>
      </c>
      <c r="F853">
        <v>689.8</v>
      </c>
      <c r="G853" t="str">
        <f>podroze[[#This Row],[Imie]]&amp;podroze[[#This Row],[Nazwisko]]</f>
        <v>PaulinaDok</v>
      </c>
      <c r="H853">
        <f>COUNTIF(podroze[id],podroze[[#This Row],[id]])</f>
        <v>7</v>
      </c>
      <c r="I853">
        <f>podroze[[#This Row],[D_powr]]-podroze[[#This Row],[D_wyj]]+1</f>
        <v>3</v>
      </c>
      <c r="J853" s="1" cm="1">
        <f t="array" ref="J853">SUM(IF(podroze[Nazwisko]=podroze[[#This Row],[Nazwisko]],podroze[dnie],0))</f>
        <v>20</v>
      </c>
      <c r="K853" s="1">
        <f>30+(podroze[[#This Row],[dnie]]-1)*24</f>
        <v>78</v>
      </c>
      <c r="AB853" s="1" t="s">
        <v>54</v>
      </c>
      <c r="AC853" s="1" t="s">
        <v>133</v>
      </c>
      <c r="AD853" s="1" t="s">
        <v>47</v>
      </c>
      <c r="AE853" s="2">
        <v>41975</v>
      </c>
      <c r="AF853" s="2">
        <v>41977</v>
      </c>
      <c r="AG853">
        <v>689.8</v>
      </c>
      <c r="AH853" t="str">
        <f>podroze7[[#This Row],[Imie]]&amp;podroze7[[#This Row],[Nazwisko]]</f>
        <v>PaulinaDok</v>
      </c>
      <c r="AI853">
        <f>COUNTIF(podroze7[id],podroze7[[#This Row],[id]])</f>
        <v>7</v>
      </c>
      <c r="AJ853">
        <f>podroze7[[#This Row],[D_powr]]-podroze7[[#This Row],[D_wyj]]+1</f>
        <v>3</v>
      </c>
      <c r="AK853" s="1" cm="1">
        <f t="array" ref="AK853">SUM(IF(podroze7[Nazwisko]=podroze7[[#This Row],[Nazwisko]],podroze7[dnie],0))</f>
        <v>20</v>
      </c>
      <c r="AL853" s="1">
        <f>30+(podroze7[[#This Row],[dnie]]-1)*24</f>
        <v>78</v>
      </c>
      <c r="AM853" s="1">
        <f>podroze7[[#This Row],[dieta]]+podroze7[[#This Row],[Koszt_wyj]]</f>
        <v>767.8</v>
      </c>
      <c r="AZ853" s="1" t="s">
        <v>54</v>
      </c>
      <c r="BA853" s="1" t="s">
        <v>133</v>
      </c>
      <c r="BB853" s="1" t="s">
        <v>47</v>
      </c>
      <c r="BC853" s="2">
        <v>41975</v>
      </c>
      <c r="BD853" s="2">
        <v>41977</v>
      </c>
      <c r="BE853">
        <v>689.8</v>
      </c>
      <c r="BF853" t="str">
        <f>podroze78[[#This Row],[Imie]]&amp;podroze78[[#This Row],[Nazwisko]]</f>
        <v>PaulinaDok</v>
      </c>
      <c r="BG853">
        <f>COUNTIF(podroze78[id],podroze78[[#This Row],[id]])</f>
        <v>7</v>
      </c>
      <c r="BH853">
        <f>podroze78[[#This Row],[D_powr]]-podroze78[[#This Row],[D_wyj]]+1</f>
        <v>3</v>
      </c>
      <c r="BI853" s="1" cm="1">
        <f t="array" ref="BI853">SUM(IF(podroze78[Nazwisko]=podroze78[[#This Row],[Nazwisko]],podroze78[dnie],0))</f>
        <v>20</v>
      </c>
      <c r="BJ853" s="1">
        <f>30+(podroze78[[#This Row],[dnie]]-1)*24</f>
        <v>78</v>
      </c>
      <c r="BK853" s="1">
        <f>podroze78[[#This Row],[dieta]]+podroze78[[#This Row],[Koszt_wyj]]</f>
        <v>767.8</v>
      </c>
      <c r="BL853" s="1">
        <f>MONTH(podroze78[[#This Row],[D_wyj]])</f>
        <v>12</v>
      </c>
      <c r="BT853" s="1" t="s">
        <v>54</v>
      </c>
      <c r="BU853" s="1" t="s">
        <v>133</v>
      </c>
      <c r="BV853" s="1" t="s">
        <v>47</v>
      </c>
      <c r="BW853" s="2">
        <v>41975</v>
      </c>
      <c r="BX853" s="2">
        <v>41977</v>
      </c>
      <c r="BY853">
        <v>689.8</v>
      </c>
      <c r="BZ853" t="str">
        <f>podroze789[[#This Row],[Imie]]&amp;podroze789[[#This Row],[Nazwisko]]</f>
        <v>PaulinaDok</v>
      </c>
      <c r="CA853">
        <f>COUNTIF(podroze789[id],podroze789[[#This Row],[id]])</f>
        <v>7</v>
      </c>
      <c r="CB853">
        <f>podroze789[[#This Row],[D_powr]]-podroze789[[#This Row],[D_wyj]]+1</f>
        <v>3</v>
      </c>
      <c r="CC853" s="1" cm="1">
        <f t="array" ref="CC853">SUM(IF(podroze789[Nazwisko]=podroze789[[#This Row],[Nazwisko]],podroze789[dnie],0))</f>
        <v>20</v>
      </c>
      <c r="CD853" s="1">
        <f>30+(podroze789[[#This Row],[dnie]]-1)*24</f>
        <v>78</v>
      </c>
      <c r="CE853" s="1">
        <f>podroze789[[#This Row],[dieta]]+podroze789[[#This Row],[Koszt_wyj]]</f>
        <v>767.8</v>
      </c>
      <c r="CF853" s="1">
        <f>MONTH(podroze789[[#This Row],[D_wyj]])</f>
        <v>12</v>
      </c>
      <c r="CG853" s="1">
        <f>podroze789[[#This Row],[dnie]]-1</f>
        <v>2</v>
      </c>
    </row>
    <row r="854" spans="1:85" x14ac:dyDescent="0.25">
      <c r="A854" s="1" t="s">
        <v>28</v>
      </c>
      <c r="B854" s="1" t="s">
        <v>29</v>
      </c>
      <c r="C854" s="1" t="s">
        <v>17</v>
      </c>
      <c r="D854" s="2">
        <v>41983</v>
      </c>
      <c r="E854" s="2">
        <v>41985</v>
      </c>
      <c r="F854">
        <v>911.5</v>
      </c>
      <c r="G854" t="str">
        <f>podroze[[#This Row],[Imie]]&amp;podroze[[#This Row],[Nazwisko]]</f>
        <v>MarzenaGras</v>
      </c>
      <c r="H854">
        <f>COUNTIF(podroze[id],podroze[[#This Row],[id]])</f>
        <v>7</v>
      </c>
      <c r="I854">
        <f>podroze[[#This Row],[D_powr]]-podroze[[#This Row],[D_wyj]]+1</f>
        <v>3</v>
      </c>
      <c r="J854" s="1" cm="1">
        <f t="array" ref="J854">SUM(IF(podroze[Nazwisko]=podroze[[#This Row],[Nazwisko]],podroze[dnie],0))</f>
        <v>20</v>
      </c>
      <c r="K854" s="1">
        <f>30+(podroze[[#This Row],[dnie]]-1)*24</f>
        <v>78</v>
      </c>
      <c r="AB854" s="1" t="s">
        <v>28</v>
      </c>
      <c r="AC854" s="1" t="s">
        <v>29</v>
      </c>
      <c r="AD854" s="1" t="s">
        <v>17</v>
      </c>
      <c r="AE854" s="2">
        <v>41983</v>
      </c>
      <c r="AF854" s="2">
        <v>41985</v>
      </c>
      <c r="AG854">
        <v>911.5</v>
      </c>
      <c r="AH854" t="str">
        <f>podroze7[[#This Row],[Imie]]&amp;podroze7[[#This Row],[Nazwisko]]</f>
        <v>MarzenaGras</v>
      </c>
      <c r="AI854">
        <f>COUNTIF(podroze7[id],podroze7[[#This Row],[id]])</f>
        <v>7</v>
      </c>
      <c r="AJ854">
        <f>podroze7[[#This Row],[D_powr]]-podroze7[[#This Row],[D_wyj]]+1</f>
        <v>3</v>
      </c>
      <c r="AK854" s="1" cm="1">
        <f t="array" ref="AK854">SUM(IF(podroze7[Nazwisko]=podroze7[[#This Row],[Nazwisko]],podroze7[dnie],0))</f>
        <v>20</v>
      </c>
      <c r="AL854" s="1">
        <f>30+(podroze7[[#This Row],[dnie]]-1)*24</f>
        <v>78</v>
      </c>
      <c r="AM854" s="1">
        <f>podroze7[[#This Row],[dieta]]+podroze7[[#This Row],[Koszt_wyj]]</f>
        <v>989.5</v>
      </c>
      <c r="AZ854" s="1" t="s">
        <v>28</v>
      </c>
      <c r="BA854" s="1" t="s">
        <v>29</v>
      </c>
      <c r="BB854" s="1" t="s">
        <v>17</v>
      </c>
      <c r="BC854" s="2">
        <v>41983</v>
      </c>
      <c r="BD854" s="2">
        <v>41985</v>
      </c>
      <c r="BE854">
        <v>911.5</v>
      </c>
      <c r="BF854" t="str">
        <f>podroze78[[#This Row],[Imie]]&amp;podroze78[[#This Row],[Nazwisko]]</f>
        <v>MarzenaGras</v>
      </c>
      <c r="BG854">
        <f>COUNTIF(podroze78[id],podroze78[[#This Row],[id]])</f>
        <v>7</v>
      </c>
      <c r="BH854">
        <f>podroze78[[#This Row],[D_powr]]-podroze78[[#This Row],[D_wyj]]+1</f>
        <v>3</v>
      </c>
      <c r="BI854" s="1" cm="1">
        <f t="array" ref="BI854">SUM(IF(podroze78[Nazwisko]=podroze78[[#This Row],[Nazwisko]],podroze78[dnie],0))</f>
        <v>20</v>
      </c>
      <c r="BJ854" s="1">
        <f>30+(podroze78[[#This Row],[dnie]]-1)*24</f>
        <v>78</v>
      </c>
      <c r="BK854" s="1">
        <f>podroze78[[#This Row],[dieta]]+podroze78[[#This Row],[Koszt_wyj]]</f>
        <v>989.5</v>
      </c>
      <c r="BL854" s="1">
        <f>MONTH(podroze78[[#This Row],[D_wyj]])</f>
        <v>12</v>
      </c>
      <c r="BT854" s="1" t="s">
        <v>28</v>
      </c>
      <c r="BU854" s="1" t="s">
        <v>29</v>
      </c>
      <c r="BV854" s="1" t="s">
        <v>17</v>
      </c>
      <c r="BW854" s="2">
        <v>41983</v>
      </c>
      <c r="BX854" s="2">
        <v>41985</v>
      </c>
      <c r="BY854">
        <v>911.5</v>
      </c>
      <c r="BZ854" t="str">
        <f>podroze789[[#This Row],[Imie]]&amp;podroze789[[#This Row],[Nazwisko]]</f>
        <v>MarzenaGras</v>
      </c>
      <c r="CA854">
        <f>COUNTIF(podroze789[id],podroze789[[#This Row],[id]])</f>
        <v>7</v>
      </c>
      <c r="CB854">
        <f>podroze789[[#This Row],[D_powr]]-podroze789[[#This Row],[D_wyj]]+1</f>
        <v>3</v>
      </c>
      <c r="CC854" s="1" cm="1">
        <f t="array" ref="CC854">SUM(IF(podroze789[Nazwisko]=podroze789[[#This Row],[Nazwisko]],podroze789[dnie],0))</f>
        <v>20</v>
      </c>
      <c r="CD854" s="1">
        <f>30+(podroze789[[#This Row],[dnie]]-1)*24</f>
        <v>78</v>
      </c>
      <c r="CE854" s="1">
        <f>podroze789[[#This Row],[dieta]]+podroze789[[#This Row],[Koszt_wyj]]</f>
        <v>989.5</v>
      </c>
      <c r="CF854" s="1">
        <f>MONTH(podroze789[[#This Row],[D_wyj]])</f>
        <v>12</v>
      </c>
      <c r="CG854" s="1">
        <f>podroze789[[#This Row],[dnie]]-1</f>
        <v>2</v>
      </c>
    </row>
    <row r="855" spans="1:85" x14ac:dyDescent="0.25">
      <c r="A855" s="1" t="s">
        <v>99</v>
      </c>
      <c r="B855" s="1" t="s">
        <v>130</v>
      </c>
      <c r="C855" s="1" t="s">
        <v>14</v>
      </c>
      <c r="D855" s="2">
        <v>41767</v>
      </c>
      <c r="E855" s="2">
        <v>41768</v>
      </c>
      <c r="F855">
        <v>302.5</v>
      </c>
      <c r="G855" t="str">
        <f>podroze[[#This Row],[Imie]]&amp;podroze[[#This Row],[Nazwisko]]</f>
        <v>EwaFidyk</v>
      </c>
      <c r="H855">
        <f>COUNTIF(podroze[id],podroze[[#This Row],[id]])</f>
        <v>9</v>
      </c>
      <c r="I855">
        <f>podroze[[#This Row],[D_powr]]-podroze[[#This Row],[D_wyj]]+1</f>
        <v>2</v>
      </c>
      <c r="J855" s="1" cm="1">
        <f t="array" ref="J855">SUM(IF(podroze[Nazwisko]=podroze[[#This Row],[Nazwisko]],podroze[dnie],0))</f>
        <v>20</v>
      </c>
      <c r="K855" s="1">
        <f>30+(podroze[[#This Row],[dnie]]-1)*24</f>
        <v>54</v>
      </c>
      <c r="AB855" s="1" t="s">
        <v>99</v>
      </c>
      <c r="AC855" s="1" t="s">
        <v>130</v>
      </c>
      <c r="AD855" s="1" t="s">
        <v>14</v>
      </c>
      <c r="AE855" s="2">
        <v>41767</v>
      </c>
      <c r="AF855" s="2">
        <v>41768</v>
      </c>
      <c r="AG855">
        <v>302.5</v>
      </c>
      <c r="AH855" t="str">
        <f>podroze7[[#This Row],[Imie]]&amp;podroze7[[#This Row],[Nazwisko]]</f>
        <v>EwaFidyk</v>
      </c>
      <c r="AI855">
        <f>COUNTIF(podroze7[id],podroze7[[#This Row],[id]])</f>
        <v>9</v>
      </c>
      <c r="AJ855">
        <f>podroze7[[#This Row],[D_powr]]-podroze7[[#This Row],[D_wyj]]+1</f>
        <v>2</v>
      </c>
      <c r="AK855" s="1" cm="1">
        <f t="array" ref="AK855">SUM(IF(podroze7[Nazwisko]=podroze7[[#This Row],[Nazwisko]],podroze7[dnie],0))</f>
        <v>20</v>
      </c>
      <c r="AL855" s="1">
        <f>30+(podroze7[[#This Row],[dnie]]-1)*24</f>
        <v>54</v>
      </c>
      <c r="AM855" s="1">
        <f>podroze7[[#This Row],[dieta]]+podroze7[[#This Row],[Koszt_wyj]]</f>
        <v>356.5</v>
      </c>
      <c r="AZ855" s="1" t="s">
        <v>99</v>
      </c>
      <c r="BA855" s="1" t="s">
        <v>130</v>
      </c>
      <c r="BB855" s="1" t="s">
        <v>14</v>
      </c>
      <c r="BC855" s="2">
        <v>41767</v>
      </c>
      <c r="BD855" s="2">
        <v>41768</v>
      </c>
      <c r="BE855">
        <v>302.5</v>
      </c>
      <c r="BF855" t="str">
        <f>podroze78[[#This Row],[Imie]]&amp;podroze78[[#This Row],[Nazwisko]]</f>
        <v>EwaFidyk</v>
      </c>
      <c r="BG855">
        <f>COUNTIF(podroze78[id],podroze78[[#This Row],[id]])</f>
        <v>9</v>
      </c>
      <c r="BH855">
        <f>podroze78[[#This Row],[D_powr]]-podroze78[[#This Row],[D_wyj]]+1</f>
        <v>2</v>
      </c>
      <c r="BI855" s="1" cm="1">
        <f t="array" ref="BI855">SUM(IF(podroze78[Nazwisko]=podroze78[[#This Row],[Nazwisko]],podroze78[dnie],0))</f>
        <v>20</v>
      </c>
      <c r="BJ855" s="1">
        <f>30+(podroze78[[#This Row],[dnie]]-1)*24</f>
        <v>54</v>
      </c>
      <c r="BK855" s="1">
        <f>podroze78[[#This Row],[dieta]]+podroze78[[#This Row],[Koszt_wyj]]</f>
        <v>356.5</v>
      </c>
      <c r="BL855" s="1">
        <f>MONTH(podroze78[[#This Row],[D_wyj]])</f>
        <v>5</v>
      </c>
      <c r="BT855" s="1" t="s">
        <v>99</v>
      </c>
      <c r="BU855" s="1" t="s">
        <v>130</v>
      </c>
      <c r="BV855" s="1" t="s">
        <v>14</v>
      </c>
      <c r="BW855" s="2">
        <v>41767</v>
      </c>
      <c r="BX855" s="2">
        <v>41768</v>
      </c>
      <c r="BY855">
        <v>302.5</v>
      </c>
      <c r="BZ855" t="str">
        <f>podroze789[[#This Row],[Imie]]&amp;podroze789[[#This Row],[Nazwisko]]</f>
        <v>EwaFidyk</v>
      </c>
      <c r="CA855">
        <f>COUNTIF(podroze789[id],podroze789[[#This Row],[id]])</f>
        <v>9</v>
      </c>
      <c r="CB855">
        <f>podroze789[[#This Row],[D_powr]]-podroze789[[#This Row],[D_wyj]]+1</f>
        <v>2</v>
      </c>
      <c r="CC855" s="1" cm="1">
        <f t="array" ref="CC855">SUM(IF(podroze789[Nazwisko]=podroze789[[#This Row],[Nazwisko]],podroze789[dnie],0))</f>
        <v>20</v>
      </c>
      <c r="CD855" s="1">
        <f>30+(podroze789[[#This Row],[dnie]]-1)*24</f>
        <v>54</v>
      </c>
      <c r="CE855" s="1">
        <f>podroze789[[#This Row],[dieta]]+podroze789[[#This Row],[Koszt_wyj]]</f>
        <v>356.5</v>
      </c>
      <c r="CF855" s="1">
        <f>MONTH(podroze789[[#This Row],[D_wyj]])</f>
        <v>5</v>
      </c>
      <c r="CG855" s="1">
        <f>podroze789[[#This Row],[dnie]]-1</f>
        <v>1</v>
      </c>
    </row>
    <row r="856" spans="1:85" x14ac:dyDescent="0.25">
      <c r="A856" s="1" t="s">
        <v>99</v>
      </c>
      <c r="B856" s="1" t="s">
        <v>130</v>
      </c>
      <c r="C856" s="1" t="s">
        <v>30</v>
      </c>
      <c r="D856" s="2">
        <v>41794</v>
      </c>
      <c r="E856" s="2">
        <v>41795</v>
      </c>
      <c r="F856">
        <v>331.5</v>
      </c>
      <c r="G856" t="str">
        <f>podroze[[#This Row],[Imie]]&amp;podroze[[#This Row],[Nazwisko]]</f>
        <v>EwaFidyk</v>
      </c>
      <c r="H856">
        <f>COUNTIF(podroze[id],podroze[[#This Row],[id]])</f>
        <v>9</v>
      </c>
      <c r="I856">
        <f>podroze[[#This Row],[D_powr]]-podroze[[#This Row],[D_wyj]]+1</f>
        <v>2</v>
      </c>
      <c r="J856" s="1" cm="1">
        <f t="array" ref="J856">SUM(IF(podroze[Nazwisko]=podroze[[#This Row],[Nazwisko]],podroze[dnie],0))</f>
        <v>20</v>
      </c>
      <c r="K856" s="1">
        <f>30+(podroze[[#This Row],[dnie]]-1)*24</f>
        <v>54</v>
      </c>
      <c r="AB856" s="1" t="s">
        <v>99</v>
      </c>
      <c r="AC856" s="1" t="s">
        <v>130</v>
      </c>
      <c r="AD856" s="1" t="s">
        <v>30</v>
      </c>
      <c r="AE856" s="2">
        <v>41794</v>
      </c>
      <c r="AF856" s="2">
        <v>41795</v>
      </c>
      <c r="AG856">
        <v>331.5</v>
      </c>
      <c r="AH856" t="str">
        <f>podroze7[[#This Row],[Imie]]&amp;podroze7[[#This Row],[Nazwisko]]</f>
        <v>EwaFidyk</v>
      </c>
      <c r="AI856">
        <f>COUNTIF(podroze7[id],podroze7[[#This Row],[id]])</f>
        <v>9</v>
      </c>
      <c r="AJ856">
        <f>podroze7[[#This Row],[D_powr]]-podroze7[[#This Row],[D_wyj]]+1</f>
        <v>2</v>
      </c>
      <c r="AK856" s="1" cm="1">
        <f t="array" ref="AK856">SUM(IF(podroze7[Nazwisko]=podroze7[[#This Row],[Nazwisko]],podroze7[dnie],0))</f>
        <v>20</v>
      </c>
      <c r="AL856" s="1">
        <f>30+(podroze7[[#This Row],[dnie]]-1)*24</f>
        <v>54</v>
      </c>
      <c r="AM856" s="1">
        <f>podroze7[[#This Row],[dieta]]+podroze7[[#This Row],[Koszt_wyj]]</f>
        <v>385.5</v>
      </c>
      <c r="AZ856" s="1" t="s">
        <v>99</v>
      </c>
      <c r="BA856" s="1" t="s">
        <v>130</v>
      </c>
      <c r="BB856" s="1" t="s">
        <v>30</v>
      </c>
      <c r="BC856" s="2">
        <v>41794</v>
      </c>
      <c r="BD856" s="2">
        <v>41795</v>
      </c>
      <c r="BE856">
        <v>331.5</v>
      </c>
      <c r="BF856" t="str">
        <f>podroze78[[#This Row],[Imie]]&amp;podroze78[[#This Row],[Nazwisko]]</f>
        <v>EwaFidyk</v>
      </c>
      <c r="BG856">
        <f>COUNTIF(podroze78[id],podroze78[[#This Row],[id]])</f>
        <v>9</v>
      </c>
      <c r="BH856">
        <f>podroze78[[#This Row],[D_powr]]-podroze78[[#This Row],[D_wyj]]+1</f>
        <v>2</v>
      </c>
      <c r="BI856" s="1" cm="1">
        <f t="array" ref="BI856">SUM(IF(podroze78[Nazwisko]=podroze78[[#This Row],[Nazwisko]],podroze78[dnie],0))</f>
        <v>20</v>
      </c>
      <c r="BJ856" s="1">
        <f>30+(podroze78[[#This Row],[dnie]]-1)*24</f>
        <v>54</v>
      </c>
      <c r="BK856" s="1">
        <f>podroze78[[#This Row],[dieta]]+podroze78[[#This Row],[Koszt_wyj]]</f>
        <v>385.5</v>
      </c>
      <c r="BL856" s="1">
        <f>MONTH(podroze78[[#This Row],[D_wyj]])</f>
        <v>6</v>
      </c>
      <c r="BT856" s="1" t="s">
        <v>99</v>
      </c>
      <c r="BU856" s="1" t="s">
        <v>130</v>
      </c>
      <c r="BV856" s="1" t="s">
        <v>30</v>
      </c>
      <c r="BW856" s="2">
        <v>41794</v>
      </c>
      <c r="BX856" s="2">
        <v>41795</v>
      </c>
      <c r="BY856">
        <v>331.5</v>
      </c>
      <c r="BZ856" t="str">
        <f>podroze789[[#This Row],[Imie]]&amp;podroze789[[#This Row],[Nazwisko]]</f>
        <v>EwaFidyk</v>
      </c>
      <c r="CA856">
        <f>COUNTIF(podroze789[id],podroze789[[#This Row],[id]])</f>
        <v>9</v>
      </c>
      <c r="CB856">
        <f>podroze789[[#This Row],[D_powr]]-podroze789[[#This Row],[D_wyj]]+1</f>
        <v>2</v>
      </c>
      <c r="CC856" s="1" cm="1">
        <f t="array" ref="CC856">SUM(IF(podroze789[Nazwisko]=podroze789[[#This Row],[Nazwisko]],podroze789[dnie],0))</f>
        <v>20</v>
      </c>
      <c r="CD856" s="1">
        <f>30+(podroze789[[#This Row],[dnie]]-1)*24</f>
        <v>54</v>
      </c>
      <c r="CE856" s="1">
        <f>podroze789[[#This Row],[dieta]]+podroze789[[#This Row],[Koszt_wyj]]</f>
        <v>385.5</v>
      </c>
      <c r="CF856" s="1">
        <f>MONTH(podroze789[[#This Row],[D_wyj]])</f>
        <v>6</v>
      </c>
      <c r="CG856" s="1">
        <f>podroze789[[#This Row],[dnie]]-1</f>
        <v>1</v>
      </c>
    </row>
    <row r="857" spans="1:85" x14ac:dyDescent="0.25">
      <c r="A857" s="1" t="s">
        <v>99</v>
      </c>
      <c r="B857" s="1" t="s">
        <v>130</v>
      </c>
      <c r="C857" s="1" t="s">
        <v>27</v>
      </c>
      <c r="D857" s="2">
        <v>41899</v>
      </c>
      <c r="E857" s="2">
        <v>41900</v>
      </c>
      <c r="F857">
        <v>570</v>
      </c>
      <c r="G857" t="str">
        <f>podroze[[#This Row],[Imie]]&amp;podroze[[#This Row],[Nazwisko]]</f>
        <v>EwaFidyk</v>
      </c>
      <c r="H857">
        <f>COUNTIF(podroze[id],podroze[[#This Row],[id]])</f>
        <v>9</v>
      </c>
      <c r="I857">
        <f>podroze[[#This Row],[D_powr]]-podroze[[#This Row],[D_wyj]]+1</f>
        <v>2</v>
      </c>
      <c r="J857" s="1" cm="1">
        <f t="array" ref="J857">SUM(IF(podroze[Nazwisko]=podroze[[#This Row],[Nazwisko]],podroze[dnie],0))</f>
        <v>20</v>
      </c>
      <c r="K857" s="1">
        <f>30+(podroze[[#This Row],[dnie]]-1)*24</f>
        <v>54</v>
      </c>
      <c r="AB857" s="1" t="s">
        <v>99</v>
      </c>
      <c r="AC857" s="1" t="s">
        <v>130</v>
      </c>
      <c r="AD857" s="1" t="s">
        <v>27</v>
      </c>
      <c r="AE857" s="2">
        <v>41899</v>
      </c>
      <c r="AF857" s="2">
        <v>41900</v>
      </c>
      <c r="AG857">
        <v>570</v>
      </c>
      <c r="AH857" t="str">
        <f>podroze7[[#This Row],[Imie]]&amp;podroze7[[#This Row],[Nazwisko]]</f>
        <v>EwaFidyk</v>
      </c>
      <c r="AI857">
        <f>COUNTIF(podroze7[id],podroze7[[#This Row],[id]])</f>
        <v>9</v>
      </c>
      <c r="AJ857">
        <f>podroze7[[#This Row],[D_powr]]-podroze7[[#This Row],[D_wyj]]+1</f>
        <v>2</v>
      </c>
      <c r="AK857" s="1" cm="1">
        <f t="array" ref="AK857">SUM(IF(podroze7[Nazwisko]=podroze7[[#This Row],[Nazwisko]],podroze7[dnie],0))</f>
        <v>20</v>
      </c>
      <c r="AL857" s="1">
        <f>30+(podroze7[[#This Row],[dnie]]-1)*24</f>
        <v>54</v>
      </c>
      <c r="AM857" s="1">
        <f>podroze7[[#This Row],[dieta]]+podroze7[[#This Row],[Koszt_wyj]]</f>
        <v>624</v>
      </c>
      <c r="AZ857" s="1" t="s">
        <v>99</v>
      </c>
      <c r="BA857" s="1" t="s">
        <v>130</v>
      </c>
      <c r="BB857" s="1" t="s">
        <v>27</v>
      </c>
      <c r="BC857" s="2">
        <v>41899</v>
      </c>
      <c r="BD857" s="2">
        <v>41900</v>
      </c>
      <c r="BE857">
        <v>570</v>
      </c>
      <c r="BF857" t="str">
        <f>podroze78[[#This Row],[Imie]]&amp;podroze78[[#This Row],[Nazwisko]]</f>
        <v>EwaFidyk</v>
      </c>
      <c r="BG857">
        <f>COUNTIF(podroze78[id],podroze78[[#This Row],[id]])</f>
        <v>9</v>
      </c>
      <c r="BH857">
        <f>podroze78[[#This Row],[D_powr]]-podroze78[[#This Row],[D_wyj]]+1</f>
        <v>2</v>
      </c>
      <c r="BI857" s="1" cm="1">
        <f t="array" ref="BI857">SUM(IF(podroze78[Nazwisko]=podroze78[[#This Row],[Nazwisko]],podroze78[dnie],0))</f>
        <v>20</v>
      </c>
      <c r="BJ857" s="1">
        <f>30+(podroze78[[#This Row],[dnie]]-1)*24</f>
        <v>54</v>
      </c>
      <c r="BK857" s="1">
        <f>podroze78[[#This Row],[dieta]]+podroze78[[#This Row],[Koszt_wyj]]</f>
        <v>624</v>
      </c>
      <c r="BL857" s="1">
        <f>MONTH(podroze78[[#This Row],[D_wyj]])</f>
        <v>9</v>
      </c>
      <c r="BT857" s="1" t="s">
        <v>99</v>
      </c>
      <c r="BU857" s="1" t="s">
        <v>130</v>
      </c>
      <c r="BV857" s="1" t="s">
        <v>27</v>
      </c>
      <c r="BW857" s="2">
        <v>41899</v>
      </c>
      <c r="BX857" s="2">
        <v>41900</v>
      </c>
      <c r="BY857">
        <v>570</v>
      </c>
      <c r="BZ857" t="str">
        <f>podroze789[[#This Row],[Imie]]&amp;podroze789[[#This Row],[Nazwisko]]</f>
        <v>EwaFidyk</v>
      </c>
      <c r="CA857">
        <f>COUNTIF(podroze789[id],podroze789[[#This Row],[id]])</f>
        <v>9</v>
      </c>
      <c r="CB857">
        <f>podroze789[[#This Row],[D_powr]]-podroze789[[#This Row],[D_wyj]]+1</f>
        <v>2</v>
      </c>
      <c r="CC857" s="1" cm="1">
        <f t="array" ref="CC857">SUM(IF(podroze789[Nazwisko]=podroze789[[#This Row],[Nazwisko]],podroze789[dnie],0))</f>
        <v>20</v>
      </c>
      <c r="CD857" s="1">
        <f>30+(podroze789[[#This Row],[dnie]]-1)*24</f>
        <v>54</v>
      </c>
      <c r="CE857" s="1">
        <f>podroze789[[#This Row],[dieta]]+podroze789[[#This Row],[Koszt_wyj]]</f>
        <v>624</v>
      </c>
      <c r="CF857" s="1">
        <f>MONTH(podroze789[[#This Row],[D_wyj]])</f>
        <v>9</v>
      </c>
      <c r="CG857" s="1">
        <f>podroze789[[#This Row],[dnie]]-1</f>
        <v>1</v>
      </c>
    </row>
    <row r="858" spans="1:85" x14ac:dyDescent="0.25">
      <c r="A858" s="1" t="s">
        <v>99</v>
      </c>
      <c r="B858" s="1" t="s">
        <v>130</v>
      </c>
      <c r="C858" s="1" t="s">
        <v>24</v>
      </c>
      <c r="D858" s="2">
        <v>41977</v>
      </c>
      <c r="E858" s="2">
        <v>41978</v>
      </c>
      <c r="F858">
        <v>439.7</v>
      </c>
      <c r="G858" t="str">
        <f>podroze[[#This Row],[Imie]]&amp;podroze[[#This Row],[Nazwisko]]</f>
        <v>EwaFidyk</v>
      </c>
      <c r="H858">
        <f>COUNTIF(podroze[id],podroze[[#This Row],[id]])</f>
        <v>9</v>
      </c>
      <c r="I858">
        <f>podroze[[#This Row],[D_powr]]-podroze[[#This Row],[D_wyj]]+1</f>
        <v>2</v>
      </c>
      <c r="J858" s="1" cm="1">
        <f t="array" ref="J858">SUM(IF(podroze[Nazwisko]=podroze[[#This Row],[Nazwisko]],podroze[dnie],0))</f>
        <v>20</v>
      </c>
      <c r="K858" s="1">
        <f>30+(podroze[[#This Row],[dnie]]-1)*24</f>
        <v>54</v>
      </c>
      <c r="AB858" s="1" t="s">
        <v>99</v>
      </c>
      <c r="AC858" s="1" t="s">
        <v>130</v>
      </c>
      <c r="AD858" s="1" t="s">
        <v>24</v>
      </c>
      <c r="AE858" s="2">
        <v>41977</v>
      </c>
      <c r="AF858" s="2">
        <v>41978</v>
      </c>
      <c r="AG858">
        <v>439.7</v>
      </c>
      <c r="AH858" t="str">
        <f>podroze7[[#This Row],[Imie]]&amp;podroze7[[#This Row],[Nazwisko]]</f>
        <v>EwaFidyk</v>
      </c>
      <c r="AI858">
        <f>COUNTIF(podroze7[id],podroze7[[#This Row],[id]])</f>
        <v>9</v>
      </c>
      <c r="AJ858">
        <f>podroze7[[#This Row],[D_powr]]-podroze7[[#This Row],[D_wyj]]+1</f>
        <v>2</v>
      </c>
      <c r="AK858" s="1" cm="1">
        <f t="array" ref="AK858">SUM(IF(podroze7[Nazwisko]=podroze7[[#This Row],[Nazwisko]],podroze7[dnie],0))</f>
        <v>20</v>
      </c>
      <c r="AL858" s="1">
        <f>30+(podroze7[[#This Row],[dnie]]-1)*24</f>
        <v>54</v>
      </c>
      <c r="AM858" s="1">
        <f>podroze7[[#This Row],[dieta]]+podroze7[[#This Row],[Koszt_wyj]]</f>
        <v>493.7</v>
      </c>
      <c r="AZ858" s="1" t="s">
        <v>99</v>
      </c>
      <c r="BA858" s="1" t="s">
        <v>130</v>
      </c>
      <c r="BB858" s="1" t="s">
        <v>24</v>
      </c>
      <c r="BC858" s="2">
        <v>41977</v>
      </c>
      <c r="BD858" s="2">
        <v>41978</v>
      </c>
      <c r="BE858">
        <v>439.7</v>
      </c>
      <c r="BF858" t="str">
        <f>podroze78[[#This Row],[Imie]]&amp;podroze78[[#This Row],[Nazwisko]]</f>
        <v>EwaFidyk</v>
      </c>
      <c r="BG858">
        <f>COUNTIF(podroze78[id],podroze78[[#This Row],[id]])</f>
        <v>9</v>
      </c>
      <c r="BH858">
        <f>podroze78[[#This Row],[D_powr]]-podroze78[[#This Row],[D_wyj]]+1</f>
        <v>2</v>
      </c>
      <c r="BI858" s="1" cm="1">
        <f t="array" ref="BI858">SUM(IF(podroze78[Nazwisko]=podroze78[[#This Row],[Nazwisko]],podroze78[dnie],0))</f>
        <v>20</v>
      </c>
      <c r="BJ858" s="1">
        <f>30+(podroze78[[#This Row],[dnie]]-1)*24</f>
        <v>54</v>
      </c>
      <c r="BK858" s="1">
        <f>podroze78[[#This Row],[dieta]]+podroze78[[#This Row],[Koszt_wyj]]</f>
        <v>493.7</v>
      </c>
      <c r="BL858" s="1">
        <f>MONTH(podroze78[[#This Row],[D_wyj]])</f>
        <v>12</v>
      </c>
      <c r="BT858" s="1" t="s">
        <v>99</v>
      </c>
      <c r="BU858" s="1" t="s">
        <v>130</v>
      </c>
      <c r="BV858" s="1" t="s">
        <v>24</v>
      </c>
      <c r="BW858" s="2">
        <v>41977</v>
      </c>
      <c r="BX858" s="2">
        <v>41978</v>
      </c>
      <c r="BY858">
        <v>439.7</v>
      </c>
      <c r="BZ858" t="str">
        <f>podroze789[[#This Row],[Imie]]&amp;podroze789[[#This Row],[Nazwisko]]</f>
        <v>EwaFidyk</v>
      </c>
      <c r="CA858">
        <f>COUNTIF(podroze789[id],podroze789[[#This Row],[id]])</f>
        <v>9</v>
      </c>
      <c r="CB858">
        <f>podroze789[[#This Row],[D_powr]]-podroze789[[#This Row],[D_wyj]]+1</f>
        <v>2</v>
      </c>
      <c r="CC858" s="1" cm="1">
        <f t="array" ref="CC858">SUM(IF(podroze789[Nazwisko]=podroze789[[#This Row],[Nazwisko]],podroze789[dnie],0))</f>
        <v>20</v>
      </c>
      <c r="CD858" s="1">
        <f>30+(podroze789[[#This Row],[dnie]]-1)*24</f>
        <v>54</v>
      </c>
      <c r="CE858" s="1">
        <f>podroze789[[#This Row],[dieta]]+podroze789[[#This Row],[Koszt_wyj]]</f>
        <v>493.7</v>
      </c>
      <c r="CF858" s="1">
        <f>MONTH(podroze789[[#This Row],[D_wyj]])</f>
        <v>12</v>
      </c>
      <c r="CG858" s="1">
        <f>podroze789[[#This Row],[dnie]]-1</f>
        <v>1</v>
      </c>
    </row>
    <row r="859" spans="1:85" x14ac:dyDescent="0.25">
      <c r="A859" s="1" t="s">
        <v>54</v>
      </c>
      <c r="B859" s="1" t="s">
        <v>133</v>
      </c>
      <c r="C859" s="1" t="s">
        <v>19</v>
      </c>
      <c r="D859" s="2">
        <v>41839</v>
      </c>
      <c r="E859" s="2">
        <v>41840</v>
      </c>
      <c r="F859">
        <v>654.4</v>
      </c>
      <c r="G859" t="str">
        <f>podroze[[#This Row],[Imie]]&amp;podroze[[#This Row],[Nazwisko]]</f>
        <v>PaulinaDok</v>
      </c>
      <c r="H859">
        <f>COUNTIF(podroze[id],podroze[[#This Row],[id]])</f>
        <v>7</v>
      </c>
      <c r="I859">
        <f>podroze[[#This Row],[D_powr]]-podroze[[#This Row],[D_wyj]]+1</f>
        <v>2</v>
      </c>
      <c r="J859" s="1" cm="1">
        <f t="array" ref="J859">SUM(IF(podroze[Nazwisko]=podroze[[#This Row],[Nazwisko]],podroze[dnie],0))</f>
        <v>20</v>
      </c>
      <c r="K859" s="1">
        <f>30+(podroze[[#This Row],[dnie]]-1)*24</f>
        <v>54</v>
      </c>
      <c r="AB859" s="1" t="s">
        <v>54</v>
      </c>
      <c r="AC859" s="1" t="s">
        <v>133</v>
      </c>
      <c r="AD859" s="1" t="s">
        <v>19</v>
      </c>
      <c r="AE859" s="2">
        <v>41839</v>
      </c>
      <c r="AF859" s="2">
        <v>41840</v>
      </c>
      <c r="AG859">
        <v>654.4</v>
      </c>
      <c r="AH859" t="str">
        <f>podroze7[[#This Row],[Imie]]&amp;podroze7[[#This Row],[Nazwisko]]</f>
        <v>PaulinaDok</v>
      </c>
      <c r="AI859">
        <f>COUNTIF(podroze7[id],podroze7[[#This Row],[id]])</f>
        <v>7</v>
      </c>
      <c r="AJ859">
        <f>podroze7[[#This Row],[D_powr]]-podroze7[[#This Row],[D_wyj]]+1</f>
        <v>2</v>
      </c>
      <c r="AK859" s="1" cm="1">
        <f t="array" ref="AK859">SUM(IF(podroze7[Nazwisko]=podroze7[[#This Row],[Nazwisko]],podroze7[dnie],0))</f>
        <v>20</v>
      </c>
      <c r="AL859" s="1">
        <f>30+(podroze7[[#This Row],[dnie]]-1)*24</f>
        <v>54</v>
      </c>
      <c r="AM859" s="1">
        <f>podroze7[[#This Row],[dieta]]+podroze7[[#This Row],[Koszt_wyj]]</f>
        <v>708.4</v>
      </c>
      <c r="AZ859" s="1" t="s">
        <v>54</v>
      </c>
      <c r="BA859" s="1" t="s">
        <v>133</v>
      </c>
      <c r="BB859" s="1" t="s">
        <v>19</v>
      </c>
      <c r="BC859" s="2">
        <v>41839</v>
      </c>
      <c r="BD859" s="2">
        <v>41840</v>
      </c>
      <c r="BE859">
        <v>654.4</v>
      </c>
      <c r="BF859" t="str">
        <f>podroze78[[#This Row],[Imie]]&amp;podroze78[[#This Row],[Nazwisko]]</f>
        <v>PaulinaDok</v>
      </c>
      <c r="BG859">
        <f>COUNTIF(podroze78[id],podroze78[[#This Row],[id]])</f>
        <v>7</v>
      </c>
      <c r="BH859">
        <f>podroze78[[#This Row],[D_powr]]-podroze78[[#This Row],[D_wyj]]+1</f>
        <v>2</v>
      </c>
      <c r="BI859" s="1" cm="1">
        <f t="array" ref="BI859">SUM(IF(podroze78[Nazwisko]=podroze78[[#This Row],[Nazwisko]],podroze78[dnie],0))</f>
        <v>20</v>
      </c>
      <c r="BJ859" s="1">
        <f>30+(podroze78[[#This Row],[dnie]]-1)*24</f>
        <v>54</v>
      </c>
      <c r="BK859" s="1">
        <f>podroze78[[#This Row],[dieta]]+podroze78[[#This Row],[Koszt_wyj]]</f>
        <v>708.4</v>
      </c>
      <c r="BL859" s="1">
        <f>MONTH(podroze78[[#This Row],[D_wyj]])</f>
        <v>7</v>
      </c>
      <c r="BT859" s="1" t="s">
        <v>54</v>
      </c>
      <c r="BU859" s="1" t="s">
        <v>133</v>
      </c>
      <c r="BV859" s="1" t="s">
        <v>19</v>
      </c>
      <c r="BW859" s="2">
        <v>41839</v>
      </c>
      <c r="BX859" s="2">
        <v>41840</v>
      </c>
      <c r="BY859">
        <v>654.4</v>
      </c>
      <c r="BZ859" t="str">
        <f>podroze789[[#This Row],[Imie]]&amp;podroze789[[#This Row],[Nazwisko]]</f>
        <v>PaulinaDok</v>
      </c>
      <c r="CA859">
        <f>COUNTIF(podroze789[id],podroze789[[#This Row],[id]])</f>
        <v>7</v>
      </c>
      <c r="CB859">
        <f>podroze789[[#This Row],[D_powr]]-podroze789[[#This Row],[D_wyj]]+1</f>
        <v>2</v>
      </c>
      <c r="CC859" s="1" cm="1">
        <f t="array" ref="CC859">SUM(IF(podroze789[Nazwisko]=podroze789[[#This Row],[Nazwisko]],podroze789[dnie],0))</f>
        <v>20</v>
      </c>
      <c r="CD859" s="1">
        <f>30+(podroze789[[#This Row],[dnie]]-1)*24</f>
        <v>54</v>
      </c>
      <c r="CE859" s="1">
        <f>podroze789[[#This Row],[dieta]]+podroze789[[#This Row],[Koszt_wyj]]</f>
        <v>708.4</v>
      </c>
      <c r="CF859" s="1">
        <f>MONTH(podroze789[[#This Row],[D_wyj]])</f>
        <v>7</v>
      </c>
      <c r="CG859" s="1">
        <f>podroze789[[#This Row],[dnie]]-1</f>
        <v>1</v>
      </c>
    </row>
    <row r="860" spans="1:85" x14ac:dyDescent="0.25">
      <c r="A860" s="1" t="s">
        <v>28</v>
      </c>
      <c r="B860" s="1" t="s">
        <v>29</v>
      </c>
      <c r="C860" s="1" t="s">
        <v>30</v>
      </c>
      <c r="D860" s="2">
        <v>41642</v>
      </c>
      <c r="E860" s="2">
        <v>41643</v>
      </c>
      <c r="F860">
        <v>331.5</v>
      </c>
      <c r="G860" t="str">
        <f>podroze[[#This Row],[Imie]]&amp;podroze[[#This Row],[Nazwisko]]</f>
        <v>MarzenaGras</v>
      </c>
      <c r="H860">
        <f>COUNTIF(podroze[id],podroze[[#This Row],[id]])</f>
        <v>7</v>
      </c>
      <c r="I860">
        <f>podroze[[#This Row],[D_powr]]-podroze[[#This Row],[D_wyj]]+1</f>
        <v>2</v>
      </c>
      <c r="J860" s="1" cm="1">
        <f t="array" ref="J860">SUM(IF(podroze[Nazwisko]=podroze[[#This Row],[Nazwisko]],podroze[dnie],0))</f>
        <v>20</v>
      </c>
      <c r="K860" s="1">
        <f>30+(podroze[[#This Row],[dnie]]-1)*24</f>
        <v>54</v>
      </c>
      <c r="AB860" s="1" t="s">
        <v>28</v>
      </c>
      <c r="AC860" s="1" t="s">
        <v>29</v>
      </c>
      <c r="AD860" s="1" t="s">
        <v>30</v>
      </c>
      <c r="AE860" s="2">
        <v>41642</v>
      </c>
      <c r="AF860" s="2">
        <v>41643</v>
      </c>
      <c r="AG860">
        <v>331.5</v>
      </c>
      <c r="AH860" t="str">
        <f>podroze7[[#This Row],[Imie]]&amp;podroze7[[#This Row],[Nazwisko]]</f>
        <v>MarzenaGras</v>
      </c>
      <c r="AI860">
        <f>COUNTIF(podroze7[id],podroze7[[#This Row],[id]])</f>
        <v>7</v>
      </c>
      <c r="AJ860">
        <f>podroze7[[#This Row],[D_powr]]-podroze7[[#This Row],[D_wyj]]+1</f>
        <v>2</v>
      </c>
      <c r="AK860" s="1" cm="1">
        <f t="array" ref="AK860">SUM(IF(podroze7[Nazwisko]=podroze7[[#This Row],[Nazwisko]],podroze7[dnie],0))</f>
        <v>20</v>
      </c>
      <c r="AL860" s="1">
        <f>30+(podroze7[[#This Row],[dnie]]-1)*24</f>
        <v>54</v>
      </c>
      <c r="AM860" s="1">
        <f>podroze7[[#This Row],[dieta]]+podroze7[[#This Row],[Koszt_wyj]]</f>
        <v>385.5</v>
      </c>
      <c r="AZ860" s="1" t="s">
        <v>28</v>
      </c>
      <c r="BA860" s="1" t="s">
        <v>29</v>
      </c>
      <c r="BB860" s="1" t="s">
        <v>30</v>
      </c>
      <c r="BC860" s="2">
        <v>41642</v>
      </c>
      <c r="BD860" s="2">
        <v>41643</v>
      </c>
      <c r="BE860">
        <v>331.5</v>
      </c>
      <c r="BF860" t="str">
        <f>podroze78[[#This Row],[Imie]]&amp;podroze78[[#This Row],[Nazwisko]]</f>
        <v>MarzenaGras</v>
      </c>
      <c r="BG860">
        <f>COUNTIF(podroze78[id],podroze78[[#This Row],[id]])</f>
        <v>7</v>
      </c>
      <c r="BH860">
        <f>podroze78[[#This Row],[D_powr]]-podroze78[[#This Row],[D_wyj]]+1</f>
        <v>2</v>
      </c>
      <c r="BI860" s="1" cm="1">
        <f t="array" ref="BI860">SUM(IF(podroze78[Nazwisko]=podroze78[[#This Row],[Nazwisko]],podroze78[dnie],0))</f>
        <v>20</v>
      </c>
      <c r="BJ860" s="1">
        <f>30+(podroze78[[#This Row],[dnie]]-1)*24</f>
        <v>54</v>
      </c>
      <c r="BK860" s="1">
        <f>podroze78[[#This Row],[dieta]]+podroze78[[#This Row],[Koszt_wyj]]</f>
        <v>385.5</v>
      </c>
      <c r="BL860" s="1">
        <f>MONTH(podroze78[[#This Row],[D_wyj]])</f>
        <v>1</v>
      </c>
      <c r="BT860" s="1" t="s">
        <v>28</v>
      </c>
      <c r="BU860" s="1" t="s">
        <v>29</v>
      </c>
      <c r="BV860" s="1" t="s">
        <v>30</v>
      </c>
      <c r="BW860" s="2">
        <v>41642</v>
      </c>
      <c r="BX860" s="2">
        <v>41643</v>
      </c>
      <c r="BY860">
        <v>331.5</v>
      </c>
      <c r="BZ860" t="str">
        <f>podroze789[[#This Row],[Imie]]&amp;podroze789[[#This Row],[Nazwisko]]</f>
        <v>MarzenaGras</v>
      </c>
      <c r="CA860">
        <f>COUNTIF(podroze789[id],podroze789[[#This Row],[id]])</f>
        <v>7</v>
      </c>
      <c r="CB860">
        <f>podroze789[[#This Row],[D_powr]]-podroze789[[#This Row],[D_wyj]]+1</f>
        <v>2</v>
      </c>
      <c r="CC860" s="1" cm="1">
        <f t="array" ref="CC860">SUM(IF(podroze789[Nazwisko]=podroze789[[#This Row],[Nazwisko]],podroze789[dnie],0))</f>
        <v>20</v>
      </c>
      <c r="CD860" s="1">
        <f>30+(podroze789[[#This Row],[dnie]]-1)*24</f>
        <v>54</v>
      </c>
      <c r="CE860" s="1">
        <f>podroze789[[#This Row],[dieta]]+podroze789[[#This Row],[Koszt_wyj]]</f>
        <v>385.5</v>
      </c>
      <c r="CF860" s="1">
        <f>MONTH(podroze789[[#This Row],[D_wyj]])</f>
        <v>1</v>
      </c>
      <c r="CG860" s="1">
        <f>podroze789[[#This Row],[dnie]]-1</f>
        <v>1</v>
      </c>
    </row>
    <row r="861" spans="1:85" x14ac:dyDescent="0.25">
      <c r="A861" s="1" t="s">
        <v>28</v>
      </c>
      <c r="B861" s="1" t="s">
        <v>29</v>
      </c>
      <c r="C861" s="1" t="s">
        <v>11</v>
      </c>
      <c r="D861" s="2">
        <v>41701</v>
      </c>
      <c r="E861" s="2">
        <v>41702</v>
      </c>
      <c r="F861">
        <v>295.39999999999998</v>
      </c>
      <c r="G861" t="str">
        <f>podroze[[#This Row],[Imie]]&amp;podroze[[#This Row],[Nazwisko]]</f>
        <v>MarzenaGras</v>
      </c>
      <c r="H861">
        <f>COUNTIF(podroze[id],podroze[[#This Row],[id]])</f>
        <v>7</v>
      </c>
      <c r="I861">
        <f>podroze[[#This Row],[D_powr]]-podroze[[#This Row],[D_wyj]]+1</f>
        <v>2</v>
      </c>
      <c r="J861" s="1" cm="1">
        <f t="array" ref="J861">SUM(IF(podroze[Nazwisko]=podroze[[#This Row],[Nazwisko]],podroze[dnie],0))</f>
        <v>20</v>
      </c>
      <c r="K861" s="1">
        <f>30+(podroze[[#This Row],[dnie]]-1)*24</f>
        <v>54</v>
      </c>
      <c r="AB861" s="1" t="s">
        <v>28</v>
      </c>
      <c r="AC861" s="1" t="s">
        <v>29</v>
      </c>
      <c r="AD861" s="1" t="s">
        <v>11</v>
      </c>
      <c r="AE861" s="2">
        <v>41701</v>
      </c>
      <c r="AF861" s="2">
        <v>41702</v>
      </c>
      <c r="AG861">
        <v>295.39999999999998</v>
      </c>
      <c r="AH861" t="str">
        <f>podroze7[[#This Row],[Imie]]&amp;podroze7[[#This Row],[Nazwisko]]</f>
        <v>MarzenaGras</v>
      </c>
      <c r="AI861">
        <f>COUNTIF(podroze7[id],podroze7[[#This Row],[id]])</f>
        <v>7</v>
      </c>
      <c r="AJ861">
        <f>podroze7[[#This Row],[D_powr]]-podroze7[[#This Row],[D_wyj]]+1</f>
        <v>2</v>
      </c>
      <c r="AK861" s="1" cm="1">
        <f t="array" ref="AK861">SUM(IF(podroze7[Nazwisko]=podroze7[[#This Row],[Nazwisko]],podroze7[dnie],0))</f>
        <v>20</v>
      </c>
      <c r="AL861" s="1">
        <f>30+(podroze7[[#This Row],[dnie]]-1)*24</f>
        <v>54</v>
      </c>
      <c r="AM861" s="1">
        <f>podroze7[[#This Row],[dieta]]+podroze7[[#This Row],[Koszt_wyj]]</f>
        <v>349.4</v>
      </c>
      <c r="AZ861" s="1" t="s">
        <v>28</v>
      </c>
      <c r="BA861" s="1" t="s">
        <v>29</v>
      </c>
      <c r="BB861" s="1" t="s">
        <v>11</v>
      </c>
      <c r="BC861" s="2">
        <v>41701</v>
      </c>
      <c r="BD861" s="2">
        <v>41702</v>
      </c>
      <c r="BE861">
        <v>295.39999999999998</v>
      </c>
      <c r="BF861" t="str">
        <f>podroze78[[#This Row],[Imie]]&amp;podroze78[[#This Row],[Nazwisko]]</f>
        <v>MarzenaGras</v>
      </c>
      <c r="BG861">
        <f>COUNTIF(podroze78[id],podroze78[[#This Row],[id]])</f>
        <v>7</v>
      </c>
      <c r="BH861">
        <f>podroze78[[#This Row],[D_powr]]-podroze78[[#This Row],[D_wyj]]+1</f>
        <v>2</v>
      </c>
      <c r="BI861" s="1" cm="1">
        <f t="array" ref="BI861">SUM(IF(podroze78[Nazwisko]=podroze78[[#This Row],[Nazwisko]],podroze78[dnie],0))</f>
        <v>20</v>
      </c>
      <c r="BJ861" s="1">
        <f>30+(podroze78[[#This Row],[dnie]]-1)*24</f>
        <v>54</v>
      </c>
      <c r="BK861" s="1">
        <f>podroze78[[#This Row],[dieta]]+podroze78[[#This Row],[Koszt_wyj]]</f>
        <v>349.4</v>
      </c>
      <c r="BL861" s="1">
        <f>MONTH(podroze78[[#This Row],[D_wyj]])</f>
        <v>3</v>
      </c>
      <c r="BT861" s="1" t="s">
        <v>28</v>
      </c>
      <c r="BU861" s="1" t="s">
        <v>29</v>
      </c>
      <c r="BV861" s="1" t="s">
        <v>11</v>
      </c>
      <c r="BW861" s="2">
        <v>41701</v>
      </c>
      <c r="BX861" s="2">
        <v>41702</v>
      </c>
      <c r="BY861">
        <v>295.39999999999998</v>
      </c>
      <c r="BZ861" t="str">
        <f>podroze789[[#This Row],[Imie]]&amp;podroze789[[#This Row],[Nazwisko]]</f>
        <v>MarzenaGras</v>
      </c>
      <c r="CA861">
        <f>COUNTIF(podroze789[id],podroze789[[#This Row],[id]])</f>
        <v>7</v>
      </c>
      <c r="CB861">
        <f>podroze789[[#This Row],[D_powr]]-podroze789[[#This Row],[D_wyj]]+1</f>
        <v>2</v>
      </c>
      <c r="CC861" s="1" cm="1">
        <f t="array" ref="CC861">SUM(IF(podroze789[Nazwisko]=podroze789[[#This Row],[Nazwisko]],podroze789[dnie],0))</f>
        <v>20</v>
      </c>
      <c r="CD861" s="1">
        <f>30+(podroze789[[#This Row],[dnie]]-1)*24</f>
        <v>54</v>
      </c>
      <c r="CE861" s="1">
        <f>podroze789[[#This Row],[dieta]]+podroze789[[#This Row],[Koszt_wyj]]</f>
        <v>349.4</v>
      </c>
      <c r="CF861" s="1">
        <f>MONTH(podroze789[[#This Row],[D_wyj]])</f>
        <v>3</v>
      </c>
      <c r="CG861" s="1">
        <f>podroze789[[#This Row],[dnie]]-1</f>
        <v>1</v>
      </c>
    </row>
    <row r="862" spans="1:85" x14ac:dyDescent="0.25">
      <c r="A862" s="1" t="s">
        <v>28</v>
      </c>
      <c r="B862" s="1" t="s">
        <v>29</v>
      </c>
      <c r="C862" s="1" t="s">
        <v>47</v>
      </c>
      <c r="D862" s="2">
        <v>41947</v>
      </c>
      <c r="E862" s="2">
        <v>41948</v>
      </c>
      <c r="F862">
        <v>526.79999999999995</v>
      </c>
      <c r="G862" t="str">
        <f>podroze[[#This Row],[Imie]]&amp;podroze[[#This Row],[Nazwisko]]</f>
        <v>MarzenaGras</v>
      </c>
      <c r="H862">
        <f>COUNTIF(podroze[id],podroze[[#This Row],[id]])</f>
        <v>7</v>
      </c>
      <c r="I862">
        <f>podroze[[#This Row],[D_powr]]-podroze[[#This Row],[D_wyj]]+1</f>
        <v>2</v>
      </c>
      <c r="J862" s="1" cm="1">
        <f t="array" ref="J862">SUM(IF(podroze[Nazwisko]=podroze[[#This Row],[Nazwisko]],podroze[dnie],0))</f>
        <v>20</v>
      </c>
      <c r="K862" s="1">
        <f>30+(podroze[[#This Row],[dnie]]-1)*24</f>
        <v>54</v>
      </c>
      <c r="AB862" s="1" t="s">
        <v>28</v>
      </c>
      <c r="AC862" s="1" t="s">
        <v>29</v>
      </c>
      <c r="AD862" s="1" t="s">
        <v>47</v>
      </c>
      <c r="AE862" s="2">
        <v>41947</v>
      </c>
      <c r="AF862" s="2">
        <v>41948</v>
      </c>
      <c r="AG862">
        <v>526.79999999999995</v>
      </c>
      <c r="AH862" t="str">
        <f>podroze7[[#This Row],[Imie]]&amp;podroze7[[#This Row],[Nazwisko]]</f>
        <v>MarzenaGras</v>
      </c>
      <c r="AI862">
        <f>COUNTIF(podroze7[id],podroze7[[#This Row],[id]])</f>
        <v>7</v>
      </c>
      <c r="AJ862">
        <f>podroze7[[#This Row],[D_powr]]-podroze7[[#This Row],[D_wyj]]+1</f>
        <v>2</v>
      </c>
      <c r="AK862" s="1" cm="1">
        <f t="array" ref="AK862">SUM(IF(podroze7[Nazwisko]=podroze7[[#This Row],[Nazwisko]],podroze7[dnie],0))</f>
        <v>20</v>
      </c>
      <c r="AL862" s="1">
        <f>30+(podroze7[[#This Row],[dnie]]-1)*24</f>
        <v>54</v>
      </c>
      <c r="AM862" s="1">
        <f>podroze7[[#This Row],[dieta]]+podroze7[[#This Row],[Koszt_wyj]]</f>
        <v>580.79999999999995</v>
      </c>
      <c r="AZ862" s="1" t="s">
        <v>28</v>
      </c>
      <c r="BA862" s="1" t="s">
        <v>29</v>
      </c>
      <c r="BB862" s="1" t="s">
        <v>47</v>
      </c>
      <c r="BC862" s="2">
        <v>41947</v>
      </c>
      <c r="BD862" s="2">
        <v>41948</v>
      </c>
      <c r="BE862">
        <v>526.79999999999995</v>
      </c>
      <c r="BF862" t="str">
        <f>podroze78[[#This Row],[Imie]]&amp;podroze78[[#This Row],[Nazwisko]]</f>
        <v>MarzenaGras</v>
      </c>
      <c r="BG862">
        <f>COUNTIF(podroze78[id],podroze78[[#This Row],[id]])</f>
        <v>7</v>
      </c>
      <c r="BH862">
        <f>podroze78[[#This Row],[D_powr]]-podroze78[[#This Row],[D_wyj]]+1</f>
        <v>2</v>
      </c>
      <c r="BI862" s="1" cm="1">
        <f t="array" ref="BI862">SUM(IF(podroze78[Nazwisko]=podroze78[[#This Row],[Nazwisko]],podroze78[dnie],0))</f>
        <v>20</v>
      </c>
      <c r="BJ862" s="1">
        <f>30+(podroze78[[#This Row],[dnie]]-1)*24</f>
        <v>54</v>
      </c>
      <c r="BK862" s="1">
        <f>podroze78[[#This Row],[dieta]]+podroze78[[#This Row],[Koszt_wyj]]</f>
        <v>580.79999999999995</v>
      </c>
      <c r="BL862" s="1">
        <f>MONTH(podroze78[[#This Row],[D_wyj]])</f>
        <v>11</v>
      </c>
      <c r="BT862" s="1" t="s">
        <v>28</v>
      </c>
      <c r="BU862" s="1" t="s">
        <v>29</v>
      </c>
      <c r="BV862" s="1" t="s">
        <v>47</v>
      </c>
      <c r="BW862" s="2">
        <v>41947</v>
      </c>
      <c r="BX862" s="2">
        <v>41948</v>
      </c>
      <c r="BY862">
        <v>526.79999999999995</v>
      </c>
      <c r="BZ862" t="str">
        <f>podroze789[[#This Row],[Imie]]&amp;podroze789[[#This Row],[Nazwisko]]</f>
        <v>MarzenaGras</v>
      </c>
      <c r="CA862">
        <f>COUNTIF(podroze789[id],podroze789[[#This Row],[id]])</f>
        <v>7</v>
      </c>
      <c r="CB862">
        <f>podroze789[[#This Row],[D_powr]]-podroze789[[#This Row],[D_wyj]]+1</f>
        <v>2</v>
      </c>
      <c r="CC862" s="1" cm="1">
        <f t="array" ref="CC862">SUM(IF(podroze789[Nazwisko]=podroze789[[#This Row],[Nazwisko]],podroze789[dnie],0))</f>
        <v>20</v>
      </c>
      <c r="CD862" s="1">
        <f>30+(podroze789[[#This Row],[dnie]]-1)*24</f>
        <v>54</v>
      </c>
      <c r="CE862" s="1">
        <f>podroze789[[#This Row],[dieta]]+podroze789[[#This Row],[Koszt_wyj]]</f>
        <v>580.79999999999995</v>
      </c>
      <c r="CF862" s="1">
        <f>MONTH(podroze789[[#This Row],[D_wyj]])</f>
        <v>11</v>
      </c>
      <c r="CG862" s="1">
        <f>podroze789[[#This Row],[dnie]]-1</f>
        <v>1</v>
      </c>
    </row>
    <row r="863" spans="1:85" x14ac:dyDescent="0.25">
      <c r="A863" s="1" t="s">
        <v>28</v>
      </c>
      <c r="B863" s="1" t="s">
        <v>29</v>
      </c>
      <c r="C863" s="1" t="s">
        <v>66</v>
      </c>
      <c r="D863" s="2">
        <v>41971</v>
      </c>
      <c r="E863" s="2">
        <v>41972</v>
      </c>
      <c r="F863">
        <v>485.7</v>
      </c>
      <c r="G863" t="str">
        <f>podroze[[#This Row],[Imie]]&amp;podroze[[#This Row],[Nazwisko]]</f>
        <v>MarzenaGras</v>
      </c>
      <c r="H863">
        <f>COUNTIF(podroze[id],podroze[[#This Row],[id]])</f>
        <v>7</v>
      </c>
      <c r="I863">
        <f>podroze[[#This Row],[D_powr]]-podroze[[#This Row],[D_wyj]]+1</f>
        <v>2</v>
      </c>
      <c r="J863" s="1" cm="1">
        <f t="array" ref="J863">SUM(IF(podroze[Nazwisko]=podroze[[#This Row],[Nazwisko]],podroze[dnie],0))</f>
        <v>20</v>
      </c>
      <c r="K863" s="1">
        <f>30+(podroze[[#This Row],[dnie]]-1)*24</f>
        <v>54</v>
      </c>
      <c r="AB863" s="1" t="s">
        <v>28</v>
      </c>
      <c r="AC863" s="1" t="s">
        <v>29</v>
      </c>
      <c r="AD863" s="1" t="s">
        <v>66</v>
      </c>
      <c r="AE863" s="2">
        <v>41971</v>
      </c>
      <c r="AF863" s="2">
        <v>41972</v>
      </c>
      <c r="AG863">
        <v>485.7</v>
      </c>
      <c r="AH863" t="str">
        <f>podroze7[[#This Row],[Imie]]&amp;podroze7[[#This Row],[Nazwisko]]</f>
        <v>MarzenaGras</v>
      </c>
      <c r="AI863">
        <f>COUNTIF(podroze7[id],podroze7[[#This Row],[id]])</f>
        <v>7</v>
      </c>
      <c r="AJ863">
        <f>podroze7[[#This Row],[D_powr]]-podroze7[[#This Row],[D_wyj]]+1</f>
        <v>2</v>
      </c>
      <c r="AK863" s="1" cm="1">
        <f t="array" ref="AK863">SUM(IF(podroze7[Nazwisko]=podroze7[[#This Row],[Nazwisko]],podroze7[dnie],0))</f>
        <v>20</v>
      </c>
      <c r="AL863" s="1">
        <f>30+(podroze7[[#This Row],[dnie]]-1)*24</f>
        <v>54</v>
      </c>
      <c r="AM863" s="1">
        <f>podroze7[[#This Row],[dieta]]+podroze7[[#This Row],[Koszt_wyj]]</f>
        <v>539.70000000000005</v>
      </c>
      <c r="AZ863" s="1" t="s">
        <v>28</v>
      </c>
      <c r="BA863" s="1" t="s">
        <v>29</v>
      </c>
      <c r="BB863" s="1" t="s">
        <v>66</v>
      </c>
      <c r="BC863" s="2">
        <v>41971</v>
      </c>
      <c r="BD863" s="2">
        <v>41972</v>
      </c>
      <c r="BE863">
        <v>485.7</v>
      </c>
      <c r="BF863" t="str">
        <f>podroze78[[#This Row],[Imie]]&amp;podroze78[[#This Row],[Nazwisko]]</f>
        <v>MarzenaGras</v>
      </c>
      <c r="BG863">
        <f>COUNTIF(podroze78[id],podroze78[[#This Row],[id]])</f>
        <v>7</v>
      </c>
      <c r="BH863">
        <f>podroze78[[#This Row],[D_powr]]-podroze78[[#This Row],[D_wyj]]+1</f>
        <v>2</v>
      </c>
      <c r="BI863" s="1" cm="1">
        <f t="array" ref="BI863">SUM(IF(podroze78[Nazwisko]=podroze78[[#This Row],[Nazwisko]],podroze78[dnie],0))</f>
        <v>20</v>
      </c>
      <c r="BJ863" s="1">
        <f>30+(podroze78[[#This Row],[dnie]]-1)*24</f>
        <v>54</v>
      </c>
      <c r="BK863" s="1">
        <f>podroze78[[#This Row],[dieta]]+podroze78[[#This Row],[Koszt_wyj]]</f>
        <v>539.70000000000005</v>
      </c>
      <c r="BL863" s="1">
        <f>MONTH(podroze78[[#This Row],[D_wyj]])</f>
        <v>11</v>
      </c>
      <c r="BT863" s="1" t="s">
        <v>28</v>
      </c>
      <c r="BU863" s="1" t="s">
        <v>29</v>
      </c>
      <c r="BV863" s="1" t="s">
        <v>66</v>
      </c>
      <c r="BW863" s="2">
        <v>41971</v>
      </c>
      <c r="BX863" s="2">
        <v>41972</v>
      </c>
      <c r="BY863">
        <v>485.7</v>
      </c>
      <c r="BZ863" t="str">
        <f>podroze789[[#This Row],[Imie]]&amp;podroze789[[#This Row],[Nazwisko]]</f>
        <v>MarzenaGras</v>
      </c>
      <c r="CA863">
        <f>COUNTIF(podroze789[id],podroze789[[#This Row],[id]])</f>
        <v>7</v>
      </c>
      <c r="CB863">
        <f>podroze789[[#This Row],[D_powr]]-podroze789[[#This Row],[D_wyj]]+1</f>
        <v>2</v>
      </c>
      <c r="CC863" s="1" cm="1">
        <f t="array" ref="CC863">SUM(IF(podroze789[Nazwisko]=podroze789[[#This Row],[Nazwisko]],podroze789[dnie],0))</f>
        <v>20</v>
      </c>
      <c r="CD863" s="1">
        <f>30+(podroze789[[#This Row],[dnie]]-1)*24</f>
        <v>54</v>
      </c>
      <c r="CE863" s="1">
        <f>podroze789[[#This Row],[dieta]]+podroze789[[#This Row],[Koszt_wyj]]</f>
        <v>539.70000000000005</v>
      </c>
      <c r="CF863" s="1">
        <f>MONTH(podroze789[[#This Row],[D_wyj]])</f>
        <v>11</v>
      </c>
      <c r="CG863" s="1">
        <f>podroze789[[#This Row],[dnie]]-1</f>
        <v>1</v>
      </c>
    </row>
    <row r="864" spans="1:85" hidden="1" x14ac:dyDescent="0.25">
      <c r="A864" s="1" t="s">
        <v>151</v>
      </c>
      <c r="B864" s="1" t="s">
        <v>152</v>
      </c>
      <c r="C864" s="1" t="s">
        <v>30</v>
      </c>
      <c r="D864" s="2">
        <v>41684</v>
      </c>
      <c r="E864" s="2">
        <v>41684</v>
      </c>
      <c r="F864">
        <v>212.5</v>
      </c>
      <c r="G864" t="str">
        <f>podroze[[#This Row],[Imie]]&amp;podroze[[#This Row],[Nazwisko]]</f>
        <v>TeresaMoskiewska</v>
      </c>
      <c r="H864">
        <f>COUNTIF(podroze[id],podroze[[#This Row],[id]])</f>
        <v>11</v>
      </c>
      <c r="I864">
        <f>podroze[[#This Row],[D_powr]]-podroze[[#This Row],[D_wyj]]+1</f>
        <v>1</v>
      </c>
      <c r="J864" s="1" cm="1">
        <f t="array" ref="J864">SUM(IF(podroze[Nazwisko]=podroze[[#This Row],[Nazwisko]],podroze[dnie],0))</f>
        <v>20</v>
      </c>
      <c r="K864" s="1">
        <f>30+(podroze[[#This Row],[dnie]]-1)*24</f>
        <v>30</v>
      </c>
      <c r="AB864" s="1" t="s">
        <v>151</v>
      </c>
      <c r="AC864" s="1" t="s">
        <v>152</v>
      </c>
      <c r="AD864" s="1" t="s">
        <v>30</v>
      </c>
      <c r="AE864" s="2">
        <v>41684</v>
      </c>
      <c r="AF864" s="2">
        <v>41684</v>
      </c>
      <c r="AG864">
        <v>212.5</v>
      </c>
      <c r="AH864" t="str">
        <f>podroze7[[#This Row],[Imie]]&amp;podroze7[[#This Row],[Nazwisko]]</f>
        <v>TeresaMoskiewska</v>
      </c>
      <c r="AI864">
        <f>COUNTIF(podroze7[id],podroze7[[#This Row],[id]])</f>
        <v>11</v>
      </c>
      <c r="AJ864">
        <f>podroze7[[#This Row],[D_powr]]-podroze7[[#This Row],[D_wyj]]+1</f>
        <v>1</v>
      </c>
      <c r="AK864" s="1" cm="1">
        <f t="array" ref="AK864">SUM(IF(podroze7[Nazwisko]=podroze7[[#This Row],[Nazwisko]],podroze7[dnie],0))</f>
        <v>20</v>
      </c>
      <c r="AL864" s="1">
        <f>30+(podroze7[[#This Row],[dnie]]-1)*24</f>
        <v>30</v>
      </c>
      <c r="AM864" s="1">
        <f>podroze7[[#This Row],[dieta]]+podroze7[[#This Row],[Koszt_wyj]]</f>
        <v>242.5</v>
      </c>
      <c r="AZ864" s="1" t="s">
        <v>151</v>
      </c>
      <c r="BA864" s="1" t="s">
        <v>152</v>
      </c>
      <c r="BB864" s="1" t="s">
        <v>30</v>
      </c>
      <c r="BC864" s="2">
        <v>41684</v>
      </c>
      <c r="BD864" s="2">
        <v>41684</v>
      </c>
      <c r="BE864">
        <v>212.5</v>
      </c>
      <c r="BF864" t="str">
        <f>podroze78[[#This Row],[Imie]]&amp;podroze78[[#This Row],[Nazwisko]]</f>
        <v>TeresaMoskiewska</v>
      </c>
      <c r="BG864">
        <f>COUNTIF(podroze78[id],podroze78[[#This Row],[id]])</f>
        <v>11</v>
      </c>
      <c r="BH864">
        <f>podroze78[[#This Row],[D_powr]]-podroze78[[#This Row],[D_wyj]]+1</f>
        <v>1</v>
      </c>
      <c r="BI864" s="1" cm="1">
        <f t="array" ref="BI864">SUM(IF(podroze78[Nazwisko]=podroze78[[#This Row],[Nazwisko]],podroze78[dnie],0))</f>
        <v>20</v>
      </c>
      <c r="BJ864" s="1">
        <f>30+(podroze78[[#This Row],[dnie]]-1)*24</f>
        <v>30</v>
      </c>
      <c r="BK864" s="1">
        <f>podroze78[[#This Row],[dieta]]+podroze78[[#This Row],[Koszt_wyj]]</f>
        <v>242.5</v>
      </c>
      <c r="BL864" s="1">
        <f>MONTH(podroze78[[#This Row],[D_wyj]])</f>
        <v>2</v>
      </c>
      <c r="BT864" s="1" t="s">
        <v>151</v>
      </c>
      <c r="BU864" s="1" t="s">
        <v>152</v>
      </c>
      <c r="BV864" s="1" t="s">
        <v>30</v>
      </c>
      <c r="BW864" s="2">
        <v>41684</v>
      </c>
      <c r="BX864" s="2">
        <v>41684</v>
      </c>
      <c r="BY864">
        <v>212.5</v>
      </c>
      <c r="BZ864" t="str">
        <f>podroze789[[#This Row],[Imie]]&amp;podroze789[[#This Row],[Nazwisko]]</f>
        <v>TeresaMoskiewska</v>
      </c>
      <c r="CA864">
        <f>COUNTIF(podroze789[id],podroze789[[#This Row],[id]])</f>
        <v>11</v>
      </c>
      <c r="CB864">
        <f>podroze789[[#This Row],[D_powr]]-podroze789[[#This Row],[D_wyj]]+1</f>
        <v>1</v>
      </c>
      <c r="CC864" s="1" cm="1">
        <f t="array" ref="CC864">SUM(IF(podroze789[Nazwisko]=podroze789[[#This Row],[Nazwisko]],podroze789[dnie],0))</f>
        <v>20</v>
      </c>
      <c r="CD864" s="1">
        <f>30+(podroze789[[#This Row],[dnie]]-1)*24</f>
        <v>30</v>
      </c>
      <c r="CE864" s="1">
        <f>podroze789[[#This Row],[dieta]]+podroze789[[#This Row],[Koszt_wyj]]</f>
        <v>242.5</v>
      </c>
      <c r="CF864" s="1">
        <f>MONTH(podroze789[[#This Row],[D_wyj]])</f>
        <v>2</v>
      </c>
      <c r="CG864" s="1">
        <f>podroze789[[#This Row],[dnie]]-1</f>
        <v>0</v>
      </c>
    </row>
    <row r="865" spans="1:85" hidden="1" x14ac:dyDescent="0.25">
      <c r="A865" s="1" t="s">
        <v>151</v>
      </c>
      <c r="B865" s="1" t="s">
        <v>152</v>
      </c>
      <c r="C865" s="1" t="s">
        <v>72</v>
      </c>
      <c r="D865" s="2">
        <v>41803</v>
      </c>
      <c r="E865" s="2">
        <v>41803</v>
      </c>
      <c r="F865">
        <v>494.7</v>
      </c>
      <c r="G865" t="str">
        <f>podroze[[#This Row],[Imie]]&amp;podroze[[#This Row],[Nazwisko]]</f>
        <v>TeresaMoskiewska</v>
      </c>
      <c r="H865">
        <f>COUNTIF(podroze[id],podroze[[#This Row],[id]])</f>
        <v>11</v>
      </c>
      <c r="I865">
        <f>podroze[[#This Row],[D_powr]]-podroze[[#This Row],[D_wyj]]+1</f>
        <v>1</v>
      </c>
      <c r="J865" s="1" cm="1">
        <f t="array" ref="J865">SUM(IF(podroze[Nazwisko]=podroze[[#This Row],[Nazwisko]],podroze[dnie],0))</f>
        <v>20</v>
      </c>
      <c r="K865" s="1">
        <f>30+(podroze[[#This Row],[dnie]]-1)*24</f>
        <v>30</v>
      </c>
      <c r="AB865" s="1" t="s">
        <v>151</v>
      </c>
      <c r="AC865" s="1" t="s">
        <v>152</v>
      </c>
      <c r="AD865" s="1" t="s">
        <v>72</v>
      </c>
      <c r="AE865" s="2">
        <v>41803</v>
      </c>
      <c r="AF865" s="2">
        <v>41803</v>
      </c>
      <c r="AG865">
        <v>494.7</v>
      </c>
      <c r="AH865" t="str">
        <f>podroze7[[#This Row],[Imie]]&amp;podroze7[[#This Row],[Nazwisko]]</f>
        <v>TeresaMoskiewska</v>
      </c>
      <c r="AI865">
        <f>COUNTIF(podroze7[id],podroze7[[#This Row],[id]])</f>
        <v>11</v>
      </c>
      <c r="AJ865">
        <f>podroze7[[#This Row],[D_powr]]-podroze7[[#This Row],[D_wyj]]+1</f>
        <v>1</v>
      </c>
      <c r="AK865" s="1" cm="1">
        <f t="array" ref="AK865">SUM(IF(podroze7[Nazwisko]=podroze7[[#This Row],[Nazwisko]],podroze7[dnie],0))</f>
        <v>20</v>
      </c>
      <c r="AL865" s="1">
        <f>30+(podroze7[[#This Row],[dnie]]-1)*24</f>
        <v>30</v>
      </c>
      <c r="AM865" s="1">
        <f>podroze7[[#This Row],[dieta]]+podroze7[[#This Row],[Koszt_wyj]]</f>
        <v>524.70000000000005</v>
      </c>
      <c r="AZ865" s="1" t="s">
        <v>151</v>
      </c>
      <c r="BA865" s="1" t="s">
        <v>152</v>
      </c>
      <c r="BB865" s="1" t="s">
        <v>72</v>
      </c>
      <c r="BC865" s="2">
        <v>41803</v>
      </c>
      <c r="BD865" s="2">
        <v>41803</v>
      </c>
      <c r="BE865">
        <v>494.7</v>
      </c>
      <c r="BF865" t="str">
        <f>podroze78[[#This Row],[Imie]]&amp;podroze78[[#This Row],[Nazwisko]]</f>
        <v>TeresaMoskiewska</v>
      </c>
      <c r="BG865">
        <f>COUNTIF(podroze78[id],podroze78[[#This Row],[id]])</f>
        <v>11</v>
      </c>
      <c r="BH865">
        <f>podroze78[[#This Row],[D_powr]]-podroze78[[#This Row],[D_wyj]]+1</f>
        <v>1</v>
      </c>
      <c r="BI865" s="1" cm="1">
        <f t="array" ref="BI865">SUM(IF(podroze78[Nazwisko]=podroze78[[#This Row],[Nazwisko]],podroze78[dnie],0))</f>
        <v>20</v>
      </c>
      <c r="BJ865" s="1">
        <f>30+(podroze78[[#This Row],[dnie]]-1)*24</f>
        <v>30</v>
      </c>
      <c r="BK865" s="1">
        <f>podroze78[[#This Row],[dieta]]+podroze78[[#This Row],[Koszt_wyj]]</f>
        <v>524.70000000000005</v>
      </c>
      <c r="BL865" s="1">
        <f>MONTH(podroze78[[#This Row],[D_wyj]])</f>
        <v>6</v>
      </c>
      <c r="BT865" s="1" t="s">
        <v>151</v>
      </c>
      <c r="BU865" s="1" t="s">
        <v>152</v>
      </c>
      <c r="BV865" s="1" t="s">
        <v>72</v>
      </c>
      <c r="BW865" s="2">
        <v>41803</v>
      </c>
      <c r="BX865" s="2">
        <v>41803</v>
      </c>
      <c r="BY865">
        <v>494.7</v>
      </c>
      <c r="BZ865" t="str">
        <f>podroze789[[#This Row],[Imie]]&amp;podroze789[[#This Row],[Nazwisko]]</f>
        <v>TeresaMoskiewska</v>
      </c>
      <c r="CA865">
        <f>COUNTIF(podroze789[id],podroze789[[#This Row],[id]])</f>
        <v>11</v>
      </c>
      <c r="CB865">
        <f>podroze789[[#This Row],[D_powr]]-podroze789[[#This Row],[D_wyj]]+1</f>
        <v>1</v>
      </c>
      <c r="CC865" s="1" cm="1">
        <f t="array" ref="CC865">SUM(IF(podroze789[Nazwisko]=podroze789[[#This Row],[Nazwisko]],podroze789[dnie],0))</f>
        <v>20</v>
      </c>
      <c r="CD865" s="1">
        <f>30+(podroze789[[#This Row],[dnie]]-1)*24</f>
        <v>30</v>
      </c>
      <c r="CE865" s="1">
        <f>podroze789[[#This Row],[dieta]]+podroze789[[#This Row],[Koszt_wyj]]</f>
        <v>524.70000000000005</v>
      </c>
      <c r="CF865" s="1">
        <f>MONTH(podroze789[[#This Row],[D_wyj]])</f>
        <v>6</v>
      </c>
      <c r="CG865" s="1">
        <f>podroze789[[#This Row],[dnie]]-1</f>
        <v>0</v>
      </c>
    </row>
    <row r="866" spans="1:85" hidden="1" x14ac:dyDescent="0.25">
      <c r="A866" s="1" t="s">
        <v>151</v>
      </c>
      <c r="B866" s="1" t="s">
        <v>152</v>
      </c>
      <c r="C866" s="1" t="s">
        <v>72</v>
      </c>
      <c r="D866" s="2">
        <v>41946</v>
      </c>
      <c r="E866" s="2">
        <v>41946</v>
      </c>
      <c r="F866">
        <v>494.7</v>
      </c>
      <c r="G866" t="str">
        <f>podroze[[#This Row],[Imie]]&amp;podroze[[#This Row],[Nazwisko]]</f>
        <v>TeresaMoskiewska</v>
      </c>
      <c r="H866">
        <f>COUNTIF(podroze[id],podroze[[#This Row],[id]])</f>
        <v>11</v>
      </c>
      <c r="I866">
        <f>podroze[[#This Row],[D_powr]]-podroze[[#This Row],[D_wyj]]+1</f>
        <v>1</v>
      </c>
      <c r="J866" s="1" cm="1">
        <f t="array" ref="J866">SUM(IF(podroze[Nazwisko]=podroze[[#This Row],[Nazwisko]],podroze[dnie],0))</f>
        <v>20</v>
      </c>
      <c r="K866" s="1">
        <f>30+(podroze[[#This Row],[dnie]]-1)*24</f>
        <v>30</v>
      </c>
      <c r="AB866" s="1" t="s">
        <v>151</v>
      </c>
      <c r="AC866" s="1" t="s">
        <v>152</v>
      </c>
      <c r="AD866" s="1" t="s">
        <v>72</v>
      </c>
      <c r="AE866" s="2">
        <v>41946</v>
      </c>
      <c r="AF866" s="2">
        <v>41946</v>
      </c>
      <c r="AG866">
        <v>494.7</v>
      </c>
      <c r="AH866" t="str">
        <f>podroze7[[#This Row],[Imie]]&amp;podroze7[[#This Row],[Nazwisko]]</f>
        <v>TeresaMoskiewska</v>
      </c>
      <c r="AI866">
        <f>COUNTIF(podroze7[id],podroze7[[#This Row],[id]])</f>
        <v>11</v>
      </c>
      <c r="AJ866">
        <f>podroze7[[#This Row],[D_powr]]-podroze7[[#This Row],[D_wyj]]+1</f>
        <v>1</v>
      </c>
      <c r="AK866" s="1" cm="1">
        <f t="array" ref="AK866">SUM(IF(podroze7[Nazwisko]=podroze7[[#This Row],[Nazwisko]],podroze7[dnie],0))</f>
        <v>20</v>
      </c>
      <c r="AL866" s="1">
        <f>30+(podroze7[[#This Row],[dnie]]-1)*24</f>
        <v>30</v>
      </c>
      <c r="AM866" s="1">
        <f>podroze7[[#This Row],[dieta]]+podroze7[[#This Row],[Koszt_wyj]]</f>
        <v>524.70000000000005</v>
      </c>
      <c r="AZ866" s="1" t="s">
        <v>151</v>
      </c>
      <c r="BA866" s="1" t="s">
        <v>152</v>
      </c>
      <c r="BB866" s="1" t="s">
        <v>72</v>
      </c>
      <c r="BC866" s="2">
        <v>41946</v>
      </c>
      <c r="BD866" s="2">
        <v>41946</v>
      </c>
      <c r="BE866">
        <v>494.7</v>
      </c>
      <c r="BF866" t="str">
        <f>podroze78[[#This Row],[Imie]]&amp;podroze78[[#This Row],[Nazwisko]]</f>
        <v>TeresaMoskiewska</v>
      </c>
      <c r="BG866">
        <f>COUNTIF(podroze78[id],podroze78[[#This Row],[id]])</f>
        <v>11</v>
      </c>
      <c r="BH866">
        <f>podroze78[[#This Row],[D_powr]]-podroze78[[#This Row],[D_wyj]]+1</f>
        <v>1</v>
      </c>
      <c r="BI866" s="1" cm="1">
        <f t="array" ref="BI866">SUM(IF(podroze78[Nazwisko]=podroze78[[#This Row],[Nazwisko]],podroze78[dnie],0))</f>
        <v>20</v>
      </c>
      <c r="BJ866" s="1">
        <f>30+(podroze78[[#This Row],[dnie]]-1)*24</f>
        <v>30</v>
      </c>
      <c r="BK866" s="1">
        <f>podroze78[[#This Row],[dieta]]+podroze78[[#This Row],[Koszt_wyj]]</f>
        <v>524.70000000000005</v>
      </c>
      <c r="BL866" s="1">
        <f>MONTH(podroze78[[#This Row],[D_wyj]])</f>
        <v>11</v>
      </c>
      <c r="BT866" s="1" t="s">
        <v>151</v>
      </c>
      <c r="BU866" s="1" t="s">
        <v>152</v>
      </c>
      <c r="BV866" s="1" t="s">
        <v>72</v>
      </c>
      <c r="BW866" s="2">
        <v>41946</v>
      </c>
      <c r="BX866" s="2">
        <v>41946</v>
      </c>
      <c r="BY866">
        <v>494.7</v>
      </c>
      <c r="BZ866" t="str">
        <f>podroze789[[#This Row],[Imie]]&amp;podroze789[[#This Row],[Nazwisko]]</f>
        <v>TeresaMoskiewska</v>
      </c>
      <c r="CA866">
        <f>COUNTIF(podroze789[id],podroze789[[#This Row],[id]])</f>
        <v>11</v>
      </c>
      <c r="CB866">
        <f>podroze789[[#This Row],[D_powr]]-podroze789[[#This Row],[D_wyj]]+1</f>
        <v>1</v>
      </c>
      <c r="CC866" s="1" cm="1">
        <f t="array" ref="CC866">SUM(IF(podroze789[Nazwisko]=podroze789[[#This Row],[Nazwisko]],podroze789[dnie],0))</f>
        <v>20</v>
      </c>
      <c r="CD866" s="1">
        <f>30+(podroze789[[#This Row],[dnie]]-1)*24</f>
        <v>30</v>
      </c>
      <c r="CE866" s="1">
        <f>podroze789[[#This Row],[dieta]]+podroze789[[#This Row],[Koszt_wyj]]</f>
        <v>524.70000000000005</v>
      </c>
      <c r="CF866" s="1">
        <f>MONTH(podroze789[[#This Row],[D_wyj]])</f>
        <v>11</v>
      </c>
      <c r="CG866" s="1">
        <f>podroze789[[#This Row],[dnie]]-1</f>
        <v>0</v>
      </c>
    </row>
    <row r="867" spans="1:85" hidden="1" x14ac:dyDescent="0.25">
      <c r="A867" s="1" t="s">
        <v>151</v>
      </c>
      <c r="B867" s="1" t="s">
        <v>152</v>
      </c>
      <c r="C867" s="1" t="s">
        <v>38</v>
      </c>
      <c r="D867" s="2">
        <v>41950</v>
      </c>
      <c r="E867" s="2">
        <v>41950</v>
      </c>
      <c r="F867">
        <v>278.8</v>
      </c>
      <c r="G867" t="str">
        <f>podroze[[#This Row],[Imie]]&amp;podroze[[#This Row],[Nazwisko]]</f>
        <v>TeresaMoskiewska</v>
      </c>
      <c r="H867">
        <f>COUNTIF(podroze[id],podroze[[#This Row],[id]])</f>
        <v>11</v>
      </c>
      <c r="I867">
        <f>podroze[[#This Row],[D_powr]]-podroze[[#This Row],[D_wyj]]+1</f>
        <v>1</v>
      </c>
      <c r="J867" s="1" cm="1">
        <f t="array" ref="J867">SUM(IF(podroze[Nazwisko]=podroze[[#This Row],[Nazwisko]],podroze[dnie],0))</f>
        <v>20</v>
      </c>
      <c r="K867" s="1">
        <f>30+(podroze[[#This Row],[dnie]]-1)*24</f>
        <v>30</v>
      </c>
      <c r="AB867" s="1" t="s">
        <v>151</v>
      </c>
      <c r="AC867" s="1" t="s">
        <v>152</v>
      </c>
      <c r="AD867" s="1" t="s">
        <v>38</v>
      </c>
      <c r="AE867" s="2">
        <v>41950</v>
      </c>
      <c r="AF867" s="2">
        <v>41950</v>
      </c>
      <c r="AG867">
        <v>278.8</v>
      </c>
      <c r="AH867" t="str">
        <f>podroze7[[#This Row],[Imie]]&amp;podroze7[[#This Row],[Nazwisko]]</f>
        <v>TeresaMoskiewska</v>
      </c>
      <c r="AI867">
        <f>COUNTIF(podroze7[id],podroze7[[#This Row],[id]])</f>
        <v>11</v>
      </c>
      <c r="AJ867">
        <f>podroze7[[#This Row],[D_powr]]-podroze7[[#This Row],[D_wyj]]+1</f>
        <v>1</v>
      </c>
      <c r="AK867" s="1" cm="1">
        <f t="array" ref="AK867">SUM(IF(podroze7[Nazwisko]=podroze7[[#This Row],[Nazwisko]],podroze7[dnie],0))</f>
        <v>20</v>
      </c>
      <c r="AL867" s="1">
        <f>30+(podroze7[[#This Row],[dnie]]-1)*24</f>
        <v>30</v>
      </c>
      <c r="AM867" s="1">
        <f>podroze7[[#This Row],[dieta]]+podroze7[[#This Row],[Koszt_wyj]]</f>
        <v>308.8</v>
      </c>
      <c r="AZ867" s="1" t="s">
        <v>151</v>
      </c>
      <c r="BA867" s="1" t="s">
        <v>152</v>
      </c>
      <c r="BB867" s="1" t="s">
        <v>38</v>
      </c>
      <c r="BC867" s="2">
        <v>41950</v>
      </c>
      <c r="BD867" s="2">
        <v>41950</v>
      </c>
      <c r="BE867">
        <v>278.8</v>
      </c>
      <c r="BF867" t="str">
        <f>podroze78[[#This Row],[Imie]]&amp;podroze78[[#This Row],[Nazwisko]]</f>
        <v>TeresaMoskiewska</v>
      </c>
      <c r="BG867">
        <f>COUNTIF(podroze78[id],podroze78[[#This Row],[id]])</f>
        <v>11</v>
      </c>
      <c r="BH867">
        <f>podroze78[[#This Row],[D_powr]]-podroze78[[#This Row],[D_wyj]]+1</f>
        <v>1</v>
      </c>
      <c r="BI867" s="1" cm="1">
        <f t="array" ref="BI867">SUM(IF(podroze78[Nazwisko]=podroze78[[#This Row],[Nazwisko]],podroze78[dnie],0))</f>
        <v>20</v>
      </c>
      <c r="BJ867" s="1">
        <f>30+(podroze78[[#This Row],[dnie]]-1)*24</f>
        <v>30</v>
      </c>
      <c r="BK867" s="1">
        <f>podroze78[[#This Row],[dieta]]+podroze78[[#This Row],[Koszt_wyj]]</f>
        <v>308.8</v>
      </c>
      <c r="BL867" s="1">
        <f>MONTH(podroze78[[#This Row],[D_wyj]])</f>
        <v>11</v>
      </c>
      <c r="BT867" s="1" t="s">
        <v>151</v>
      </c>
      <c r="BU867" s="1" t="s">
        <v>152</v>
      </c>
      <c r="BV867" s="1" t="s">
        <v>38</v>
      </c>
      <c r="BW867" s="2">
        <v>41950</v>
      </c>
      <c r="BX867" s="2">
        <v>41950</v>
      </c>
      <c r="BY867">
        <v>278.8</v>
      </c>
      <c r="BZ867" t="str">
        <f>podroze789[[#This Row],[Imie]]&amp;podroze789[[#This Row],[Nazwisko]]</f>
        <v>TeresaMoskiewska</v>
      </c>
      <c r="CA867">
        <f>COUNTIF(podroze789[id],podroze789[[#This Row],[id]])</f>
        <v>11</v>
      </c>
      <c r="CB867">
        <f>podroze789[[#This Row],[D_powr]]-podroze789[[#This Row],[D_wyj]]+1</f>
        <v>1</v>
      </c>
      <c r="CC867" s="1" cm="1">
        <f t="array" ref="CC867">SUM(IF(podroze789[Nazwisko]=podroze789[[#This Row],[Nazwisko]],podroze789[dnie],0))</f>
        <v>20</v>
      </c>
      <c r="CD867" s="1">
        <f>30+(podroze789[[#This Row],[dnie]]-1)*24</f>
        <v>30</v>
      </c>
      <c r="CE867" s="1">
        <f>podroze789[[#This Row],[dieta]]+podroze789[[#This Row],[Koszt_wyj]]</f>
        <v>308.8</v>
      </c>
      <c r="CF867" s="1">
        <f>MONTH(podroze789[[#This Row],[D_wyj]])</f>
        <v>11</v>
      </c>
      <c r="CG867" s="1">
        <f>podroze789[[#This Row],[dnie]]-1</f>
        <v>0</v>
      </c>
    </row>
    <row r="868" spans="1:85" hidden="1" x14ac:dyDescent="0.25">
      <c r="A868" s="1" t="s">
        <v>151</v>
      </c>
      <c r="B868" s="1" t="s">
        <v>152</v>
      </c>
      <c r="C868" s="1" t="s">
        <v>47</v>
      </c>
      <c r="D868" s="2">
        <v>41970</v>
      </c>
      <c r="E868" s="2">
        <v>41970</v>
      </c>
      <c r="F868">
        <v>363.8</v>
      </c>
      <c r="G868" t="str">
        <f>podroze[[#This Row],[Imie]]&amp;podroze[[#This Row],[Nazwisko]]</f>
        <v>TeresaMoskiewska</v>
      </c>
      <c r="H868">
        <f>COUNTIF(podroze[id],podroze[[#This Row],[id]])</f>
        <v>11</v>
      </c>
      <c r="I868">
        <f>podroze[[#This Row],[D_powr]]-podroze[[#This Row],[D_wyj]]+1</f>
        <v>1</v>
      </c>
      <c r="J868" s="1" cm="1">
        <f t="array" ref="J868">SUM(IF(podroze[Nazwisko]=podroze[[#This Row],[Nazwisko]],podroze[dnie],0))</f>
        <v>20</v>
      </c>
      <c r="K868" s="1">
        <f>30+(podroze[[#This Row],[dnie]]-1)*24</f>
        <v>30</v>
      </c>
      <c r="AB868" s="1" t="s">
        <v>151</v>
      </c>
      <c r="AC868" s="1" t="s">
        <v>152</v>
      </c>
      <c r="AD868" s="1" t="s">
        <v>47</v>
      </c>
      <c r="AE868" s="2">
        <v>41970</v>
      </c>
      <c r="AF868" s="2">
        <v>41970</v>
      </c>
      <c r="AG868">
        <v>363.8</v>
      </c>
      <c r="AH868" t="str">
        <f>podroze7[[#This Row],[Imie]]&amp;podroze7[[#This Row],[Nazwisko]]</f>
        <v>TeresaMoskiewska</v>
      </c>
      <c r="AI868">
        <f>COUNTIF(podroze7[id],podroze7[[#This Row],[id]])</f>
        <v>11</v>
      </c>
      <c r="AJ868">
        <f>podroze7[[#This Row],[D_powr]]-podroze7[[#This Row],[D_wyj]]+1</f>
        <v>1</v>
      </c>
      <c r="AK868" s="1" cm="1">
        <f t="array" ref="AK868">SUM(IF(podroze7[Nazwisko]=podroze7[[#This Row],[Nazwisko]],podroze7[dnie],0))</f>
        <v>20</v>
      </c>
      <c r="AL868" s="1">
        <f>30+(podroze7[[#This Row],[dnie]]-1)*24</f>
        <v>30</v>
      </c>
      <c r="AM868" s="1">
        <f>podroze7[[#This Row],[dieta]]+podroze7[[#This Row],[Koszt_wyj]]</f>
        <v>393.8</v>
      </c>
      <c r="AZ868" s="1" t="s">
        <v>151</v>
      </c>
      <c r="BA868" s="1" t="s">
        <v>152</v>
      </c>
      <c r="BB868" s="1" t="s">
        <v>47</v>
      </c>
      <c r="BC868" s="2">
        <v>41970</v>
      </c>
      <c r="BD868" s="2">
        <v>41970</v>
      </c>
      <c r="BE868">
        <v>363.8</v>
      </c>
      <c r="BF868" t="str">
        <f>podroze78[[#This Row],[Imie]]&amp;podroze78[[#This Row],[Nazwisko]]</f>
        <v>TeresaMoskiewska</v>
      </c>
      <c r="BG868">
        <f>COUNTIF(podroze78[id],podroze78[[#This Row],[id]])</f>
        <v>11</v>
      </c>
      <c r="BH868">
        <f>podroze78[[#This Row],[D_powr]]-podroze78[[#This Row],[D_wyj]]+1</f>
        <v>1</v>
      </c>
      <c r="BI868" s="1" cm="1">
        <f t="array" ref="BI868">SUM(IF(podroze78[Nazwisko]=podroze78[[#This Row],[Nazwisko]],podroze78[dnie],0))</f>
        <v>20</v>
      </c>
      <c r="BJ868" s="1">
        <f>30+(podroze78[[#This Row],[dnie]]-1)*24</f>
        <v>30</v>
      </c>
      <c r="BK868" s="1">
        <f>podroze78[[#This Row],[dieta]]+podroze78[[#This Row],[Koszt_wyj]]</f>
        <v>393.8</v>
      </c>
      <c r="BL868" s="1">
        <f>MONTH(podroze78[[#This Row],[D_wyj]])</f>
        <v>11</v>
      </c>
      <c r="BT868" s="1" t="s">
        <v>151</v>
      </c>
      <c r="BU868" s="1" t="s">
        <v>152</v>
      </c>
      <c r="BV868" s="1" t="s">
        <v>47</v>
      </c>
      <c r="BW868" s="2">
        <v>41970</v>
      </c>
      <c r="BX868" s="2">
        <v>41970</v>
      </c>
      <c r="BY868">
        <v>363.8</v>
      </c>
      <c r="BZ868" t="str">
        <f>podroze789[[#This Row],[Imie]]&amp;podroze789[[#This Row],[Nazwisko]]</f>
        <v>TeresaMoskiewska</v>
      </c>
      <c r="CA868">
        <f>COUNTIF(podroze789[id],podroze789[[#This Row],[id]])</f>
        <v>11</v>
      </c>
      <c r="CB868">
        <f>podroze789[[#This Row],[D_powr]]-podroze789[[#This Row],[D_wyj]]+1</f>
        <v>1</v>
      </c>
      <c r="CC868" s="1" cm="1">
        <f t="array" ref="CC868">SUM(IF(podroze789[Nazwisko]=podroze789[[#This Row],[Nazwisko]],podroze789[dnie],0))</f>
        <v>20</v>
      </c>
      <c r="CD868" s="1">
        <f>30+(podroze789[[#This Row],[dnie]]-1)*24</f>
        <v>30</v>
      </c>
      <c r="CE868" s="1">
        <f>podroze789[[#This Row],[dieta]]+podroze789[[#This Row],[Koszt_wyj]]</f>
        <v>393.8</v>
      </c>
      <c r="CF868" s="1">
        <f>MONTH(podroze789[[#This Row],[D_wyj]])</f>
        <v>11</v>
      </c>
      <c r="CG868" s="1">
        <f>podroze789[[#This Row],[dnie]]-1</f>
        <v>0</v>
      </c>
    </row>
    <row r="869" spans="1:85" hidden="1" x14ac:dyDescent="0.25">
      <c r="A869" s="1" t="s">
        <v>151</v>
      </c>
      <c r="B869" s="1" t="s">
        <v>152</v>
      </c>
      <c r="C869" s="1" t="s">
        <v>59</v>
      </c>
      <c r="D869" s="2">
        <v>41974</v>
      </c>
      <c r="E869" s="2">
        <v>41974</v>
      </c>
      <c r="F869">
        <v>442</v>
      </c>
      <c r="G869" t="str">
        <f>podroze[[#This Row],[Imie]]&amp;podroze[[#This Row],[Nazwisko]]</f>
        <v>TeresaMoskiewska</v>
      </c>
      <c r="H869">
        <f>COUNTIF(podroze[id],podroze[[#This Row],[id]])</f>
        <v>11</v>
      </c>
      <c r="I869">
        <f>podroze[[#This Row],[D_powr]]-podroze[[#This Row],[D_wyj]]+1</f>
        <v>1</v>
      </c>
      <c r="J869" s="1" cm="1">
        <f t="array" ref="J869">SUM(IF(podroze[Nazwisko]=podroze[[#This Row],[Nazwisko]],podroze[dnie],0))</f>
        <v>20</v>
      </c>
      <c r="K869" s="1">
        <f>30+(podroze[[#This Row],[dnie]]-1)*24</f>
        <v>30</v>
      </c>
      <c r="AB869" s="1" t="s">
        <v>151</v>
      </c>
      <c r="AC869" s="1" t="s">
        <v>152</v>
      </c>
      <c r="AD869" s="1" t="s">
        <v>59</v>
      </c>
      <c r="AE869" s="2">
        <v>41974</v>
      </c>
      <c r="AF869" s="2">
        <v>41974</v>
      </c>
      <c r="AG869">
        <v>442</v>
      </c>
      <c r="AH869" t="str">
        <f>podroze7[[#This Row],[Imie]]&amp;podroze7[[#This Row],[Nazwisko]]</f>
        <v>TeresaMoskiewska</v>
      </c>
      <c r="AI869">
        <f>COUNTIF(podroze7[id],podroze7[[#This Row],[id]])</f>
        <v>11</v>
      </c>
      <c r="AJ869">
        <f>podroze7[[#This Row],[D_powr]]-podroze7[[#This Row],[D_wyj]]+1</f>
        <v>1</v>
      </c>
      <c r="AK869" s="1" cm="1">
        <f t="array" ref="AK869">SUM(IF(podroze7[Nazwisko]=podroze7[[#This Row],[Nazwisko]],podroze7[dnie],0))</f>
        <v>20</v>
      </c>
      <c r="AL869" s="1">
        <f>30+(podroze7[[#This Row],[dnie]]-1)*24</f>
        <v>30</v>
      </c>
      <c r="AM869" s="1">
        <f>podroze7[[#This Row],[dieta]]+podroze7[[#This Row],[Koszt_wyj]]</f>
        <v>472</v>
      </c>
      <c r="AZ869" s="1" t="s">
        <v>151</v>
      </c>
      <c r="BA869" s="1" t="s">
        <v>152</v>
      </c>
      <c r="BB869" s="1" t="s">
        <v>59</v>
      </c>
      <c r="BC869" s="2">
        <v>41974</v>
      </c>
      <c r="BD869" s="2">
        <v>41974</v>
      </c>
      <c r="BE869">
        <v>442</v>
      </c>
      <c r="BF869" t="str">
        <f>podroze78[[#This Row],[Imie]]&amp;podroze78[[#This Row],[Nazwisko]]</f>
        <v>TeresaMoskiewska</v>
      </c>
      <c r="BG869">
        <f>COUNTIF(podroze78[id],podroze78[[#This Row],[id]])</f>
        <v>11</v>
      </c>
      <c r="BH869">
        <f>podroze78[[#This Row],[D_powr]]-podroze78[[#This Row],[D_wyj]]+1</f>
        <v>1</v>
      </c>
      <c r="BI869" s="1" cm="1">
        <f t="array" ref="BI869">SUM(IF(podroze78[Nazwisko]=podroze78[[#This Row],[Nazwisko]],podroze78[dnie],0))</f>
        <v>20</v>
      </c>
      <c r="BJ869" s="1">
        <f>30+(podroze78[[#This Row],[dnie]]-1)*24</f>
        <v>30</v>
      </c>
      <c r="BK869" s="1">
        <f>podroze78[[#This Row],[dieta]]+podroze78[[#This Row],[Koszt_wyj]]</f>
        <v>472</v>
      </c>
      <c r="BL869" s="1">
        <f>MONTH(podroze78[[#This Row],[D_wyj]])</f>
        <v>12</v>
      </c>
      <c r="BT869" s="1" t="s">
        <v>151</v>
      </c>
      <c r="BU869" s="1" t="s">
        <v>152</v>
      </c>
      <c r="BV869" s="1" t="s">
        <v>59</v>
      </c>
      <c r="BW869" s="2">
        <v>41974</v>
      </c>
      <c r="BX869" s="2">
        <v>41974</v>
      </c>
      <c r="BY869">
        <v>442</v>
      </c>
      <c r="BZ869" t="str">
        <f>podroze789[[#This Row],[Imie]]&amp;podroze789[[#This Row],[Nazwisko]]</f>
        <v>TeresaMoskiewska</v>
      </c>
      <c r="CA869">
        <f>COUNTIF(podroze789[id],podroze789[[#This Row],[id]])</f>
        <v>11</v>
      </c>
      <c r="CB869">
        <f>podroze789[[#This Row],[D_powr]]-podroze789[[#This Row],[D_wyj]]+1</f>
        <v>1</v>
      </c>
      <c r="CC869" s="1" cm="1">
        <f t="array" ref="CC869">SUM(IF(podroze789[Nazwisko]=podroze789[[#This Row],[Nazwisko]],podroze789[dnie],0))</f>
        <v>20</v>
      </c>
      <c r="CD869" s="1">
        <f>30+(podroze789[[#This Row],[dnie]]-1)*24</f>
        <v>30</v>
      </c>
      <c r="CE869" s="1">
        <f>podroze789[[#This Row],[dieta]]+podroze789[[#This Row],[Koszt_wyj]]</f>
        <v>472</v>
      </c>
      <c r="CF869" s="1">
        <f>MONTH(podroze789[[#This Row],[D_wyj]])</f>
        <v>12</v>
      </c>
      <c r="CG869" s="1">
        <f>podroze789[[#This Row],[dnie]]-1</f>
        <v>0</v>
      </c>
    </row>
    <row r="870" spans="1:85" hidden="1" x14ac:dyDescent="0.25">
      <c r="A870" s="1" t="s">
        <v>151</v>
      </c>
      <c r="B870" s="1" t="s">
        <v>152</v>
      </c>
      <c r="C870" s="1" t="s">
        <v>72</v>
      </c>
      <c r="D870" s="2">
        <v>41992</v>
      </c>
      <c r="E870" s="2">
        <v>41992</v>
      </c>
      <c r="F870">
        <v>494.7</v>
      </c>
      <c r="G870" t="str">
        <f>podroze[[#This Row],[Imie]]&amp;podroze[[#This Row],[Nazwisko]]</f>
        <v>TeresaMoskiewska</v>
      </c>
      <c r="H870">
        <f>COUNTIF(podroze[id],podroze[[#This Row],[id]])</f>
        <v>11</v>
      </c>
      <c r="I870">
        <f>podroze[[#This Row],[D_powr]]-podroze[[#This Row],[D_wyj]]+1</f>
        <v>1</v>
      </c>
      <c r="J870" s="1" cm="1">
        <f t="array" ref="J870">SUM(IF(podroze[Nazwisko]=podroze[[#This Row],[Nazwisko]],podroze[dnie],0))</f>
        <v>20</v>
      </c>
      <c r="K870" s="1">
        <f>30+(podroze[[#This Row],[dnie]]-1)*24</f>
        <v>30</v>
      </c>
      <c r="AB870" s="1" t="s">
        <v>151</v>
      </c>
      <c r="AC870" s="1" t="s">
        <v>152</v>
      </c>
      <c r="AD870" s="1" t="s">
        <v>72</v>
      </c>
      <c r="AE870" s="2">
        <v>41992</v>
      </c>
      <c r="AF870" s="2">
        <v>41992</v>
      </c>
      <c r="AG870">
        <v>494.7</v>
      </c>
      <c r="AH870" t="str">
        <f>podroze7[[#This Row],[Imie]]&amp;podroze7[[#This Row],[Nazwisko]]</f>
        <v>TeresaMoskiewska</v>
      </c>
      <c r="AI870">
        <f>COUNTIF(podroze7[id],podroze7[[#This Row],[id]])</f>
        <v>11</v>
      </c>
      <c r="AJ870">
        <f>podroze7[[#This Row],[D_powr]]-podroze7[[#This Row],[D_wyj]]+1</f>
        <v>1</v>
      </c>
      <c r="AK870" s="1" cm="1">
        <f t="array" ref="AK870">SUM(IF(podroze7[Nazwisko]=podroze7[[#This Row],[Nazwisko]],podroze7[dnie],0))</f>
        <v>20</v>
      </c>
      <c r="AL870" s="1">
        <f>30+(podroze7[[#This Row],[dnie]]-1)*24</f>
        <v>30</v>
      </c>
      <c r="AM870" s="1">
        <f>podroze7[[#This Row],[dieta]]+podroze7[[#This Row],[Koszt_wyj]]</f>
        <v>524.70000000000005</v>
      </c>
      <c r="AZ870" s="1" t="s">
        <v>151</v>
      </c>
      <c r="BA870" s="1" t="s">
        <v>152</v>
      </c>
      <c r="BB870" s="1" t="s">
        <v>72</v>
      </c>
      <c r="BC870" s="2">
        <v>41992</v>
      </c>
      <c r="BD870" s="2">
        <v>41992</v>
      </c>
      <c r="BE870">
        <v>494.7</v>
      </c>
      <c r="BF870" t="str">
        <f>podroze78[[#This Row],[Imie]]&amp;podroze78[[#This Row],[Nazwisko]]</f>
        <v>TeresaMoskiewska</v>
      </c>
      <c r="BG870">
        <f>COUNTIF(podroze78[id],podroze78[[#This Row],[id]])</f>
        <v>11</v>
      </c>
      <c r="BH870">
        <f>podroze78[[#This Row],[D_powr]]-podroze78[[#This Row],[D_wyj]]+1</f>
        <v>1</v>
      </c>
      <c r="BI870" s="1" cm="1">
        <f t="array" ref="BI870">SUM(IF(podroze78[Nazwisko]=podroze78[[#This Row],[Nazwisko]],podroze78[dnie],0))</f>
        <v>20</v>
      </c>
      <c r="BJ870" s="1">
        <f>30+(podroze78[[#This Row],[dnie]]-1)*24</f>
        <v>30</v>
      </c>
      <c r="BK870" s="1">
        <f>podroze78[[#This Row],[dieta]]+podroze78[[#This Row],[Koszt_wyj]]</f>
        <v>524.70000000000005</v>
      </c>
      <c r="BL870" s="1">
        <f>MONTH(podroze78[[#This Row],[D_wyj]])</f>
        <v>12</v>
      </c>
      <c r="BT870" s="1" t="s">
        <v>151</v>
      </c>
      <c r="BU870" s="1" t="s">
        <v>152</v>
      </c>
      <c r="BV870" s="1" t="s">
        <v>72</v>
      </c>
      <c r="BW870" s="2">
        <v>41992</v>
      </c>
      <c r="BX870" s="2">
        <v>41992</v>
      </c>
      <c r="BY870">
        <v>494.7</v>
      </c>
      <c r="BZ870" t="str">
        <f>podroze789[[#This Row],[Imie]]&amp;podroze789[[#This Row],[Nazwisko]]</f>
        <v>TeresaMoskiewska</v>
      </c>
      <c r="CA870">
        <f>COUNTIF(podroze789[id],podroze789[[#This Row],[id]])</f>
        <v>11</v>
      </c>
      <c r="CB870">
        <f>podroze789[[#This Row],[D_powr]]-podroze789[[#This Row],[D_wyj]]+1</f>
        <v>1</v>
      </c>
      <c r="CC870" s="1" cm="1">
        <f t="array" ref="CC870">SUM(IF(podroze789[Nazwisko]=podroze789[[#This Row],[Nazwisko]],podroze789[dnie],0))</f>
        <v>20</v>
      </c>
      <c r="CD870" s="1">
        <f>30+(podroze789[[#This Row],[dnie]]-1)*24</f>
        <v>30</v>
      </c>
      <c r="CE870" s="1">
        <f>podroze789[[#This Row],[dieta]]+podroze789[[#This Row],[Koszt_wyj]]</f>
        <v>524.70000000000005</v>
      </c>
      <c r="CF870" s="1">
        <f>MONTH(podroze789[[#This Row],[D_wyj]])</f>
        <v>12</v>
      </c>
      <c r="CG870" s="1">
        <f>podroze789[[#This Row],[dnie]]-1</f>
        <v>0</v>
      </c>
    </row>
    <row r="871" spans="1:85" hidden="1" x14ac:dyDescent="0.25">
      <c r="A871" s="1" t="s">
        <v>99</v>
      </c>
      <c r="B871" s="1" t="s">
        <v>130</v>
      </c>
      <c r="C871" s="1" t="s">
        <v>72</v>
      </c>
      <c r="D871" s="2">
        <v>41663</v>
      </c>
      <c r="E871" s="2">
        <v>41663</v>
      </c>
      <c r="F871">
        <v>494.7</v>
      </c>
      <c r="G871" t="str">
        <f>podroze[[#This Row],[Imie]]&amp;podroze[[#This Row],[Nazwisko]]</f>
        <v>EwaFidyk</v>
      </c>
      <c r="H871">
        <f>COUNTIF(podroze[id],podroze[[#This Row],[id]])</f>
        <v>9</v>
      </c>
      <c r="I871">
        <f>podroze[[#This Row],[D_powr]]-podroze[[#This Row],[D_wyj]]+1</f>
        <v>1</v>
      </c>
      <c r="J871" s="1" cm="1">
        <f t="array" ref="J871">SUM(IF(podroze[Nazwisko]=podroze[[#This Row],[Nazwisko]],podroze[dnie],0))</f>
        <v>20</v>
      </c>
      <c r="K871" s="1">
        <f>30+(podroze[[#This Row],[dnie]]-1)*24</f>
        <v>30</v>
      </c>
      <c r="AB871" s="1" t="s">
        <v>99</v>
      </c>
      <c r="AC871" s="1" t="s">
        <v>130</v>
      </c>
      <c r="AD871" s="1" t="s">
        <v>72</v>
      </c>
      <c r="AE871" s="2">
        <v>41663</v>
      </c>
      <c r="AF871" s="2">
        <v>41663</v>
      </c>
      <c r="AG871">
        <v>494.7</v>
      </c>
      <c r="AH871" t="str">
        <f>podroze7[[#This Row],[Imie]]&amp;podroze7[[#This Row],[Nazwisko]]</f>
        <v>EwaFidyk</v>
      </c>
      <c r="AI871">
        <f>COUNTIF(podroze7[id],podroze7[[#This Row],[id]])</f>
        <v>9</v>
      </c>
      <c r="AJ871">
        <f>podroze7[[#This Row],[D_powr]]-podroze7[[#This Row],[D_wyj]]+1</f>
        <v>1</v>
      </c>
      <c r="AK871" s="1" cm="1">
        <f t="array" ref="AK871">SUM(IF(podroze7[Nazwisko]=podroze7[[#This Row],[Nazwisko]],podroze7[dnie],0))</f>
        <v>20</v>
      </c>
      <c r="AL871" s="1">
        <f>30+(podroze7[[#This Row],[dnie]]-1)*24</f>
        <v>30</v>
      </c>
      <c r="AM871" s="1">
        <f>podroze7[[#This Row],[dieta]]+podroze7[[#This Row],[Koszt_wyj]]</f>
        <v>524.70000000000005</v>
      </c>
      <c r="AZ871" s="1" t="s">
        <v>99</v>
      </c>
      <c r="BA871" s="1" t="s">
        <v>130</v>
      </c>
      <c r="BB871" s="1" t="s">
        <v>72</v>
      </c>
      <c r="BC871" s="2">
        <v>41663</v>
      </c>
      <c r="BD871" s="2">
        <v>41663</v>
      </c>
      <c r="BE871">
        <v>494.7</v>
      </c>
      <c r="BF871" t="str">
        <f>podroze78[[#This Row],[Imie]]&amp;podroze78[[#This Row],[Nazwisko]]</f>
        <v>EwaFidyk</v>
      </c>
      <c r="BG871">
        <f>COUNTIF(podroze78[id],podroze78[[#This Row],[id]])</f>
        <v>9</v>
      </c>
      <c r="BH871">
        <f>podroze78[[#This Row],[D_powr]]-podroze78[[#This Row],[D_wyj]]+1</f>
        <v>1</v>
      </c>
      <c r="BI871" s="1" cm="1">
        <f t="array" ref="BI871">SUM(IF(podroze78[Nazwisko]=podroze78[[#This Row],[Nazwisko]],podroze78[dnie],0))</f>
        <v>20</v>
      </c>
      <c r="BJ871" s="1">
        <f>30+(podroze78[[#This Row],[dnie]]-1)*24</f>
        <v>30</v>
      </c>
      <c r="BK871" s="1">
        <f>podroze78[[#This Row],[dieta]]+podroze78[[#This Row],[Koszt_wyj]]</f>
        <v>524.70000000000005</v>
      </c>
      <c r="BL871" s="1">
        <f>MONTH(podroze78[[#This Row],[D_wyj]])</f>
        <v>1</v>
      </c>
      <c r="BT871" s="1" t="s">
        <v>99</v>
      </c>
      <c r="BU871" s="1" t="s">
        <v>130</v>
      </c>
      <c r="BV871" s="1" t="s">
        <v>72</v>
      </c>
      <c r="BW871" s="2">
        <v>41663</v>
      </c>
      <c r="BX871" s="2">
        <v>41663</v>
      </c>
      <c r="BY871">
        <v>494.7</v>
      </c>
      <c r="BZ871" t="str">
        <f>podroze789[[#This Row],[Imie]]&amp;podroze789[[#This Row],[Nazwisko]]</f>
        <v>EwaFidyk</v>
      </c>
      <c r="CA871">
        <f>COUNTIF(podroze789[id],podroze789[[#This Row],[id]])</f>
        <v>9</v>
      </c>
      <c r="CB871">
        <f>podroze789[[#This Row],[D_powr]]-podroze789[[#This Row],[D_wyj]]+1</f>
        <v>1</v>
      </c>
      <c r="CC871" s="1" cm="1">
        <f t="array" ref="CC871">SUM(IF(podroze789[Nazwisko]=podroze789[[#This Row],[Nazwisko]],podroze789[dnie],0))</f>
        <v>20</v>
      </c>
      <c r="CD871" s="1">
        <f>30+(podroze789[[#This Row],[dnie]]-1)*24</f>
        <v>30</v>
      </c>
      <c r="CE871" s="1">
        <f>podroze789[[#This Row],[dieta]]+podroze789[[#This Row],[Koszt_wyj]]</f>
        <v>524.70000000000005</v>
      </c>
      <c r="CF871" s="1">
        <f>MONTH(podroze789[[#This Row],[D_wyj]])</f>
        <v>1</v>
      </c>
      <c r="CG871" s="1">
        <f>podroze789[[#This Row],[dnie]]-1</f>
        <v>0</v>
      </c>
    </row>
    <row r="872" spans="1:85" hidden="1" x14ac:dyDescent="0.25">
      <c r="A872" s="1" t="s">
        <v>99</v>
      </c>
      <c r="B872" s="1" t="s">
        <v>130</v>
      </c>
      <c r="C872" s="1" t="s">
        <v>47</v>
      </c>
      <c r="D872" s="2">
        <v>41667</v>
      </c>
      <c r="E872" s="2">
        <v>41667</v>
      </c>
      <c r="F872">
        <v>363.8</v>
      </c>
      <c r="G872" t="str">
        <f>podroze[[#This Row],[Imie]]&amp;podroze[[#This Row],[Nazwisko]]</f>
        <v>EwaFidyk</v>
      </c>
      <c r="H872">
        <f>COUNTIF(podroze[id],podroze[[#This Row],[id]])</f>
        <v>9</v>
      </c>
      <c r="I872">
        <f>podroze[[#This Row],[D_powr]]-podroze[[#This Row],[D_wyj]]+1</f>
        <v>1</v>
      </c>
      <c r="J872" s="1" cm="1">
        <f t="array" ref="J872">SUM(IF(podroze[Nazwisko]=podroze[[#This Row],[Nazwisko]],podroze[dnie],0))</f>
        <v>20</v>
      </c>
      <c r="K872" s="1">
        <f>30+(podroze[[#This Row],[dnie]]-1)*24</f>
        <v>30</v>
      </c>
      <c r="AB872" s="1" t="s">
        <v>99</v>
      </c>
      <c r="AC872" s="1" t="s">
        <v>130</v>
      </c>
      <c r="AD872" s="1" t="s">
        <v>47</v>
      </c>
      <c r="AE872" s="2">
        <v>41667</v>
      </c>
      <c r="AF872" s="2">
        <v>41667</v>
      </c>
      <c r="AG872">
        <v>363.8</v>
      </c>
      <c r="AH872" t="str">
        <f>podroze7[[#This Row],[Imie]]&amp;podroze7[[#This Row],[Nazwisko]]</f>
        <v>EwaFidyk</v>
      </c>
      <c r="AI872">
        <f>COUNTIF(podroze7[id],podroze7[[#This Row],[id]])</f>
        <v>9</v>
      </c>
      <c r="AJ872">
        <f>podroze7[[#This Row],[D_powr]]-podroze7[[#This Row],[D_wyj]]+1</f>
        <v>1</v>
      </c>
      <c r="AK872" s="1" cm="1">
        <f t="array" ref="AK872">SUM(IF(podroze7[Nazwisko]=podroze7[[#This Row],[Nazwisko]],podroze7[dnie],0))</f>
        <v>20</v>
      </c>
      <c r="AL872" s="1">
        <f>30+(podroze7[[#This Row],[dnie]]-1)*24</f>
        <v>30</v>
      </c>
      <c r="AM872" s="1">
        <f>podroze7[[#This Row],[dieta]]+podroze7[[#This Row],[Koszt_wyj]]</f>
        <v>393.8</v>
      </c>
      <c r="AZ872" s="1" t="s">
        <v>99</v>
      </c>
      <c r="BA872" s="1" t="s">
        <v>130</v>
      </c>
      <c r="BB872" s="1" t="s">
        <v>47</v>
      </c>
      <c r="BC872" s="2">
        <v>41667</v>
      </c>
      <c r="BD872" s="2">
        <v>41667</v>
      </c>
      <c r="BE872">
        <v>363.8</v>
      </c>
      <c r="BF872" t="str">
        <f>podroze78[[#This Row],[Imie]]&amp;podroze78[[#This Row],[Nazwisko]]</f>
        <v>EwaFidyk</v>
      </c>
      <c r="BG872">
        <f>COUNTIF(podroze78[id],podroze78[[#This Row],[id]])</f>
        <v>9</v>
      </c>
      <c r="BH872">
        <f>podroze78[[#This Row],[D_powr]]-podroze78[[#This Row],[D_wyj]]+1</f>
        <v>1</v>
      </c>
      <c r="BI872" s="1" cm="1">
        <f t="array" ref="BI872">SUM(IF(podroze78[Nazwisko]=podroze78[[#This Row],[Nazwisko]],podroze78[dnie],0))</f>
        <v>20</v>
      </c>
      <c r="BJ872" s="1">
        <f>30+(podroze78[[#This Row],[dnie]]-1)*24</f>
        <v>30</v>
      </c>
      <c r="BK872" s="1">
        <f>podroze78[[#This Row],[dieta]]+podroze78[[#This Row],[Koszt_wyj]]</f>
        <v>393.8</v>
      </c>
      <c r="BL872" s="1">
        <f>MONTH(podroze78[[#This Row],[D_wyj]])</f>
        <v>1</v>
      </c>
      <c r="BT872" s="1" t="s">
        <v>99</v>
      </c>
      <c r="BU872" s="1" t="s">
        <v>130</v>
      </c>
      <c r="BV872" s="1" t="s">
        <v>47</v>
      </c>
      <c r="BW872" s="2">
        <v>41667</v>
      </c>
      <c r="BX872" s="2">
        <v>41667</v>
      </c>
      <c r="BY872">
        <v>363.8</v>
      </c>
      <c r="BZ872" t="str">
        <f>podroze789[[#This Row],[Imie]]&amp;podroze789[[#This Row],[Nazwisko]]</f>
        <v>EwaFidyk</v>
      </c>
      <c r="CA872">
        <f>COUNTIF(podroze789[id],podroze789[[#This Row],[id]])</f>
        <v>9</v>
      </c>
      <c r="CB872">
        <f>podroze789[[#This Row],[D_powr]]-podroze789[[#This Row],[D_wyj]]+1</f>
        <v>1</v>
      </c>
      <c r="CC872" s="1" cm="1">
        <f t="array" ref="CC872">SUM(IF(podroze789[Nazwisko]=podroze789[[#This Row],[Nazwisko]],podroze789[dnie],0))</f>
        <v>20</v>
      </c>
      <c r="CD872" s="1">
        <f>30+(podroze789[[#This Row],[dnie]]-1)*24</f>
        <v>30</v>
      </c>
      <c r="CE872" s="1">
        <f>podroze789[[#This Row],[dieta]]+podroze789[[#This Row],[Koszt_wyj]]</f>
        <v>393.8</v>
      </c>
      <c r="CF872" s="1">
        <f>MONTH(podroze789[[#This Row],[D_wyj]])</f>
        <v>1</v>
      </c>
      <c r="CG872" s="1">
        <f>podroze789[[#This Row],[dnie]]-1</f>
        <v>0</v>
      </c>
    </row>
    <row r="873" spans="1:85" hidden="1" x14ac:dyDescent="0.25">
      <c r="A873" s="1" t="s">
        <v>54</v>
      </c>
      <c r="B873" s="1" t="s">
        <v>133</v>
      </c>
      <c r="C873" s="1" t="s">
        <v>72</v>
      </c>
      <c r="D873" s="2">
        <v>41815</v>
      </c>
      <c r="E873" s="2">
        <v>41815</v>
      </c>
      <c r="F873">
        <v>494.7</v>
      </c>
      <c r="G873" t="str">
        <f>podroze[[#This Row],[Imie]]&amp;podroze[[#This Row],[Nazwisko]]</f>
        <v>PaulinaDok</v>
      </c>
      <c r="H873">
        <f>COUNTIF(podroze[id],podroze[[#This Row],[id]])</f>
        <v>7</v>
      </c>
      <c r="I873">
        <f>podroze[[#This Row],[D_powr]]-podroze[[#This Row],[D_wyj]]+1</f>
        <v>1</v>
      </c>
      <c r="J873" s="1" cm="1">
        <f t="array" ref="J873">SUM(IF(podroze[Nazwisko]=podroze[[#This Row],[Nazwisko]],podroze[dnie],0))</f>
        <v>20</v>
      </c>
      <c r="K873" s="1">
        <f>30+(podroze[[#This Row],[dnie]]-1)*24</f>
        <v>30</v>
      </c>
      <c r="AB873" s="1" t="s">
        <v>54</v>
      </c>
      <c r="AC873" s="1" t="s">
        <v>133</v>
      </c>
      <c r="AD873" s="1" t="s">
        <v>72</v>
      </c>
      <c r="AE873" s="2">
        <v>41815</v>
      </c>
      <c r="AF873" s="2">
        <v>41815</v>
      </c>
      <c r="AG873">
        <v>494.7</v>
      </c>
      <c r="AH873" t="str">
        <f>podroze7[[#This Row],[Imie]]&amp;podroze7[[#This Row],[Nazwisko]]</f>
        <v>PaulinaDok</v>
      </c>
      <c r="AI873">
        <f>COUNTIF(podroze7[id],podroze7[[#This Row],[id]])</f>
        <v>7</v>
      </c>
      <c r="AJ873">
        <f>podroze7[[#This Row],[D_powr]]-podroze7[[#This Row],[D_wyj]]+1</f>
        <v>1</v>
      </c>
      <c r="AK873" s="1" cm="1">
        <f t="array" ref="AK873">SUM(IF(podroze7[Nazwisko]=podroze7[[#This Row],[Nazwisko]],podroze7[dnie],0))</f>
        <v>20</v>
      </c>
      <c r="AL873" s="1">
        <f>30+(podroze7[[#This Row],[dnie]]-1)*24</f>
        <v>30</v>
      </c>
      <c r="AM873" s="1">
        <f>podroze7[[#This Row],[dieta]]+podroze7[[#This Row],[Koszt_wyj]]</f>
        <v>524.70000000000005</v>
      </c>
      <c r="AZ873" s="1" t="s">
        <v>54</v>
      </c>
      <c r="BA873" s="1" t="s">
        <v>133</v>
      </c>
      <c r="BB873" s="1" t="s">
        <v>72</v>
      </c>
      <c r="BC873" s="2">
        <v>41815</v>
      </c>
      <c r="BD873" s="2">
        <v>41815</v>
      </c>
      <c r="BE873">
        <v>494.7</v>
      </c>
      <c r="BF873" t="str">
        <f>podroze78[[#This Row],[Imie]]&amp;podroze78[[#This Row],[Nazwisko]]</f>
        <v>PaulinaDok</v>
      </c>
      <c r="BG873">
        <f>COUNTIF(podroze78[id],podroze78[[#This Row],[id]])</f>
        <v>7</v>
      </c>
      <c r="BH873">
        <f>podroze78[[#This Row],[D_powr]]-podroze78[[#This Row],[D_wyj]]+1</f>
        <v>1</v>
      </c>
      <c r="BI873" s="1" cm="1">
        <f t="array" ref="BI873">SUM(IF(podroze78[Nazwisko]=podroze78[[#This Row],[Nazwisko]],podroze78[dnie],0))</f>
        <v>20</v>
      </c>
      <c r="BJ873" s="1">
        <f>30+(podroze78[[#This Row],[dnie]]-1)*24</f>
        <v>30</v>
      </c>
      <c r="BK873" s="1">
        <f>podroze78[[#This Row],[dieta]]+podroze78[[#This Row],[Koszt_wyj]]</f>
        <v>524.70000000000005</v>
      </c>
      <c r="BL873" s="1">
        <f>MONTH(podroze78[[#This Row],[D_wyj]])</f>
        <v>6</v>
      </c>
      <c r="BT873" s="1" t="s">
        <v>54</v>
      </c>
      <c r="BU873" s="1" t="s">
        <v>133</v>
      </c>
      <c r="BV873" s="1" t="s">
        <v>72</v>
      </c>
      <c r="BW873" s="2">
        <v>41815</v>
      </c>
      <c r="BX873" s="2">
        <v>41815</v>
      </c>
      <c r="BY873">
        <v>494.7</v>
      </c>
      <c r="BZ873" t="str">
        <f>podroze789[[#This Row],[Imie]]&amp;podroze789[[#This Row],[Nazwisko]]</f>
        <v>PaulinaDok</v>
      </c>
      <c r="CA873">
        <f>COUNTIF(podroze789[id],podroze789[[#This Row],[id]])</f>
        <v>7</v>
      </c>
      <c r="CB873">
        <f>podroze789[[#This Row],[D_powr]]-podroze789[[#This Row],[D_wyj]]+1</f>
        <v>1</v>
      </c>
      <c r="CC873" s="1" cm="1">
        <f t="array" ref="CC873">SUM(IF(podroze789[Nazwisko]=podroze789[[#This Row],[Nazwisko]],podroze789[dnie],0))</f>
        <v>20</v>
      </c>
      <c r="CD873" s="1">
        <f>30+(podroze789[[#This Row],[dnie]]-1)*24</f>
        <v>30</v>
      </c>
      <c r="CE873" s="1">
        <f>podroze789[[#This Row],[dieta]]+podroze789[[#This Row],[Koszt_wyj]]</f>
        <v>524.70000000000005</v>
      </c>
      <c r="CF873" s="1">
        <f>MONTH(podroze789[[#This Row],[D_wyj]])</f>
        <v>6</v>
      </c>
      <c r="CG873" s="1">
        <f>podroze789[[#This Row],[dnie]]-1</f>
        <v>0</v>
      </c>
    </row>
    <row r="874" spans="1:85" x14ac:dyDescent="0.25">
      <c r="A874" s="1" t="s">
        <v>79</v>
      </c>
      <c r="B874" s="1" t="s">
        <v>80</v>
      </c>
      <c r="C874" s="1" t="s">
        <v>27</v>
      </c>
      <c r="D874" s="2">
        <v>41653</v>
      </c>
      <c r="E874" s="2">
        <v>41657</v>
      </c>
      <c r="F874">
        <v>954</v>
      </c>
      <c r="G874" t="str">
        <f>podroze[[#This Row],[Imie]]&amp;podroze[[#This Row],[Nazwisko]]</f>
        <v>EustachyBydgoski</v>
      </c>
      <c r="H874">
        <f>COUNTIF(podroze[id],podroze[[#This Row],[id]])</f>
        <v>6</v>
      </c>
      <c r="I874">
        <f>podroze[[#This Row],[D_powr]]-podroze[[#This Row],[D_wyj]]+1</f>
        <v>5</v>
      </c>
      <c r="J874" s="1" cm="1">
        <f t="array" ref="J874">SUM(IF(podroze[Nazwisko]=podroze[[#This Row],[Nazwisko]],podroze[dnie],0))</f>
        <v>19</v>
      </c>
      <c r="K874" s="1">
        <f>30+(podroze[[#This Row],[dnie]]-1)*24</f>
        <v>126</v>
      </c>
      <c r="AB874" s="1" t="s">
        <v>79</v>
      </c>
      <c r="AC874" s="1" t="s">
        <v>80</v>
      </c>
      <c r="AD874" s="1" t="s">
        <v>27</v>
      </c>
      <c r="AE874" s="2">
        <v>41653</v>
      </c>
      <c r="AF874" s="2">
        <v>41657</v>
      </c>
      <c r="AG874">
        <v>954</v>
      </c>
      <c r="AH874" t="str">
        <f>podroze7[[#This Row],[Imie]]&amp;podroze7[[#This Row],[Nazwisko]]</f>
        <v>EustachyBydgoski</v>
      </c>
      <c r="AI874">
        <f>COUNTIF(podroze7[id],podroze7[[#This Row],[id]])</f>
        <v>6</v>
      </c>
      <c r="AJ874">
        <f>podroze7[[#This Row],[D_powr]]-podroze7[[#This Row],[D_wyj]]+1</f>
        <v>5</v>
      </c>
      <c r="AK874" s="1" cm="1">
        <f t="array" ref="AK874">SUM(IF(podroze7[Nazwisko]=podroze7[[#This Row],[Nazwisko]],podroze7[dnie],0))</f>
        <v>19</v>
      </c>
      <c r="AL874" s="1">
        <f>30+(podroze7[[#This Row],[dnie]]-1)*24</f>
        <v>126</v>
      </c>
      <c r="AM874" s="1">
        <f>podroze7[[#This Row],[dieta]]+podroze7[[#This Row],[Koszt_wyj]]</f>
        <v>1080</v>
      </c>
      <c r="AZ874" s="1" t="s">
        <v>79</v>
      </c>
      <c r="BA874" s="1" t="s">
        <v>80</v>
      </c>
      <c r="BB874" s="1" t="s">
        <v>27</v>
      </c>
      <c r="BC874" s="2">
        <v>41653</v>
      </c>
      <c r="BD874" s="2">
        <v>41657</v>
      </c>
      <c r="BE874">
        <v>954</v>
      </c>
      <c r="BF874" t="str">
        <f>podroze78[[#This Row],[Imie]]&amp;podroze78[[#This Row],[Nazwisko]]</f>
        <v>EustachyBydgoski</v>
      </c>
      <c r="BG874">
        <f>COUNTIF(podroze78[id],podroze78[[#This Row],[id]])</f>
        <v>6</v>
      </c>
      <c r="BH874">
        <f>podroze78[[#This Row],[D_powr]]-podroze78[[#This Row],[D_wyj]]+1</f>
        <v>5</v>
      </c>
      <c r="BI874" s="1" cm="1">
        <f t="array" ref="BI874">SUM(IF(podroze78[Nazwisko]=podroze78[[#This Row],[Nazwisko]],podroze78[dnie],0))</f>
        <v>19</v>
      </c>
      <c r="BJ874" s="1">
        <f>30+(podroze78[[#This Row],[dnie]]-1)*24</f>
        <v>126</v>
      </c>
      <c r="BK874" s="1">
        <f>podroze78[[#This Row],[dieta]]+podroze78[[#This Row],[Koszt_wyj]]</f>
        <v>1080</v>
      </c>
      <c r="BL874" s="1">
        <f>MONTH(podroze78[[#This Row],[D_wyj]])</f>
        <v>1</v>
      </c>
      <c r="BT874" s="1" t="s">
        <v>79</v>
      </c>
      <c r="BU874" s="1" t="s">
        <v>80</v>
      </c>
      <c r="BV874" s="1" t="s">
        <v>27</v>
      </c>
      <c r="BW874" s="2">
        <v>41653</v>
      </c>
      <c r="BX874" s="2">
        <v>41657</v>
      </c>
      <c r="BY874">
        <v>954</v>
      </c>
      <c r="BZ874" t="str">
        <f>podroze789[[#This Row],[Imie]]&amp;podroze789[[#This Row],[Nazwisko]]</f>
        <v>EustachyBydgoski</v>
      </c>
      <c r="CA874">
        <f>COUNTIF(podroze789[id],podroze789[[#This Row],[id]])</f>
        <v>6</v>
      </c>
      <c r="CB874">
        <f>podroze789[[#This Row],[D_powr]]-podroze789[[#This Row],[D_wyj]]+1</f>
        <v>5</v>
      </c>
      <c r="CC874" s="1" cm="1">
        <f t="array" ref="CC874">SUM(IF(podroze789[Nazwisko]=podroze789[[#This Row],[Nazwisko]],podroze789[dnie],0))</f>
        <v>19</v>
      </c>
      <c r="CD874" s="1">
        <f>30+(podroze789[[#This Row],[dnie]]-1)*24</f>
        <v>126</v>
      </c>
      <c r="CE874" s="1">
        <f>podroze789[[#This Row],[dieta]]+podroze789[[#This Row],[Koszt_wyj]]</f>
        <v>1080</v>
      </c>
      <c r="CF874" s="1">
        <f>MONTH(podroze789[[#This Row],[D_wyj]])</f>
        <v>1</v>
      </c>
      <c r="CG874" s="1">
        <f>podroze789[[#This Row],[dnie]]-1</f>
        <v>4</v>
      </c>
    </row>
    <row r="875" spans="1:85" x14ac:dyDescent="0.25">
      <c r="A875" s="1" t="s">
        <v>79</v>
      </c>
      <c r="B875" s="1" t="s">
        <v>80</v>
      </c>
      <c r="C875" s="1" t="s">
        <v>19</v>
      </c>
      <c r="D875" s="2">
        <v>41665</v>
      </c>
      <c r="E875" s="2">
        <v>41669</v>
      </c>
      <c r="F875">
        <v>1077.4000000000001</v>
      </c>
      <c r="G875" t="str">
        <f>podroze[[#This Row],[Imie]]&amp;podroze[[#This Row],[Nazwisko]]</f>
        <v>EustachyBydgoski</v>
      </c>
      <c r="H875">
        <f>COUNTIF(podroze[id],podroze[[#This Row],[id]])</f>
        <v>6</v>
      </c>
      <c r="I875">
        <f>podroze[[#This Row],[D_powr]]-podroze[[#This Row],[D_wyj]]+1</f>
        <v>5</v>
      </c>
      <c r="J875" s="1" cm="1">
        <f t="array" ref="J875">SUM(IF(podroze[Nazwisko]=podroze[[#This Row],[Nazwisko]],podroze[dnie],0))</f>
        <v>19</v>
      </c>
      <c r="K875" s="1">
        <f>30+(podroze[[#This Row],[dnie]]-1)*24</f>
        <v>126</v>
      </c>
      <c r="AB875" s="1" t="s">
        <v>79</v>
      </c>
      <c r="AC875" s="1" t="s">
        <v>80</v>
      </c>
      <c r="AD875" s="1" t="s">
        <v>19</v>
      </c>
      <c r="AE875" s="2">
        <v>41665</v>
      </c>
      <c r="AF875" s="2">
        <v>41669</v>
      </c>
      <c r="AG875">
        <v>1077.4000000000001</v>
      </c>
      <c r="AH875" t="str">
        <f>podroze7[[#This Row],[Imie]]&amp;podroze7[[#This Row],[Nazwisko]]</f>
        <v>EustachyBydgoski</v>
      </c>
      <c r="AI875">
        <f>COUNTIF(podroze7[id],podroze7[[#This Row],[id]])</f>
        <v>6</v>
      </c>
      <c r="AJ875">
        <f>podroze7[[#This Row],[D_powr]]-podroze7[[#This Row],[D_wyj]]+1</f>
        <v>5</v>
      </c>
      <c r="AK875" s="1" cm="1">
        <f t="array" ref="AK875">SUM(IF(podroze7[Nazwisko]=podroze7[[#This Row],[Nazwisko]],podroze7[dnie],0))</f>
        <v>19</v>
      </c>
      <c r="AL875" s="1">
        <f>30+(podroze7[[#This Row],[dnie]]-1)*24</f>
        <v>126</v>
      </c>
      <c r="AM875" s="1">
        <f>podroze7[[#This Row],[dieta]]+podroze7[[#This Row],[Koszt_wyj]]</f>
        <v>1203.4000000000001</v>
      </c>
      <c r="AZ875" s="1" t="s">
        <v>79</v>
      </c>
      <c r="BA875" s="1" t="s">
        <v>80</v>
      </c>
      <c r="BB875" s="1" t="s">
        <v>19</v>
      </c>
      <c r="BC875" s="2">
        <v>41665</v>
      </c>
      <c r="BD875" s="2">
        <v>41669</v>
      </c>
      <c r="BE875">
        <v>1077.4000000000001</v>
      </c>
      <c r="BF875" t="str">
        <f>podroze78[[#This Row],[Imie]]&amp;podroze78[[#This Row],[Nazwisko]]</f>
        <v>EustachyBydgoski</v>
      </c>
      <c r="BG875">
        <f>COUNTIF(podroze78[id],podroze78[[#This Row],[id]])</f>
        <v>6</v>
      </c>
      <c r="BH875">
        <f>podroze78[[#This Row],[D_powr]]-podroze78[[#This Row],[D_wyj]]+1</f>
        <v>5</v>
      </c>
      <c r="BI875" s="1" cm="1">
        <f t="array" ref="BI875">SUM(IF(podroze78[Nazwisko]=podroze78[[#This Row],[Nazwisko]],podroze78[dnie],0))</f>
        <v>19</v>
      </c>
      <c r="BJ875" s="1">
        <f>30+(podroze78[[#This Row],[dnie]]-1)*24</f>
        <v>126</v>
      </c>
      <c r="BK875" s="1">
        <f>podroze78[[#This Row],[dieta]]+podroze78[[#This Row],[Koszt_wyj]]</f>
        <v>1203.4000000000001</v>
      </c>
      <c r="BL875" s="1">
        <f>MONTH(podroze78[[#This Row],[D_wyj]])</f>
        <v>1</v>
      </c>
      <c r="BT875" s="1" t="s">
        <v>79</v>
      </c>
      <c r="BU875" s="1" t="s">
        <v>80</v>
      </c>
      <c r="BV875" s="1" t="s">
        <v>19</v>
      </c>
      <c r="BW875" s="2">
        <v>41665</v>
      </c>
      <c r="BX875" s="2">
        <v>41669</v>
      </c>
      <c r="BY875">
        <v>1077.4000000000001</v>
      </c>
      <c r="BZ875" t="str">
        <f>podroze789[[#This Row],[Imie]]&amp;podroze789[[#This Row],[Nazwisko]]</f>
        <v>EustachyBydgoski</v>
      </c>
      <c r="CA875">
        <f>COUNTIF(podroze789[id],podroze789[[#This Row],[id]])</f>
        <v>6</v>
      </c>
      <c r="CB875">
        <f>podroze789[[#This Row],[D_powr]]-podroze789[[#This Row],[D_wyj]]+1</f>
        <v>5</v>
      </c>
      <c r="CC875" s="1" cm="1">
        <f t="array" ref="CC875">SUM(IF(podroze789[Nazwisko]=podroze789[[#This Row],[Nazwisko]],podroze789[dnie],0))</f>
        <v>19</v>
      </c>
      <c r="CD875" s="1">
        <f>30+(podroze789[[#This Row],[dnie]]-1)*24</f>
        <v>126</v>
      </c>
      <c r="CE875" s="1">
        <f>podroze789[[#This Row],[dieta]]+podroze789[[#This Row],[Koszt_wyj]]</f>
        <v>1203.4000000000001</v>
      </c>
      <c r="CF875" s="1">
        <f>MONTH(podroze789[[#This Row],[D_wyj]])</f>
        <v>1</v>
      </c>
      <c r="CG875" s="1">
        <f>podroze789[[#This Row],[dnie]]-1</f>
        <v>4</v>
      </c>
    </row>
    <row r="876" spans="1:85" x14ac:dyDescent="0.25">
      <c r="A876" s="1" t="s">
        <v>79</v>
      </c>
      <c r="B876" s="1" t="s">
        <v>80</v>
      </c>
      <c r="C876" s="1" t="s">
        <v>47</v>
      </c>
      <c r="D876" s="2">
        <v>41881</v>
      </c>
      <c r="E876" s="2">
        <v>41884</v>
      </c>
      <c r="F876">
        <v>852.8</v>
      </c>
      <c r="G876" t="str">
        <f>podroze[[#This Row],[Imie]]&amp;podroze[[#This Row],[Nazwisko]]</f>
        <v>EustachyBydgoski</v>
      </c>
      <c r="H876">
        <f>COUNTIF(podroze[id],podroze[[#This Row],[id]])</f>
        <v>6</v>
      </c>
      <c r="I876">
        <f>podroze[[#This Row],[D_powr]]-podroze[[#This Row],[D_wyj]]+1</f>
        <v>4</v>
      </c>
      <c r="J876" s="1" cm="1">
        <f t="array" ref="J876">SUM(IF(podroze[Nazwisko]=podroze[[#This Row],[Nazwisko]],podroze[dnie],0))</f>
        <v>19</v>
      </c>
      <c r="K876" s="1">
        <f>30+(podroze[[#This Row],[dnie]]-1)*24</f>
        <v>102</v>
      </c>
      <c r="AB876" s="1" t="s">
        <v>79</v>
      </c>
      <c r="AC876" s="1" t="s">
        <v>80</v>
      </c>
      <c r="AD876" s="1" t="s">
        <v>47</v>
      </c>
      <c r="AE876" s="2">
        <v>41881</v>
      </c>
      <c r="AF876" s="2">
        <v>41884</v>
      </c>
      <c r="AG876">
        <v>852.8</v>
      </c>
      <c r="AH876" t="str">
        <f>podroze7[[#This Row],[Imie]]&amp;podroze7[[#This Row],[Nazwisko]]</f>
        <v>EustachyBydgoski</v>
      </c>
      <c r="AI876">
        <f>COUNTIF(podroze7[id],podroze7[[#This Row],[id]])</f>
        <v>6</v>
      </c>
      <c r="AJ876">
        <f>podroze7[[#This Row],[D_powr]]-podroze7[[#This Row],[D_wyj]]+1</f>
        <v>4</v>
      </c>
      <c r="AK876" s="1" cm="1">
        <f t="array" ref="AK876">SUM(IF(podroze7[Nazwisko]=podroze7[[#This Row],[Nazwisko]],podroze7[dnie],0))</f>
        <v>19</v>
      </c>
      <c r="AL876" s="1">
        <f>30+(podroze7[[#This Row],[dnie]]-1)*24</f>
        <v>102</v>
      </c>
      <c r="AM876" s="1">
        <f>podroze7[[#This Row],[dieta]]+podroze7[[#This Row],[Koszt_wyj]]</f>
        <v>954.8</v>
      </c>
      <c r="AZ876" s="1" t="s">
        <v>79</v>
      </c>
      <c r="BA876" s="1" t="s">
        <v>80</v>
      </c>
      <c r="BB876" s="1" t="s">
        <v>47</v>
      </c>
      <c r="BC876" s="2">
        <v>41881</v>
      </c>
      <c r="BD876" s="2">
        <v>41884</v>
      </c>
      <c r="BE876">
        <v>852.8</v>
      </c>
      <c r="BF876" t="str">
        <f>podroze78[[#This Row],[Imie]]&amp;podroze78[[#This Row],[Nazwisko]]</f>
        <v>EustachyBydgoski</v>
      </c>
      <c r="BG876">
        <f>COUNTIF(podroze78[id],podroze78[[#This Row],[id]])</f>
        <v>6</v>
      </c>
      <c r="BH876">
        <f>podroze78[[#This Row],[D_powr]]-podroze78[[#This Row],[D_wyj]]+1</f>
        <v>4</v>
      </c>
      <c r="BI876" s="1" cm="1">
        <f t="array" ref="BI876">SUM(IF(podroze78[Nazwisko]=podroze78[[#This Row],[Nazwisko]],podroze78[dnie],0))</f>
        <v>19</v>
      </c>
      <c r="BJ876" s="1">
        <f>30+(podroze78[[#This Row],[dnie]]-1)*24</f>
        <v>102</v>
      </c>
      <c r="BK876" s="1">
        <f>podroze78[[#This Row],[dieta]]+podroze78[[#This Row],[Koszt_wyj]]</f>
        <v>954.8</v>
      </c>
      <c r="BL876" s="1">
        <f>MONTH(podroze78[[#This Row],[D_wyj]])</f>
        <v>8</v>
      </c>
      <c r="BT876" s="1" t="s">
        <v>79</v>
      </c>
      <c r="BU876" s="1" t="s">
        <v>80</v>
      </c>
      <c r="BV876" s="1" t="s">
        <v>47</v>
      </c>
      <c r="BW876" s="2">
        <v>41881</v>
      </c>
      <c r="BX876" s="2">
        <v>41884</v>
      </c>
      <c r="BY876">
        <v>852.8</v>
      </c>
      <c r="BZ876" t="str">
        <f>podroze789[[#This Row],[Imie]]&amp;podroze789[[#This Row],[Nazwisko]]</f>
        <v>EustachyBydgoski</v>
      </c>
      <c r="CA876">
        <f>COUNTIF(podroze789[id],podroze789[[#This Row],[id]])</f>
        <v>6</v>
      </c>
      <c r="CB876">
        <f>podroze789[[#This Row],[D_powr]]-podroze789[[#This Row],[D_wyj]]+1</f>
        <v>4</v>
      </c>
      <c r="CC876" s="1" cm="1">
        <f t="array" ref="CC876">SUM(IF(podroze789[Nazwisko]=podroze789[[#This Row],[Nazwisko]],podroze789[dnie],0))</f>
        <v>19</v>
      </c>
      <c r="CD876" s="1">
        <f>30+(podroze789[[#This Row],[dnie]]-1)*24</f>
        <v>102</v>
      </c>
      <c r="CE876" s="1">
        <f>podroze789[[#This Row],[dieta]]+podroze789[[#This Row],[Koszt_wyj]]</f>
        <v>954.8</v>
      </c>
      <c r="CF876" s="1">
        <f>MONTH(podroze789[[#This Row],[D_wyj]])</f>
        <v>8</v>
      </c>
      <c r="CG876" s="1">
        <f>podroze789[[#This Row],[dnie]]-1</f>
        <v>3</v>
      </c>
    </row>
    <row r="877" spans="1:85" x14ac:dyDescent="0.25">
      <c r="A877" s="1" t="s">
        <v>79</v>
      </c>
      <c r="B877" s="1" t="s">
        <v>80</v>
      </c>
      <c r="C877" s="1" t="s">
        <v>11</v>
      </c>
      <c r="D877" s="2">
        <v>41785</v>
      </c>
      <c r="E877" s="2">
        <v>41787</v>
      </c>
      <c r="F877">
        <v>434.4</v>
      </c>
      <c r="G877" t="str">
        <f>podroze[[#This Row],[Imie]]&amp;podroze[[#This Row],[Nazwisko]]</f>
        <v>EustachyBydgoski</v>
      </c>
      <c r="H877">
        <f>COUNTIF(podroze[id],podroze[[#This Row],[id]])</f>
        <v>6</v>
      </c>
      <c r="I877">
        <f>podroze[[#This Row],[D_powr]]-podroze[[#This Row],[D_wyj]]+1</f>
        <v>3</v>
      </c>
      <c r="J877" s="1" cm="1">
        <f t="array" ref="J877">SUM(IF(podroze[Nazwisko]=podroze[[#This Row],[Nazwisko]],podroze[dnie],0))</f>
        <v>19</v>
      </c>
      <c r="K877" s="1">
        <f>30+(podroze[[#This Row],[dnie]]-1)*24</f>
        <v>78</v>
      </c>
      <c r="AB877" s="1" t="s">
        <v>79</v>
      </c>
      <c r="AC877" s="1" t="s">
        <v>80</v>
      </c>
      <c r="AD877" s="1" t="s">
        <v>11</v>
      </c>
      <c r="AE877" s="2">
        <v>41785</v>
      </c>
      <c r="AF877" s="2">
        <v>41787</v>
      </c>
      <c r="AG877">
        <v>434.4</v>
      </c>
      <c r="AH877" t="str">
        <f>podroze7[[#This Row],[Imie]]&amp;podroze7[[#This Row],[Nazwisko]]</f>
        <v>EustachyBydgoski</v>
      </c>
      <c r="AI877">
        <f>COUNTIF(podroze7[id],podroze7[[#This Row],[id]])</f>
        <v>6</v>
      </c>
      <c r="AJ877">
        <f>podroze7[[#This Row],[D_powr]]-podroze7[[#This Row],[D_wyj]]+1</f>
        <v>3</v>
      </c>
      <c r="AK877" s="1" cm="1">
        <f t="array" ref="AK877">SUM(IF(podroze7[Nazwisko]=podroze7[[#This Row],[Nazwisko]],podroze7[dnie],0))</f>
        <v>19</v>
      </c>
      <c r="AL877" s="1">
        <f>30+(podroze7[[#This Row],[dnie]]-1)*24</f>
        <v>78</v>
      </c>
      <c r="AM877" s="1">
        <f>podroze7[[#This Row],[dieta]]+podroze7[[#This Row],[Koszt_wyj]]</f>
        <v>512.4</v>
      </c>
      <c r="AZ877" s="1" t="s">
        <v>79</v>
      </c>
      <c r="BA877" s="1" t="s">
        <v>80</v>
      </c>
      <c r="BB877" s="1" t="s">
        <v>11</v>
      </c>
      <c r="BC877" s="2">
        <v>41785</v>
      </c>
      <c r="BD877" s="2">
        <v>41787</v>
      </c>
      <c r="BE877">
        <v>434.4</v>
      </c>
      <c r="BF877" t="str">
        <f>podroze78[[#This Row],[Imie]]&amp;podroze78[[#This Row],[Nazwisko]]</f>
        <v>EustachyBydgoski</v>
      </c>
      <c r="BG877">
        <f>COUNTIF(podroze78[id],podroze78[[#This Row],[id]])</f>
        <v>6</v>
      </c>
      <c r="BH877">
        <f>podroze78[[#This Row],[D_powr]]-podroze78[[#This Row],[D_wyj]]+1</f>
        <v>3</v>
      </c>
      <c r="BI877" s="1" cm="1">
        <f t="array" ref="BI877">SUM(IF(podroze78[Nazwisko]=podroze78[[#This Row],[Nazwisko]],podroze78[dnie],0))</f>
        <v>19</v>
      </c>
      <c r="BJ877" s="1">
        <f>30+(podroze78[[#This Row],[dnie]]-1)*24</f>
        <v>78</v>
      </c>
      <c r="BK877" s="1">
        <f>podroze78[[#This Row],[dieta]]+podroze78[[#This Row],[Koszt_wyj]]</f>
        <v>512.4</v>
      </c>
      <c r="BL877" s="1">
        <f>MONTH(podroze78[[#This Row],[D_wyj]])</f>
        <v>5</v>
      </c>
      <c r="BT877" s="1" t="s">
        <v>79</v>
      </c>
      <c r="BU877" s="1" t="s">
        <v>80</v>
      </c>
      <c r="BV877" s="1" t="s">
        <v>11</v>
      </c>
      <c r="BW877" s="2">
        <v>41785</v>
      </c>
      <c r="BX877" s="2">
        <v>41787</v>
      </c>
      <c r="BY877">
        <v>434.4</v>
      </c>
      <c r="BZ877" t="str">
        <f>podroze789[[#This Row],[Imie]]&amp;podroze789[[#This Row],[Nazwisko]]</f>
        <v>EustachyBydgoski</v>
      </c>
      <c r="CA877">
        <f>COUNTIF(podroze789[id],podroze789[[#This Row],[id]])</f>
        <v>6</v>
      </c>
      <c r="CB877">
        <f>podroze789[[#This Row],[D_powr]]-podroze789[[#This Row],[D_wyj]]+1</f>
        <v>3</v>
      </c>
      <c r="CC877" s="1" cm="1">
        <f t="array" ref="CC877">SUM(IF(podroze789[Nazwisko]=podroze789[[#This Row],[Nazwisko]],podroze789[dnie],0))</f>
        <v>19</v>
      </c>
      <c r="CD877" s="1">
        <f>30+(podroze789[[#This Row],[dnie]]-1)*24</f>
        <v>78</v>
      </c>
      <c r="CE877" s="1">
        <f>podroze789[[#This Row],[dieta]]+podroze789[[#This Row],[Koszt_wyj]]</f>
        <v>512.4</v>
      </c>
      <c r="CF877" s="1">
        <f>MONTH(podroze789[[#This Row],[D_wyj]])</f>
        <v>5</v>
      </c>
      <c r="CG877" s="1">
        <f>podroze789[[#This Row],[dnie]]-1</f>
        <v>2</v>
      </c>
    </row>
    <row r="878" spans="1:85" hidden="1" x14ac:dyDescent="0.25">
      <c r="A878" s="1" t="s">
        <v>79</v>
      </c>
      <c r="B878" s="1" t="s">
        <v>80</v>
      </c>
      <c r="C878" s="1" t="s">
        <v>24</v>
      </c>
      <c r="D878" s="2">
        <v>41863</v>
      </c>
      <c r="E878" s="2">
        <v>41863</v>
      </c>
      <c r="F878">
        <v>290.7</v>
      </c>
      <c r="G878" t="str">
        <f>podroze[[#This Row],[Imie]]&amp;podroze[[#This Row],[Nazwisko]]</f>
        <v>EustachyBydgoski</v>
      </c>
      <c r="H878">
        <f>COUNTIF(podroze[id],podroze[[#This Row],[id]])</f>
        <v>6</v>
      </c>
      <c r="I878">
        <f>podroze[[#This Row],[D_powr]]-podroze[[#This Row],[D_wyj]]+1</f>
        <v>1</v>
      </c>
      <c r="J878" s="1" cm="1">
        <f t="array" ref="J878">SUM(IF(podroze[Nazwisko]=podroze[[#This Row],[Nazwisko]],podroze[dnie],0))</f>
        <v>19</v>
      </c>
      <c r="K878" s="1">
        <f>30+(podroze[[#This Row],[dnie]]-1)*24</f>
        <v>30</v>
      </c>
      <c r="AB878" s="1" t="s">
        <v>79</v>
      </c>
      <c r="AC878" s="1" t="s">
        <v>80</v>
      </c>
      <c r="AD878" s="1" t="s">
        <v>24</v>
      </c>
      <c r="AE878" s="2">
        <v>41863</v>
      </c>
      <c r="AF878" s="2">
        <v>41863</v>
      </c>
      <c r="AG878">
        <v>290.7</v>
      </c>
      <c r="AH878" t="str">
        <f>podroze7[[#This Row],[Imie]]&amp;podroze7[[#This Row],[Nazwisko]]</f>
        <v>EustachyBydgoski</v>
      </c>
      <c r="AI878">
        <f>COUNTIF(podroze7[id],podroze7[[#This Row],[id]])</f>
        <v>6</v>
      </c>
      <c r="AJ878">
        <f>podroze7[[#This Row],[D_powr]]-podroze7[[#This Row],[D_wyj]]+1</f>
        <v>1</v>
      </c>
      <c r="AK878" s="1" cm="1">
        <f t="array" ref="AK878">SUM(IF(podroze7[Nazwisko]=podroze7[[#This Row],[Nazwisko]],podroze7[dnie],0))</f>
        <v>19</v>
      </c>
      <c r="AL878" s="1">
        <f>30+(podroze7[[#This Row],[dnie]]-1)*24</f>
        <v>30</v>
      </c>
      <c r="AM878" s="1">
        <f>podroze7[[#This Row],[dieta]]+podroze7[[#This Row],[Koszt_wyj]]</f>
        <v>320.7</v>
      </c>
      <c r="AZ878" s="1" t="s">
        <v>79</v>
      </c>
      <c r="BA878" s="1" t="s">
        <v>80</v>
      </c>
      <c r="BB878" s="1" t="s">
        <v>24</v>
      </c>
      <c r="BC878" s="2">
        <v>41863</v>
      </c>
      <c r="BD878" s="2">
        <v>41863</v>
      </c>
      <c r="BE878">
        <v>290.7</v>
      </c>
      <c r="BF878" t="str">
        <f>podroze78[[#This Row],[Imie]]&amp;podroze78[[#This Row],[Nazwisko]]</f>
        <v>EustachyBydgoski</v>
      </c>
      <c r="BG878">
        <f>COUNTIF(podroze78[id],podroze78[[#This Row],[id]])</f>
        <v>6</v>
      </c>
      <c r="BH878">
        <f>podroze78[[#This Row],[D_powr]]-podroze78[[#This Row],[D_wyj]]+1</f>
        <v>1</v>
      </c>
      <c r="BI878" s="1" cm="1">
        <f t="array" ref="BI878">SUM(IF(podroze78[Nazwisko]=podroze78[[#This Row],[Nazwisko]],podroze78[dnie],0))</f>
        <v>19</v>
      </c>
      <c r="BJ878" s="1">
        <f>30+(podroze78[[#This Row],[dnie]]-1)*24</f>
        <v>30</v>
      </c>
      <c r="BK878" s="1">
        <f>podroze78[[#This Row],[dieta]]+podroze78[[#This Row],[Koszt_wyj]]</f>
        <v>320.7</v>
      </c>
      <c r="BL878" s="1">
        <f>MONTH(podroze78[[#This Row],[D_wyj]])</f>
        <v>8</v>
      </c>
      <c r="BT878" s="1" t="s">
        <v>79</v>
      </c>
      <c r="BU878" s="1" t="s">
        <v>80</v>
      </c>
      <c r="BV878" s="1" t="s">
        <v>24</v>
      </c>
      <c r="BW878" s="2">
        <v>41863</v>
      </c>
      <c r="BX878" s="2">
        <v>41863</v>
      </c>
      <c r="BY878">
        <v>290.7</v>
      </c>
      <c r="BZ878" t="str">
        <f>podroze789[[#This Row],[Imie]]&amp;podroze789[[#This Row],[Nazwisko]]</f>
        <v>EustachyBydgoski</v>
      </c>
      <c r="CA878">
        <f>COUNTIF(podroze789[id],podroze789[[#This Row],[id]])</f>
        <v>6</v>
      </c>
      <c r="CB878">
        <f>podroze789[[#This Row],[D_powr]]-podroze789[[#This Row],[D_wyj]]+1</f>
        <v>1</v>
      </c>
      <c r="CC878" s="1" cm="1">
        <f t="array" ref="CC878">SUM(IF(podroze789[Nazwisko]=podroze789[[#This Row],[Nazwisko]],podroze789[dnie],0))</f>
        <v>19</v>
      </c>
      <c r="CD878" s="1">
        <f>30+(podroze789[[#This Row],[dnie]]-1)*24</f>
        <v>30</v>
      </c>
      <c r="CE878" s="1">
        <f>podroze789[[#This Row],[dieta]]+podroze789[[#This Row],[Koszt_wyj]]</f>
        <v>320.7</v>
      </c>
      <c r="CF878" s="1">
        <f>MONTH(podroze789[[#This Row],[D_wyj]])</f>
        <v>8</v>
      </c>
      <c r="CG878" s="1">
        <f>podroze789[[#This Row],[dnie]]-1</f>
        <v>0</v>
      </c>
    </row>
    <row r="879" spans="1:85" hidden="1" x14ac:dyDescent="0.25">
      <c r="A879" s="1" t="s">
        <v>79</v>
      </c>
      <c r="B879" s="1" t="s">
        <v>80</v>
      </c>
      <c r="C879" s="1" t="s">
        <v>47</v>
      </c>
      <c r="D879" s="2">
        <v>41995</v>
      </c>
      <c r="E879" s="2">
        <v>41995</v>
      </c>
      <c r="F879">
        <v>363.8</v>
      </c>
      <c r="G879" t="str">
        <f>podroze[[#This Row],[Imie]]&amp;podroze[[#This Row],[Nazwisko]]</f>
        <v>EustachyBydgoski</v>
      </c>
      <c r="H879">
        <f>COUNTIF(podroze[id],podroze[[#This Row],[id]])</f>
        <v>6</v>
      </c>
      <c r="I879">
        <f>podroze[[#This Row],[D_powr]]-podroze[[#This Row],[D_wyj]]+1</f>
        <v>1</v>
      </c>
      <c r="J879" s="1" cm="1">
        <f t="array" ref="J879">SUM(IF(podroze[Nazwisko]=podroze[[#This Row],[Nazwisko]],podroze[dnie],0))</f>
        <v>19</v>
      </c>
      <c r="K879" s="1">
        <f>30+(podroze[[#This Row],[dnie]]-1)*24</f>
        <v>30</v>
      </c>
      <c r="AB879" s="1" t="s">
        <v>79</v>
      </c>
      <c r="AC879" s="1" t="s">
        <v>80</v>
      </c>
      <c r="AD879" s="1" t="s">
        <v>47</v>
      </c>
      <c r="AE879" s="2">
        <v>41995</v>
      </c>
      <c r="AF879" s="2">
        <v>41995</v>
      </c>
      <c r="AG879">
        <v>363.8</v>
      </c>
      <c r="AH879" t="str">
        <f>podroze7[[#This Row],[Imie]]&amp;podroze7[[#This Row],[Nazwisko]]</f>
        <v>EustachyBydgoski</v>
      </c>
      <c r="AI879">
        <f>COUNTIF(podroze7[id],podroze7[[#This Row],[id]])</f>
        <v>6</v>
      </c>
      <c r="AJ879">
        <f>podroze7[[#This Row],[D_powr]]-podroze7[[#This Row],[D_wyj]]+1</f>
        <v>1</v>
      </c>
      <c r="AK879" s="1" cm="1">
        <f t="array" ref="AK879">SUM(IF(podroze7[Nazwisko]=podroze7[[#This Row],[Nazwisko]],podroze7[dnie],0))</f>
        <v>19</v>
      </c>
      <c r="AL879" s="1">
        <f>30+(podroze7[[#This Row],[dnie]]-1)*24</f>
        <v>30</v>
      </c>
      <c r="AM879" s="1">
        <f>podroze7[[#This Row],[dieta]]+podroze7[[#This Row],[Koszt_wyj]]</f>
        <v>393.8</v>
      </c>
      <c r="AZ879" s="1" t="s">
        <v>79</v>
      </c>
      <c r="BA879" s="1" t="s">
        <v>80</v>
      </c>
      <c r="BB879" s="1" t="s">
        <v>47</v>
      </c>
      <c r="BC879" s="2">
        <v>41995</v>
      </c>
      <c r="BD879" s="2">
        <v>41995</v>
      </c>
      <c r="BE879">
        <v>363.8</v>
      </c>
      <c r="BF879" t="str">
        <f>podroze78[[#This Row],[Imie]]&amp;podroze78[[#This Row],[Nazwisko]]</f>
        <v>EustachyBydgoski</v>
      </c>
      <c r="BG879">
        <f>COUNTIF(podroze78[id],podroze78[[#This Row],[id]])</f>
        <v>6</v>
      </c>
      <c r="BH879">
        <f>podroze78[[#This Row],[D_powr]]-podroze78[[#This Row],[D_wyj]]+1</f>
        <v>1</v>
      </c>
      <c r="BI879" s="1" cm="1">
        <f t="array" ref="BI879">SUM(IF(podroze78[Nazwisko]=podroze78[[#This Row],[Nazwisko]],podroze78[dnie],0))</f>
        <v>19</v>
      </c>
      <c r="BJ879" s="1">
        <f>30+(podroze78[[#This Row],[dnie]]-1)*24</f>
        <v>30</v>
      </c>
      <c r="BK879" s="1">
        <f>podroze78[[#This Row],[dieta]]+podroze78[[#This Row],[Koszt_wyj]]</f>
        <v>393.8</v>
      </c>
      <c r="BL879" s="1">
        <f>MONTH(podroze78[[#This Row],[D_wyj]])</f>
        <v>12</v>
      </c>
      <c r="BT879" s="1" t="s">
        <v>79</v>
      </c>
      <c r="BU879" s="1" t="s">
        <v>80</v>
      </c>
      <c r="BV879" s="1" t="s">
        <v>47</v>
      </c>
      <c r="BW879" s="2">
        <v>41995</v>
      </c>
      <c r="BX879" s="2">
        <v>41995</v>
      </c>
      <c r="BY879">
        <v>363.8</v>
      </c>
      <c r="BZ879" t="str">
        <f>podroze789[[#This Row],[Imie]]&amp;podroze789[[#This Row],[Nazwisko]]</f>
        <v>EustachyBydgoski</v>
      </c>
      <c r="CA879">
        <f>COUNTIF(podroze789[id],podroze789[[#This Row],[id]])</f>
        <v>6</v>
      </c>
      <c r="CB879">
        <f>podroze789[[#This Row],[D_powr]]-podroze789[[#This Row],[D_wyj]]+1</f>
        <v>1</v>
      </c>
      <c r="CC879" s="1" cm="1">
        <f t="array" ref="CC879">SUM(IF(podroze789[Nazwisko]=podroze789[[#This Row],[Nazwisko]],podroze789[dnie],0))</f>
        <v>19</v>
      </c>
      <c r="CD879" s="1">
        <f>30+(podroze789[[#This Row],[dnie]]-1)*24</f>
        <v>30</v>
      </c>
      <c r="CE879" s="1">
        <f>podroze789[[#This Row],[dieta]]+podroze789[[#This Row],[Koszt_wyj]]</f>
        <v>393.8</v>
      </c>
      <c r="CF879" s="1">
        <f>MONTH(podroze789[[#This Row],[D_wyj]])</f>
        <v>12</v>
      </c>
      <c r="CG879" s="1">
        <f>podroze789[[#This Row],[dnie]]-1</f>
        <v>0</v>
      </c>
    </row>
    <row r="880" spans="1:85" x14ac:dyDescent="0.25">
      <c r="A880" s="1" t="s">
        <v>170</v>
      </c>
      <c r="B880" s="1" t="s">
        <v>171</v>
      </c>
      <c r="C880" s="1" t="s">
        <v>59</v>
      </c>
      <c r="D880" s="2">
        <v>41922</v>
      </c>
      <c r="E880" s="2">
        <v>41926</v>
      </c>
      <c r="F880">
        <v>1078</v>
      </c>
      <c r="G880" t="str">
        <f>podroze[[#This Row],[Imie]]&amp;podroze[[#This Row],[Nazwisko]]</f>
        <v>NataliaIdar</v>
      </c>
      <c r="H880">
        <f>COUNTIF(podroze[id],podroze[[#This Row],[id]])</f>
        <v>10</v>
      </c>
      <c r="I880">
        <f>podroze[[#This Row],[D_powr]]-podroze[[#This Row],[D_wyj]]+1</f>
        <v>5</v>
      </c>
      <c r="J880" s="1" cm="1">
        <f t="array" ref="J880">SUM(IF(podroze[Nazwisko]=podroze[[#This Row],[Nazwisko]],podroze[dnie],0))</f>
        <v>18</v>
      </c>
      <c r="K880" s="1">
        <f>30+(podroze[[#This Row],[dnie]]-1)*24</f>
        <v>126</v>
      </c>
      <c r="AB880" s="1" t="s">
        <v>170</v>
      </c>
      <c r="AC880" s="1" t="s">
        <v>171</v>
      </c>
      <c r="AD880" s="1" t="s">
        <v>59</v>
      </c>
      <c r="AE880" s="2">
        <v>41922</v>
      </c>
      <c r="AF880" s="2">
        <v>41926</v>
      </c>
      <c r="AG880">
        <v>1078</v>
      </c>
      <c r="AH880" t="str">
        <f>podroze7[[#This Row],[Imie]]&amp;podroze7[[#This Row],[Nazwisko]]</f>
        <v>NataliaIdar</v>
      </c>
      <c r="AI880">
        <f>COUNTIF(podroze7[id],podroze7[[#This Row],[id]])</f>
        <v>10</v>
      </c>
      <c r="AJ880">
        <f>podroze7[[#This Row],[D_powr]]-podroze7[[#This Row],[D_wyj]]+1</f>
        <v>5</v>
      </c>
      <c r="AK880" s="1" cm="1">
        <f t="array" ref="AK880">SUM(IF(podroze7[Nazwisko]=podroze7[[#This Row],[Nazwisko]],podroze7[dnie],0))</f>
        <v>18</v>
      </c>
      <c r="AL880" s="1">
        <f>30+(podroze7[[#This Row],[dnie]]-1)*24</f>
        <v>126</v>
      </c>
      <c r="AM880" s="1">
        <f>podroze7[[#This Row],[dieta]]+podroze7[[#This Row],[Koszt_wyj]]</f>
        <v>1204</v>
      </c>
      <c r="AZ880" s="1" t="s">
        <v>170</v>
      </c>
      <c r="BA880" s="1" t="s">
        <v>171</v>
      </c>
      <c r="BB880" s="1" t="s">
        <v>59</v>
      </c>
      <c r="BC880" s="2">
        <v>41922</v>
      </c>
      <c r="BD880" s="2">
        <v>41926</v>
      </c>
      <c r="BE880">
        <v>1078</v>
      </c>
      <c r="BF880" t="str">
        <f>podroze78[[#This Row],[Imie]]&amp;podroze78[[#This Row],[Nazwisko]]</f>
        <v>NataliaIdar</v>
      </c>
      <c r="BG880">
        <f>COUNTIF(podroze78[id],podroze78[[#This Row],[id]])</f>
        <v>10</v>
      </c>
      <c r="BH880">
        <f>podroze78[[#This Row],[D_powr]]-podroze78[[#This Row],[D_wyj]]+1</f>
        <v>5</v>
      </c>
      <c r="BI880" s="1" cm="1">
        <f t="array" ref="BI880">SUM(IF(podroze78[Nazwisko]=podroze78[[#This Row],[Nazwisko]],podroze78[dnie],0))</f>
        <v>18</v>
      </c>
      <c r="BJ880" s="1">
        <f>30+(podroze78[[#This Row],[dnie]]-1)*24</f>
        <v>126</v>
      </c>
      <c r="BK880" s="1">
        <f>podroze78[[#This Row],[dieta]]+podroze78[[#This Row],[Koszt_wyj]]</f>
        <v>1204</v>
      </c>
      <c r="BL880" s="1">
        <f>MONTH(podroze78[[#This Row],[D_wyj]])</f>
        <v>10</v>
      </c>
      <c r="BT880" s="1" t="s">
        <v>170</v>
      </c>
      <c r="BU880" s="1" t="s">
        <v>171</v>
      </c>
      <c r="BV880" s="1" t="s">
        <v>59</v>
      </c>
      <c r="BW880" s="2">
        <v>41922</v>
      </c>
      <c r="BX880" s="2">
        <v>41926</v>
      </c>
      <c r="BY880">
        <v>1078</v>
      </c>
      <c r="BZ880" t="str">
        <f>podroze789[[#This Row],[Imie]]&amp;podroze789[[#This Row],[Nazwisko]]</f>
        <v>NataliaIdar</v>
      </c>
      <c r="CA880">
        <f>COUNTIF(podroze789[id],podroze789[[#This Row],[id]])</f>
        <v>10</v>
      </c>
      <c r="CB880">
        <f>podroze789[[#This Row],[D_powr]]-podroze789[[#This Row],[D_wyj]]+1</f>
        <v>5</v>
      </c>
      <c r="CC880" s="1" cm="1">
        <f t="array" ref="CC880">SUM(IF(podroze789[Nazwisko]=podroze789[[#This Row],[Nazwisko]],podroze789[dnie],0))</f>
        <v>18</v>
      </c>
      <c r="CD880" s="1">
        <f>30+(podroze789[[#This Row],[dnie]]-1)*24</f>
        <v>126</v>
      </c>
      <c r="CE880" s="1">
        <f>podroze789[[#This Row],[dieta]]+podroze789[[#This Row],[Koszt_wyj]]</f>
        <v>1204</v>
      </c>
      <c r="CF880" s="1">
        <f>MONTH(podroze789[[#This Row],[D_wyj]])</f>
        <v>10</v>
      </c>
      <c r="CG880" s="1">
        <f>podroze789[[#This Row],[dnie]]-1</f>
        <v>4</v>
      </c>
    </row>
    <row r="881" spans="1:85" x14ac:dyDescent="0.25">
      <c r="A881" s="1" t="s">
        <v>33</v>
      </c>
      <c r="B881" s="1" t="s">
        <v>141</v>
      </c>
      <c r="C881" s="1" t="s">
        <v>14</v>
      </c>
      <c r="D881" s="2">
        <v>41923</v>
      </c>
      <c r="E881" s="2">
        <v>41927</v>
      </c>
      <c r="F881">
        <v>674.5</v>
      </c>
      <c r="G881" t="str">
        <f>podroze[[#This Row],[Imie]]&amp;podroze[[#This Row],[Nazwisko]]</f>
        <v>AndrzejBarcz</v>
      </c>
      <c r="H881">
        <f>COUNTIF(podroze[id],podroze[[#This Row],[id]])</f>
        <v>7</v>
      </c>
      <c r="I881">
        <f>podroze[[#This Row],[D_powr]]-podroze[[#This Row],[D_wyj]]+1</f>
        <v>5</v>
      </c>
      <c r="J881" s="1" cm="1">
        <f t="array" ref="J881">SUM(IF(podroze[Nazwisko]=podroze[[#This Row],[Nazwisko]],podroze[dnie],0))</f>
        <v>18</v>
      </c>
      <c r="K881" s="1">
        <f>30+(podroze[[#This Row],[dnie]]-1)*24</f>
        <v>126</v>
      </c>
      <c r="AB881" s="1" t="s">
        <v>33</v>
      </c>
      <c r="AC881" s="1" t="s">
        <v>141</v>
      </c>
      <c r="AD881" s="1" t="s">
        <v>14</v>
      </c>
      <c r="AE881" s="2">
        <v>41923</v>
      </c>
      <c r="AF881" s="2">
        <v>41927</v>
      </c>
      <c r="AG881">
        <v>674.5</v>
      </c>
      <c r="AH881" t="str">
        <f>podroze7[[#This Row],[Imie]]&amp;podroze7[[#This Row],[Nazwisko]]</f>
        <v>AndrzejBarcz</v>
      </c>
      <c r="AI881">
        <f>COUNTIF(podroze7[id],podroze7[[#This Row],[id]])</f>
        <v>7</v>
      </c>
      <c r="AJ881">
        <f>podroze7[[#This Row],[D_powr]]-podroze7[[#This Row],[D_wyj]]+1</f>
        <v>5</v>
      </c>
      <c r="AK881" s="1" cm="1">
        <f t="array" ref="AK881">SUM(IF(podroze7[Nazwisko]=podroze7[[#This Row],[Nazwisko]],podroze7[dnie],0))</f>
        <v>18</v>
      </c>
      <c r="AL881" s="1">
        <f>30+(podroze7[[#This Row],[dnie]]-1)*24</f>
        <v>126</v>
      </c>
      <c r="AM881" s="1">
        <f>podroze7[[#This Row],[dieta]]+podroze7[[#This Row],[Koszt_wyj]]</f>
        <v>800.5</v>
      </c>
      <c r="AZ881" s="1" t="s">
        <v>33</v>
      </c>
      <c r="BA881" s="1" t="s">
        <v>141</v>
      </c>
      <c r="BB881" s="1" t="s">
        <v>14</v>
      </c>
      <c r="BC881" s="2">
        <v>41923</v>
      </c>
      <c r="BD881" s="2">
        <v>41927</v>
      </c>
      <c r="BE881">
        <v>674.5</v>
      </c>
      <c r="BF881" t="str">
        <f>podroze78[[#This Row],[Imie]]&amp;podroze78[[#This Row],[Nazwisko]]</f>
        <v>AndrzejBarcz</v>
      </c>
      <c r="BG881">
        <f>COUNTIF(podroze78[id],podroze78[[#This Row],[id]])</f>
        <v>7</v>
      </c>
      <c r="BH881">
        <f>podroze78[[#This Row],[D_powr]]-podroze78[[#This Row],[D_wyj]]+1</f>
        <v>5</v>
      </c>
      <c r="BI881" s="1" cm="1">
        <f t="array" ref="BI881">SUM(IF(podroze78[Nazwisko]=podroze78[[#This Row],[Nazwisko]],podroze78[dnie],0))</f>
        <v>18</v>
      </c>
      <c r="BJ881" s="1">
        <f>30+(podroze78[[#This Row],[dnie]]-1)*24</f>
        <v>126</v>
      </c>
      <c r="BK881" s="1">
        <f>podroze78[[#This Row],[dieta]]+podroze78[[#This Row],[Koszt_wyj]]</f>
        <v>800.5</v>
      </c>
      <c r="BL881" s="1">
        <f>MONTH(podroze78[[#This Row],[D_wyj]])</f>
        <v>10</v>
      </c>
      <c r="BT881" s="1" t="s">
        <v>33</v>
      </c>
      <c r="BU881" s="1" t="s">
        <v>141</v>
      </c>
      <c r="BV881" s="1" t="s">
        <v>14</v>
      </c>
      <c r="BW881" s="2">
        <v>41923</v>
      </c>
      <c r="BX881" s="2">
        <v>41927</v>
      </c>
      <c r="BY881">
        <v>674.5</v>
      </c>
      <c r="BZ881" t="str">
        <f>podroze789[[#This Row],[Imie]]&amp;podroze789[[#This Row],[Nazwisko]]</f>
        <v>AndrzejBarcz</v>
      </c>
      <c r="CA881">
        <f>COUNTIF(podroze789[id],podroze789[[#This Row],[id]])</f>
        <v>7</v>
      </c>
      <c r="CB881">
        <f>podroze789[[#This Row],[D_powr]]-podroze789[[#This Row],[D_wyj]]+1</f>
        <v>5</v>
      </c>
      <c r="CC881" s="1" cm="1">
        <f t="array" ref="CC881">SUM(IF(podroze789[Nazwisko]=podroze789[[#This Row],[Nazwisko]],podroze789[dnie],0))</f>
        <v>18</v>
      </c>
      <c r="CD881" s="1">
        <f>30+(podroze789[[#This Row],[dnie]]-1)*24</f>
        <v>126</v>
      </c>
      <c r="CE881" s="1">
        <f>podroze789[[#This Row],[dieta]]+podroze789[[#This Row],[Koszt_wyj]]</f>
        <v>800.5</v>
      </c>
      <c r="CF881" s="1">
        <f>MONTH(podroze789[[#This Row],[D_wyj]])</f>
        <v>10</v>
      </c>
      <c r="CG881" s="1">
        <f>podroze789[[#This Row],[dnie]]-1</f>
        <v>4</v>
      </c>
    </row>
    <row r="882" spans="1:85" x14ac:dyDescent="0.25">
      <c r="A882" s="1" t="s">
        <v>70</v>
      </c>
      <c r="B882" s="1" t="s">
        <v>71</v>
      </c>
      <c r="C882" s="1" t="s">
        <v>14</v>
      </c>
      <c r="D882" s="2">
        <v>41970</v>
      </c>
      <c r="E882" s="2">
        <v>41974</v>
      </c>
      <c r="F882">
        <v>674.5</v>
      </c>
      <c r="G882" t="str">
        <f>podroze[[#This Row],[Imie]]&amp;podroze[[#This Row],[Nazwisko]]</f>
        <v>MarekHolski</v>
      </c>
      <c r="H882">
        <f>COUNTIF(podroze[id],podroze[[#This Row],[id]])</f>
        <v>7</v>
      </c>
      <c r="I882">
        <f>podroze[[#This Row],[D_powr]]-podroze[[#This Row],[D_wyj]]+1</f>
        <v>5</v>
      </c>
      <c r="J882" s="1" cm="1">
        <f t="array" ref="J882">SUM(IF(podroze[Nazwisko]=podroze[[#This Row],[Nazwisko]],podroze[dnie],0))</f>
        <v>18</v>
      </c>
      <c r="K882" s="1">
        <f>30+(podroze[[#This Row],[dnie]]-1)*24</f>
        <v>126</v>
      </c>
      <c r="AB882" s="1" t="s">
        <v>70</v>
      </c>
      <c r="AC882" s="1" t="s">
        <v>71</v>
      </c>
      <c r="AD882" s="1" t="s">
        <v>14</v>
      </c>
      <c r="AE882" s="2">
        <v>41970</v>
      </c>
      <c r="AF882" s="2">
        <v>41974</v>
      </c>
      <c r="AG882">
        <v>674.5</v>
      </c>
      <c r="AH882" t="str">
        <f>podroze7[[#This Row],[Imie]]&amp;podroze7[[#This Row],[Nazwisko]]</f>
        <v>MarekHolski</v>
      </c>
      <c r="AI882">
        <f>COUNTIF(podroze7[id],podroze7[[#This Row],[id]])</f>
        <v>7</v>
      </c>
      <c r="AJ882">
        <f>podroze7[[#This Row],[D_powr]]-podroze7[[#This Row],[D_wyj]]+1</f>
        <v>5</v>
      </c>
      <c r="AK882" s="1" cm="1">
        <f t="array" ref="AK882">SUM(IF(podroze7[Nazwisko]=podroze7[[#This Row],[Nazwisko]],podroze7[dnie],0))</f>
        <v>18</v>
      </c>
      <c r="AL882" s="1">
        <f>30+(podroze7[[#This Row],[dnie]]-1)*24</f>
        <v>126</v>
      </c>
      <c r="AM882" s="1">
        <f>podroze7[[#This Row],[dieta]]+podroze7[[#This Row],[Koszt_wyj]]</f>
        <v>800.5</v>
      </c>
      <c r="AZ882" s="1" t="s">
        <v>70</v>
      </c>
      <c r="BA882" s="1" t="s">
        <v>71</v>
      </c>
      <c r="BB882" s="1" t="s">
        <v>14</v>
      </c>
      <c r="BC882" s="2">
        <v>41970</v>
      </c>
      <c r="BD882" s="2">
        <v>41974</v>
      </c>
      <c r="BE882">
        <v>674.5</v>
      </c>
      <c r="BF882" t="str">
        <f>podroze78[[#This Row],[Imie]]&amp;podroze78[[#This Row],[Nazwisko]]</f>
        <v>MarekHolski</v>
      </c>
      <c r="BG882">
        <f>COUNTIF(podroze78[id],podroze78[[#This Row],[id]])</f>
        <v>7</v>
      </c>
      <c r="BH882">
        <f>podroze78[[#This Row],[D_powr]]-podroze78[[#This Row],[D_wyj]]+1</f>
        <v>5</v>
      </c>
      <c r="BI882" s="1" cm="1">
        <f t="array" ref="BI882">SUM(IF(podroze78[Nazwisko]=podroze78[[#This Row],[Nazwisko]],podroze78[dnie],0))</f>
        <v>18</v>
      </c>
      <c r="BJ882" s="1">
        <f>30+(podroze78[[#This Row],[dnie]]-1)*24</f>
        <v>126</v>
      </c>
      <c r="BK882" s="1">
        <f>podroze78[[#This Row],[dieta]]+podroze78[[#This Row],[Koszt_wyj]]</f>
        <v>800.5</v>
      </c>
      <c r="BL882" s="1">
        <f>MONTH(podroze78[[#This Row],[D_wyj]])</f>
        <v>11</v>
      </c>
      <c r="BT882" s="1" t="s">
        <v>70</v>
      </c>
      <c r="BU882" s="1" t="s">
        <v>71</v>
      </c>
      <c r="BV882" s="1" t="s">
        <v>14</v>
      </c>
      <c r="BW882" s="2">
        <v>41970</v>
      </c>
      <c r="BX882" s="2">
        <v>41974</v>
      </c>
      <c r="BY882">
        <v>674.5</v>
      </c>
      <c r="BZ882" t="str">
        <f>podroze789[[#This Row],[Imie]]&amp;podroze789[[#This Row],[Nazwisko]]</f>
        <v>MarekHolski</v>
      </c>
      <c r="CA882">
        <f>COUNTIF(podroze789[id],podroze789[[#This Row],[id]])</f>
        <v>7</v>
      </c>
      <c r="CB882">
        <f>podroze789[[#This Row],[D_powr]]-podroze789[[#This Row],[D_wyj]]+1</f>
        <v>5</v>
      </c>
      <c r="CC882" s="1" cm="1">
        <f t="array" ref="CC882">SUM(IF(podroze789[Nazwisko]=podroze789[[#This Row],[Nazwisko]],podroze789[dnie],0))</f>
        <v>18</v>
      </c>
      <c r="CD882" s="1">
        <f>30+(podroze789[[#This Row],[dnie]]-1)*24</f>
        <v>126</v>
      </c>
      <c r="CE882" s="1">
        <f>podroze789[[#This Row],[dieta]]+podroze789[[#This Row],[Koszt_wyj]]</f>
        <v>800.5</v>
      </c>
      <c r="CF882" s="1">
        <f>MONTH(podroze789[[#This Row],[D_wyj]])</f>
        <v>11</v>
      </c>
      <c r="CG882" s="1">
        <f>podroze789[[#This Row],[dnie]]-1</f>
        <v>4</v>
      </c>
    </row>
    <row r="883" spans="1:85" x14ac:dyDescent="0.25">
      <c r="A883" s="1" t="s">
        <v>170</v>
      </c>
      <c r="B883" s="1" t="s">
        <v>171</v>
      </c>
      <c r="C883" s="1" t="s">
        <v>38</v>
      </c>
      <c r="D883" s="2">
        <v>41911</v>
      </c>
      <c r="E883" s="2">
        <v>41913</v>
      </c>
      <c r="F883">
        <v>536.79999999999995</v>
      </c>
      <c r="G883" t="str">
        <f>podroze[[#This Row],[Imie]]&amp;podroze[[#This Row],[Nazwisko]]</f>
        <v>NataliaIdar</v>
      </c>
      <c r="H883">
        <f>COUNTIF(podroze[id],podroze[[#This Row],[id]])</f>
        <v>10</v>
      </c>
      <c r="I883">
        <f>podroze[[#This Row],[D_powr]]-podroze[[#This Row],[D_wyj]]+1</f>
        <v>3</v>
      </c>
      <c r="J883" s="1" cm="1">
        <f t="array" ref="J883">SUM(IF(podroze[Nazwisko]=podroze[[#This Row],[Nazwisko]],podroze[dnie],0))</f>
        <v>18</v>
      </c>
      <c r="K883" s="1">
        <f>30+(podroze[[#This Row],[dnie]]-1)*24</f>
        <v>78</v>
      </c>
      <c r="AB883" s="1" t="s">
        <v>170</v>
      </c>
      <c r="AC883" s="1" t="s">
        <v>171</v>
      </c>
      <c r="AD883" s="1" t="s">
        <v>38</v>
      </c>
      <c r="AE883" s="2">
        <v>41911</v>
      </c>
      <c r="AF883" s="2">
        <v>41913</v>
      </c>
      <c r="AG883">
        <v>536.79999999999995</v>
      </c>
      <c r="AH883" t="str">
        <f>podroze7[[#This Row],[Imie]]&amp;podroze7[[#This Row],[Nazwisko]]</f>
        <v>NataliaIdar</v>
      </c>
      <c r="AI883">
        <f>COUNTIF(podroze7[id],podroze7[[#This Row],[id]])</f>
        <v>10</v>
      </c>
      <c r="AJ883">
        <f>podroze7[[#This Row],[D_powr]]-podroze7[[#This Row],[D_wyj]]+1</f>
        <v>3</v>
      </c>
      <c r="AK883" s="1" cm="1">
        <f t="array" ref="AK883">SUM(IF(podroze7[Nazwisko]=podroze7[[#This Row],[Nazwisko]],podroze7[dnie],0))</f>
        <v>18</v>
      </c>
      <c r="AL883" s="1">
        <f>30+(podroze7[[#This Row],[dnie]]-1)*24</f>
        <v>78</v>
      </c>
      <c r="AM883" s="1">
        <f>podroze7[[#This Row],[dieta]]+podroze7[[#This Row],[Koszt_wyj]]</f>
        <v>614.79999999999995</v>
      </c>
      <c r="AZ883" s="1" t="s">
        <v>170</v>
      </c>
      <c r="BA883" s="1" t="s">
        <v>171</v>
      </c>
      <c r="BB883" s="1" t="s">
        <v>38</v>
      </c>
      <c r="BC883" s="2">
        <v>41911</v>
      </c>
      <c r="BD883" s="2">
        <v>41913</v>
      </c>
      <c r="BE883">
        <v>536.79999999999995</v>
      </c>
      <c r="BF883" t="str">
        <f>podroze78[[#This Row],[Imie]]&amp;podroze78[[#This Row],[Nazwisko]]</f>
        <v>NataliaIdar</v>
      </c>
      <c r="BG883">
        <f>COUNTIF(podroze78[id],podroze78[[#This Row],[id]])</f>
        <v>10</v>
      </c>
      <c r="BH883">
        <f>podroze78[[#This Row],[D_powr]]-podroze78[[#This Row],[D_wyj]]+1</f>
        <v>3</v>
      </c>
      <c r="BI883" s="1" cm="1">
        <f t="array" ref="BI883">SUM(IF(podroze78[Nazwisko]=podroze78[[#This Row],[Nazwisko]],podroze78[dnie],0))</f>
        <v>18</v>
      </c>
      <c r="BJ883" s="1">
        <f>30+(podroze78[[#This Row],[dnie]]-1)*24</f>
        <v>78</v>
      </c>
      <c r="BK883" s="1">
        <f>podroze78[[#This Row],[dieta]]+podroze78[[#This Row],[Koszt_wyj]]</f>
        <v>614.79999999999995</v>
      </c>
      <c r="BL883" s="1">
        <f>MONTH(podroze78[[#This Row],[D_wyj]])</f>
        <v>9</v>
      </c>
      <c r="BT883" s="1" t="s">
        <v>170</v>
      </c>
      <c r="BU883" s="1" t="s">
        <v>171</v>
      </c>
      <c r="BV883" s="1" t="s">
        <v>38</v>
      </c>
      <c r="BW883" s="2">
        <v>41911</v>
      </c>
      <c r="BX883" s="2">
        <v>41913</v>
      </c>
      <c r="BY883">
        <v>536.79999999999995</v>
      </c>
      <c r="BZ883" t="str">
        <f>podroze789[[#This Row],[Imie]]&amp;podroze789[[#This Row],[Nazwisko]]</f>
        <v>NataliaIdar</v>
      </c>
      <c r="CA883">
        <f>COUNTIF(podroze789[id],podroze789[[#This Row],[id]])</f>
        <v>10</v>
      </c>
      <c r="CB883">
        <f>podroze789[[#This Row],[D_powr]]-podroze789[[#This Row],[D_wyj]]+1</f>
        <v>3</v>
      </c>
      <c r="CC883" s="1" cm="1">
        <f t="array" ref="CC883">SUM(IF(podroze789[Nazwisko]=podroze789[[#This Row],[Nazwisko]],podroze789[dnie],0))</f>
        <v>18</v>
      </c>
      <c r="CD883" s="1">
        <f>30+(podroze789[[#This Row],[dnie]]-1)*24</f>
        <v>78</v>
      </c>
      <c r="CE883" s="1">
        <f>podroze789[[#This Row],[dieta]]+podroze789[[#This Row],[Koszt_wyj]]</f>
        <v>614.79999999999995</v>
      </c>
      <c r="CF883" s="1">
        <f>MONTH(podroze789[[#This Row],[D_wyj]])</f>
        <v>9</v>
      </c>
      <c r="CG883" s="1">
        <f>podroze789[[#This Row],[dnie]]-1</f>
        <v>2</v>
      </c>
    </row>
    <row r="884" spans="1:85" x14ac:dyDescent="0.25">
      <c r="A884" s="1" t="s">
        <v>33</v>
      </c>
      <c r="B884" s="1" t="s">
        <v>141</v>
      </c>
      <c r="C884" s="1" t="s">
        <v>19</v>
      </c>
      <c r="D884" s="2">
        <v>41677</v>
      </c>
      <c r="E884" s="2">
        <v>41680</v>
      </c>
      <c r="F884">
        <v>936.4</v>
      </c>
      <c r="G884" t="str">
        <f>podroze[[#This Row],[Imie]]&amp;podroze[[#This Row],[Nazwisko]]</f>
        <v>AndrzejBarcz</v>
      </c>
      <c r="H884">
        <f>COUNTIF(podroze[id],podroze[[#This Row],[id]])</f>
        <v>7</v>
      </c>
      <c r="I884">
        <f>podroze[[#This Row],[D_powr]]-podroze[[#This Row],[D_wyj]]+1</f>
        <v>4</v>
      </c>
      <c r="J884" s="1" cm="1">
        <f t="array" ref="J884">SUM(IF(podroze[Nazwisko]=podroze[[#This Row],[Nazwisko]],podroze[dnie],0))</f>
        <v>18</v>
      </c>
      <c r="K884" s="1">
        <f>30+(podroze[[#This Row],[dnie]]-1)*24</f>
        <v>102</v>
      </c>
      <c r="AB884" s="1" t="s">
        <v>33</v>
      </c>
      <c r="AC884" s="1" t="s">
        <v>141</v>
      </c>
      <c r="AD884" s="1" t="s">
        <v>19</v>
      </c>
      <c r="AE884" s="2">
        <v>41677</v>
      </c>
      <c r="AF884" s="2">
        <v>41680</v>
      </c>
      <c r="AG884">
        <v>936.4</v>
      </c>
      <c r="AH884" t="str">
        <f>podroze7[[#This Row],[Imie]]&amp;podroze7[[#This Row],[Nazwisko]]</f>
        <v>AndrzejBarcz</v>
      </c>
      <c r="AI884">
        <f>COUNTIF(podroze7[id],podroze7[[#This Row],[id]])</f>
        <v>7</v>
      </c>
      <c r="AJ884">
        <f>podroze7[[#This Row],[D_powr]]-podroze7[[#This Row],[D_wyj]]+1</f>
        <v>4</v>
      </c>
      <c r="AK884" s="1" cm="1">
        <f t="array" ref="AK884">SUM(IF(podroze7[Nazwisko]=podroze7[[#This Row],[Nazwisko]],podroze7[dnie],0))</f>
        <v>18</v>
      </c>
      <c r="AL884" s="1">
        <f>30+(podroze7[[#This Row],[dnie]]-1)*24</f>
        <v>102</v>
      </c>
      <c r="AM884" s="1">
        <f>podroze7[[#This Row],[dieta]]+podroze7[[#This Row],[Koszt_wyj]]</f>
        <v>1038.4000000000001</v>
      </c>
      <c r="AZ884" s="1" t="s">
        <v>33</v>
      </c>
      <c r="BA884" s="1" t="s">
        <v>141</v>
      </c>
      <c r="BB884" s="1" t="s">
        <v>19</v>
      </c>
      <c r="BC884" s="2">
        <v>41677</v>
      </c>
      <c r="BD884" s="2">
        <v>41680</v>
      </c>
      <c r="BE884">
        <v>936.4</v>
      </c>
      <c r="BF884" t="str">
        <f>podroze78[[#This Row],[Imie]]&amp;podroze78[[#This Row],[Nazwisko]]</f>
        <v>AndrzejBarcz</v>
      </c>
      <c r="BG884">
        <f>COUNTIF(podroze78[id],podroze78[[#This Row],[id]])</f>
        <v>7</v>
      </c>
      <c r="BH884">
        <f>podroze78[[#This Row],[D_powr]]-podroze78[[#This Row],[D_wyj]]+1</f>
        <v>4</v>
      </c>
      <c r="BI884" s="1" cm="1">
        <f t="array" ref="BI884">SUM(IF(podroze78[Nazwisko]=podroze78[[#This Row],[Nazwisko]],podroze78[dnie],0))</f>
        <v>18</v>
      </c>
      <c r="BJ884" s="1">
        <f>30+(podroze78[[#This Row],[dnie]]-1)*24</f>
        <v>102</v>
      </c>
      <c r="BK884" s="1">
        <f>podroze78[[#This Row],[dieta]]+podroze78[[#This Row],[Koszt_wyj]]</f>
        <v>1038.4000000000001</v>
      </c>
      <c r="BL884" s="1">
        <f>MONTH(podroze78[[#This Row],[D_wyj]])</f>
        <v>2</v>
      </c>
      <c r="BT884" s="1" t="s">
        <v>33</v>
      </c>
      <c r="BU884" s="1" t="s">
        <v>141</v>
      </c>
      <c r="BV884" s="1" t="s">
        <v>19</v>
      </c>
      <c r="BW884" s="2">
        <v>41677</v>
      </c>
      <c r="BX884" s="2">
        <v>41680</v>
      </c>
      <c r="BY884">
        <v>936.4</v>
      </c>
      <c r="BZ884" t="str">
        <f>podroze789[[#This Row],[Imie]]&amp;podroze789[[#This Row],[Nazwisko]]</f>
        <v>AndrzejBarcz</v>
      </c>
      <c r="CA884">
        <f>COUNTIF(podroze789[id],podroze789[[#This Row],[id]])</f>
        <v>7</v>
      </c>
      <c r="CB884">
        <f>podroze789[[#This Row],[D_powr]]-podroze789[[#This Row],[D_wyj]]+1</f>
        <v>4</v>
      </c>
      <c r="CC884" s="1" cm="1">
        <f t="array" ref="CC884">SUM(IF(podroze789[Nazwisko]=podroze789[[#This Row],[Nazwisko]],podroze789[dnie],0))</f>
        <v>18</v>
      </c>
      <c r="CD884" s="1">
        <f>30+(podroze789[[#This Row],[dnie]]-1)*24</f>
        <v>102</v>
      </c>
      <c r="CE884" s="1">
        <f>podroze789[[#This Row],[dieta]]+podroze789[[#This Row],[Koszt_wyj]]</f>
        <v>1038.4000000000001</v>
      </c>
      <c r="CF884" s="1">
        <f>MONTH(podroze789[[#This Row],[D_wyj]])</f>
        <v>2</v>
      </c>
      <c r="CG884" s="1">
        <f>podroze789[[#This Row],[dnie]]-1</f>
        <v>3</v>
      </c>
    </row>
    <row r="885" spans="1:85" x14ac:dyDescent="0.25">
      <c r="A885" s="1" t="s">
        <v>70</v>
      </c>
      <c r="B885" s="1" t="s">
        <v>71</v>
      </c>
      <c r="C885" s="1" t="s">
        <v>38</v>
      </c>
      <c r="D885" s="2">
        <v>41689</v>
      </c>
      <c r="E885" s="2">
        <v>41692</v>
      </c>
      <c r="F885">
        <v>665.8</v>
      </c>
      <c r="G885" t="str">
        <f>podroze[[#This Row],[Imie]]&amp;podroze[[#This Row],[Nazwisko]]</f>
        <v>MarekHolski</v>
      </c>
      <c r="H885">
        <f>COUNTIF(podroze[id],podroze[[#This Row],[id]])</f>
        <v>7</v>
      </c>
      <c r="I885">
        <f>podroze[[#This Row],[D_powr]]-podroze[[#This Row],[D_wyj]]+1</f>
        <v>4</v>
      </c>
      <c r="J885" s="1" cm="1">
        <f t="array" ref="J885">SUM(IF(podroze[Nazwisko]=podroze[[#This Row],[Nazwisko]],podroze[dnie],0))</f>
        <v>18</v>
      </c>
      <c r="K885" s="1">
        <f>30+(podroze[[#This Row],[dnie]]-1)*24</f>
        <v>102</v>
      </c>
      <c r="AB885" s="1" t="s">
        <v>70</v>
      </c>
      <c r="AC885" s="1" t="s">
        <v>71</v>
      </c>
      <c r="AD885" s="1" t="s">
        <v>38</v>
      </c>
      <c r="AE885" s="2">
        <v>41689</v>
      </c>
      <c r="AF885" s="2">
        <v>41692</v>
      </c>
      <c r="AG885">
        <v>665.8</v>
      </c>
      <c r="AH885" t="str">
        <f>podroze7[[#This Row],[Imie]]&amp;podroze7[[#This Row],[Nazwisko]]</f>
        <v>MarekHolski</v>
      </c>
      <c r="AI885">
        <f>COUNTIF(podroze7[id],podroze7[[#This Row],[id]])</f>
        <v>7</v>
      </c>
      <c r="AJ885">
        <f>podroze7[[#This Row],[D_powr]]-podroze7[[#This Row],[D_wyj]]+1</f>
        <v>4</v>
      </c>
      <c r="AK885" s="1" cm="1">
        <f t="array" ref="AK885">SUM(IF(podroze7[Nazwisko]=podroze7[[#This Row],[Nazwisko]],podroze7[dnie],0))</f>
        <v>18</v>
      </c>
      <c r="AL885" s="1">
        <f>30+(podroze7[[#This Row],[dnie]]-1)*24</f>
        <v>102</v>
      </c>
      <c r="AM885" s="1">
        <f>podroze7[[#This Row],[dieta]]+podroze7[[#This Row],[Koszt_wyj]]</f>
        <v>767.8</v>
      </c>
      <c r="AZ885" s="1" t="s">
        <v>70</v>
      </c>
      <c r="BA885" s="1" t="s">
        <v>71</v>
      </c>
      <c r="BB885" s="1" t="s">
        <v>38</v>
      </c>
      <c r="BC885" s="2">
        <v>41689</v>
      </c>
      <c r="BD885" s="2">
        <v>41692</v>
      </c>
      <c r="BE885">
        <v>665.8</v>
      </c>
      <c r="BF885" t="str">
        <f>podroze78[[#This Row],[Imie]]&amp;podroze78[[#This Row],[Nazwisko]]</f>
        <v>MarekHolski</v>
      </c>
      <c r="BG885">
        <f>COUNTIF(podroze78[id],podroze78[[#This Row],[id]])</f>
        <v>7</v>
      </c>
      <c r="BH885">
        <f>podroze78[[#This Row],[D_powr]]-podroze78[[#This Row],[D_wyj]]+1</f>
        <v>4</v>
      </c>
      <c r="BI885" s="1" cm="1">
        <f t="array" ref="BI885">SUM(IF(podroze78[Nazwisko]=podroze78[[#This Row],[Nazwisko]],podroze78[dnie],0))</f>
        <v>18</v>
      </c>
      <c r="BJ885" s="1">
        <f>30+(podroze78[[#This Row],[dnie]]-1)*24</f>
        <v>102</v>
      </c>
      <c r="BK885" s="1">
        <f>podroze78[[#This Row],[dieta]]+podroze78[[#This Row],[Koszt_wyj]]</f>
        <v>767.8</v>
      </c>
      <c r="BL885" s="1">
        <f>MONTH(podroze78[[#This Row],[D_wyj]])</f>
        <v>2</v>
      </c>
      <c r="BT885" s="1" t="s">
        <v>70</v>
      </c>
      <c r="BU885" s="1" t="s">
        <v>71</v>
      </c>
      <c r="BV885" s="1" t="s">
        <v>38</v>
      </c>
      <c r="BW885" s="2">
        <v>41689</v>
      </c>
      <c r="BX885" s="2">
        <v>41692</v>
      </c>
      <c r="BY885">
        <v>665.8</v>
      </c>
      <c r="BZ885" t="str">
        <f>podroze789[[#This Row],[Imie]]&amp;podroze789[[#This Row],[Nazwisko]]</f>
        <v>MarekHolski</v>
      </c>
      <c r="CA885">
        <f>COUNTIF(podroze789[id],podroze789[[#This Row],[id]])</f>
        <v>7</v>
      </c>
      <c r="CB885">
        <f>podroze789[[#This Row],[D_powr]]-podroze789[[#This Row],[D_wyj]]+1</f>
        <v>4</v>
      </c>
      <c r="CC885" s="1" cm="1">
        <f t="array" ref="CC885">SUM(IF(podroze789[Nazwisko]=podroze789[[#This Row],[Nazwisko]],podroze789[dnie],0))</f>
        <v>18</v>
      </c>
      <c r="CD885" s="1">
        <f>30+(podroze789[[#This Row],[dnie]]-1)*24</f>
        <v>102</v>
      </c>
      <c r="CE885" s="1">
        <f>podroze789[[#This Row],[dieta]]+podroze789[[#This Row],[Koszt_wyj]]</f>
        <v>767.8</v>
      </c>
      <c r="CF885" s="1">
        <f>MONTH(podroze789[[#This Row],[D_wyj]])</f>
        <v>2</v>
      </c>
      <c r="CG885" s="1">
        <f>podroze789[[#This Row],[dnie]]-1</f>
        <v>3</v>
      </c>
    </row>
    <row r="886" spans="1:85" x14ac:dyDescent="0.25">
      <c r="A886" s="1" t="s">
        <v>33</v>
      </c>
      <c r="B886" s="1" t="s">
        <v>141</v>
      </c>
      <c r="C886" s="1" t="s">
        <v>30</v>
      </c>
      <c r="D886" s="2">
        <v>41713</v>
      </c>
      <c r="E886" s="2">
        <v>41715</v>
      </c>
      <c r="F886">
        <v>450.5</v>
      </c>
      <c r="G886" t="str">
        <f>podroze[[#This Row],[Imie]]&amp;podroze[[#This Row],[Nazwisko]]</f>
        <v>AndrzejBarcz</v>
      </c>
      <c r="H886">
        <f>COUNTIF(podroze[id],podroze[[#This Row],[id]])</f>
        <v>7</v>
      </c>
      <c r="I886">
        <f>podroze[[#This Row],[D_powr]]-podroze[[#This Row],[D_wyj]]+1</f>
        <v>3</v>
      </c>
      <c r="J886" s="1" cm="1">
        <f t="array" ref="J886">SUM(IF(podroze[Nazwisko]=podroze[[#This Row],[Nazwisko]],podroze[dnie],0))</f>
        <v>18</v>
      </c>
      <c r="K886" s="1">
        <f>30+(podroze[[#This Row],[dnie]]-1)*24</f>
        <v>78</v>
      </c>
      <c r="AB886" s="1" t="s">
        <v>33</v>
      </c>
      <c r="AC886" s="1" t="s">
        <v>141</v>
      </c>
      <c r="AD886" s="1" t="s">
        <v>30</v>
      </c>
      <c r="AE886" s="2">
        <v>41713</v>
      </c>
      <c r="AF886" s="2">
        <v>41715</v>
      </c>
      <c r="AG886">
        <v>450.5</v>
      </c>
      <c r="AH886" t="str">
        <f>podroze7[[#This Row],[Imie]]&amp;podroze7[[#This Row],[Nazwisko]]</f>
        <v>AndrzejBarcz</v>
      </c>
      <c r="AI886">
        <f>COUNTIF(podroze7[id],podroze7[[#This Row],[id]])</f>
        <v>7</v>
      </c>
      <c r="AJ886">
        <f>podroze7[[#This Row],[D_powr]]-podroze7[[#This Row],[D_wyj]]+1</f>
        <v>3</v>
      </c>
      <c r="AK886" s="1" cm="1">
        <f t="array" ref="AK886">SUM(IF(podroze7[Nazwisko]=podroze7[[#This Row],[Nazwisko]],podroze7[dnie],0))</f>
        <v>18</v>
      </c>
      <c r="AL886" s="1">
        <f>30+(podroze7[[#This Row],[dnie]]-1)*24</f>
        <v>78</v>
      </c>
      <c r="AM886" s="1">
        <f>podroze7[[#This Row],[dieta]]+podroze7[[#This Row],[Koszt_wyj]]</f>
        <v>528.5</v>
      </c>
      <c r="AZ886" s="1" t="s">
        <v>33</v>
      </c>
      <c r="BA886" s="1" t="s">
        <v>141</v>
      </c>
      <c r="BB886" s="1" t="s">
        <v>30</v>
      </c>
      <c r="BC886" s="2">
        <v>41713</v>
      </c>
      <c r="BD886" s="2">
        <v>41715</v>
      </c>
      <c r="BE886">
        <v>450.5</v>
      </c>
      <c r="BF886" t="str">
        <f>podroze78[[#This Row],[Imie]]&amp;podroze78[[#This Row],[Nazwisko]]</f>
        <v>AndrzejBarcz</v>
      </c>
      <c r="BG886">
        <f>COUNTIF(podroze78[id],podroze78[[#This Row],[id]])</f>
        <v>7</v>
      </c>
      <c r="BH886">
        <f>podroze78[[#This Row],[D_powr]]-podroze78[[#This Row],[D_wyj]]+1</f>
        <v>3</v>
      </c>
      <c r="BI886" s="1" cm="1">
        <f t="array" ref="BI886">SUM(IF(podroze78[Nazwisko]=podroze78[[#This Row],[Nazwisko]],podroze78[dnie],0))</f>
        <v>18</v>
      </c>
      <c r="BJ886" s="1">
        <f>30+(podroze78[[#This Row],[dnie]]-1)*24</f>
        <v>78</v>
      </c>
      <c r="BK886" s="1">
        <f>podroze78[[#This Row],[dieta]]+podroze78[[#This Row],[Koszt_wyj]]</f>
        <v>528.5</v>
      </c>
      <c r="BL886" s="1">
        <f>MONTH(podroze78[[#This Row],[D_wyj]])</f>
        <v>3</v>
      </c>
      <c r="BT886" s="1" t="s">
        <v>33</v>
      </c>
      <c r="BU886" s="1" t="s">
        <v>141</v>
      </c>
      <c r="BV886" s="1" t="s">
        <v>30</v>
      </c>
      <c r="BW886" s="2">
        <v>41713</v>
      </c>
      <c r="BX886" s="2">
        <v>41715</v>
      </c>
      <c r="BY886">
        <v>450.5</v>
      </c>
      <c r="BZ886" t="str">
        <f>podroze789[[#This Row],[Imie]]&amp;podroze789[[#This Row],[Nazwisko]]</f>
        <v>AndrzejBarcz</v>
      </c>
      <c r="CA886">
        <f>COUNTIF(podroze789[id],podroze789[[#This Row],[id]])</f>
        <v>7</v>
      </c>
      <c r="CB886">
        <f>podroze789[[#This Row],[D_powr]]-podroze789[[#This Row],[D_wyj]]+1</f>
        <v>3</v>
      </c>
      <c r="CC886" s="1" cm="1">
        <f t="array" ref="CC886">SUM(IF(podroze789[Nazwisko]=podroze789[[#This Row],[Nazwisko]],podroze789[dnie],0))</f>
        <v>18</v>
      </c>
      <c r="CD886" s="1">
        <f>30+(podroze789[[#This Row],[dnie]]-1)*24</f>
        <v>78</v>
      </c>
      <c r="CE886" s="1">
        <f>podroze789[[#This Row],[dieta]]+podroze789[[#This Row],[Koszt_wyj]]</f>
        <v>528.5</v>
      </c>
      <c r="CF886" s="1">
        <f>MONTH(podroze789[[#This Row],[D_wyj]])</f>
        <v>3</v>
      </c>
      <c r="CG886" s="1">
        <f>podroze789[[#This Row],[dnie]]-1</f>
        <v>2</v>
      </c>
    </row>
    <row r="887" spans="1:85" x14ac:dyDescent="0.25">
      <c r="A887" s="1" t="s">
        <v>170</v>
      </c>
      <c r="B887" s="1" t="s">
        <v>171</v>
      </c>
      <c r="C887" s="1" t="s">
        <v>24</v>
      </c>
      <c r="D887" s="2">
        <v>41972</v>
      </c>
      <c r="E887" s="2">
        <v>41973</v>
      </c>
      <c r="F887">
        <v>439.7</v>
      </c>
      <c r="G887" t="str">
        <f>podroze[[#This Row],[Imie]]&amp;podroze[[#This Row],[Nazwisko]]</f>
        <v>NataliaIdar</v>
      </c>
      <c r="H887">
        <f>COUNTIF(podroze[id],podroze[[#This Row],[id]])</f>
        <v>10</v>
      </c>
      <c r="I887">
        <f>podroze[[#This Row],[D_powr]]-podroze[[#This Row],[D_wyj]]+1</f>
        <v>2</v>
      </c>
      <c r="J887" s="1" cm="1">
        <f t="array" ref="J887">SUM(IF(podroze[Nazwisko]=podroze[[#This Row],[Nazwisko]],podroze[dnie],0))</f>
        <v>18</v>
      </c>
      <c r="K887" s="1">
        <f>30+(podroze[[#This Row],[dnie]]-1)*24</f>
        <v>54</v>
      </c>
      <c r="AB887" s="1" t="s">
        <v>170</v>
      </c>
      <c r="AC887" s="1" t="s">
        <v>171</v>
      </c>
      <c r="AD887" s="1" t="s">
        <v>24</v>
      </c>
      <c r="AE887" s="2">
        <v>41972</v>
      </c>
      <c r="AF887" s="2">
        <v>41973</v>
      </c>
      <c r="AG887">
        <v>439.7</v>
      </c>
      <c r="AH887" t="str">
        <f>podroze7[[#This Row],[Imie]]&amp;podroze7[[#This Row],[Nazwisko]]</f>
        <v>NataliaIdar</v>
      </c>
      <c r="AI887">
        <f>COUNTIF(podroze7[id],podroze7[[#This Row],[id]])</f>
        <v>10</v>
      </c>
      <c r="AJ887">
        <f>podroze7[[#This Row],[D_powr]]-podroze7[[#This Row],[D_wyj]]+1</f>
        <v>2</v>
      </c>
      <c r="AK887" s="1" cm="1">
        <f t="array" ref="AK887">SUM(IF(podroze7[Nazwisko]=podroze7[[#This Row],[Nazwisko]],podroze7[dnie],0))</f>
        <v>18</v>
      </c>
      <c r="AL887" s="1">
        <f>30+(podroze7[[#This Row],[dnie]]-1)*24</f>
        <v>54</v>
      </c>
      <c r="AM887" s="1">
        <f>podroze7[[#This Row],[dieta]]+podroze7[[#This Row],[Koszt_wyj]]</f>
        <v>493.7</v>
      </c>
      <c r="AZ887" s="1" t="s">
        <v>170</v>
      </c>
      <c r="BA887" s="1" t="s">
        <v>171</v>
      </c>
      <c r="BB887" s="1" t="s">
        <v>24</v>
      </c>
      <c r="BC887" s="2">
        <v>41972</v>
      </c>
      <c r="BD887" s="2">
        <v>41973</v>
      </c>
      <c r="BE887">
        <v>439.7</v>
      </c>
      <c r="BF887" t="str">
        <f>podroze78[[#This Row],[Imie]]&amp;podroze78[[#This Row],[Nazwisko]]</f>
        <v>NataliaIdar</v>
      </c>
      <c r="BG887">
        <f>COUNTIF(podroze78[id],podroze78[[#This Row],[id]])</f>
        <v>10</v>
      </c>
      <c r="BH887">
        <f>podroze78[[#This Row],[D_powr]]-podroze78[[#This Row],[D_wyj]]+1</f>
        <v>2</v>
      </c>
      <c r="BI887" s="1" cm="1">
        <f t="array" ref="BI887">SUM(IF(podroze78[Nazwisko]=podroze78[[#This Row],[Nazwisko]],podroze78[dnie],0))</f>
        <v>18</v>
      </c>
      <c r="BJ887" s="1">
        <f>30+(podroze78[[#This Row],[dnie]]-1)*24</f>
        <v>54</v>
      </c>
      <c r="BK887" s="1">
        <f>podroze78[[#This Row],[dieta]]+podroze78[[#This Row],[Koszt_wyj]]</f>
        <v>493.7</v>
      </c>
      <c r="BL887" s="1">
        <f>MONTH(podroze78[[#This Row],[D_wyj]])</f>
        <v>11</v>
      </c>
      <c r="BT887" s="1" t="s">
        <v>170</v>
      </c>
      <c r="BU887" s="1" t="s">
        <v>171</v>
      </c>
      <c r="BV887" s="1" t="s">
        <v>24</v>
      </c>
      <c r="BW887" s="2">
        <v>41972</v>
      </c>
      <c r="BX887" s="2">
        <v>41973</v>
      </c>
      <c r="BY887">
        <v>439.7</v>
      </c>
      <c r="BZ887" t="str">
        <f>podroze789[[#This Row],[Imie]]&amp;podroze789[[#This Row],[Nazwisko]]</f>
        <v>NataliaIdar</v>
      </c>
      <c r="CA887">
        <f>COUNTIF(podroze789[id],podroze789[[#This Row],[id]])</f>
        <v>10</v>
      </c>
      <c r="CB887">
        <f>podroze789[[#This Row],[D_powr]]-podroze789[[#This Row],[D_wyj]]+1</f>
        <v>2</v>
      </c>
      <c r="CC887" s="1" cm="1">
        <f t="array" ref="CC887">SUM(IF(podroze789[Nazwisko]=podroze789[[#This Row],[Nazwisko]],podroze789[dnie],0))</f>
        <v>18</v>
      </c>
      <c r="CD887" s="1">
        <f>30+(podroze789[[#This Row],[dnie]]-1)*24</f>
        <v>54</v>
      </c>
      <c r="CE887" s="1">
        <f>podroze789[[#This Row],[dieta]]+podroze789[[#This Row],[Koszt_wyj]]</f>
        <v>493.7</v>
      </c>
      <c r="CF887" s="1">
        <f>MONTH(podroze789[[#This Row],[D_wyj]])</f>
        <v>11</v>
      </c>
      <c r="CG887" s="1">
        <f>podroze789[[#This Row],[dnie]]-1</f>
        <v>1</v>
      </c>
    </row>
    <row r="888" spans="1:85" x14ac:dyDescent="0.25">
      <c r="A888" s="1" t="s">
        <v>170</v>
      </c>
      <c r="B888" s="1" t="s">
        <v>171</v>
      </c>
      <c r="C888" s="1" t="s">
        <v>27</v>
      </c>
      <c r="D888" s="2">
        <v>41982</v>
      </c>
      <c r="E888" s="2">
        <v>41983</v>
      </c>
      <c r="F888">
        <v>570</v>
      </c>
      <c r="G888" t="str">
        <f>podroze[[#This Row],[Imie]]&amp;podroze[[#This Row],[Nazwisko]]</f>
        <v>NataliaIdar</v>
      </c>
      <c r="H888">
        <f>COUNTIF(podroze[id],podroze[[#This Row],[id]])</f>
        <v>10</v>
      </c>
      <c r="I888">
        <f>podroze[[#This Row],[D_powr]]-podroze[[#This Row],[D_wyj]]+1</f>
        <v>2</v>
      </c>
      <c r="J888" s="1" cm="1">
        <f t="array" ref="J888">SUM(IF(podroze[Nazwisko]=podroze[[#This Row],[Nazwisko]],podroze[dnie],0))</f>
        <v>18</v>
      </c>
      <c r="K888" s="1">
        <f>30+(podroze[[#This Row],[dnie]]-1)*24</f>
        <v>54</v>
      </c>
      <c r="AB888" s="1" t="s">
        <v>170</v>
      </c>
      <c r="AC888" s="1" t="s">
        <v>171</v>
      </c>
      <c r="AD888" s="1" t="s">
        <v>27</v>
      </c>
      <c r="AE888" s="2">
        <v>41982</v>
      </c>
      <c r="AF888" s="2">
        <v>41983</v>
      </c>
      <c r="AG888">
        <v>570</v>
      </c>
      <c r="AH888" t="str">
        <f>podroze7[[#This Row],[Imie]]&amp;podroze7[[#This Row],[Nazwisko]]</f>
        <v>NataliaIdar</v>
      </c>
      <c r="AI888">
        <f>COUNTIF(podroze7[id],podroze7[[#This Row],[id]])</f>
        <v>10</v>
      </c>
      <c r="AJ888">
        <f>podroze7[[#This Row],[D_powr]]-podroze7[[#This Row],[D_wyj]]+1</f>
        <v>2</v>
      </c>
      <c r="AK888" s="1" cm="1">
        <f t="array" ref="AK888">SUM(IF(podroze7[Nazwisko]=podroze7[[#This Row],[Nazwisko]],podroze7[dnie],0))</f>
        <v>18</v>
      </c>
      <c r="AL888" s="1">
        <f>30+(podroze7[[#This Row],[dnie]]-1)*24</f>
        <v>54</v>
      </c>
      <c r="AM888" s="1">
        <f>podroze7[[#This Row],[dieta]]+podroze7[[#This Row],[Koszt_wyj]]</f>
        <v>624</v>
      </c>
      <c r="AZ888" s="1" t="s">
        <v>170</v>
      </c>
      <c r="BA888" s="1" t="s">
        <v>171</v>
      </c>
      <c r="BB888" s="1" t="s">
        <v>27</v>
      </c>
      <c r="BC888" s="2">
        <v>41982</v>
      </c>
      <c r="BD888" s="2">
        <v>41983</v>
      </c>
      <c r="BE888">
        <v>570</v>
      </c>
      <c r="BF888" t="str">
        <f>podroze78[[#This Row],[Imie]]&amp;podroze78[[#This Row],[Nazwisko]]</f>
        <v>NataliaIdar</v>
      </c>
      <c r="BG888">
        <f>COUNTIF(podroze78[id],podroze78[[#This Row],[id]])</f>
        <v>10</v>
      </c>
      <c r="BH888">
        <f>podroze78[[#This Row],[D_powr]]-podroze78[[#This Row],[D_wyj]]+1</f>
        <v>2</v>
      </c>
      <c r="BI888" s="1" cm="1">
        <f t="array" ref="BI888">SUM(IF(podroze78[Nazwisko]=podroze78[[#This Row],[Nazwisko]],podroze78[dnie],0))</f>
        <v>18</v>
      </c>
      <c r="BJ888" s="1">
        <f>30+(podroze78[[#This Row],[dnie]]-1)*24</f>
        <v>54</v>
      </c>
      <c r="BK888" s="1">
        <f>podroze78[[#This Row],[dieta]]+podroze78[[#This Row],[Koszt_wyj]]</f>
        <v>624</v>
      </c>
      <c r="BL888" s="1">
        <f>MONTH(podroze78[[#This Row],[D_wyj]])</f>
        <v>12</v>
      </c>
      <c r="BT888" s="1" t="s">
        <v>170</v>
      </c>
      <c r="BU888" s="1" t="s">
        <v>171</v>
      </c>
      <c r="BV888" s="1" t="s">
        <v>27</v>
      </c>
      <c r="BW888" s="2">
        <v>41982</v>
      </c>
      <c r="BX888" s="2">
        <v>41983</v>
      </c>
      <c r="BY888">
        <v>570</v>
      </c>
      <c r="BZ888" t="str">
        <f>podroze789[[#This Row],[Imie]]&amp;podroze789[[#This Row],[Nazwisko]]</f>
        <v>NataliaIdar</v>
      </c>
      <c r="CA888">
        <f>COUNTIF(podroze789[id],podroze789[[#This Row],[id]])</f>
        <v>10</v>
      </c>
      <c r="CB888">
        <f>podroze789[[#This Row],[D_powr]]-podroze789[[#This Row],[D_wyj]]+1</f>
        <v>2</v>
      </c>
      <c r="CC888" s="1" cm="1">
        <f t="array" ref="CC888">SUM(IF(podroze789[Nazwisko]=podroze789[[#This Row],[Nazwisko]],podroze789[dnie],0))</f>
        <v>18</v>
      </c>
      <c r="CD888" s="1">
        <f>30+(podroze789[[#This Row],[dnie]]-1)*24</f>
        <v>54</v>
      </c>
      <c r="CE888" s="1">
        <f>podroze789[[#This Row],[dieta]]+podroze789[[#This Row],[Koszt_wyj]]</f>
        <v>624</v>
      </c>
      <c r="CF888" s="1">
        <f>MONTH(podroze789[[#This Row],[D_wyj]])</f>
        <v>12</v>
      </c>
      <c r="CG888" s="1">
        <f>podroze789[[#This Row],[dnie]]-1</f>
        <v>1</v>
      </c>
    </row>
    <row r="889" spans="1:85" x14ac:dyDescent="0.25">
      <c r="A889" s="1" t="s">
        <v>33</v>
      </c>
      <c r="B889" s="1" t="s">
        <v>141</v>
      </c>
      <c r="C889" s="1" t="s">
        <v>17</v>
      </c>
      <c r="D889" s="2">
        <v>41875</v>
      </c>
      <c r="E889" s="2">
        <v>41876</v>
      </c>
      <c r="F889">
        <v>706.5</v>
      </c>
      <c r="G889" t="str">
        <f>podroze[[#This Row],[Imie]]&amp;podroze[[#This Row],[Nazwisko]]</f>
        <v>AndrzejBarcz</v>
      </c>
      <c r="H889">
        <f>COUNTIF(podroze[id],podroze[[#This Row],[id]])</f>
        <v>7</v>
      </c>
      <c r="I889">
        <f>podroze[[#This Row],[D_powr]]-podroze[[#This Row],[D_wyj]]+1</f>
        <v>2</v>
      </c>
      <c r="J889" s="1" cm="1">
        <f t="array" ref="J889">SUM(IF(podroze[Nazwisko]=podroze[[#This Row],[Nazwisko]],podroze[dnie],0))</f>
        <v>18</v>
      </c>
      <c r="K889" s="1">
        <f>30+(podroze[[#This Row],[dnie]]-1)*24</f>
        <v>54</v>
      </c>
      <c r="AB889" s="1" t="s">
        <v>33</v>
      </c>
      <c r="AC889" s="1" t="s">
        <v>141</v>
      </c>
      <c r="AD889" s="1" t="s">
        <v>17</v>
      </c>
      <c r="AE889" s="2">
        <v>41875</v>
      </c>
      <c r="AF889" s="2">
        <v>41876</v>
      </c>
      <c r="AG889">
        <v>706.5</v>
      </c>
      <c r="AH889" t="str">
        <f>podroze7[[#This Row],[Imie]]&amp;podroze7[[#This Row],[Nazwisko]]</f>
        <v>AndrzejBarcz</v>
      </c>
      <c r="AI889">
        <f>COUNTIF(podroze7[id],podroze7[[#This Row],[id]])</f>
        <v>7</v>
      </c>
      <c r="AJ889">
        <f>podroze7[[#This Row],[D_powr]]-podroze7[[#This Row],[D_wyj]]+1</f>
        <v>2</v>
      </c>
      <c r="AK889" s="1" cm="1">
        <f t="array" ref="AK889">SUM(IF(podroze7[Nazwisko]=podroze7[[#This Row],[Nazwisko]],podroze7[dnie],0))</f>
        <v>18</v>
      </c>
      <c r="AL889" s="1">
        <f>30+(podroze7[[#This Row],[dnie]]-1)*24</f>
        <v>54</v>
      </c>
      <c r="AM889" s="1">
        <f>podroze7[[#This Row],[dieta]]+podroze7[[#This Row],[Koszt_wyj]]</f>
        <v>760.5</v>
      </c>
      <c r="AZ889" s="1" t="s">
        <v>33</v>
      </c>
      <c r="BA889" s="1" t="s">
        <v>141</v>
      </c>
      <c r="BB889" s="1" t="s">
        <v>17</v>
      </c>
      <c r="BC889" s="2">
        <v>41875</v>
      </c>
      <c r="BD889" s="2">
        <v>41876</v>
      </c>
      <c r="BE889">
        <v>706.5</v>
      </c>
      <c r="BF889" t="str">
        <f>podroze78[[#This Row],[Imie]]&amp;podroze78[[#This Row],[Nazwisko]]</f>
        <v>AndrzejBarcz</v>
      </c>
      <c r="BG889">
        <f>COUNTIF(podroze78[id],podroze78[[#This Row],[id]])</f>
        <v>7</v>
      </c>
      <c r="BH889">
        <f>podroze78[[#This Row],[D_powr]]-podroze78[[#This Row],[D_wyj]]+1</f>
        <v>2</v>
      </c>
      <c r="BI889" s="1" cm="1">
        <f t="array" ref="BI889">SUM(IF(podroze78[Nazwisko]=podroze78[[#This Row],[Nazwisko]],podroze78[dnie],0))</f>
        <v>18</v>
      </c>
      <c r="BJ889" s="1">
        <f>30+(podroze78[[#This Row],[dnie]]-1)*24</f>
        <v>54</v>
      </c>
      <c r="BK889" s="1">
        <f>podroze78[[#This Row],[dieta]]+podroze78[[#This Row],[Koszt_wyj]]</f>
        <v>760.5</v>
      </c>
      <c r="BL889" s="1">
        <f>MONTH(podroze78[[#This Row],[D_wyj]])</f>
        <v>8</v>
      </c>
      <c r="BT889" s="1" t="s">
        <v>33</v>
      </c>
      <c r="BU889" s="1" t="s">
        <v>141</v>
      </c>
      <c r="BV889" s="1" t="s">
        <v>17</v>
      </c>
      <c r="BW889" s="2">
        <v>41875</v>
      </c>
      <c r="BX889" s="2">
        <v>41876</v>
      </c>
      <c r="BY889">
        <v>706.5</v>
      </c>
      <c r="BZ889" t="str">
        <f>podroze789[[#This Row],[Imie]]&amp;podroze789[[#This Row],[Nazwisko]]</f>
        <v>AndrzejBarcz</v>
      </c>
      <c r="CA889">
        <f>COUNTIF(podroze789[id],podroze789[[#This Row],[id]])</f>
        <v>7</v>
      </c>
      <c r="CB889">
        <f>podroze789[[#This Row],[D_powr]]-podroze789[[#This Row],[D_wyj]]+1</f>
        <v>2</v>
      </c>
      <c r="CC889" s="1" cm="1">
        <f t="array" ref="CC889">SUM(IF(podroze789[Nazwisko]=podroze789[[#This Row],[Nazwisko]],podroze789[dnie],0))</f>
        <v>18</v>
      </c>
      <c r="CD889" s="1">
        <f>30+(podroze789[[#This Row],[dnie]]-1)*24</f>
        <v>54</v>
      </c>
      <c r="CE889" s="1">
        <f>podroze789[[#This Row],[dieta]]+podroze789[[#This Row],[Koszt_wyj]]</f>
        <v>760.5</v>
      </c>
      <c r="CF889" s="1">
        <f>MONTH(podroze789[[#This Row],[D_wyj]])</f>
        <v>8</v>
      </c>
      <c r="CG889" s="1">
        <f>podroze789[[#This Row],[dnie]]-1</f>
        <v>1</v>
      </c>
    </row>
    <row r="890" spans="1:85" x14ac:dyDescent="0.25">
      <c r="A890" s="1" t="s">
        <v>33</v>
      </c>
      <c r="B890" s="1" t="s">
        <v>141</v>
      </c>
      <c r="C890" s="1" t="s">
        <v>8</v>
      </c>
      <c r="D890" s="2">
        <v>41989</v>
      </c>
      <c r="E890" s="2">
        <v>41990</v>
      </c>
      <c r="F890">
        <v>891</v>
      </c>
      <c r="G890" t="str">
        <f>podroze[[#This Row],[Imie]]&amp;podroze[[#This Row],[Nazwisko]]</f>
        <v>AndrzejBarcz</v>
      </c>
      <c r="H890">
        <f>COUNTIF(podroze[id],podroze[[#This Row],[id]])</f>
        <v>7</v>
      </c>
      <c r="I890">
        <f>podroze[[#This Row],[D_powr]]-podroze[[#This Row],[D_wyj]]+1</f>
        <v>2</v>
      </c>
      <c r="J890" s="1" cm="1">
        <f t="array" ref="J890">SUM(IF(podroze[Nazwisko]=podroze[[#This Row],[Nazwisko]],podroze[dnie],0))</f>
        <v>18</v>
      </c>
      <c r="K890" s="1">
        <f>30+(podroze[[#This Row],[dnie]]-1)*24</f>
        <v>54</v>
      </c>
      <c r="AB890" s="1" t="s">
        <v>33</v>
      </c>
      <c r="AC890" s="1" t="s">
        <v>141</v>
      </c>
      <c r="AD890" s="1" t="s">
        <v>8</v>
      </c>
      <c r="AE890" s="2">
        <v>41989</v>
      </c>
      <c r="AF890" s="2">
        <v>41990</v>
      </c>
      <c r="AG890">
        <v>891</v>
      </c>
      <c r="AH890" t="str">
        <f>podroze7[[#This Row],[Imie]]&amp;podroze7[[#This Row],[Nazwisko]]</f>
        <v>AndrzejBarcz</v>
      </c>
      <c r="AI890">
        <f>COUNTIF(podroze7[id],podroze7[[#This Row],[id]])</f>
        <v>7</v>
      </c>
      <c r="AJ890">
        <f>podroze7[[#This Row],[D_powr]]-podroze7[[#This Row],[D_wyj]]+1</f>
        <v>2</v>
      </c>
      <c r="AK890" s="1" cm="1">
        <f t="array" ref="AK890">SUM(IF(podroze7[Nazwisko]=podroze7[[#This Row],[Nazwisko]],podroze7[dnie],0))</f>
        <v>18</v>
      </c>
      <c r="AL890" s="1">
        <f>30+(podroze7[[#This Row],[dnie]]-1)*24</f>
        <v>54</v>
      </c>
      <c r="AM890" s="1">
        <f>podroze7[[#This Row],[dieta]]+podroze7[[#This Row],[Koszt_wyj]]</f>
        <v>945</v>
      </c>
      <c r="AZ890" s="1" t="s">
        <v>33</v>
      </c>
      <c r="BA890" s="1" t="s">
        <v>141</v>
      </c>
      <c r="BB890" s="1" t="s">
        <v>8</v>
      </c>
      <c r="BC890" s="2">
        <v>41989</v>
      </c>
      <c r="BD890" s="2">
        <v>41990</v>
      </c>
      <c r="BE890">
        <v>891</v>
      </c>
      <c r="BF890" t="str">
        <f>podroze78[[#This Row],[Imie]]&amp;podroze78[[#This Row],[Nazwisko]]</f>
        <v>AndrzejBarcz</v>
      </c>
      <c r="BG890">
        <f>COUNTIF(podroze78[id],podroze78[[#This Row],[id]])</f>
        <v>7</v>
      </c>
      <c r="BH890">
        <f>podroze78[[#This Row],[D_powr]]-podroze78[[#This Row],[D_wyj]]+1</f>
        <v>2</v>
      </c>
      <c r="BI890" s="1" cm="1">
        <f t="array" ref="BI890">SUM(IF(podroze78[Nazwisko]=podroze78[[#This Row],[Nazwisko]],podroze78[dnie],0))</f>
        <v>18</v>
      </c>
      <c r="BJ890" s="1">
        <f>30+(podroze78[[#This Row],[dnie]]-1)*24</f>
        <v>54</v>
      </c>
      <c r="BK890" s="1">
        <f>podroze78[[#This Row],[dieta]]+podroze78[[#This Row],[Koszt_wyj]]</f>
        <v>945</v>
      </c>
      <c r="BL890" s="1">
        <f>MONTH(podroze78[[#This Row],[D_wyj]])</f>
        <v>12</v>
      </c>
      <c r="BT890" s="1" t="s">
        <v>33</v>
      </c>
      <c r="BU890" s="1" t="s">
        <v>141</v>
      </c>
      <c r="BV890" s="1" t="s">
        <v>8</v>
      </c>
      <c r="BW890" s="2">
        <v>41989</v>
      </c>
      <c r="BX890" s="2">
        <v>41990</v>
      </c>
      <c r="BY890">
        <v>891</v>
      </c>
      <c r="BZ890" t="str">
        <f>podroze789[[#This Row],[Imie]]&amp;podroze789[[#This Row],[Nazwisko]]</f>
        <v>AndrzejBarcz</v>
      </c>
      <c r="CA890">
        <f>COUNTIF(podroze789[id],podroze789[[#This Row],[id]])</f>
        <v>7</v>
      </c>
      <c r="CB890">
        <f>podroze789[[#This Row],[D_powr]]-podroze789[[#This Row],[D_wyj]]+1</f>
        <v>2</v>
      </c>
      <c r="CC890" s="1" cm="1">
        <f t="array" ref="CC890">SUM(IF(podroze789[Nazwisko]=podroze789[[#This Row],[Nazwisko]],podroze789[dnie],0))</f>
        <v>18</v>
      </c>
      <c r="CD890" s="1">
        <f>30+(podroze789[[#This Row],[dnie]]-1)*24</f>
        <v>54</v>
      </c>
      <c r="CE890" s="1">
        <f>podroze789[[#This Row],[dieta]]+podroze789[[#This Row],[Koszt_wyj]]</f>
        <v>945</v>
      </c>
      <c r="CF890" s="1">
        <f>MONTH(podroze789[[#This Row],[D_wyj]])</f>
        <v>12</v>
      </c>
      <c r="CG890" s="1">
        <f>podroze789[[#This Row],[dnie]]-1</f>
        <v>1</v>
      </c>
    </row>
    <row r="891" spans="1:85" x14ac:dyDescent="0.25">
      <c r="A891" s="1" t="s">
        <v>70</v>
      </c>
      <c r="B891" s="1" t="s">
        <v>71</v>
      </c>
      <c r="C891" s="1" t="s">
        <v>11</v>
      </c>
      <c r="D891" s="2">
        <v>41719</v>
      </c>
      <c r="E891" s="2">
        <v>41720</v>
      </c>
      <c r="F891">
        <v>295.39999999999998</v>
      </c>
      <c r="G891" t="str">
        <f>podroze[[#This Row],[Imie]]&amp;podroze[[#This Row],[Nazwisko]]</f>
        <v>MarekHolski</v>
      </c>
      <c r="H891">
        <f>COUNTIF(podroze[id],podroze[[#This Row],[id]])</f>
        <v>7</v>
      </c>
      <c r="I891">
        <f>podroze[[#This Row],[D_powr]]-podroze[[#This Row],[D_wyj]]+1</f>
        <v>2</v>
      </c>
      <c r="J891" s="1" cm="1">
        <f t="array" ref="J891">SUM(IF(podroze[Nazwisko]=podroze[[#This Row],[Nazwisko]],podroze[dnie],0))</f>
        <v>18</v>
      </c>
      <c r="K891" s="1">
        <f>30+(podroze[[#This Row],[dnie]]-1)*24</f>
        <v>54</v>
      </c>
      <c r="AB891" s="1" t="s">
        <v>70</v>
      </c>
      <c r="AC891" s="1" t="s">
        <v>71</v>
      </c>
      <c r="AD891" s="1" t="s">
        <v>11</v>
      </c>
      <c r="AE891" s="2">
        <v>41719</v>
      </c>
      <c r="AF891" s="2">
        <v>41720</v>
      </c>
      <c r="AG891">
        <v>295.39999999999998</v>
      </c>
      <c r="AH891" t="str">
        <f>podroze7[[#This Row],[Imie]]&amp;podroze7[[#This Row],[Nazwisko]]</f>
        <v>MarekHolski</v>
      </c>
      <c r="AI891">
        <f>COUNTIF(podroze7[id],podroze7[[#This Row],[id]])</f>
        <v>7</v>
      </c>
      <c r="AJ891">
        <f>podroze7[[#This Row],[D_powr]]-podroze7[[#This Row],[D_wyj]]+1</f>
        <v>2</v>
      </c>
      <c r="AK891" s="1" cm="1">
        <f t="array" ref="AK891">SUM(IF(podroze7[Nazwisko]=podroze7[[#This Row],[Nazwisko]],podroze7[dnie],0))</f>
        <v>18</v>
      </c>
      <c r="AL891" s="1">
        <f>30+(podroze7[[#This Row],[dnie]]-1)*24</f>
        <v>54</v>
      </c>
      <c r="AM891" s="1">
        <f>podroze7[[#This Row],[dieta]]+podroze7[[#This Row],[Koszt_wyj]]</f>
        <v>349.4</v>
      </c>
      <c r="AZ891" s="1" t="s">
        <v>70</v>
      </c>
      <c r="BA891" s="1" t="s">
        <v>71</v>
      </c>
      <c r="BB891" s="1" t="s">
        <v>11</v>
      </c>
      <c r="BC891" s="2">
        <v>41719</v>
      </c>
      <c r="BD891" s="2">
        <v>41720</v>
      </c>
      <c r="BE891">
        <v>295.39999999999998</v>
      </c>
      <c r="BF891" t="str">
        <f>podroze78[[#This Row],[Imie]]&amp;podroze78[[#This Row],[Nazwisko]]</f>
        <v>MarekHolski</v>
      </c>
      <c r="BG891">
        <f>COUNTIF(podroze78[id],podroze78[[#This Row],[id]])</f>
        <v>7</v>
      </c>
      <c r="BH891">
        <f>podroze78[[#This Row],[D_powr]]-podroze78[[#This Row],[D_wyj]]+1</f>
        <v>2</v>
      </c>
      <c r="BI891" s="1" cm="1">
        <f t="array" ref="BI891">SUM(IF(podroze78[Nazwisko]=podroze78[[#This Row],[Nazwisko]],podroze78[dnie],0))</f>
        <v>18</v>
      </c>
      <c r="BJ891" s="1">
        <f>30+(podroze78[[#This Row],[dnie]]-1)*24</f>
        <v>54</v>
      </c>
      <c r="BK891" s="1">
        <f>podroze78[[#This Row],[dieta]]+podroze78[[#This Row],[Koszt_wyj]]</f>
        <v>349.4</v>
      </c>
      <c r="BL891" s="1">
        <f>MONTH(podroze78[[#This Row],[D_wyj]])</f>
        <v>3</v>
      </c>
      <c r="BT891" s="1" t="s">
        <v>70</v>
      </c>
      <c r="BU891" s="1" t="s">
        <v>71</v>
      </c>
      <c r="BV891" s="1" t="s">
        <v>11</v>
      </c>
      <c r="BW891" s="2">
        <v>41719</v>
      </c>
      <c r="BX891" s="2">
        <v>41720</v>
      </c>
      <c r="BY891">
        <v>295.39999999999998</v>
      </c>
      <c r="BZ891" t="str">
        <f>podroze789[[#This Row],[Imie]]&amp;podroze789[[#This Row],[Nazwisko]]</f>
        <v>MarekHolski</v>
      </c>
      <c r="CA891">
        <f>COUNTIF(podroze789[id],podroze789[[#This Row],[id]])</f>
        <v>7</v>
      </c>
      <c r="CB891">
        <f>podroze789[[#This Row],[D_powr]]-podroze789[[#This Row],[D_wyj]]+1</f>
        <v>2</v>
      </c>
      <c r="CC891" s="1" cm="1">
        <f t="array" ref="CC891">SUM(IF(podroze789[Nazwisko]=podroze789[[#This Row],[Nazwisko]],podroze789[dnie],0))</f>
        <v>18</v>
      </c>
      <c r="CD891" s="1">
        <f>30+(podroze789[[#This Row],[dnie]]-1)*24</f>
        <v>54</v>
      </c>
      <c r="CE891" s="1">
        <f>podroze789[[#This Row],[dieta]]+podroze789[[#This Row],[Koszt_wyj]]</f>
        <v>349.4</v>
      </c>
      <c r="CF891" s="1">
        <f>MONTH(podroze789[[#This Row],[D_wyj]])</f>
        <v>3</v>
      </c>
      <c r="CG891" s="1">
        <f>podroze789[[#This Row],[dnie]]-1</f>
        <v>1</v>
      </c>
    </row>
    <row r="892" spans="1:85" x14ac:dyDescent="0.25">
      <c r="A892" s="1" t="s">
        <v>70</v>
      </c>
      <c r="B892" s="1" t="s">
        <v>71</v>
      </c>
      <c r="C892" s="1" t="s">
        <v>11</v>
      </c>
      <c r="D892" s="2">
        <v>41869</v>
      </c>
      <c r="E892" s="2">
        <v>41870</v>
      </c>
      <c r="F892">
        <v>295.39999999999998</v>
      </c>
      <c r="G892" t="str">
        <f>podroze[[#This Row],[Imie]]&amp;podroze[[#This Row],[Nazwisko]]</f>
        <v>MarekHolski</v>
      </c>
      <c r="H892">
        <f>COUNTIF(podroze[id],podroze[[#This Row],[id]])</f>
        <v>7</v>
      </c>
      <c r="I892">
        <f>podroze[[#This Row],[D_powr]]-podroze[[#This Row],[D_wyj]]+1</f>
        <v>2</v>
      </c>
      <c r="J892" s="1" cm="1">
        <f t="array" ref="J892">SUM(IF(podroze[Nazwisko]=podroze[[#This Row],[Nazwisko]],podroze[dnie],0))</f>
        <v>18</v>
      </c>
      <c r="K892" s="1">
        <f>30+(podroze[[#This Row],[dnie]]-1)*24</f>
        <v>54</v>
      </c>
      <c r="AB892" s="1" t="s">
        <v>70</v>
      </c>
      <c r="AC892" s="1" t="s">
        <v>71</v>
      </c>
      <c r="AD892" s="1" t="s">
        <v>11</v>
      </c>
      <c r="AE892" s="2">
        <v>41869</v>
      </c>
      <c r="AF892" s="2">
        <v>41870</v>
      </c>
      <c r="AG892">
        <v>295.39999999999998</v>
      </c>
      <c r="AH892" t="str">
        <f>podroze7[[#This Row],[Imie]]&amp;podroze7[[#This Row],[Nazwisko]]</f>
        <v>MarekHolski</v>
      </c>
      <c r="AI892">
        <f>COUNTIF(podroze7[id],podroze7[[#This Row],[id]])</f>
        <v>7</v>
      </c>
      <c r="AJ892">
        <f>podroze7[[#This Row],[D_powr]]-podroze7[[#This Row],[D_wyj]]+1</f>
        <v>2</v>
      </c>
      <c r="AK892" s="1" cm="1">
        <f t="array" ref="AK892">SUM(IF(podroze7[Nazwisko]=podroze7[[#This Row],[Nazwisko]],podroze7[dnie],0))</f>
        <v>18</v>
      </c>
      <c r="AL892" s="1">
        <f>30+(podroze7[[#This Row],[dnie]]-1)*24</f>
        <v>54</v>
      </c>
      <c r="AM892" s="1">
        <f>podroze7[[#This Row],[dieta]]+podroze7[[#This Row],[Koszt_wyj]]</f>
        <v>349.4</v>
      </c>
      <c r="AZ892" s="1" t="s">
        <v>70</v>
      </c>
      <c r="BA892" s="1" t="s">
        <v>71</v>
      </c>
      <c r="BB892" s="1" t="s">
        <v>11</v>
      </c>
      <c r="BC892" s="2">
        <v>41869</v>
      </c>
      <c r="BD892" s="2">
        <v>41870</v>
      </c>
      <c r="BE892">
        <v>295.39999999999998</v>
      </c>
      <c r="BF892" t="str">
        <f>podroze78[[#This Row],[Imie]]&amp;podroze78[[#This Row],[Nazwisko]]</f>
        <v>MarekHolski</v>
      </c>
      <c r="BG892">
        <f>COUNTIF(podroze78[id],podroze78[[#This Row],[id]])</f>
        <v>7</v>
      </c>
      <c r="BH892">
        <f>podroze78[[#This Row],[D_powr]]-podroze78[[#This Row],[D_wyj]]+1</f>
        <v>2</v>
      </c>
      <c r="BI892" s="1" cm="1">
        <f t="array" ref="BI892">SUM(IF(podroze78[Nazwisko]=podroze78[[#This Row],[Nazwisko]],podroze78[dnie],0))</f>
        <v>18</v>
      </c>
      <c r="BJ892" s="1">
        <f>30+(podroze78[[#This Row],[dnie]]-1)*24</f>
        <v>54</v>
      </c>
      <c r="BK892" s="1">
        <f>podroze78[[#This Row],[dieta]]+podroze78[[#This Row],[Koszt_wyj]]</f>
        <v>349.4</v>
      </c>
      <c r="BL892" s="1">
        <f>MONTH(podroze78[[#This Row],[D_wyj]])</f>
        <v>8</v>
      </c>
      <c r="BT892" s="1" t="s">
        <v>70</v>
      </c>
      <c r="BU892" s="1" t="s">
        <v>71</v>
      </c>
      <c r="BV892" s="1" t="s">
        <v>11</v>
      </c>
      <c r="BW892" s="2">
        <v>41869</v>
      </c>
      <c r="BX892" s="2">
        <v>41870</v>
      </c>
      <c r="BY892">
        <v>295.39999999999998</v>
      </c>
      <c r="BZ892" t="str">
        <f>podroze789[[#This Row],[Imie]]&amp;podroze789[[#This Row],[Nazwisko]]</f>
        <v>MarekHolski</v>
      </c>
      <c r="CA892">
        <f>COUNTIF(podroze789[id],podroze789[[#This Row],[id]])</f>
        <v>7</v>
      </c>
      <c r="CB892">
        <f>podroze789[[#This Row],[D_powr]]-podroze789[[#This Row],[D_wyj]]+1</f>
        <v>2</v>
      </c>
      <c r="CC892" s="1" cm="1">
        <f t="array" ref="CC892">SUM(IF(podroze789[Nazwisko]=podroze789[[#This Row],[Nazwisko]],podroze789[dnie],0))</f>
        <v>18</v>
      </c>
      <c r="CD892" s="1">
        <f>30+(podroze789[[#This Row],[dnie]]-1)*24</f>
        <v>54</v>
      </c>
      <c r="CE892" s="1">
        <f>podroze789[[#This Row],[dieta]]+podroze789[[#This Row],[Koszt_wyj]]</f>
        <v>349.4</v>
      </c>
      <c r="CF892" s="1">
        <f>MONTH(podroze789[[#This Row],[D_wyj]])</f>
        <v>8</v>
      </c>
      <c r="CG892" s="1">
        <f>podroze789[[#This Row],[dnie]]-1</f>
        <v>1</v>
      </c>
    </row>
    <row r="893" spans="1:85" x14ac:dyDescent="0.25">
      <c r="A893" s="1" t="s">
        <v>70</v>
      </c>
      <c r="B893" s="1" t="s">
        <v>71</v>
      </c>
      <c r="C893" s="1" t="s">
        <v>14</v>
      </c>
      <c r="D893" s="2">
        <v>41887</v>
      </c>
      <c r="E893" s="2">
        <v>41888</v>
      </c>
      <c r="F893">
        <v>302.5</v>
      </c>
      <c r="G893" t="str">
        <f>podroze[[#This Row],[Imie]]&amp;podroze[[#This Row],[Nazwisko]]</f>
        <v>MarekHolski</v>
      </c>
      <c r="H893">
        <f>COUNTIF(podroze[id],podroze[[#This Row],[id]])</f>
        <v>7</v>
      </c>
      <c r="I893">
        <f>podroze[[#This Row],[D_powr]]-podroze[[#This Row],[D_wyj]]+1</f>
        <v>2</v>
      </c>
      <c r="J893" s="1" cm="1">
        <f t="array" ref="J893">SUM(IF(podroze[Nazwisko]=podroze[[#This Row],[Nazwisko]],podroze[dnie],0))</f>
        <v>18</v>
      </c>
      <c r="K893" s="1">
        <f>30+(podroze[[#This Row],[dnie]]-1)*24</f>
        <v>54</v>
      </c>
      <c r="AB893" s="1" t="s">
        <v>70</v>
      </c>
      <c r="AC893" s="1" t="s">
        <v>71</v>
      </c>
      <c r="AD893" s="1" t="s">
        <v>14</v>
      </c>
      <c r="AE893" s="2">
        <v>41887</v>
      </c>
      <c r="AF893" s="2">
        <v>41888</v>
      </c>
      <c r="AG893">
        <v>302.5</v>
      </c>
      <c r="AH893" t="str">
        <f>podroze7[[#This Row],[Imie]]&amp;podroze7[[#This Row],[Nazwisko]]</f>
        <v>MarekHolski</v>
      </c>
      <c r="AI893">
        <f>COUNTIF(podroze7[id],podroze7[[#This Row],[id]])</f>
        <v>7</v>
      </c>
      <c r="AJ893">
        <f>podroze7[[#This Row],[D_powr]]-podroze7[[#This Row],[D_wyj]]+1</f>
        <v>2</v>
      </c>
      <c r="AK893" s="1" cm="1">
        <f t="array" ref="AK893">SUM(IF(podroze7[Nazwisko]=podroze7[[#This Row],[Nazwisko]],podroze7[dnie],0))</f>
        <v>18</v>
      </c>
      <c r="AL893" s="1">
        <f>30+(podroze7[[#This Row],[dnie]]-1)*24</f>
        <v>54</v>
      </c>
      <c r="AM893" s="1">
        <f>podroze7[[#This Row],[dieta]]+podroze7[[#This Row],[Koszt_wyj]]</f>
        <v>356.5</v>
      </c>
      <c r="AZ893" s="1" t="s">
        <v>70</v>
      </c>
      <c r="BA893" s="1" t="s">
        <v>71</v>
      </c>
      <c r="BB893" s="1" t="s">
        <v>14</v>
      </c>
      <c r="BC893" s="2">
        <v>41887</v>
      </c>
      <c r="BD893" s="2">
        <v>41888</v>
      </c>
      <c r="BE893">
        <v>302.5</v>
      </c>
      <c r="BF893" t="str">
        <f>podroze78[[#This Row],[Imie]]&amp;podroze78[[#This Row],[Nazwisko]]</f>
        <v>MarekHolski</v>
      </c>
      <c r="BG893">
        <f>COUNTIF(podroze78[id],podroze78[[#This Row],[id]])</f>
        <v>7</v>
      </c>
      <c r="BH893">
        <f>podroze78[[#This Row],[D_powr]]-podroze78[[#This Row],[D_wyj]]+1</f>
        <v>2</v>
      </c>
      <c r="BI893" s="1" cm="1">
        <f t="array" ref="BI893">SUM(IF(podroze78[Nazwisko]=podroze78[[#This Row],[Nazwisko]],podroze78[dnie],0))</f>
        <v>18</v>
      </c>
      <c r="BJ893" s="1">
        <f>30+(podroze78[[#This Row],[dnie]]-1)*24</f>
        <v>54</v>
      </c>
      <c r="BK893" s="1">
        <f>podroze78[[#This Row],[dieta]]+podroze78[[#This Row],[Koszt_wyj]]</f>
        <v>356.5</v>
      </c>
      <c r="BL893" s="1">
        <f>MONTH(podroze78[[#This Row],[D_wyj]])</f>
        <v>9</v>
      </c>
      <c r="BT893" s="1" t="s">
        <v>70</v>
      </c>
      <c r="BU893" s="1" t="s">
        <v>71</v>
      </c>
      <c r="BV893" s="1" t="s">
        <v>14</v>
      </c>
      <c r="BW893" s="2">
        <v>41887</v>
      </c>
      <c r="BX893" s="2">
        <v>41888</v>
      </c>
      <c r="BY893">
        <v>302.5</v>
      </c>
      <c r="BZ893" t="str">
        <f>podroze789[[#This Row],[Imie]]&amp;podroze789[[#This Row],[Nazwisko]]</f>
        <v>MarekHolski</v>
      </c>
      <c r="CA893">
        <f>COUNTIF(podroze789[id],podroze789[[#This Row],[id]])</f>
        <v>7</v>
      </c>
      <c r="CB893">
        <f>podroze789[[#This Row],[D_powr]]-podroze789[[#This Row],[D_wyj]]+1</f>
        <v>2</v>
      </c>
      <c r="CC893" s="1" cm="1">
        <f t="array" ref="CC893">SUM(IF(podroze789[Nazwisko]=podroze789[[#This Row],[Nazwisko]],podroze789[dnie],0))</f>
        <v>18</v>
      </c>
      <c r="CD893" s="1">
        <f>30+(podroze789[[#This Row],[dnie]]-1)*24</f>
        <v>54</v>
      </c>
      <c r="CE893" s="1">
        <f>podroze789[[#This Row],[dieta]]+podroze789[[#This Row],[Koszt_wyj]]</f>
        <v>356.5</v>
      </c>
      <c r="CF893" s="1">
        <f>MONTH(podroze789[[#This Row],[D_wyj]])</f>
        <v>9</v>
      </c>
      <c r="CG893" s="1">
        <f>podroze789[[#This Row],[dnie]]-1</f>
        <v>1</v>
      </c>
    </row>
    <row r="894" spans="1:85" x14ac:dyDescent="0.25">
      <c r="A894" s="1" t="s">
        <v>70</v>
      </c>
      <c r="B894" s="1" t="s">
        <v>71</v>
      </c>
      <c r="C894" s="1" t="s">
        <v>30</v>
      </c>
      <c r="D894" s="2">
        <v>41983</v>
      </c>
      <c r="E894" s="2">
        <v>41984</v>
      </c>
      <c r="F894">
        <v>331.5</v>
      </c>
      <c r="G894" t="str">
        <f>podroze[[#This Row],[Imie]]&amp;podroze[[#This Row],[Nazwisko]]</f>
        <v>MarekHolski</v>
      </c>
      <c r="H894">
        <f>COUNTIF(podroze[id],podroze[[#This Row],[id]])</f>
        <v>7</v>
      </c>
      <c r="I894">
        <f>podroze[[#This Row],[D_powr]]-podroze[[#This Row],[D_wyj]]+1</f>
        <v>2</v>
      </c>
      <c r="J894" s="1" cm="1">
        <f t="array" ref="J894">SUM(IF(podroze[Nazwisko]=podroze[[#This Row],[Nazwisko]],podroze[dnie],0))</f>
        <v>18</v>
      </c>
      <c r="K894" s="1">
        <f>30+(podroze[[#This Row],[dnie]]-1)*24</f>
        <v>54</v>
      </c>
      <c r="AB894" s="1" t="s">
        <v>70</v>
      </c>
      <c r="AC894" s="1" t="s">
        <v>71</v>
      </c>
      <c r="AD894" s="1" t="s">
        <v>30</v>
      </c>
      <c r="AE894" s="2">
        <v>41983</v>
      </c>
      <c r="AF894" s="2">
        <v>41984</v>
      </c>
      <c r="AG894">
        <v>331.5</v>
      </c>
      <c r="AH894" t="str">
        <f>podroze7[[#This Row],[Imie]]&amp;podroze7[[#This Row],[Nazwisko]]</f>
        <v>MarekHolski</v>
      </c>
      <c r="AI894">
        <f>COUNTIF(podroze7[id],podroze7[[#This Row],[id]])</f>
        <v>7</v>
      </c>
      <c r="AJ894">
        <f>podroze7[[#This Row],[D_powr]]-podroze7[[#This Row],[D_wyj]]+1</f>
        <v>2</v>
      </c>
      <c r="AK894" s="1" cm="1">
        <f t="array" ref="AK894">SUM(IF(podroze7[Nazwisko]=podroze7[[#This Row],[Nazwisko]],podroze7[dnie],0))</f>
        <v>18</v>
      </c>
      <c r="AL894" s="1">
        <f>30+(podroze7[[#This Row],[dnie]]-1)*24</f>
        <v>54</v>
      </c>
      <c r="AM894" s="1">
        <f>podroze7[[#This Row],[dieta]]+podroze7[[#This Row],[Koszt_wyj]]</f>
        <v>385.5</v>
      </c>
      <c r="AZ894" s="1" t="s">
        <v>70</v>
      </c>
      <c r="BA894" s="1" t="s">
        <v>71</v>
      </c>
      <c r="BB894" s="1" t="s">
        <v>30</v>
      </c>
      <c r="BC894" s="2">
        <v>41983</v>
      </c>
      <c r="BD894" s="2">
        <v>41984</v>
      </c>
      <c r="BE894">
        <v>331.5</v>
      </c>
      <c r="BF894" t="str">
        <f>podroze78[[#This Row],[Imie]]&amp;podroze78[[#This Row],[Nazwisko]]</f>
        <v>MarekHolski</v>
      </c>
      <c r="BG894">
        <f>COUNTIF(podroze78[id],podroze78[[#This Row],[id]])</f>
        <v>7</v>
      </c>
      <c r="BH894">
        <f>podroze78[[#This Row],[D_powr]]-podroze78[[#This Row],[D_wyj]]+1</f>
        <v>2</v>
      </c>
      <c r="BI894" s="1" cm="1">
        <f t="array" ref="BI894">SUM(IF(podroze78[Nazwisko]=podroze78[[#This Row],[Nazwisko]],podroze78[dnie],0))</f>
        <v>18</v>
      </c>
      <c r="BJ894" s="1">
        <f>30+(podroze78[[#This Row],[dnie]]-1)*24</f>
        <v>54</v>
      </c>
      <c r="BK894" s="1">
        <f>podroze78[[#This Row],[dieta]]+podroze78[[#This Row],[Koszt_wyj]]</f>
        <v>385.5</v>
      </c>
      <c r="BL894" s="1">
        <f>MONTH(podroze78[[#This Row],[D_wyj]])</f>
        <v>12</v>
      </c>
      <c r="BT894" s="1" t="s">
        <v>70</v>
      </c>
      <c r="BU894" s="1" t="s">
        <v>71</v>
      </c>
      <c r="BV894" s="1" t="s">
        <v>30</v>
      </c>
      <c r="BW894" s="2">
        <v>41983</v>
      </c>
      <c r="BX894" s="2">
        <v>41984</v>
      </c>
      <c r="BY894">
        <v>331.5</v>
      </c>
      <c r="BZ894" t="str">
        <f>podroze789[[#This Row],[Imie]]&amp;podroze789[[#This Row],[Nazwisko]]</f>
        <v>MarekHolski</v>
      </c>
      <c r="CA894">
        <f>COUNTIF(podroze789[id],podroze789[[#This Row],[id]])</f>
        <v>7</v>
      </c>
      <c r="CB894">
        <f>podroze789[[#This Row],[D_powr]]-podroze789[[#This Row],[D_wyj]]+1</f>
        <v>2</v>
      </c>
      <c r="CC894" s="1" cm="1">
        <f t="array" ref="CC894">SUM(IF(podroze789[Nazwisko]=podroze789[[#This Row],[Nazwisko]],podroze789[dnie],0))</f>
        <v>18</v>
      </c>
      <c r="CD894" s="1">
        <f>30+(podroze789[[#This Row],[dnie]]-1)*24</f>
        <v>54</v>
      </c>
      <c r="CE894" s="1">
        <f>podroze789[[#This Row],[dieta]]+podroze789[[#This Row],[Koszt_wyj]]</f>
        <v>385.5</v>
      </c>
      <c r="CF894" s="1">
        <f>MONTH(podroze789[[#This Row],[D_wyj]])</f>
        <v>12</v>
      </c>
      <c r="CG894" s="1">
        <f>podroze789[[#This Row],[dnie]]-1</f>
        <v>1</v>
      </c>
    </row>
    <row r="895" spans="1:85" hidden="1" x14ac:dyDescent="0.25">
      <c r="A895" s="1" t="s">
        <v>170</v>
      </c>
      <c r="B895" s="1" t="s">
        <v>171</v>
      </c>
      <c r="C895" s="1" t="s">
        <v>14</v>
      </c>
      <c r="D895" s="2">
        <v>41793</v>
      </c>
      <c r="E895" s="2">
        <v>41793</v>
      </c>
      <c r="F895">
        <v>178.5</v>
      </c>
      <c r="G895" t="str">
        <f>podroze[[#This Row],[Imie]]&amp;podroze[[#This Row],[Nazwisko]]</f>
        <v>NataliaIdar</v>
      </c>
      <c r="H895">
        <f>COUNTIF(podroze[id],podroze[[#This Row],[id]])</f>
        <v>10</v>
      </c>
      <c r="I895">
        <f>podroze[[#This Row],[D_powr]]-podroze[[#This Row],[D_wyj]]+1</f>
        <v>1</v>
      </c>
      <c r="J895" s="1" cm="1">
        <f t="array" ref="J895">SUM(IF(podroze[Nazwisko]=podroze[[#This Row],[Nazwisko]],podroze[dnie],0))</f>
        <v>18</v>
      </c>
      <c r="K895" s="1">
        <f>30+(podroze[[#This Row],[dnie]]-1)*24</f>
        <v>30</v>
      </c>
      <c r="AB895" s="1" t="s">
        <v>170</v>
      </c>
      <c r="AC895" s="1" t="s">
        <v>171</v>
      </c>
      <c r="AD895" s="1" t="s">
        <v>14</v>
      </c>
      <c r="AE895" s="2">
        <v>41793</v>
      </c>
      <c r="AF895" s="2">
        <v>41793</v>
      </c>
      <c r="AG895">
        <v>178.5</v>
      </c>
      <c r="AH895" t="str">
        <f>podroze7[[#This Row],[Imie]]&amp;podroze7[[#This Row],[Nazwisko]]</f>
        <v>NataliaIdar</v>
      </c>
      <c r="AI895">
        <f>COUNTIF(podroze7[id],podroze7[[#This Row],[id]])</f>
        <v>10</v>
      </c>
      <c r="AJ895">
        <f>podroze7[[#This Row],[D_powr]]-podroze7[[#This Row],[D_wyj]]+1</f>
        <v>1</v>
      </c>
      <c r="AK895" s="1" cm="1">
        <f t="array" ref="AK895">SUM(IF(podroze7[Nazwisko]=podroze7[[#This Row],[Nazwisko]],podroze7[dnie],0))</f>
        <v>18</v>
      </c>
      <c r="AL895" s="1">
        <f>30+(podroze7[[#This Row],[dnie]]-1)*24</f>
        <v>30</v>
      </c>
      <c r="AM895" s="1">
        <f>podroze7[[#This Row],[dieta]]+podroze7[[#This Row],[Koszt_wyj]]</f>
        <v>208.5</v>
      </c>
      <c r="AZ895" s="1" t="s">
        <v>170</v>
      </c>
      <c r="BA895" s="1" t="s">
        <v>171</v>
      </c>
      <c r="BB895" s="1" t="s">
        <v>14</v>
      </c>
      <c r="BC895" s="2">
        <v>41793</v>
      </c>
      <c r="BD895" s="2">
        <v>41793</v>
      </c>
      <c r="BE895">
        <v>178.5</v>
      </c>
      <c r="BF895" t="str">
        <f>podroze78[[#This Row],[Imie]]&amp;podroze78[[#This Row],[Nazwisko]]</f>
        <v>NataliaIdar</v>
      </c>
      <c r="BG895">
        <f>COUNTIF(podroze78[id],podroze78[[#This Row],[id]])</f>
        <v>10</v>
      </c>
      <c r="BH895">
        <f>podroze78[[#This Row],[D_powr]]-podroze78[[#This Row],[D_wyj]]+1</f>
        <v>1</v>
      </c>
      <c r="BI895" s="1" cm="1">
        <f t="array" ref="BI895">SUM(IF(podroze78[Nazwisko]=podroze78[[#This Row],[Nazwisko]],podroze78[dnie],0))</f>
        <v>18</v>
      </c>
      <c r="BJ895" s="1">
        <f>30+(podroze78[[#This Row],[dnie]]-1)*24</f>
        <v>30</v>
      </c>
      <c r="BK895" s="1">
        <f>podroze78[[#This Row],[dieta]]+podroze78[[#This Row],[Koszt_wyj]]</f>
        <v>208.5</v>
      </c>
      <c r="BL895" s="1">
        <f>MONTH(podroze78[[#This Row],[D_wyj]])</f>
        <v>6</v>
      </c>
      <c r="BT895" s="1" t="s">
        <v>170</v>
      </c>
      <c r="BU895" s="1" t="s">
        <v>171</v>
      </c>
      <c r="BV895" s="1" t="s">
        <v>14</v>
      </c>
      <c r="BW895" s="2">
        <v>41793</v>
      </c>
      <c r="BX895" s="2">
        <v>41793</v>
      </c>
      <c r="BY895">
        <v>178.5</v>
      </c>
      <c r="BZ895" t="str">
        <f>podroze789[[#This Row],[Imie]]&amp;podroze789[[#This Row],[Nazwisko]]</f>
        <v>NataliaIdar</v>
      </c>
      <c r="CA895">
        <f>COUNTIF(podroze789[id],podroze789[[#This Row],[id]])</f>
        <v>10</v>
      </c>
      <c r="CB895">
        <f>podroze789[[#This Row],[D_powr]]-podroze789[[#This Row],[D_wyj]]+1</f>
        <v>1</v>
      </c>
      <c r="CC895" s="1" cm="1">
        <f t="array" ref="CC895">SUM(IF(podroze789[Nazwisko]=podroze789[[#This Row],[Nazwisko]],podroze789[dnie],0))</f>
        <v>18</v>
      </c>
      <c r="CD895" s="1">
        <f>30+(podroze789[[#This Row],[dnie]]-1)*24</f>
        <v>30</v>
      </c>
      <c r="CE895" s="1">
        <f>podroze789[[#This Row],[dieta]]+podroze789[[#This Row],[Koszt_wyj]]</f>
        <v>208.5</v>
      </c>
      <c r="CF895" s="1">
        <f>MONTH(podroze789[[#This Row],[D_wyj]])</f>
        <v>6</v>
      </c>
      <c r="CG895" s="1">
        <f>podroze789[[#This Row],[dnie]]-1</f>
        <v>0</v>
      </c>
    </row>
    <row r="896" spans="1:85" hidden="1" x14ac:dyDescent="0.25">
      <c r="A896" s="1" t="s">
        <v>170</v>
      </c>
      <c r="B896" s="1" t="s">
        <v>171</v>
      </c>
      <c r="C896" s="1" t="s">
        <v>27</v>
      </c>
      <c r="D896" s="2">
        <v>41934</v>
      </c>
      <c r="E896" s="2">
        <v>41934</v>
      </c>
      <c r="F896">
        <v>442</v>
      </c>
      <c r="G896" t="str">
        <f>podroze[[#This Row],[Imie]]&amp;podroze[[#This Row],[Nazwisko]]</f>
        <v>NataliaIdar</v>
      </c>
      <c r="H896">
        <f>COUNTIF(podroze[id],podroze[[#This Row],[id]])</f>
        <v>10</v>
      </c>
      <c r="I896">
        <f>podroze[[#This Row],[D_powr]]-podroze[[#This Row],[D_wyj]]+1</f>
        <v>1</v>
      </c>
      <c r="J896" s="1" cm="1">
        <f t="array" ref="J896">SUM(IF(podroze[Nazwisko]=podroze[[#This Row],[Nazwisko]],podroze[dnie],0))</f>
        <v>18</v>
      </c>
      <c r="K896" s="1">
        <f>30+(podroze[[#This Row],[dnie]]-1)*24</f>
        <v>30</v>
      </c>
      <c r="AB896" s="1" t="s">
        <v>170</v>
      </c>
      <c r="AC896" s="1" t="s">
        <v>171</v>
      </c>
      <c r="AD896" s="1" t="s">
        <v>27</v>
      </c>
      <c r="AE896" s="2">
        <v>41934</v>
      </c>
      <c r="AF896" s="2">
        <v>41934</v>
      </c>
      <c r="AG896">
        <v>442</v>
      </c>
      <c r="AH896" t="str">
        <f>podroze7[[#This Row],[Imie]]&amp;podroze7[[#This Row],[Nazwisko]]</f>
        <v>NataliaIdar</v>
      </c>
      <c r="AI896">
        <f>COUNTIF(podroze7[id],podroze7[[#This Row],[id]])</f>
        <v>10</v>
      </c>
      <c r="AJ896">
        <f>podroze7[[#This Row],[D_powr]]-podroze7[[#This Row],[D_wyj]]+1</f>
        <v>1</v>
      </c>
      <c r="AK896" s="1" cm="1">
        <f t="array" ref="AK896">SUM(IF(podroze7[Nazwisko]=podroze7[[#This Row],[Nazwisko]],podroze7[dnie],0))</f>
        <v>18</v>
      </c>
      <c r="AL896" s="1">
        <f>30+(podroze7[[#This Row],[dnie]]-1)*24</f>
        <v>30</v>
      </c>
      <c r="AM896" s="1">
        <f>podroze7[[#This Row],[dieta]]+podroze7[[#This Row],[Koszt_wyj]]</f>
        <v>472</v>
      </c>
      <c r="AZ896" s="1" t="s">
        <v>170</v>
      </c>
      <c r="BA896" s="1" t="s">
        <v>171</v>
      </c>
      <c r="BB896" s="1" t="s">
        <v>27</v>
      </c>
      <c r="BC896" s="2">
        <v>41934</v>
      </c>
      <c r="BD896" s="2">
        <v>41934</v>
      </c>
      <c r="BE896">
        <v>442</v>
      </c>
      <c r="BF896" t="str">
        <f>podroze78[[#This Row],[Imie]]&amp;podroze78[[#This Row],[Nazwisko]]</f>
        <v>NataliaIdar</v>
      </c>
      <c r="BG896">
        <f>COUNTIF(podroze78[id],podroze78[[#This Row],[id]])</f>
        <v>10</v>
      </c>
      <c r="BH896">
        <f>podroze78[[#This Row],[D_powr]]-podroze78[[#This Row],[D_wyj]]+1</f>
        <v>1</v>
      </c>
      <c r="BI896" s="1" cm="1">
        <f t="array" ref="BI896">SUM(IF(podroze78[Nazwisko]=podroze78[[#This Row],[Nazwisko]],podroze78[dnie],0))</f>
        <v>18</v>
      </c>
      <c r="BJ896" s="1">
        <f>30+(podroze78[[#This Row],[dnie]]-1)*24</f>
        <v>30</v>
      </c>
      <c r="BK896" s="1">
        <f>podroze78[[#This Row],[dieta]]+podroze78[[#This Row],[Koszt_wyj]]</f>
        <v>472</v>
      </c>
      <c r="BL896" s="1">
        <f>MONTH(podroze78[[#This Row],[D_wyj]])</f>
        <v>10</v>
      </c>
      <c r="BT896" s="1" t="s">
        <v>170</v>
      </c>
      <c r="BU896" s="1" t="s">
        <v>171</v>
      </c>
      <c r="BV896" s="1" t="s">
        <v>27</v>
      </c>
      <c r="BW896" s="2">
        <v>41934</v>
      </c>
      <c r="BX896" s="2">
        <v>41934</v>
      </c>
      <c r="BY896">
        <v>442</v>
      </c>
      <c r="BZ896" t="str">
        <f>podroze789[[#This Row],[Imie]]&amp;podroze789[[#This Row],[Nazwisko]]</f>
        <v>NataliaIdar</v>
      </c>
      <c r="CA896">
        <f>COUNTIF(podroze789[id],podroze789[[#This Row],[id]])</f>
        <v>10</v>
      </c>
      <c r="CB896">
        <f>podroze789[[#This Row],[D_powr]]-podroze789[[#This Row],[D_wyj]]+1</f>
        <v>1</v>
      </c>
      <c r="CC896" s="1" cm="1">
        <f t="array" ref="CC896">SUM(IF(podroze789[Nazwisko]=podroze789[[#This Row],[Nazwisko]],podroze789[dnie],0))</f>
        <v>18</v>
      </c>
      <c r="CD896" s="1">
        <f>30+(podroze789[[#This Row],[dnie]]-1)*24</f>
        <v>30</v>
      </c>
      <c r="CE896" s="1">
        <f>podroze789[[#This Row],[dieta]]+podroze789[[#This Row],[Koszt_wyj]]</f>
        <v>472</v>
      </c>
      <c r="CF896" s="1">
        <f>MONTH(podroze789[[#This Row],[D_wyj]])</f>
        <v>10</v>
      </c>
      <c r="CG896" s="1">
        <f>podroze789[[#This Row],[dnie]]-1</f>
        <v>0</v>
      </c>
    </row>
    <row r="897" spans="1:85" hidden="1" x14ac:dyDescent="0.25">
      <c r="A897" s="1" t="s">
        <v>170</v>
      </c>
      <c r="B897" s="1" t="s">
        <v>171</v>
      </c>
      <c r="C897" s="1" t="s">
        <v>66</v>
      </c>
      <c r="D897" s="2">
        <v>41936</v>
      </c>
      <c r="E897" s="2">
        <v>41936</v>
      </c>
      <c r="F897">
        <v>307.7</v>
      </c>
      <c r="G897" t="str">
        <f>podroze[[#This Row],[Imie]]&amp;podroze[[#This Row],[Nazwisko]]</f>
        <v>NataliaIdar</v>
      </c>
      <c r="H897">
        <f>COUNTIF(podroze[id],podroze[[#This Row],[id]])</f>
        <v>10</v>
      </c>
      <c r="I897">
        <f>podroze[[#This Row],[D_powr]]-podroze[[#This Row],[D_wyj]]+1</f>
        <v>1</v>
      </c>
      <c r="J897" s="1" cm="1">
        <f t="array" ref="J897">SUM(IF(podroze[Nazwisko]=podroze[[#This Row],[Nazwisko]],podroze[dnie],0))</f>
        <v>18</v>
      </c>
      <c r="K897" s="1">
        <f>30+(podroze[[#This Row],[dnie]]-1)*24</f>
        <v>30</v>
      </c>
      <c r="AB897" s="1" t="s">
        <v>170</v>
      </c>
      <c r="AC897" s="1" t="s">
        <v>171</v>
      </c>
      <c r="AD897" s="1" t="s">
        <v>66</v>
      </c>
      <c r="AE897" s="2">
        <v>41936</v>
      </c>
      <c r="AF897" s="2">
        <v>41936</v>
      </c>
      <c r="AG897">
        <v>307.7</v>
      </c>
      <c r="AH897" t="str">
        <f>podroze7[[#This Row],[Imie]]&amp;podroze7[[#This Row],[Nazwisko]]</f>
        <v>NataliaIdar</v>
      </c>
      <c r="AI897">
        <f>COUNTIF(podroze7[id],podroze7[[#This Row],[id]])</f>
        <v>10</v>
      </c>
      <c r="AJ897">
        <f>podroze7[[#This Row],[D_powr]]-podroze7[[#This Row],[D_wyj]]+1</f>
        <v>1</v>
      </c>
      <c r="AK897" s="1" cm="1">
        <f t="array" ref="AK897">SUM(IF(podroze7[Nazwisko]=podroze7[[#This Row],[Nazwisko]],podroze7[dnie],0))</f>
        <v>18</v>
      </c>
      <c r="AL897" s="1">
        <f>30+(podroze7[[#This Row],[dnie]]-1)*24</f>
        <v>30</v>
      </c>
      <c r="AM897" s="1">
        <f>podroze7[[#This Row],[dieta]]+podroze7[[#This Row],[Koszt_wyj]]</f>
        <v>337.7</v>
      </c>
      <c r="AZ897" s="1" t="s">
        <v>170</v>
      </c>
      <c r="BA897" s="1" t="s">
        <v>171</v>
      </c>
      <c r="BB897" s="1" t="s">
        <v>66</v>
      </c>
      <c r="BC897" s="2">
        <v>41936</v>
      </c>
      <c r="BD897" s="2">
        <v>41936</v>
      </c>
      <c r="BE897">
        <v>307.7</v>
      </c>
      <c r="BF897" t="str">
        <f>podroze78[[#This Row],[Imie]]&amp;podroze78[[#This Row],[Nazwisko]]</f>
        <v>NataliaIdar</v>
      </c>
      <c r="BG897">
        <f>COUNTIF(podroze78[id],podroze78[[#This Row],[id]])</f>
        <v>10</v>
      </c>
      <c r="BH897">
        <f>podroze78[[#This Row],[D_powr]]-podroze78[[#This Row],[D_wyj]]+1</f>
        <v>1</v>
      </c>
      <c r="BI897" s="1" cm="1">
        <f t="array" ref="BI897">SUM(IF(podroze78[Nazwisko]=podroze78[[#This Row],[Nazwisko]],podroze78[dnie],0))</f>
        <v>18</v>
      </c>
      <c r="BJ897" s="1">
        <f>30+(podroze78[[#This Row],[dnie]]-1)*24</f>
        <v>30</v>
      </c>
      <c r="BK897" s="1">
        <f>podroze78[[#This Row],[dieta]]+podroze78[[#This Row],[Koszt_wyj]]</f>
        <v>337.7</v>
      </c>
      <c r="BL897" s="1">
        <f>MONTH(podroze78[[#This Row],[D_wyj]])</f>
        <v>10</v>
      </c>
      <c r="BT897" s="1" t="s">
        <v>170</v>
      </c>
      <c r="BU897" s="1" t="s">
        <v>171</v>
      </c>
      <c r="BV897" s="1" t="s">
        <v>66</v>
      </c>
      <c r="BW897" s="2">
        <v>41936</v>
      </c>
      <c r="BX897" s="2">
        <v>41936</v>
      </c>
      <c r="BY897">
        <v>307.7</v>
      </c>
      <c r="BZ897" t="str">
        <f>podroze789[[#This Row],[Imie]]&amp;podroze789[[#This Row],[Nazwisko]]</f>
        <v>NataliaIdar</v>
      </c>
      <c r="CA897">
        <f>COUNTIF(podroze789[id],podroze789[[#This Row],[id]])</f>
        <v>10</v>
      </c>
      <c r="CB897">
        <f>podroze789[[#This Row],[D_powr]]-podroze789[[#This Row],[D_wyj]]+1</f>
        <v>1</v>
      </c>
      <c r="CC897" s="1" cm="1">
        <f t="array" ref="CC897">SUM(IF(podroze789[Nazwisko]=podroze789[[#This Row],[Nazwisko]],podroze789[dnie],0))</f>
        <v>18</v>
      </c>
      <c r="CD897" s="1">
        <f>30+(podroze789[[#This Row],[dnie]]-1)*24</f>
        <v>30</v>
      </c>
      <c r="CE897" s="1">
        <f>podroze789[[#This Row],[dieta]]+podroze789[[#This Row],[Koszt_wyj]]</f>
        <v>337.7</v>
      </c>
      <c r="CF897" s="1">
        <f>MONTH(podroze789[[#This Row],[D_wyj]])</f>
        <v>10</v>
      </c>
      <c r="CG897" s="1">
        <f>podroze789[[#This Row],[dnie]]-1</f>
        <v>0</v>
      </c>
    </row>
    <row r="898" spans="1:85" hidden="1" x14ac:dyDescent="0.25">
      <c r="A898" s="1" t="s">
        <v>170</v>
      </c>
      <c r="B898" s="1" t="s">
        <v>171</v>
      </c>
      <c r="C898" s="1" t="s">
        <v>66</v>
      </c>
      <c r="D898" s="2">
        <v>41939</v>
      </c>
      <c r="E898" s="2">
        <v>41939</v>
      </c>
      <c r="F898">
        <v>307.7</v>
      </c>
      <c r="G898" t="str">
        <f>podroze[[#This Row],[Imie]]&amp;podroze[[#This Row],[Nazwisko]]</f>
        <v>NataliaIdar</v>
      </c>
      <c r="H898">
        <f>COUNTIF(podroze[id],podroze[[#This Row],[id]])</f>
        <v>10</v>
      </c>
      <c r="I898">
        <f>podroze[[#This Row],[D_powr]]-podroze[[#This Row],[D_wyj]]+1</f>
        <v>1</v>
      </c>
      <c r="J898" s="1" cm="1">
        <f t="array" ref="J898">SUM(IF(podroze[Nazwisko]=podroze[[#This Row],[Nazwisko]],podroze[dnie],0))</f>
        <v>18</v>
      </c>
      <c r="K898" s="1">
        <f>30+(podroze[[#This Row],[dnie]]-1)*24</f>
        <v>30</v>
      </c>
      <c r="AB898" s="1" t="s">
        <v>170</v>
      </c>
      <c r="AC898" s="1" t="s">
        <v>171</v>
      </c>
      <c r="AD898" s="1" t="s">
        <v>66</v>
      </c>
      <c r="AE898" s="2">
        <v>41939</v>
      </c>
      <c r="AF898" s="2">
        <v>41939</v>
      </c>
      <c r="AG898">
        <v>307.7</v>
      </c>
      <c r="AH898" t="str">
        <f>podroze7[[#This Row],[Imie]]&amp;podroze7[[#This Row],[Nazwisko]]</f>
        <v>NataliaIdar</v>
      </c>
      <c r="AI898">
        <f>COUNTIF(podroze7[id],podroze7[[#This Row],[id]])</f>
        <v>10</v>
      </c>
      <c r="AJ898">
        <f>podroze7[[#This Row],[D_powr]]-podroze7[[#This Row],[D_wyj]]+1</f>
        <v>1</v>
      </c>
      <c r="AK898" s="1" cm="1">
        <f t="array" ref="AK898">SUM(IF(podroze7[Nazwisko]=podroze7[[#This Row],[Nazwisko]],podroze7[dnie],0))</f>
        <v>18</v>
      </c>
      <c r="AL898" s="1">
        <f>30+(podroze7[[#This Row],[dnie]]-1)*24</f>
        <v>30</v>
      </c>
      <c r="AM898" s="1">
        <f>podroze7[[#This Row],[dieta]]+podroze7[[#This Row],[Koszt_wyj]]</f>
        <v>337.7</v>
      </c>
      <c r="AZ898" s="1" t="s">
        <v>170</v>
      </c>
      <c r="BA898" s="1" t="s">
        <v>171</v>
      </c>
      <c r="BB898" s="1" t="s">
        <v>66</v>
      </c>
      <c r="BC898" s="2">
        <v>41939</v>
      </c>
      <c r="BD898" s="2">
        <v>41939</v>
      </c>
      <c r="BE898">
        <v>307.7</v>
      </c>
      <c r="BF898" t="str">
        <f>podroze78[[#This Row],[Imie]]&amp;podroze78[[#This Row],[Nazwisko]]</f>
        <v>NataliaIdar</v>
      </c>
      <c r="BG898">
        <f>COUNTIF(podroze78[id],podroze78[[#This Row],[id]])</f>
        <v>10</v>
      </c>
      <c r="BH898">
        <f>podroze78[[#This Row],[D_powr]]-podroze78[[#This Row],[D_wyj]]+1</f>
        <v>1</v>
      </c>
      <c r="BI898" s="1" cm="1">
        <f t="array" ref="BI898">SUM(IF(podroze78[Nazwisko]=podroze78[[#This Row],[Nazwisko]],podroze78[dnie],0))</f>
        <v>18</v>
      </c>
      <c r="BJ898" s="1">
        <f>30+(podroze78[[#This Row],[dnie]]-1)*24</f>
        <v>30</v>
      </c>
      <c r="BK898" s="1">
        <f>podroze78[[#This Row],[dieta]]+podroze78[[#This Row],[Koszt_wyj]]</f>
        <v>337.7</v>
      </c>
      <c r="BL898" s="1">
        <f>MONTH(podroze78[[#This Row],[D_wyj]])</f>
        <v>10</v>
      </c>
      <c r="BT898" s="1" t="s">
        <v>170</v>
      </c>
      <c r="BU898" s="1" t="s">
        <v>171</v>
      </c>
      <c r="BV898" s="1" t="s">
        <v>66</v>
      </c>
      <c r="BW898" s="2">
        <v>41939</v>
      </c>
      <c r="BX898" s="2">
        <v>41939</v>
      </c>
      <c r="BY898">
        <v>307.7</v>
      </c>
      <c r="BZ898" t="str">
        <f>podroze789[[#This Row],[Imie]]&amp;podroze789[[#This Row],[Nazwisko]]</f>
        <v>NataliaIdar</v>
      </c>
      <c r="CA898">
        <f>COUNTIF(podroze789[id],podroze789[[#This Row],[id]])</f>
        <v>10</v>
      </c>
      <c r="CB898">
        <f>podroze789[[#This Row],[D_powr]]-podroze789[[#This Row],[D_wyj]]+1</f>
        <v>1</v>
      </c>
      <c r="CC898" s="1" cm="1">
        <f t="array" ref="CC898">SUM(IF(podroze789[Nazwisko]=podroze789[[#This Row],[Nazwisko]],podroze789[dnie],0))</f>
        <v>18</v>
      </c>
      <c r="CD898" s="1">
        <f>30+(podroze789[[#This Row],[dnie]]-1)*24</f>
        <v>30</v>
      </c>
      <c r="CE898" s="1">
        <f>podroze789[[#This Row],[dieta]]+podroze789[[#This Row],[Koszt_wyj]]</f>
        <v>337.7</v>
      </c>
      <c r="CF898" s="1">
        <f>MONTH(podroze789[[#This Row],[D_wyj]])</f>
        <v>10</v>
      </c>
      <c r="CG898" s="1">
        <f>podroze789[[#This Row],[dnie]]-1</f>
        <v>0</v>
      </c>
    </row>
    <row r="899" spans="1:85" hidden="1" x14ac:dyDescent="0.25">
      <c r="A899" s="1" t="s">
        <v>170</v>
      </c>
      <c r="B899" s="1" t="s">
        <v>171</v>
      </c>
      <c r="C899" s="1" t="s">
        <v>38</v>
      </c>
      <c r="D899" s="2">
        <v>41976</v>
      </c>
      <c r="E899" s="2">
        <v>41976</v>
      </c>
      <c r="F899">
        <v>278.8</v>
      </c>
      <c r="G899" t="str">
        <f>podroze[[#This Row],[Imie]]&amp;podroze[[#This Row],[Nazwisko]]</f>
        <v>NataliaIdar</v>
      </c>
      <c r="H899">
        <f>COUNTIF(podroze[id],podroze[[#This Row],[id]])</f>
        <v>10</v>
      </c>
      <c r="I899">
        <f>podroze[[#This Row],[D_powr]]-podroze[[#This Row],[D_wyj]]+1</f>
        <v>1</v>
      </c>
      <c r="J899" s="1" cm="1">
        <f t="array" ref="J899">SUM(IF(podroze[Nazwisko]=podroze[[#This Row],[Nazwisko]],podroze[dnie],0))</f>
        <v>18</v>
      </c>
      <c r="K899" s="1">
        <f>30+(podroze[[#This Row],[dnie]]-1)*24</f>
        <v>30</v>
      </c>
      <c r="AB899" s="1" t="s">
        <v>170</v>
      </c>
      <c r="AC899" s="1" t="s">
        <v>171</v>
      </c>
      <c r="AD899" s="1" t="s">
        <v>38</v>
      </c>
      <c r="AE899" s="2">
        <v>41976</v>
      </c>
      <c r="AF899" s="2">
        <v>41976</v>
      </c>
      <c r="AG899">
        <v>278.8</v>
      </c>
      <c r="AH899" t="str">
        <f>podroze7[[#This Row],[Imie]]&amp;podroze7[[#This Row],[Nazwisko]]</f>
        <v>NataliaIdar</v>
      </c>
      <c r="AI899">
        <f>COUNTIF(podroze7[id],podroze7[[#This Row],[id]])</f>
        <v>10</v>
      </c>
      <c r="AJ899">
        <f>podroze7[[#This Row],[D_powr]]-podroze7[[#This Row],[D_wyj]]+1</f>
        <v>1</v>
      </c>
      <c r="AK899" s="1" cm="1">
        <f t="array" ref="AK899">SUM(IF(podroze7[Nazwisko]=podroze7[[#This Row],[Nazwisko]],podroze7[dnie],0))</f>
        <v>18</v>
      </c>
      <c r="AL899" s="1">
        <f>30+(podroze7[[#This Row],[dnie]]-1)*24</f>
        <v>30</v>
      </c>
      <c r="AM899" s="1">
        <f>podroze7[[#This Row],[dieta]]+podroze7[[#This Row],[Koszt_wyj]]</f>
        <v>308.8</v>
      </c>
      <c r="AZ899" s="1" t="s">
        <v>170</v>
      </c>
      <c r="BA899" s="1" t="s">
        <v>171</v>
      </c>
      <c r="BB899" s="1" t="s">
        <v>38</v>
      </c>
      <c r="BC899" s="2">
        <v>41976</v>
      </c>
      <c r="BD899" s="2">
        <v>41976</v>
      </c>
      <c r="BE899">
        <v>278.8</v>
      </c>
      <c r="BF899" t="str">
        <f>podroze78[[#This Row],[Imie]]&amp;podroze78[[#This Row],[Nazwisko]]</f>
        <v>NataliaIdar</v>
      </c>
      <c r="BG899">
        <f>COUNTIF(podroze78[id],podroze78[[#This Row],[id]])</f>
        <v>10</v>
      </c>
      <c r="BH899">
        <f>podroze78[[#This Row],[D_powr]]-podroze78[[#This Row],[D_wyj]]+1</f>
        <v>1</v>
      </c>
      <c r="BI899" s="1" cm="1">
        <f t="array" ref="BI899">SUM(IF(podroze78[Nazwisko]=podroze78[[#This Row],[Nazwisko]],podroze78[dnie],0))</f>
        <v>18</v>
      </c>
      <c r="BJ899" s="1">
        <f>30+(podroze78[[#This Row],[dnie]]-1)*24</f>
        <v>30</v>
      </c>
      <c r="BK899" s="1">
        <f>podroze78[[#This Row],[dieta]]+podroze78[[#This Row],[Koszt_wyj]]</f>
        <v>308.8</v>
      </c>
      <c r="BL899" s="1">
        <f>MONTH(podroze78[[#This Row],[D_wyj]])</f>
        <v>12</v>
      </c>
      <c r="BT899" s="1" t="s">
        <v>170</v>
      </c>
      <c r="BU899" s="1" t="s">
        <v>171</v>
      </c>
      <c r="BV899" s="1" t="s">
        <v>38</v>
      </c>
      <c r="BW899" s="2">
        <v>41976</v>
      </c>
      <c r="BX899" s="2">
        <v>41976</v>
      </c>
      <c r="BY899">
        <v>278.8</v>
      </c>
      <c r="BZ899" t="str">
        <f>podroze789[[#This Row],[Imie]]&amp;podroze789[[#This Row],[Nazwisko]]</f>
        <v>NataliaIdar</v>
      </c>
      <c r="CA899">
        <f>COUNTIF(podroze789[id],podroze789[[#This Row],[id]])</f>
        <v>10</v>
      </c>
      <c r="CB899">
        <f>podroze789[[#This Row],[D_powr]]-podroze789[[#This Row],[D_wyj]]+1</f>
        <v>1</v>
      </c>
      <c r="CC899" s="1" cm="1">
        <f t="array" ref="CC899">SUM(IF(podroze789[Nazwisko]=podroze789[[#This Row],[Nazwisko]],podroze789[dnie],0))</f>
        <v>18</v>
      </c>
      <c r="CD899" s="1">
        <f>30+(podroze789[[#This Row],[dnie]]-1)*24</f>
        <v>30</v>
      </c>
      <c r="CE899" s="1">
        <f>podroze789[[#This Row],[dieta]]+podroze789[[#This Row],[Koszt_wyj]]</f>
        <v>308.8</v>
      </c>
      <c r="CF899" s="1">
        <f>MONTH(podroze789[[#This Row],[D_wyj]])</f>
        <v>12</v>
      </c>
      <c r="CG899" s="1">
        <f>podroze789[[#This Row],[dnie]]-1</f>
        <v>0</v>
      </c>
    </row>
    <row r="900" spans="1:85" hidden="1" x14ac:dyDescent="0.25">
      <c r="A900" s="1" t="s">
        <v>170</v>
      </c>
      <c r="B900" s="1" t="s">
        <v>171</v>
      </c>
      <c r="C900" s="1" t="s">
        <v>11</v>
      </c>
      <c r="D900" s="2">
        <v>41988</v>
      </c>
      <c r="E900" s="2">
        <v>41988</v>
      </c>
      <c r="F900">
        <v>156.4</v>
      </c>
      <c r="G900" t="str">
        <f>podroze[[#This Row],[Imie]]&amp;podroze[[#This Row],[Nazwisko]]</f>
        <v>NataliaIdar</v>
      </c>
      <c r="H900">
        <f>COUNTIF(podroze[id],podroze[[#This Row],[id]])</f>
        <v>10</v>
      </c>
      <c r="I900">
        <f>podroze[[#This Row],[D_powr]]-podroze[[#This Row],[D_wyj]]+1</f>
        <v>1</v>
      </c>
      <c r="J900" s="1" cm="1">
        <f t="array" ref="J900">SUM(IF(podroze[Nazwisko]=podroze[[#This Row],[Nazwisko]],podroze[dnie],0))</f>
        <v>18</v>
      </c>
      <c r="K900" s="1">
        <f>30+(podroze[[#This Row],[dnie]]-1)*24</f>
        <v>30</v>
      </c>
      <c r="AB900" s="1" t="s">
        <v>170</v>
      </c>
      <c r="AC900" s="1" t="s">
        <v>171</v>
      </c>
      <c r="AD900" s="1" t="s">
        <v>11</v>
      </c>
      <c r="AE900" s="2">
        <v>41988</v>
      </c>
      <c r="AF900" s="2">
        <v>41988</v>
      </c>
      <c r="AG900">
        <v>156.4</v>
      </c>
      <c r="AH900" t="str">
        <f>podroze7[[#This Row],[Imie]]&amp;podroze7[[#This Row],[Nazwisko]]</f>
        <v>NataliaIdar</v>
      </c>
      <c r="AI900">
        <f>COUNTIF(podroze7[id],podroze7[[#This Row],[id]])</f>
        <v>10</v>
      </c>
      <c r="AJ900">
        <f>podroze7[[#This Row],[D_powr]]-podroze7[[#This Row],[D_wyj]]+1</f>
        <v>1</v>
      </c>
      <c r="AK900" s="1" cm="1">
        <f t="array" ref="AK900">SUM(IF(podroze7[Nazwisko]=podroze7[[#This Row],[Nazwisko]],podroze7[dnie],0))</f>
        <v>18</v>
      </c>
      <c r="AL900" s="1">
        <f>30+(podroze7[[#This Row],[dnie]]-1)*24</f>
        <v>30</v>
      </c>
      <c r="AM900" s="1">
        <f>podroze7[[#This Row],[dieta]]+podroze7[[#This Row],[Koszt_wyj]]</f>
        <v>186.4</v>
      </c>
      <c r="AZ900" s="1" t="s">
        <v>170</v>
      </c>
      <c r="BA900" s="1" t="s">
        <v>171</v>
      </c>
      <c r="BB900" s="1" t="s">
        <v>11</v>
      </c>
      <c r="BC900" s="2">
        <v>41988</v>
      </c>
      <c r="BD900" s="2">
        <v>41988</v>
      </c>
      <c r="BE900">
        <v>156.4</v>
      </c>
      <c r="BF900" t="str">
        <f>podroze78[[#This Row],[Imie]]&amp;podroze78[[#This Row],[Nazwisko]]</f>
        <v>NataliaIdar</v>
      </c>
      <c r="BG900">
        <f>COUNTIF(podroze78[id],podroze78[[#This Row],[id]])</f>
        <v>10</v>
      </c>
      <c r="BH900">
        <f>podroze78[[#This Row],[D_powr]]-podroze78[[#This Row],[D_wyj]]+1</f>
        <v>1</v>
      </c>
      <c r="BI900" s="1" cm="1">
        <f t="array" ref="BI900">SUM(IF(podroze78[Nazwisko]=podroze78[[#This Row],[Nazwisko]],podroze78[dnie],0))</f>
        <v>18</v>
      </c>
      <c r="BJ900" s="1">
        <f>30+(podroze78[[#This Row],[dnie]]-1)*24</f>
        <v>30</v>
      </c>
      <c r="BK900" s="1">
        <f>podroze78[[#This Row],[dieta]]+podroze78[[#This Row],[Koszt_wyj]]</f>
        <v>186.4</v>
      </c>
      <c r="BL900" s="1">
        <f>MONTH(podroze78[[#This Row],[D_wyj]])</f>
        <v>12</v>
      </c>
      <c r="BT900" s="1" t="s">
        <v>170</v>
      </c>
      <c r="BU900" s="1" t="s">
        <v>171</v>
      </c>
      <c r="BV900" s="1" t="s">
        <v>11</v>
      </c>
      <c r="BW900" s="2">
        <v>41988</v>
      </c>
      <c r="BX900" s="2">
        <v>41988</v>
      </c>
      <c r="BY900">
        <v>156.4</v>
      </c>
      <c r="BZ900" t="str">
        <f>podroze789[[#This Row],[Imie]]&amp;podroze789[[#This Row],[Nazwisko]]</f>
        <v>NataliaIdar</v>
      </c>
      <c r="CA900">
        <f>COUNTIF(podroze789[id],podroze789[[#This Row],[id]])</f>
        <v>10</v>
      </c>
      <c r="CB900">
        <f>podroze789[[#This Row],[D_powr]]-podroze789[[#This Row],[D_wyj]]+1</f>
        <v>1</v>
      </c>
      <c r="CC900" s="1" cm="1">
        <f t="array" ref="CC900">SUM(IF(podroze789[Nazwisko]=podroze789[[#This Row],[Nazwisko]],podroze789[dnie],0))</f>
        <v>18</v>
      </c>
      <c r="CD900" s="1">
        <f>30+(podroze789[[#This Row],[dnie]]-1)*24</f>
        <v>30</v>
      </c>
      <c r="CE900" s="1">
        <f>podroze789[[#This Row],[dieta]]+podroze789[[#This Row],[Koszt_wyj]]</f>
        <v>186.4</v>
      </c>
      <c r="CF900" s="1">
        <f>MONTH(podroze789[[#This Row],[D_wyj]])</f>
        <v>12</v>
      </c>
      <c r="CG900" s="1">
        <f>podroze789[[#This Row],[dnie]]-1</f>
        <v>0</v>
      </c>
    </row>
    <row r="901" spans="1:85" hidden="1" x14ac:dyDescent="0.25">
      <c r="A901" s="1" t="s">
        <v>33</v>
      </c>
      <c r="B901" s="1" t="s">
        <v>141</v>
      </c>
      <c r="C901" s="1" t="s">
        <v>38</v>
      </c>
      <c r="D901" s="2">
        <v>41982</v>
      </c>
      <c r="E901" s="2">
        <v>41982</v>
      </c>
      <c r="F901">
        <v>278.8</v>
      </c>
      <c r="G901" t="str">
        <f>podroze[[#This Row],[Imie]]&amp;podroze[[#This Row],[Nazwisko]]</f>
        <v>AndrzejBarcz</v>
      </c>
      <c r="H901">
        <f>COUNTIF(podroze[id],podroze[[#This Row],[id]])</f>
        <v>7</v>
      </c>
      <c r="I901">
        <f>podroze[[#This Row],[D_powr]]-podroze[[#This Row],[D_wyj]]+1</f>
        <v>1</v>
      </c>
      <c r="J901" s="1" cm="1">
        <f t="array" ref="J901">SUM(IF(podroze[Nazwisko]=podroze[[#This Row],[Nazwisko]],podroze[dnie],0))</f>
        <v>18</v>
      </c>
      <c r="K901" s="1">
        <f>30+(podroze[[#This Row],[dnie]]-1)*24</f>
        <v>30</v>
      </c>
      <c r="AB901" s="1" t="s">
        <v>33</v>
      </c>
      <c r="AC901" s="1" t="s">
        <v>141</v>
      </c>
      <c r="AD901" s="1" t="s">
        <v>38</v>
      </c>
      <c r="AE901" s="2">
        <v>41982</v>
      </c>
      <c r="AF901" s="2">
        <v>41982</v>
      </c>
      <c r="AG901">
        <v>278.8</v>
      </c>
      <c r="AH901" t="str">
        <f>podroze7[[#This Row],[Imie]]&amp;podroze7[[#This Row],[Nazwisko]]</f>
        <v>AndrzejBarcz</v>
      </c>
      <c r="AI901">
        <f>COUNTIF(podroze7[id],podroze7[[#This Row],[id]])</f>
        <v>7</v>
      </c>
      <c r="AJ901">
        <f>podroze7[[#This Row],[D_powr]]-podroze7[[#This Row],[D_wyj]]+1</f>
        <v>1</v>
      </c>
      <c r="AK901" s="1" cm="1">
        <f t="array" ref="AK901">SUM(IF(podroze7[Nazwisko]=podroze7[[#This Row],[Nazwisko]],podroze7[dnie],0))</f>
        <v>18</v>
      </c>
      <c r="AL901" s="1">
        <f>30+(podroze7[[#This Row],[dnie]]-1)*24</f>
        <v>30</v>
      </c>
      <c r="AM901" s="1">
        <f>podroze7[[#This Row],[dieta]]+podroze7[[#This Row],[Koszt_wyj]]</f>
        <v>308.8</v>
      </c>
      <c r="AZ901" s="1" t="s">
        <v>33</v>
      </c>
      <c r="BA901" s="1" t="s">
        <v>141</v>
      </c>
      <c r="BB901" s="1" t="s">
        <v>38</v>
      </c>
      <c r="BC901" s="2">
        <v>41982</v>
      </c>
      <c r="BD901" s="2">
        <v>41982</v>
      </c>
      <c r="BE901">
        <v>278.8</v>
      </c>
      <c r="BF901" t="str">
        <f>podroze78[[#This Row],[Imie]]&amp;podroze78[[#This Row],[Nazwisko]]</f>
        <v>AndrzejBarcz</v>
      </c>
      <c r="BG901">
        <f>COUNTIF(podroze78[id],podroze78[[#This Row],[id]])</f>
        <v>7</v>
      </c>
      <c r="BH901">
        <f>podroze78[[#This Row],[D_powr]]-podroze78[[#This Row],[D_wyj]]+1</f>
        <v>1</v>
      </c>
      <c r="BI901" s="1" cm="1">
        <f t="array" ref="BI901">SUM(IF(podroze78[Nazwisko]=podroze78[[#This Row],[Nazwisko]],podroze78[dnie],0))</f>
        <v>18</v>
      </c>
      <c r="BJ901" s="1">
        <f>30+(podroze78[[#This Row],[dnie]]-1)*24</f>
        <v>30</v>
      </c>
      <c r="BK901" s="1">
        <f>podroze78[[#This Row],[dieta]]+podroze78[[#This Row],[Koszt_wyj]]</f>
        <v>308.8</v>
      </c>
      <c r="BL901" s="1">
        <f>MONTH(podroze78[[#This Row],[D_wyj]])</f>
        <v>12</v>
      </c>
      <c r="BT901" s="1" t="s">
        <v>33</v>
      </c>
      <c r="BU901" s="1" t="s">
        <v>141</v>
      </c>
      <c r="BV901" s="1" t="s">
        <v>38</v>
      </c>
      <c r="BW901" s="2">
        <v>41982</v>
      </c>
      <c r="BX901" s="2">
        <v>41982</v>
      </c>
      <c r="BY901">
        <v>278.8</v>
      </c>
      <c r="BZ901" t="str">
        <f>podroze789[[#This Row],[Imie]]&amp;podroze789[[#This Row],[Nazwisko]]</f>
        <v>AndrzejBarcz</v>
      </c>
      <c r="CA901">
        <f>COUNTIF(podroze789[id],podroze789[[#This Row],[id]])</f>
        <v>7</v>
      </c>
      <c r="CB901">
        <f>podroze789[[#This Row],[D_powr]]-podroze789[[#This Row],[D_wyj]]+1</f>
        <v>1</v>
      </c>
      <c r="CC901" s="1" cm="1">
        <f t="array" ref="CC901">SUM(IF(podroze789[Nazwisko]=podroze789[[#This Row],[Nazwisko]],podroze789[dnie],0))</f>
        <v>18</v>
      </c>
      <c r="CD901" s="1">
        <f>30+(podroze789[[#This Row],[dnie]]-1)*24</f>
        <v>30</v>
      </c>
      <c r="CE901" s="1">
        <f>podroze789[[#This Row],[dieta]]+podroze789[[#This Row],[Koszt_wyj]]</f>
        <v>308.8</v>
      </c>
      <c r="CF901" s="1">
        <f>MONTH(podroze789[[#This Row],[D_wyj]])</f>
        <v>12</v>
      </c>
      <c r="CG901" s="1">
        <f>podroze789[[#This Row],[dnie]]-1</f>
        <v>0</v>
      </c>
    </row>
    <row r="902" spans="1:85" hidden="1" x14ac:dyDescent="0.25">
      <c r="A902" s="1" t="s">
        <v>33</v>
      </c>
      <c r="B902" s="1" t="s">
        <v>141</v>
      </c>
      <c r="C902" s="1" t="s">
        <v>27</v>
      </c>
      <c r="D902" s="2">
        <v>41985</v>
      </c>
      <c r="E902" s="2">
        <v>41985</v>
      </c>
      <c r="F902">
        <v>442</v>
      </c>
      <c r="G902" t="str">
        <f>podroze[[#This Row],[Imie]]&amp;podroze[[#This Row],[Nazwisko]]</f>
        <v>AndrzejBarcz</v>
      </c>
      <c r="H902">
        <f>COUNTIF(podroze[id],podroze[[#This Row],[id]])</f>
        <v>7</v>
      </c>
      <c r="I902">
        <f>podroze[[#This Row],[D_powr]]-podroze[[#This Row],[D_wyj]]+1</f>
        <v>1</v>
      </c>
      <c r="J902" s="1" cm="1">
        <f t="array" ref="J902">SUM(IF(podroze[Nazwisko]=podroze[[#This Row],[Nazwisko]],podroze[dnie],0))</f>
        <v>18</v>
      </c>
      <c r="K902" s="1">
        <f>30+(podroze[[#This Row],[dnie]]-1)*24</f>
        <v>30</v>
      </c>
      <c r="AB902" s="1" t="s">
        <v>33</v>
      </c>
      <c r="AC902" s="1" t="s">
        <v>141</v>
      </c>
      <c r="AD902" s="1" t="s">
        <v>27</v>
      </c>
      <c r="AE902" s="2">
        <v>41985</v>
      </c>
      <c r="AF902" s="2">
        <v>41985</v>
      </c>
      <c r="AG902">
        <v>442</v>
      </c>
      <c r="AH902" t="str">
        <f>podroze7[[#This Row],[Imie]]&amp;podroze7[[#This Row],[Nazwisko]]</f>
        <v>AndrzejBarcz</v>
      </c>
      <c r="AI902">
        <f>COUNTIF(podroze7[id],podroze7[[#This Row],[id]])</f>
        <v>7</v>
      </c>
      <c r="AJ902">
        <f>podroze7[[#This Row],[D_powr]]-podroze7[[#This Row],[D_wyj]]+1</f>
        <v>1</v>
      </c>
      <c r="AK902" s="1" cm="1">
        <f t="array" ref="AK902">SUM(IF(podroze7[Nazwisko]=podroze7[[#This Row],[Nazwisko]],podroze7[dnie],0))</f>
        <v>18</v>
      </c>
      <c r="AL902" s="1">
        <f>30+(podroze7[[#This Row],[dnie]]-1)*24</f>
        <v>30</v>
      </c>
      <c r="AM902" s="1">
        <f>podroze7[[#This Row],[dieta]]+podroze7[[#This Row],[Koszt_wyj]]</f>
        <v>472</v>
      </c>
      <c r="AZ902" s="1" t="s">
        <v>33</v>
      </c>
      <c r="BA902" s="1" t="s">
        <v>141</v>
      </c>
      <c r="BB902" s="1" t="s">
        <v>27</v>
      </c>
      <c r="BC902" s="2">
        <v>41985</v>
      </c>
      <c r="BD902" s="2">
        <v>41985</v>
      </c>
      <c r="BE902">
        <v>442</v>
      </c>
      <c r="BF902" t="str">
        <f>podroze78[[#This Row],[Imie]]&amp;podroze78[[#This Row],[Nazwisko]]</f>
        <v>AndrzejBarcz</v>
      </c>
      <c r="BG902">
        <f>COUNTIF(podroze78[id],podroze78[[#This Row],[id]])</f>
        <v>7</v>
      </c>
      <c r="BH902">
        <f>podroze78[[#This Row],[D_powr]]-podroze78[[#This Row],[D_wyj]]+1</f>
        <v>1</v>
      </c>
      <c r="BI902" s="1" cm="1">
        <f t="array" ref="BI902">SUM(IF(podroze78[Nazwisko]=podroze78[[#This Row],[Nazwisko]],podroze78[dnie],0))</f>
        <v>18</v>
      </c>
      <c r="BJ902" s="1">
        <f>30+(podroze78[[#This Row],[dnie]]-1)*24</f>
        <v>30</v>
      </c>
      <c r="BK902" s="1">
        <f>podroze78[[#This Row],[dieta]]+podroze78[[#This Row],[Koszt_wyj]]</f>
        <v>472</v>
      </c>
      <c r="BL902" s="1">
        <f>MONTH(podroze78[[#This Row],[D_wyj]])</f>
        <v>12</v>
      </c>
      <c r="BT902" s="1" t="s">
        <v>33</v>
      </c>
      <c r="BU902" s="1" t="s">
        <v>141</v>
      </c>
      <c r="BV902" s="1" t="s">
        <v>27</v>
      </c>
      <c r="BW902" s="2">
        <v>41985</v>
      </c>
      <c r="BX902" s="2">
        <v>41985</v>
      </c>
      <c r="BY902">
        <v>442</v>
      </c>
      <c r="BZ902" t="str">
        <f>podroze789[[#This Row],[Imie]]&amp;podroze789[[#This Row],[Nazwisko]]</f>
        <v>AndrzejBarcz</v>
      </c>
      <c r="CA902">
        <f>COUNTIF(podroze789[id],podroze789[[#This Row],[id]])</f>
        <v>7</v>
      </c>
      <c r="CB902">
        <f>podroze789[[#This Row],[D_powr]]-podroze789[[#This Row],[D_wyj]]+1</f>
        <v>1</v>
      </c>
      <c r="CC902" s="1" cm="1">
        <f t="array" ref="CC902">SUM(IF(podroze789[Nazwisko]=podroze789[[#This Row],[Nazwisko]],podroze789[dnie],0))</f>
        <v>18</v>
      </c>
      <c r="CD902" s="1">
        <f>30+(podroze789[[#This Row],[dnie]]-1)*24</f>
        <v>30</v>
      </c>
      <c r="CE902" s="1">
        <f>podroze789[[#This Row],[dieta]]+podroze789[[#This Row],[Koszt_wyj]]</f>
        <v>472</v>
      </c>
      <c r="CF902" s="1">
        <f>MONTH(podroze789[[#This Row],[D_wyj]])</f>
        <v>12</v>
      </c>
      <c r="CG902" s="1">
        <f>podroze789[[#This Row],[dnie]]-1</f>
        <v>0</v>
      </c>
    </row>
    <row r="903" spans="1:85" hidden="1" x14ac:dyDescent="0.25">
      <c r="A903" s="1" t="s">
        <v>70</v>
      </c>
      <c r="B903" s="1" t="s">
        <v>71</v>
      </c>
      <c r="C903" s="1" t="s">
        <v>27</v>
      </c>
      <c r="D903" s="2">
        <v>41652</v>
      </c>
      <c r="E903" s="2">
        <v>41652</v>
      </c>
      <c r="F903">
        <v>442</v>
      </c>
      <c r="G903" t="str">
        <f>podroze[[#This Row],[Imie]]&amp;podroze[[#This Row],[Nazwisko]]</f>
        <v>MarekHolski</v>
      </c>
      <c r="H903">
        <f>COUNTIF(podroze[id],podroze[[#This Row],[id]])</f>
        <v>7</v>
      </c>
      <c r="I903">
        <f>podroze[[#This Row],[D_powr]]-podroze[[#This Row],[D_wyj]]+1</f>
        <v>1</v>
      </c>
      <c r="J903" s="1" cm="1">
        <f t="array" ref="J903">SUM(IF(podroze[Nazwisko]=podroze[[#This Row],[Nazwisko]],podroze[dnie],0))</f>
        <v>18</v>
      </c>
      <c r="K903" s="1">
        <f>30+(podroze[[#This Row],[dnie]]-1)*24</f>
        <v>30</v>
      </c>
      <c r="AB903" s="1" t="s">
        <v>70</v>
      </c>
      <c r="AC903" s="1" t="s">
        <v>71</v>
      </c>
      <c r="AD903" s="1" t="s">
        <v>27</v>
      </c>
      <c r="AE903" s="2">
        <v>41652</v>
      </c>
      <c r="AF903" s="2">
        <v>41652</v>
      </c>
      <c r="AG903">
        <v>442</v>
      </c>
      <c r="AH903" t="str">
        <f>podroze7[[#This Row],[Imie]]&amp;podroze7[[#This Row],[Nazwisko]]</f>
        <v>MarekHolski</v>
      </c>
      <c r="AI903">
        <f>COUNTIF(podroze7[id],podroze7[[#This Row],[id]])</f>
        <v>7</v>
      </c>
      <c r="AJ903">
        <f>podroze7[[#This Row],[D_powr]]-podroze7[[#This Row],[D_wyj]]+1</f>
        <v>1</v>
      </c>
      <c r="AK903" s="1" cm="1">
        <f t="array" ref="AK903">SUM(IF(podroze7[Nazwisko]=podroze7[[#This Row],[Nazwisko]],podroze7[dnie],0))</f>
        <v>18</v>
      </c>
      <c r="AL903" s="1">
        <f>30+(podroze7[[#This Row],[dnie]]-1)*24</f>
        <v>30</v>
      </c>
      <c r="AM903" s="1">
        <f>podroze7[[#This Row],[dieta]]+podroze7[[#This Row],[Koszt_wyj]]</f>
        <v>472</v>
      </c>
      <c r="AZ903" s="1" t="s">
        <v>70</v>
      </c>
      <c r="BA903" s="1" t="s">
        <v>71</v>
      </c>
      <c r="BB903" s="1" t="s">
        <v>27</v>
      </c>
      <c r="BC903" s="2">
        <v>41652</v>
      </c>
      <c r="BD903" s="2">
        <v>41652</v>
      </c>
      <c r="BE903">
        <v>442</v>
      </c>
      <c r="BF903" t="str">
        <f>podroze78[[#This Row],[Imie]]&amp;podroze78[[#This Row],[Nazwisko]]</f>
        <v>MarekHolski</v>
      </c>
      <c r="BG903">
        <f>COUNTIF(podroze78[id],podroze78[[#This Row],[id]])</f>
        <v>7</v>
      </c>
      <c r="BH903">
        <f>podroze78[[#This Row],[D_powr]]-podroze78[[#This Row],[D_wyj]]+1</f>
        <v>1</v>
      </c>
      <c r="BI903" s="1" cm="1">
        <f t="array" ref="BI903">SUM(IF(podroze78[Nazwisko]=podroze78[[#This Row],[Nazwisko]],podroze78[dnie],0))</f>
        <v>18</v>
      </c>
      <c r="BJ903" s="1">
        <f>30+(podroze78[[#This Row],[dnie]]-1)*24</f>
        <v>30</v>
      </c>
      <c r="BK903" s="1">
        <f>podroze78[[#This Row],[dieta]]+podroze78[[#This Row],[Koszt_wyj]]</f>
        <v>472</v>
      </c>
      <c r="BL903" s="1">
        <f>MONTH(podroze78[[#This Row],[D_wyj]])</f>
        <v>1</v>
      </c>
      <c r="BT903" s="1" t="s">
        <v>70</v>
      </c>
      <c r="BU903" s="1" t="s">
        <v>71</v>
      </c>
      <c r="BV903" s="1" t="s">
        <v>27</v>
      </c>
      <c r="BW903" s="2">
        <v>41652</v>
      </c>
      <c r="BX903" s="2">
        <v>41652</v>
      </c>
      <c r="BY903">
        <v>442</v>
      </c>
      <c r="BZ903" t="str">
        <f>podroze789[[#This Row],[Imie]]&amp;podroze789[[#This Row],[Nazwisko]]</f>
        <v>MarekHolski</v>
      </c>
      <c r="CA903">
        <f>COUNTIF(podroze789[id],podroze789[[#This Row],[id]])</f>
        <v>7</v>
      </c>
      <c r="CB903">
        <f>podroze789[[#This Row],[D_powr]]-podroze789[[#This Row],[D_wyj]]+1</f>
        <v>1</v>
      </c>
      <c r="CC903" s="1" cm="1">
        <f t="array" ref="CC903">SUM(IF(podroze789[Nazwisko]=podroze789[[#This Row],[Nazwisko]],podroze789[dnie],0))</f>
        <v>18</v>
      </c>
      <c r="CD903" s="1">
        <f>30+(podroze789[[#This Row],[dnie]]-1)*24</f>
        <v>30</v>
      </c>
      <c r="CE903" s="1">
        <f>podroze789[[#This Row],[dieta]]+podroze789[[#This Row],[Koszt_wyj]]</f>
        <v>472</v>
      </c>
      <c r="CF903" s="1">
        <f>MONTH(podroze789[[#This Row],[D_wyj]])</f>
        <v>1</v>
      </c>
      <c r="CG903" s="1">
        <f>podroze789[[#This Row],[dnie]]-1</f>
        <v>0</v>
      </c>
    </row>
    <row r="904" spans="1:85" x14ac:dyDescent="0.25">
      <c r="A904" s="1" t="s">
        <v>86</v>
      </c>
      <c r="B904" s="1" t="s">
        <v>87</v>
      </c>
      <c r="C904" s="1" t="s">
        <v>14</v>
      </c>
      <c r="D904" s="2">
        <v>41982</v>
      </c>
      <c r="E904" s="2">
        <v>41986</v>
      </c>
      <c r="F904">
        <v>674.5</v>
      </c>
      <c r="G904" t="str">
        <f>podroze[[#This Row],[Imie]]&amp;podroze[[#This Row],[Nazwisko]]</f>
        <v>AdamMarkowski</v>
      </c>
      <c r="H904">
        <f>COUNTIF(podroze[id],podroze[[#This Row],[id]])</f>
        <v>8</v>
      </c>
      <c r="I904">
        <f>podroze[[#This Row],[D_powr]]-podroze[[#This Row],[D_wyj]]+1</f>
        <v>5</v>
      </c>
      <c r="J904" s="1" cm="1">
        <f t="array" ref="J904">SUM(IF(podroze[Nazwisko]=podroze[[#This Row],[Nazwisko]],podroze[dnie],0))</f>
        <v>17</v>
      </c>
      <c r="K904" s="1">
        <f>30+(podroze[[#This Row],[dnie]]-1)*24</f>
        <v>126</v>
      </c>
      <c r="AB904" s="1" t="s">
        <v>86</v>
      </c>
      <c r="AC904" s="1" t="s">
        <v>87</v>
      </c>
      <c r="AD904" s="1" t="s">
        <v>14</v>
      </c>
      <c r="AE904" s="2">
        <v>41982</v>
      </c>
      <c r="AF904" s="2">
        <v>41986</v>
      </c>
      <c r="AG904">
        <v>674.5</v>
      </c>
      <c r="AH904" t="str">
        <f>podroze7[[#This Row],[Imie]]&amp;podroze7[[#This Row],[Nazwisko]]</f>
        <v>AdamMarkowski</v>
      </c>
      <c r="AI904">
        <f>COUNTIF(podroze7[id],podroze7[[#This Row],[id]])</f>
        <v>8</v>
      </c>
      <c r="AJ904">
        <f>podroze7[[#This Row],[D_powr]]-podroze7[[#This Row],[D_wyj]]+1</f>
        <v>5</v>
      </c>
      <c r="AK904" s="1" cm="1">
        <f t="array" ref="AK904">SUM(IF(podroze7[Nazwisko]=podroze7[[#This Row],[Nazwisko]],podroze7[dnie],0))</f>
        <v>17</v>
      </c>
      <c r="AL904" s="1">
        <f>30+(podroze7[[#This Row],[dnie]]-1)*24</f>
        <v>126</v>
      </c>
      <c r="AM904" s="1">
        <f>podroze7[[#This Row],[dieta]]+podroze7[[#This Row],[Koszt_wyj]]</f>
        <v>800.5</v>
      </c>
      <c r="AZ904" s="1" t="s">
        <v>86</v>
      </c>
      <c r="BA904" s="1" t="s">
        <v>87</v>
      </c>
      <c r="BB904" s="1" t="s">
        <v>14</v>
      </c>
      <c r="BC904" s="2">
        <v>41982</v>
      </c>
      <c r="BD904" s="2">
        <v>41986</v>
      </c>
      <c r="BE904">
        <v>674.5</v>
      </c>
      <c r="BF904" t="str">
        <f>podroze78[[#This Row],[Imie]]&amp;podroze78[[#This Row],[Nazwisko]]</f>
        <v>AdamMarkowski</v>
      </c>
      <c r="BG904">
        <f>COUNTIF(podroze78[id],podroze78[[#This Row],[id]])</f>
        <v>8</v>
      </c>
      <c r="BH904">
        <f>podroze78[[#This Row],[D_powr]]-podroze78[[#This Row],[D_wyj]]+1</f>
        <v>5</v>
      </c>
      <c r="BI904" s="1" cm="1">
        <f t="array" ref="BI904">SUM(IF(podroze78[Nazwisko]=podroze78[[#This Row],[Nazwisko]],podroze78[dnie],0))</f>
        <v>17</v>
      </c>
      <c r="BJ904" s="1">
        <f>30+(podroze78[[#This Row],[dnie]]-1)*24</f>
        <v>126</v>
      </c>
      <c r="BK904" s="1">
        <f>podroze78[[#This Row],[dieta]]+podroze78[[#This Row],[Koszt_wyj]]</f>
        <v>800.5</v>
      </c>
      <c r="BL904" s="1">
        <f>MONTH(podroze78[[#This Row],[D_wyj]])</f>
        <v>12</v>
      </c>
      <c r="BT904" s="1" t="s">
        <v>86</v>
      </c>
      <c r="BU904" s="1" t="s">
        <v>87</v>
      </c>
      <c r="BV904" s="1" t="s">
        <v>14</v>
      </c>
      <c r="BW904" s="2">
        <v>41982</v>
      </c>
      <c r="BX904" s="2">
        <v>41986</v>
      </c>
      <c r="BY904">
        <v>674.5</v>
      </c>
      <c r="BZ904" t="str">
        <f>podroze789[[#This Row],[Imie]]&amp;podroze789[[#This Row],[Nazwisko]]</f>
        <v>AdamMarkowski</v>
      </c>
      <c r="CA904">
        <f>COUNTIF(podroze789[id],podroze789[[#This Row],[id]])</f>
        <v>8</v>
      </c>
      <c r="CB904">
        <f>podroze789[[#This Row],[D_powr]]-podroze789[[#This Row],[D_wyj]]+1</f>
        <v>5</v>
      </c>
      <c r="CC904" s="1" cm="1">
        <f t="array" ref="CC904">SUM(IF(podroze789[Nazwisko]=podroze789[[#This Row],[Nazwisko]],podroze789[dnie],0))</f>
        <v>17</v>
      </c>
      <c r="CD904" s="1">
        <f>30+(podroze789[[#This Row],[dnie]]-1)*24</f>
        <v>126</v>
      </c>
      <c r="CE904" s="1">
        <f>podroze789[[#This Row],[dieta]]+podroze789[[#This Row],[Koszt_wyj]]</f>
        <v>800.5</v>
      </c>
      <c r="CF904" s="1">
        <f>MONTH(podroze789[[#This Row],[D_wyj]])</f>
        <v>12</v>
      </c>
      <c r="CG904" s="1">
        <f>podroze789[[#This Row],[dnie]]-1</f>
        <v>4</v>
      </c>
    </row>
    <row r="905" spans="1:85" x14ac:dyDescent="0.25">
      <c r="A905" s="1" t="s">
        <v>48</v>
      </c>
      <c r="B905" s="1" t="s">
        <v>49</v>
      </c>
      <c r="C905" s="1" t="s">
        <v>11</v>
      </c>
      <c r="D905" s="2">
        <v>41737</v>
      </c>
      <c r="E905" s="2">
        <v>41740</v>
      </c>
      <c r="F905">
        <v>573.4</v>
      </c>
      <c r="G905" t="str">
        <f>podroze[[#This Row],[Imie]]&amp;podroze[[#This Row],[Nazwisko]]</f>
        <v>BonifacyBarczewski</v>
      </c>
      <c r="H905">
        <f>COUNTIF(podroze[id],podroze[[#This Row],[id]])</f>
        <v>8</v>
      </c>
      <c r="I905">
        <f>podroze[[#This Row],[D_powr]]-podroze[[#This Row],[D_wyj]]+1</f>
        <v>4</v>
      </c>
      <c r="J905" s="1" cm="1">
        <f t="array" ref="J905">SUM(IF(podroze[Nazwisko]=podroze[[#This Row],[Nazwisko]],podroze[dnie],0))</f>
        <v>17</v>
      </c>
      <c r="K905" s="1">
        <f>30+(podroze[[#This Row],[dnie]]-1)*24</f>
        <v>102</v>
      </c>
      <c r="AB905" s="1" t="s">
        <v>48</v>
      </c>
      <c r="AC905" s="1" t="s">
        <v>49</v>
      </c>
      <c r="AD905" s="1" t="s">
        <v>11</v>
      </c>
      <c r="AE905" s="2">
        <v>41737</v>
      </c>
      <c r="AF905" s="2">
        <v>41740</v>
      </c>
      <c r="AG905">
        <v>573.4</v>
      </c>
      <c r="AH905" t="str">
        <f>podroze7[[#This Row],[Imie]]&amp;podroze7[[#This Row],[Nazwisko]]</f>
        <v>BonifacyBarczewski</v>
      </c>
      <c r="AI905">
        <f>COUNTIF(podroze7[id],podroze7[[#This Row],[id]])</f>
        <v>8</v>
      </c>
      <c r="AJ905">
        <f>podroze7[[#This Row],[D_powr]]-podroze7[[#This Row],[D_wyj]]+1</f>
        <v>4</v>
      </c>
      <c r="AK905" s="1" cm="1">
        <f t="array" ref="AK905">SUM(IF(podroze7[Nazwisko]=podroze7[[#This Row],[Nazwisko]],podroze7[dnie],0))</f>
        <v>17</v>
      </c>
      <c r="AL905" s="1">
        <f>30+(podroze7[[#This Row],[dnie]]-1)*24</f>
        <v>102</v>
      </c>
      <c r="AM905" s="1">
        <f>podroze7[[#This Row],[dieta]]+podroze7[[#This Row],[Koszt_wyj]]</f>
        <v>675.4</v>
      </c>
      <c r="AZ905" s="1" t="s">
        <v>48</v>
      </c>
      <c r="BA905" s="1" t="s">
        <v>49</v>
      </c>
      <c r="BB905" s="1" t="s">
        <v>11</v>
      </c>
      <c r="BC905" s="2">
        <v>41737</v>
      </c>
      <c r="BD905" s="2">
        <v>41740</v>
      </c>
      <c r="BE905">
        <v>573.4</v>
      </c>
      <c r="BF905" t="str">
        <f>podroze78[[#This Row],[Imie]]&amp;podroze78[[#This Row],[Nazwisko]]</f>
        <v>BonifacyBarczewski</v>
      </c>
      <c r="BG905">
        <f>COUNTIF(podroze78[id],podroze78[[#This Row],[id]])</f>
        <v>8</v>
      </c>
      <c r="BH905">
        <f>podroze78[[#This Row],[D_powr]]-podroze78[[#This Row],[D_wyj]]+1</f>
        <v>4</v>
      </c>
      <c r="BI905" s="1" cm="1">
        <f t="array" ref="BI905">SUM(IF(podroze78[Nazwisko]=podroze78[[#This Row],[Nazwisko]],podroze78[dnie],0))</f>
        <v>17</v>
      </c>
      <c r="BJ905" s="1">
        <f>30+(podroze78[[#This Row],[dnie]]-1)*24</f>
        <v>102</v>
      </c>
      <c r="BK905" s="1">
        <f>podroze78[[#This Row],[dieta]]+podroze78[[#This Row],[Koszt_wyj]]</f>
        <v>675.4</v>
      </c>
      <c r="BL905" s="1">
        <f>MONTH(podroze78[[#This Row],[D_wyj]])</f>
        <v>4</v>
      </c>
      <c r="BT905" s="1" t="s">
        <v>48</v>
      </c>
      <c r="BU905" s="1" t="s">
        <v>49</v>
      </c>
      <c r="BV905" s="1" t="s">
        <v>11</v>
      </c>
      <c r="BW905" s="2">
        <v>41737</v>
      </c>
      <c r="BX905" s="2">
        <v>41740</v>
      </c>
      <c r="BY905">
        <v>573.4</v>
      </c>
      <c r="BZ905" t="str">
        <f>podroze789[[#This Row],[Imie]]&amp;podroze789[[#This Row],[Nazwisko]]</f>
        <v>BonifacyBarczewski</v>
      </c>
      <c r="CA905">
        <f>COUNTIF(podroze789[id],podroze789[[#This Row],[id]])</f>
        <v>8</v>
      </c>
      <c r="CB905">
        <f>podroze789[[#This Row],[D_powr]]-podroze789[[#This Row],[D_wyj]]+1</f>
        <v>4</v>
      </c>
      <c r="CC905" s="1" cm="1">
        <f t="array" ref="CC905">SUM(IF(podroze789[Nazwisko]=podroze789[[#This Row],[Nazwisko]],podroze789[dnie],0))</f>
        <v>17</v>
      </c>
      <c r="CD905" s="1">
        <f>30+(podroze789[[#This Row],[dnie]]-1)*24</f>
        <v>102</v>
      </c>
      <c r="CE905" s="1">
        <f>podroze789[[#This Row],[dieta]]+podroze789[[#This Row],[Koszt_wyj]]</f>
        <v>675.4</v>
      </c>
      <c r="CF905" s="1">
        <f>MONTH(podroze789[[#This Row],[D_wyj]])</f>
        <v>4</v>
      </c>
      <c r="CG905" s="1">
        <f>podroze789[[#This Row],[dnie]]-1</f>
        <v>3</v>
      </c>
    </row>
    <row r="906" spans="1:85" x14ac:dyDescent="0.25">
      <c r="A906" s="1" t="s">
        <v>48</v>
      </c>
      <c r="B906" s="1" t="s">
        <v>49</v>
      </c>
      <c r="C906" s="1" t="s">
        <v>24</v>
      </c>
      <c r="D906" s="2">
        <v>41982</v>
      </c>
      <c r="E906" s="2">
        <v>41985</v>
      </c>
      <c r="F906">
        <v>737.7</v>
      </c>
      <c r="G906" t="str">
        <f>podroze[[#This Row],[Imie]]&amp;podroze[[#This Row],[Nazwisko]]</f>
        <v>BonifacyBarczewski</v>
      </c>
      <c r="H906">
        <f>COUNTIF(podroze[id],podroze[[#This Row],[id]])</f>
        <v>8</v>
      </c>
      <c r="I906">
        <f>podroze[[#This Row],[D_powr]]-podroze[[#This Row],[D_wyj]]+1</f>
        <v>4</v>
      </c>
      <c r="J906" s="1" cm="1">
        <f t="array" ref="J906">SUM(IF(podroze[Nazwisko]=podroze[[#This Row],[Nazwisko]],podroze[dnie],0))</f>
        <v>17</v>
      </c>
      <c r="K906" s="1">
        <f>30+(podroze[[#This Row],[dnie]]-1)*24</f>
        <v>102</v>
      </c>
      <c r="AB906" s="1" t="s">
        <v>48</v>
      </c>
      <c r="AC906" s="1" t="s">
        <v>49</v>
      </c>
      <c r="AD906" s="1" t="s">
        <v>24</v>
      </c>
      <c r="AE906" s="2">
        <v>41982</v>
      </c>
      <c r="AF906" s="2">
        <v>41985</v>
      </c>
      <c r="AG906">
        <v>737.7</v>
      </c>
      <c r="AH906" t="str">
        <f>podroze7[[#This Row],[Imie]]&amp;podroze7[[#This Row],[Nazwisko]]</f>
        <v>BonifacyBarczewski</v>
      </c>
      <c r="AI906">
        <f>COUNTIF(podroze7[id],podroze7[[#This Row],[id]])</f>
        <v>8</v>
      </c>
      <c r="AJ906">
        <f>podroze7[[#This Row],[D_powr]]-podroze7[[#This Row],[D_wyj]]+1</f>
        <v>4</v>
      </c>
      <c r="AK906" s="1" cm="1">
        <f t="array" ref="AK906">SUM(IF(podroze7[Nazwisko]=podroze7[[#This Row],[Nazwisko]],podroze7[dnie],0))</f>
        <v>17</v>
      </c>
      <c r="AL906" s="1">
        <f>30+(podroze7[[#This Row],[dnie]]-1)*24</f>
        <v>102</v>
      </c>
      <c r="AM906" s="1">
        <f>podroze7[[#This Row],[dieta]]+podroze7[[#This Row],[Koszt_wyj]]</f>
        <v>839.7</v>
      </c>
      <c r="AZ906" s="1" t="s">
        <v>48</v>
      </c>
      <c r="BA906" s="1" t="s">
        <v>49</v>
      </c>
      <c r="BB906" s="1" t="s">
        <v>24</v>
      </c>
      <c r="BC906" s="2">
        <v>41982</v>
      </c>
      <c r="BD906" s="2">
        <v>41985</v>
      </c>
      <c r="BE906">
        <v>737.7</v>
      </c>
      <c r="BF906" t="str">
        <f>podroze78[[#This Row],[Imie]]&amp;podroze78[[#This Row],[Nazwisko]]</f>
        <v>BonifacyBarczewski</v>
      </c>
      <c r="BG906">
        <f>COUNTIF(podroze78[id],podroze78[[#This Row],[id]])</f>
        <v>8</v>
      </c>
      <c r="BH906">
        <f>podroze78[[#This Row],[D_powr]]-podroze78[[#This Row],[D_wyj]]+1</f>
        <v>4</v>
      </c>
      <c r="BI906" s="1" cm="1">
        <f t="array" ref="BI906">SUM(IF(podroze78[Nazwisko]=podroze78[[#This Row],[Nazwisko]],podroze78[dnie],0))</f>
        <v>17</v>
      </c>
      <c r="BJ906" s="1">
        <f>30+(podroze78[[#This Row],[dnie]]-1)*24</f>
        <v>102</v>
      </c>
      <c r="BK906" s="1">
        <f>podroze78[[#This Row],[dieta]]+podroze78[[#This Row],[Koszt_wyj]]</f>
        <v>839.7</v>
      </c>
      <c r="BL906" s="1">
        <f>MONTH(podroze78[[#This Row],[D_wyj]])</f>
        <v>12</v>
      </c>
      <c r="BT906" s="1" t="s">
        <v>48</v>
      </c>
      <c r="BU906" s="1" t="s">
        <v>49</v>
      </c>
      <c r="BV906" s="1" t="s">
        <v>24</v>
      </c>
      <c r="BW906" s="2">
        <v>41982</v>
      </c>
      <c r="BX906" s="2">
        <v>41985</v>
      </c>
      <c r="BY906">
        <v>737.7</v>
      </c>
      <c r="BZ906" t="str">
        <f>podroze789[[#This Row],[Imie]]&amp;podroze789[[#This Row],[Nazwisko]]</f>
        <v>BonifacyBarczewski</v>
      </c>
      <c r="CA906">
        <f>COUNTIF(podroze789[id],podroze789[[#This Row],[id]])</f>
        <v>8</v>
      </c>
      <c r="CB906">
        <f>podroze789[[#This Row],[D_powr]]-podroze789[[#This Row],[D_wyj]]+1</f>
        <v>4</v>
      </c>
      <c r="CC906" s="1" cm="1">
        <f t="array" ref="CC906">SUM(IF(podroze789[Nazwisko]=podroze789[[#This Row],[Nazwisko]],podroze789[dnie],0))</f>
        <v>17</v>
      </c>
      <c r="CD906" s="1">
        <f>30+(podroze789[[#This Row],[dnie]]-1)*24</f>
        <v>102</v>
      </c>
      <c r="CE906" s="1">
        <f>podroze789[[#This Row],[dieta]]+podroze789[[#This Row],[Koszt_wyj]]</f>
        <v>839.7</v>
      </c>
      <c r="CF906" s="1">
        <f>MONTH(podroze789[[#This Row],[D_wyj]])</f>
        <v>12</v>
      </c>
      <c r="CG906" s="1">
        <f>podroze789[[#This Row],[dnie]]-1</f>
        <v>3</v>
      </c>
    </row>
    <row r="907" spans="1:85" x14ac:dyDescent="0.25">
      <c r="A907" s="1" t="s">
        <v>6</v>
      </c>
      <c r="B907" s="1" t="s">
        <v>45</v>
      </c>
      <c r="C907" s="1" t="s">
        <v>30</v>
      </c>
      <c r="D907" s="2">
        <v>41898</v>
      </c>
      <c r="E907" s="2">
        <v>41901</v>
      </c>
      <c r="F907">
        <v>569.5</v>
      </c>
      <c r="G907" t="str">
        <f>podroze[[#This Row],[Imie]]&amp;podroze[[#This Row],[Nazwisko]]</f>
        <v>KarolinaPodkalicka</v>
      </c>
      <c r="H907">
        <f>COUNTIF(podroze[id],podroze[[#This Row],[id]])</f>
        <v>8</v>
      </c>
      <c r="I907">
        <f>podroze[[#This Row],[D_powr]]-podroze[[#This Row],[D_wyj]]+1</f>
        <v>4</v>
      </c>
      <c r="J907" s="1" cm="1">
        <f t="array" ref="J907">SUM(IF(podroze[Nazwisko]=podroze[[#This Row],[Nazwisko]],podroze[dnie],0))</f>
        <v>17</v>
      </c>
      <c r="K907" s="1">
        <f>30+(podroze[[#This Row],[dnie]]-1)*24</f>
        <v>102</v>
      </c>
      <c r="AB907" s="1" t="s">
        <v>6</v>
      </c>
      <c r="AC907" s="1" t="s">
        <v>45</v>
      </c>
      <c r="AD907" s="1" t="s">
        <v>30</v>
      </c>
      <c r="AE907" s="2">
        <v>41898</v>
      </c>
      <c r="AF907" s="2">
        <v>41901</v>
      </c>
      <c r="AG907">
        <v>569.5</v>
      </c>
      <c r="AH907" t="str">
        <f>podroze7[[#This Row],[Imie]]&amp;podroze7[[#This Row],[Nazwisko]]</f>
        <v>KarolinaPodkalicka</v>
      </c>
      <c r="AI907">
        <f>COUNTIF(podroze7[id],podroze7[[#This Row],[id]])</f>
        <v>8</v>
      </c>
      <c r="AJ907">
        <f>podroze7[[#This Row],[D_powr]]-podroze7[[#This Row],[D_wyj]]+1</f>
        <v>4</v>
      </c>
      <c r="AK907" s="1" cm="1">
        <f t="array" ref="AK907">SUM(IF(podroze7[Nazwisko]=podroze7[[#This Row],[Nazwisko]],podroze7[dnie],0))</f>
        <v>17</v>
      </c>
      <c r="AL907" s="1">
        <f>30+(podroze7[[#This Row],[dnie]]-1)*24</f>
        <v>102</v>
      </c>
      <c r="AM907" s="1">
        <f>podroze7[[#This Row],[dieta]]+podroze7[[#This Row],[Koszt_wyj]]</f>
        <v>671.5</v>
      </c>
      <c r="AZ907" s="1" t="s">
        <v>6</v>
      </c>
      <c r="BA907" s="1" t="s">
        <v>45</v>
      </c>
      <c r="BB907" s="1" t="s">
        <v>30</v>
      </c>
      <c r="BC907" s="2">
        <v>41898</v>
      </c>
      <c r="BD907" s="2">
        <v>41901</v>
      </c>
      <c r="BE907">
        <v>569.5</v>
      </c>
      <c r="BF907" t="str">
        <f>podroze78[[#This Row],[Imie]]&amp;podroze78[[#This Row],[Nazwisko]]</f>
        <v>KarolinaPodkalicka</v>
      </c>
      <c r="BG907">
        <f>COUNTIF(podroze78[id],podroze78[[#This Row],[id]])</f>
        <v>8</v>
      </c>
      <c r="BH907">
        <f>podroze78[[#This Row],[D_powr]]-podroze78[[#This Row],[D_wyj]]+1</f>
        <v>4</v>
      </c>
      <c r="BI907" s="1" cm="1">
        <f t="array" ref="BI907">SUM(IF(podroze78[Nazwisko]=podroze78[[#This Row],[Nazwisko]],podroze78[dnie],0))</f>
        <v>17</v>
      </c>
      <c r="BJ907" s="1">
        <f>30+(podroze78[[#This Row],[dnie]]-1)*24</f>
        <v>102</v>
      </c>
      <c r="BK907" s="1">
        <f>podroze78[[#This Row],[dieta]]+podroze78[[#This Row],[Koszt_wyj]]</f>
        <v>671.5</v>
      </c>
      <c r="BL907" s="1">
        <f>MONTH(podroze78[[#This Row],[D_wyj]])</f>
        <v>9</v>
      </c>
      <c r="BT907" s="1" t="s">
        <v>6</v>
      </c>
      <c r="BU907" s="1" t="s">
        <v>45</v>
      </c>
      <c r="BV907" s="1" t="s">
        <v>30</v>
      </c>
      <c r="BW907" s="2">
        <v>41898</v>
      </c>
      <c r="BX907" s="2">
        <v>41901</v>
      </c>
      <c r="BY907">
        <v>569.5</v>
      </c>
      <c r="BZ907" t="str">
        <f>podroze789[[#This Row],[Imie]]&amp;podroze789[[#This Row],[Nazwisko]]</f>
        <v>KarolinaPodkalicka</v>
      </c>
      <c r="CA907">
        <f>COUNTIF(podroze789[id],podroze789[[#This Row],[id]])</f>
        <v>8</v>
      </c>
      <c r="CB907">
        <f>podroze789[[#This Row],[D_powr]]-podroze789[[#This Row],[D_wyj]]+1</f>
        <v>4</v>
      </c>
      <c r="CC907" s="1" cm="1">
        <f t="array" ref="CC907">SUM(IF(podroze789[Nazwisko]=podroze789[[#This Row],[Nazwisko]],podroze789[dnie],0))</f>
        <v>17</v>
      </c>
      <c r="CD907" s="1">
        <f>30+(podroze789[[#This Row],[dnie]]-1)*24</f>
        <v>102</v>
      </c>
      <c r="CE907" s="1">
        <f>podroze789[[#This Row],[dieta]]+podroze789[[#This Row],[Koszt_wyj]]</f>
        <v>671.5</v>
      </c>
      <c r="CF907" s="1">
        <f>MONTH(podroze789[[#This Row],[D_wyj]])</f>
        <v>9</v>
      </c>
      <c r="CG907" s="1">
        <f>podroze789[[#This Row],[dnie]]-1</f>
        <v>3</v>
      </c>
    </row>
    <row r="908" spans="1:85" x14ac:dyDescent="0.25">
      <c r="A908" s="1" t="s">
        <v>15</v>
      </c>
      <c r="B908" s="1" t="s">
        <v>105</v>
      </c>
      <c r="C908" s="1" t="s">
        <v>14</v>
      </c>
      <c r="D908" s="2">
        <v>41779</v>
      </c>
      <c r="E908" s="2">
        <v>41783</v>
      </c>
      <c r="F908">
        <v>674.5</v>
      </c>
      <c r="G908" t="str">
        <f>podroze[[#This Row],[Imie]]&amp;podroze[[#This Row],[Nazwisko]]</f>
        <v>PiotrMalski</v>
      </c>
      <c r="H908">
        <f>COUNTIF(podroze[id],podroze[[#This Row],[id]])</f>
        <v>5</v>
      </c>
      <c r="I908">
        <f>podroze[[#This Row],[D_powr]]-podroze[[#This Row],[D_wyj]]+1</f>
        <v>5</v>
      </c>
      <c r="J908" s="1" cm="1">
        <f t="array" ref="J908">SUM(IF(podroze[Nazwisko]=podroze[[#This Row],[Nazwisko]],podroze[dnie],0))</f>
        <v>17</v>
      </c>
      <c r="K908" s="1">
        <f>30+(podroze[[#This Row],[dnie]]-1)*24</f>
        <v>126</v>
      </c>
      <c r="AB908" s="1" t="s">
        <v>15</v>
      </c>
      <c r="AC908" s="1" t="s">
        <v>105</v>
      </c>
      <c r="AD908" s="1" t="s">
        <v>14</v>
      </c>
      <c r="AE908" s="2">
        <v>41779</v>
      </c>
      <c r="AF908" s="2">
        <v>41783</v>
      </c>
      <c r="AG908">
        <v>674.5</v>
      </c>
      <c r="AH908" t="str">
        <f>podroze7[[#This Row],[Imie]]&amp;podroze7[[#This Row],[Nazwisko]]</f>
        <v>PiotrMalski</v>
      </c>
      <c r="AI908">
        <f>COUNTIF(podroze7[id],podroze7[[#This Row],[id]])</f>
        <v>5</v>
      </c>
      <c r="AJ908">
        <f>podroze7[[#This Row],[D_powr]]-podroze7[[#This Row],[D_wyj]]+1</f>
        <v>5</v>
      </c>
      <c r="AK908" s="1" cm="1">
        <f t="array" ref="AK908">SUM(IF(podroze7[Nazwisko]=podroze7[[#This Row],[Nazwisko]],podroze7[dnie],0))</f>
        <v>17</v>
      </c>
      <c r="AL908" s="1">
        <f>30+(podroze7[[#This Row],[dnie]]-1)*24</f>
        <v>126</v>
      </c>
      <c r="AM908" s="1">
        <f>podroze7[[#This Row],[dieta]]+podroze7[[#This Row],[Koszt_wyj]]</f>
        <v>800.5</v>
      </c>
      <c r="AZ908" s="1" t="s">
        <v>15</v>
      </c>
      <c r="BA908" s="1" t="s">
        <v>105</v>
      </c>
      <c r="BB908" s="1" t="s">
        <v>14</v>
      </c>
      <c r="BC908" s="2">
        <v>41779</v>
      </c>
      <c r="BD908" s="2">
        <v>41783</v>
      </c>
      <c r="BE908">
        <v>674.5</v>
      </c>
      <c r="BF908" t="str">
        <f>podroze78[[#This Row],[Imie]]&amp;podroze78[[#This Row],[Nazwisko]]</f>
        <v>PiotrMalski</v>
      </c>
      <c r="BG908">
        <f>COUNTIF(podroze78[id],podroze78[[#This Row],[id]])</f>
        <v>5</v>
      </c>
      <c r="BH908">
        <f>podroze78[[#This Row],[D_powr]]-podroze78[[#This Row],[D_wyj]]+1</f>
        <v>5</v>
      </c>
      <c r="BI908" s="1" cm="1">
        <f t="array" ref="BI908">SUM(IF(podroze78[Nazwisko]=podroze78[[#This Row],[Nazwisko]],podroze78[dnie],0))</f>
        <v>17</v>
      </c>
      <c r="BJ908" s="1">
        <f>30+(podroze78[[#This Row],[dnie]]-1)*24</f>
        <v>126</v>
      </c>
      <c r="BK908" s="1">
        <f>podroze78[[#This Row],[dieta]]+podroze78[[#This Row],[Koszt_wyj]]</f>
        <v>800.5</v>
      </c>
      <c r="BL908" s="1">
        <f>MONTH(podroze78[[#This Row],[D_wyj]])</f>
        <v>5</v>
      </c>
      <c r="BT908" s="1" t="s">
        <v>15</v>
      </c>
      <c r="BU908" s="1" t="s">
        <v>105</v>
      </c>
      <c r="BV908" s="1" t="s">
        <v>14</v>
      </c>
      <c r="BW908" s="2">
        <v>41779</v>
      </c>
      <c r="BX908" s="2">
        <v>41783</v>
      </c>
      <c r="BY908">
        <v>674.5</v>
      </c>
      <c r="BZ908" t="str">
        <f>podroze789[[#This Row],[Imie]]&amp;podroze789[[#This Row],[Nazwisko]]</f>
        <v>PiotrMalski</v>
      </c>
      <c r="CA908">
        <f>COUNTIF(podroze789[id],podroze789[[#This Row],[id]])</f>
        <v>5</v>
      </c>
      <c r="CB908">
        <f>podroze789[[#This Row],[D_powr]]-podroze789[[#This Row],[D_wyj]]+1</f>
        <v>5</v>
      </c>
      <c r="CC908" s="1" cm="1">
        <f t="array" ref="CC908">SUM(IF(podroze789[Nazwisko]=podroze789[[#This Row],[Nazwisko]],podroze789[dnie],0))</f>
        <v>17</v>
      </c>
      <c r="CD908" s="1">
        <f>30+(podroze789[[#This Row],[dnie]]-1)*24</f>
        <v>126</v>
      </c>
      <c r="CE908" s="1">
        <f>podroze789[[#This Row],[dieta]]+podroze789[[#This Row],[Koszt_wyj]]</f>
        <v>800.5</v>
      </c>
      <c r="CF908" s="1">
        <f>MONTH(podroze789[[#This Row],[D_wyj]])</f>
        <v>5</v>
      </c>
      <c r="CG908" s="1">
        <f>podroze789[[#This Row],[dnie]]-1</f>
        <v>4</v>
      </c>
    </row>
    <row r="909" spans="1:85" x14ac:dyDescent="0.25">
      <c r="A909" s="1" t="s">
        <v>91</v>
      </c>
      <c r="B909" s="1" t="s">
        <v>161</v>
      </c>
      <c r="C909" s="1" t="s">
        <v>14</v>
      </c>
      <c r="D909" s="2">
        <v>41934</v>
      </c>
      <c r="E909" s="2">
        <v>41938</v>
      </c>
      <c r="F909">
        <v>674.5</v>
      </c>
      <c r="G909" t="str">
        <f>podroze[[#This Row],[Imie]]&amp;podroze[[#This Row],[Nazwisko]]</f>
        <v>JanSuwski</v>
      </c>
      <c r="H909">
        <f>COUNTIF(podroze[id],podroze[[#This Row],[id]])</f>
        <v>5</v>
      </c>
      <c r="I909">
        <f>podroze[[#This Row],[D_powr]]-podroze[[#This Row],[D_wyj]]+1</f>
        <v>5</v>
      </c>
      <c r="J909" s="1" cm="1">
        <f t="array" ref="J909">SUM(IF(podroze[Nazwisko]=podroze[[#This Row],[Nazwisko]],podroze[dnie],0))</f>
        <v>17</v>
      </c>
      <c r="K909" s="1">
        <f>30+(podroze[[#This Row],[dnie]]-1)*24</f>
        <v>126</v>
      </c>
      <c r="AB909" s="1" t="s">
        <v>91</v>
      </c>
      <c r="AC909" s="1" t="s">
        <v>161</v>
      </c>
      <c r="AD909" s="1" t="s">
        <v>14</v>
      </c>
      <c r="AE909" s="2">
        <v>41934</v>
      </c>
      <c r="AF909" s="2">
        <v>41938</v>
      </c>
      <c r="AG909">
        <v>674.5</v>
      </c>
      <c r="AH909" t="str">
        <f>podroze7[[#This Row],[Imie]]&amp;podroze7[[#This Row],[Nazwisko]]</f>
        <v>JanSuwski</v>
      </c>
      <c r="AI909">
        <f>COUNTIF(podroze7[id],podroze7[[#This Row],[id]])</f>
        <v>5</v>
      </c>
      <c r="AJ909">
        <f>podroze7[[#This Row],[D_powr]]-podroze7[[#This Row],[D_wyj]]+1</f>
        <v>5</v>
      </c>
      <c r="AK909" s="1" cm="1">
        <f t="array" ref="AK909">SUM(IF(podroze7[Nazwisko]=podroze7[[#This Row],[Nazwisko]],podroze7[dnie],0))</f>
        <v>17</v>
      </c>
      <c r="AL909" s="1">
        <f>30+(podroze7[[#This Row],[dnie]]-1)*24</f>
        <v>126</v>
      </c>
      <c r="AM909" s="1">
        <f>podroze7[[#This Row],[dieta]]+podroze7[[#This Row],[Koszt_wyj]]</f>
        <v>800.5</v>
      </c>
      <c r="AZ909" s="1" t="s">
        <v>91</v>
      </c>
      <c r="BA909" s="1" t="s">
        <v>161</v>
      </c>
      <c r="BB909" s="1" t="s">
        <v>14</v>
      </c>
      <c r="BC909" s="2">
        <v>41934</v>
      </c>
      <c r="BD909" s="2">
        <v>41938</v>
      </c>
      <c r="BE909">
        <v>674.5</v>
      </c>
      <c r="BF909" t="str">
        <f>podroze78[[#This Row],[Imie]]&amp;podroze78[[#This Row],[Nazwisko]]</f>
        <v>JanSuwski</v>
      </c>
      <c r="BG909">
        <f>COUNTIF(podroze78[id],podroze78[[#This Row],[id]])</f>
        <v>5</v>
      </c>
      <c r="BH909">
        <f>podroze78[[#This Row],[D_powr]]-podroze78[[#This Row],[D_wyj]]+1</f>
        <v>5</v>
      </c>
      <c r="BI909" s="1" cm="1">
        <f t="array" ref="BI909">SUM(IF(podroze78[Nazwisko]=podroze78[[#This Row],[Nazwisko]],podroze78[dnie],0))</f>
        <v>17</v>
      </c>
      <c r="BJ909" s="1">
        <f>30+(podroze78[[#This Row],[dnie]]-1)*24</f>
        <v>126</v>
      </c>
      <c r="BK909" s="1">
        <f>podroze78[[#This Row],[dieta]]+podroze78[[#This Row],[Koszt_wyj]]</f>
        <v>800.5</v>
      </c>
      <c r="BL909" s="1">
        <f>MONTH(podroze78[[#This Row],[D_wyj]])</f>
        <v>10</v>
      </c>
      <c r="BT909" s="1" t="s">
        <v>91</v>
      </c>
      <c r="BU909" s="1" t="s">
        <v>161</v>
      </c>
      <c r="BV909" s="1" t="s">
        <v>14</v>
      </c>
      <c r="BW909" s="2">
        <v>41934</v>
      </c>
      <c r="BX909" s="2">
        <v>41938</v>
      </c>
      <c r="BY909">
        <v>674.5</v>
      </c>
      <c r="BZ909" t="str">
        <f>podroze789[[#This Row],[Imie]]&amp;podroze789[[#This Row],[Nazwisko]]</f>
        <v>JanSuwski</v>
      </c>
      <c r="CA909">
        <f>COUNTIF(podroze789[id],podroze789[[#This Row],[id]])</f>
        <v>5</v>
      </c>
      <c r="CB909">
        <f>podroze789[[#This Row],[D_powr]]-podroze789[[#This Row],[D_wyj]]+1</f>
        <v>5</v>
      </c>
      <c r="CC909" s="1" cm="1">
        <f t="array" ref="CC909">SUM(IF(podroze789[Nazwisko]=podroze789[[#This Row],[Nazwisko]],podroze789[dnie],0))</f>
        <v>17</v>
      </c>
      <c r="CD909" s="1">
        <f>30+(podroze789[[#This Row],[dnie]]-1)*24</f>
        <v>126</v>
      </c>
      <c r="CE909" s="1">
        <f>podroze789[[#This Row],[dieta]]+podroze789[[#This Row],[Koszt_wyj]]</f>
        <v>800.5</v>
      </c>
      <c r="CF909" s="1">
        <f>MONTH(podroze789[[#This Row],[D_wyj]])</f>
        <v>10</v>
      </c>
      <c r="CG909" s="1">
        <f>podroze789[[#This Row],[dnie]]-1</f>
        <v>4</v>
      </c>
    </row>
    <row r="910" spans="1:85" x14ac:dyDescent="0.25">
      <c r="A910" s="1" t="s">
        <v>91</v>
      </c>
      <c r="B910" s="1" t="s">
        <v>161</v>
      </c>
      <c r="C910" s="1" t="s">
        <v>66</v>
      </c>
      <c r="D910" s="2">
        <v>41985</v>
      </c>
      <c r="E910" s="2">
        <v>41989</v>
      </c>
      <c r="F910">
        <v>1019.7</v>
      </c>
      <c r="G910" t="str">
        <f>podroze[[#This Row],[Imie]]&amp;podroze[[#This Row],[Nazwisko]]</f>
        <v>JanSuwski</v>
      </c>
      <c r="H910">
        <f>COUNTIF(podroze[id],podroze[[#This Row],[id]])</f>
        <v>5</v>
      </c>
      <c r="I910">
        <f>podroze[[#This Row],[D_powr]]-podroze[[#This Row],[D_wyj]]+1</f>
        <v>5</v>
      </c>
      <c r="J910" s="1" cm="1">
        <f t="array" ref="J910">SUM(IF(podroze[Nazwisko]=podroze[[#This Row],[Nazwisko]],podroze[dnie],0))</f>
        <v>17</v>
      </c>
      <c r="K910" s="1">
        <f>30+(podroze[[#This Row],[dnie]]-1)*24</f>
        <v>126</v>
      </c>
      <c r="AB910" s="1" t="s">
        <v>91</v>
      </c>
      <c r="AC910" s="1" t="s">
        <v>161</v>
      </c>
      <c r="AD910" s="1" t="s">
        <v>66</v>
      </c>
      <c r="AE910" s="2">
        <v>41985</v>
      </c>
      <c r="AF910" s="2">
        <v>41989</v>
      </c>
      <c r="AG910">
        <v>1019.7</v>
      </c>
      <c r="AH910" t="str">
        <f>podroze7[[#This Row],[Imie]]&amp;podroze7[[#This Row],[Nazwisko]]</f>
        <v>JanSuwski</v>
      </c>
      <c r="AI910">
        <f>COUNTIF(podroze7[id],podroze7[[#This Row],[id]])</f>
        <v>5</v>
      </c>
      <c r="AJ910">
        <f>podroze7[[#This Row],[D_powr]]-podroze7[[#This Row],[D_wyj]]+1</f>
        <v>5</v>
      </c>
      <c r="AK910" s="1" cm="1">
        <f t="array" ref="AK910">SUM(IF(podroze7[Nazwisko]=podroze7[[#This Row],[Nazwisko]],podroze7[dnie],0))</f>
        <v>17</v>
      </c>
      <c r="AL910" s="1">
        <f>30+(podroze7[[#This Row],[dnie]]-1)*24</f>
        <v>126</v>
      </c>
      <c r="AM910" s="1">
        <f>podroze7[[#This Row],[dieta]]+podroze7[[#This Row],[Koszt_wyj]]</f>
        <v>1145.7</v>
      </c>
      <c r="AZ910" s="1" t="s">
        <v>91</v>
      </c>
      <c r="BA910" s="1" t="s">
        <v>161</v>
      </c>
      <c r="BB910" s="1" t="s">
        <v>66</v>
      </c>
      <c r="BC910" s="2">
        <v>41985</v>
      </c>
      <c r="BD910" s="2">
        <v>41989</v>
      </c>
      <c r="BE910">
        <v>1019.7</v>
      </c>
      <c r="BF910" t="str">
        <f>podroze78[[#This Row],[Imie]]&amp;podroze78[[#This Row],[Nazwisko]]</f>
        <v>JanSuwski</v>
      </c>
      <c r="BG910">
        <f>COUNTIF(podroze78[id],podroze78[[#This Row],[id]])</f>
        <v>5</v>
      </c>
      <c r="BH910">
        <f>podroze78[[#This Row],[D_powr]]-podroze78[[#This Row],[D_wyj]]+1</f>
        <v>5</v>
      </c>
      <c r="BI910" s="1" cm="1">
        <f t="array" ref="BI910">SUM(IF(podroze78[Nazwisko]=podroze78[[#This Row],[Nazwisko]],podroze78[dnie],0))</f>
        <v>17</v>
      </c>
      <c r="BJ910" s="1">
        <f>30+(podroze78[[#This Row],[dnie]]-1)*24</f>
        <v>126</v>
      </c>
      <c r="BK910" s="1">
        <f>podroze78[[#This Row],[dieta]]+podroze78[[#This Row],[Koszt_wyj]]</f>
        <v>1145.7</v>
      </c>
      <c r="BL910" s="1">
        <f>MONTH(podroze78[[#This Row],[D_wyj]])</f>
        <v>12</v>
      </c>
      <c r="BT910" s="1" t="s">
        <v>91</v>
      </c>
      <c r="BU910" s="1" t="s">
        <v>161</v>
      </c>
      <c r="BV910" s="1" t="s">
        <v>66</v>
      </c>
      <c r="BW910" s="2">
        <v>41985</v>
      </c>
      <c r="BX910" s="2">
        <v>41989</v>
      </c>
      <c r="BY910">
        <v>1019.7</v>
      </c>
      <c r="BZ910" t="str">
        <f>podroze789[[#This Row],[Imie]]&amp;podroze789[[#This Row],[Nazwisko]]</f>
        <v>JanSuwski</v>
      </c>
      <c r="CA910">
        <f>COUNTIF(podroze789[id],podroze789[[#This Row],[id]])</f>
        <v>5</v>
      </c>
      <c r="CB910">
        <f>podroze789[[#This Row],[D_powr]]-podroze789[[#This Row],[D_wyj]]+1</f>
        <v>5</v>
      </c>
      <c r="CC910" s="1" cm="1">
        <f t="array" ref="CC910">SUM(IF(podroze789[Nazwisko]=podroze789[[#This Row],[Nazwisko]],podroze789[dnie],0))</f>
        <v>17</v>
      </c>
      <c r="CD910" s="1">
        <f>30+(podroze789[[#This Row],[dnie]]-1)*24</f>
        <v>126</v>
      </c>
      <c r="CE910" s="1">
        <f>podroze789[[#This Row],[dieta]]+podroze789[[#This Row],[Koszt_wyj]]</f>
        <v>1145.7</v>
      </c>
      <c r="CF910" s="1">
        <f>MONTH(podroze789[[#This Row],[D_wyj]])</f>
        <v>12</v>
      </c>
      <c r="CG910" s="1">
        <f>podroze789[[#This Row],[dnie]]-1</f>
        <v>4</v>
      </c>
    </row>
    <row r="911" spans="1:85" x14ac:dyDescent="0.25">
      <c r="A911" s="1" t="s">
        <v>48</v>
      </c>
      <c r="B911" s="1" t="s">
        <v>49</v>
      </c>
      <c r="C911" s="1" t="s">
        <v>8</v>
      </c>
      <c r="D911" s="2">
        <v>41947</v>
      </c>
      <c r="E911" s="2">
        <v>41949</v>
      </c>
      <c r="F911">
        <v>1102</v>
      </c>
      <c r="G911" t="str">
        <f>podroze[[#This Row],[Imie]]&amp;podroze[[#This Row],[Nazwisko]]</f>
        <v>BonifacyBarczewski</v>
      </c>
      <c r="H911">
        <f>COUNTIF(podroze[id],podroze[[#This Row],[id]])</f>
        <v>8</v>
      </c>
      <c r="I911">
        <f>podroze[[#This Row],[D_powr]]-podroze[[#This Row],[D_wyj]]+1</f>
        <v>3</v>
      </c>
      <c r="J911" s="1" cm="1">
        <f t="array" ref="J911">SUM(IF(podroze[Nazwisko]=podroze[[#This Row],[Nazwisko]],podroze[dnie],0))</f>
        <v>17</v>
      </c>
      <c r="K911" s="1">
        <f>30+(podroze[[#This Row],[dnie]]-1)*24</f>
        <v>78</v>
      </c>
      <c r="AB911" s="1" t="s">
        <v>48</v>
      </c>
      <c r="AC911" s="1" t="s">
        <v>49</v>
      </c>
      <c r="AD911" s="1" t="s">
        <v>8</v>
      </c>
      <c r="AE911" s="2">
        <v>41947</v>
      </c>
      <c r="AF911" s="2">
        <v>41949</v>
      </c>
      <c r="AG911">
        <v>1102</v>
      </c>
      <c r="AH911" t="str">
        <f>podroze7[[#This Row],[Imie]]&amp;podroze7[[#This Row],[Nazwisko]]</f>
        <v>BonifacyBarczewski</v>
      </c>
      <c r="AI911">
        <f>COUNTIF(podroze7[id],podroze7[[#This Row],[id]])</f>
        <v>8</v>
      </c>
      <c r="AJ911">
        <f>podroze7[[#This Row],[D_powr]]-podroze7[[#This Row],[D_wyj]]+1</f>
        <v>3</v>
      </c>
      <c r="AK911" s="1" cm="1">
        <f t="array" ref="AK911">SUM(IF(podroze7[Nazwisko]=podroze7[[#This Row],[Nazwisko]],podroze7[dnie],0))</f>
        <v>17</v>
      </c>
      <c r="AL911" s="1">
        <f>30+(podroze7[[#This Row],[dnie]]-1)*24</f>
        <v>78</v>
      </c>
      <c r="AM911" s="1">
        <f>podroze7[[#This Row],[dieta]]+podroze7[[#This Row],[Koszt_wyj]]</f>
        <v>1180</v>
      </c>
      <c r="AZ911" s="1" t="s">
        <v>48</v>
      </c>
      <c r="BA911" s="1" t="s">
        <v>49</v>
      </c>
      <c r="BB911" s="1" t="s">
        <v>8</v>
      </c>
      <c r="BC911" s="2">
        <v>41947</v>
      </c>
      <c r="BD911" s="2">
        <v>41949</v>
      </c>
      <c r="BE911">
        <v>1102</v>
      </c>
      <c r="BF911" t="str">
        <f>podroze78[[#This Row],[Imie]]&amp;podroze78[[#This Row],[Nazwisko]]</f>
        <v>BonifacyBarczewski</v>
      </c>
      <c r="BG911">
        <f>COUNTIF(podroze78[id],podroze78[[#This Row],[id]])</f>
        <v>8</v>
      </c>
      <c r="BH911">
        <f>podroze78[[#This Row],[D_powr]]-podroze78[[#This Row],[D_wyj]]+1</f>
        <v>3</v>
      </c>
      <c r="BI911" s="1" cm="1">
        <f t="array" ref="BI911">SUM(IF(podroze78[Nazwisko]=podroze78[[#This Row],[Nazwisko]],podroze78[dnie],0))</f>
        <v>17</v>
      </c>
      <c r="BJ911" s="1">
        <f>30+(podroze78[[#This Row],[dnie]]-1)*24</f>
        <v>78</v>
      </c>
      <c r="BK911" s="1">
        <f>podroze78[[#This Row],[dieta]]+podroze78[[#This Row],[Koszt_wyj]]</f>
        <v>1180</v>
      </c>
      <c r="BL911" s="1">
        <f>MONTH(podroze78[[#This Row],[D_wyj]])</f>
        <v>11</v>
      </c>
      <c r="BT911" s="1" t="s">
        <v>48</v>
      </c>
      <c r="BU911" s="1" t="s">
        <v>49</v>
      </c>
      <c r="BV911" s="1" t="s">
        <v>8</v>
      </c>
      <c r="BW911" s="2">
        <v>41947</v>
      </c>
      <c r="BX911" s="2">
        <v>41949</v>
      </c>
      <c r="BY911">
        <v>1102</v>
      </c>
      <c r="BZ911" t="str">
        <f>podroze789[[#This Row],[Imie]]&amp;podroze789[[#This Row],[Nazwisko]]</f>
        <v>BonifacyBarczewski</v>
      </c>
      <c r="CA911">
        <f>COUNTIF(podroze789[id],podroze789[[#This Row],[id]])</f>
        <v>8</v>
      </c>
      <c r="CB911">
        <f>podroze789[[#This Row],[D_powr]]-podroze789[[#This Row],[D_wyj]]+1</f>
        <v>3</v>
      </c>
      <c r="CC911" s="1" cm="1">
        <f t="array" ref="CC911">SUM(IF(podroze789[Nazwisko]=podroze789[[#This Row],[Nazwisko]],podroze789[dnie],0))</f>
        <v>17</v>
      </c>
      <c r="CD911" s="1">
        <f>30+(podroze789[[#This Row],[dnie]]-1)*24</f>
        <v>78</v>
      </c>
      <c r="CE911" s="1">
        <f>podroze789[[#This Row],[dieta]]+podroze789[[#This Row],[Koszt_wyj]]</f>
        <v>1180</v>
      </c>
      <c r="CF911" s="1">
        <f>MONTH(podroze789[[#This Row],[D_wyj]])</f>
        <v>11</v>
      </c>
      <c r="CG911" s="1">
        <f>podroze789[[#This Row],[dnie]]-1</f>
        <v>2</v>
      </c>
    </row>
    <row r="912" spans="1:85" x14ac:dyDescent="0.25">
      <c r="A912" s="1" t="s">
        <v>86</v>
      </c>
      <c r="B912" s="1" t="s">
        <v>87</v>
      </c>
      <c r="C912" s="1" t="s">
        <v>72</v>
      </c>
      <c r="D912" s="2">
        <v>41660</v>
      </c>
      <c r="E912" s="2">
        <v>41662</v>
      </c>
      <c r="F912">
        <v>892.7</v>
      </c>
      <c r="G912" t="str">
        <f>podroze[[#This Row],[Imie]]&amp;podroze[[#This Row],[Nazwisko]]</f>
        <v>AdamMarkowski</v>
      </c>
      <c r="H912">
        <f>COUNTIF(podroze[id],podroze[[#This Row],[id]])</f>
        <v>8</v>
      </c>
      <c r="I912">
        <f>podroze[[#This Row],[D_powr]]-podroze[[#This Row],[D_wyj]]+1</f>
        <v>3</v>
      </c>
      <c r="J912" s="1" cm="1">
        <f t="array" ref="J912">SUM(IF(podroze[Nazwisko]=podroze[[#This Row],[Nazwisko]],podroze[dnie],0))</f>
        <v>17</v>
      </c>
      <c r="K912" s="1">
        <f>30+(podroze[[#This Row],[dnie]]-1)*24</f>
        <v>78</v>
      </c>
      <c r="AB912" s="1" t="s">
        <v>86</v>
      </c>
      <c r="AC912" s="1" t="s">
        <v>87</v>
      </c>
      <c r="AD912" s="1" t="s">
        <v>72</v>
      </c>
      <c r="AE912" s="2">
        <v>41660</v>
      </c>
      <c r="AF912" s="2">
        <v>41662</v>
      </c>
      <c r="AG912">
        <v>892.7</v>
      </c>
      <c r="AH912" t="str">
        <f>podroze7[[#This Row],[Imie]]&amp;podroze7[[#This Row],[Nazwisko]]</f>
        <v>AdamMarkowski</v>
      </c>
      <c r="AI912">
        <f>COUNTIF(podroze7[id],podroze7[[#This Row],[id]])</f>
        <v>8</v>
      </c>
      <c r="AJ912">
        <f>podroze7[[#This Row],[D_powr]]-podroze7[[#This Row],[D_wyj]]+1</f>
        <v>3</v>
      </c>
      <c r="AK912" s="1" cm="1">
        <f t="array" ref="AK912">SUM(IF(podroze7[Nazwisko]=podroze7[[#This Row],[Nazwisko]],podroze7[dnie],0))</f>
        <v>17</v>
      </c>
      <c r="AL912" s="1">
        <f>30+(podroze7[[#This Row],[dnie]]-1)*24</f>
        <v>78</v>
      </c>
      <c r="AM912" s="1">
        <f>podroze7[[#This Row],[dieta]]+podroze7[[#This Row],[Koszt_wyj]]</f>
        <v>970.7</v>
      </c>
      <c r="AZ912" s="1" t="s">
        <v>86</v>
      </c>
      <c r="BA912" s="1" t="s">
        <v>87</v>
      </c>
      <c r="BB912" s="1" t="s">
        <v>72</v>
      </c>
      <c r="BC912" s="2">
        <v>41660</v>
      </c>
      <c r="BD912" s="2">
        <v>41662</v>
      </c>
      <c r="BE912">
        <v>892.7</v>
      </c>
      <c r="BF912" t="str">
        <f>podroze78[[#This Row],[Imie]]&amp;podroze78[[#This Row],[Nazwisko]]</f>
        <v>AdamMarkowski</v>
      </c>
      <c r="BG912">
        <f>COUNTIF(podroze78[id],podroze78[[#This Row],[id]])</f>
        <v>8</v>
      </c>
      <c r="BH912">
        <f>podroze78[[#This Row],[D_powr]]-podroze78[[#This Row],[D_wyj]]+1</f>
        <v>3</v>
      </c>
      <c r="BI912" s="1" cm="1">
        <f t="array" ref="BI912">SUM(IF(podroze78[Nazwisko]=podroze78[[#This Row],[Nazwisko]],podroze78[dnie],0))</f>
        <v>17</v>
      </c>
      <c r="BJ912" s="1">
        <f>30+(podroze78[[#This Row],[dnie]]-1)*24</f>
        <v>78</v>
      </c>
      <c r="BK912" s="1">
        <f>podroze78[[#This Row],[dieta]]+podroze78[[#This Row],[Koszt_wyj]]</f>
        <v>970.7</v>
      </c>
      <c r="BL912" s="1">
        <f>MONTH(podroze78[[#This Row],[D_wyj]])</f>
        <v>1</v>
      </c>
      <c r="BT912" s="1" t="s">
        <v>86</v>
      </c>
      <c r="BU912" s="1" t="s">
        <v>87</v>
      </c>
      <c r="BV912" s="1" t="s">
        <v>72</v>
      </c>
      <c r="BW912" s="2">
        <v>41660</v>
      </c>
      <c r="BX912" s="2">
        <v>41662</v>
      </c>
      <c r="BY912">
        <v>892.7</v>
      </c>
      <c r="BZ912" t="str">
        <f>podroze789[[#This Row],[Imie]]&amp;podroze789[[#This Row],[Nazwisko]]</f>
        <v>AdamMarkowski</v>
      </c>
      <c r="CA912">
        <f>COUNTIF(podroze789[id],podroze789[[#This Row],[id]])</f>
        <v>8</v>
      </c>
      <c r="CB912">
        <f>podroze789[[#This Row],[D_powr]]-podroze789[[#This Row],[D_wyj]]+1</f>
        <v>3</v>
      </c>
      <c r="CC912" s="1" cm="1">
        <f t="array" ref="CC912">SUM(IF(podroze789[Nazwisko]=podroze789[[#This Row],[Nazwisko]],podroze789[dnie],0))</f>
        <v>17</v>
      </c>
      <c r="CD912" s="1">
        <f>30+(podroze789[[#This Row],[dnie]]-1)*24</f>
        <v>78</v>
      </c>
      <c r="CE912" s="1">
        <f>podroze789[[#This Row],[dieta]]+podroze789[[#This Row],[Koszt_wyj]]</f>
        <v>970.7</v>
      </c>
      <c r="CF912" s="1">
        <f>MONTH(podroze789[[#This Row],[D_wyj]])</f>
        <v>1</v>
      </c>
      <c r="CG912" s="1">
        <f>podroze789[[#This Row],[dnie]]-1</f>
        <v>2</v>
      </c>
    </row>
    <row r="913" spans="1:85" x14ac:dyDescent="0.25">
      <c r="A913" s="1" t="s">
        <v>6</v>
      </c>
      <c r="B913" s="1" t="s">
        <v>45</v>
      </c>
      <c r="C913" s="1" t="s">
        <v>66</v>
      </c>
      <c r="D913" s="2">
        <v>41654</v>
      </c>
      <c r="E913" s="2">
        <v>41656</v>
      </c>
      <c r="F913">
        <v>663.7</v>
      </c>
      <c r="G913" t="str">
        <f>podroze[[#This Row],[Imie]]&amp;podroze[[#This Row],[Nazwisko]]</f>
        <v>KarolinaPodkalicka</v>
      </c>
      <c r="H913">
        <f>COUNTIF(podroze[id],podroze[[#This Row],[id]])</f>
        <v>8</v>
      </c>
      <c r="I913">
        <f>podroze[[#This Row],[D_powr]]-podroze[[#This Row],[D_wyj]]+1</f>
        <v>3</v>
      </c>
      <c r="J913" s="1" cm="1">
        <f t="array" ref="J913">SUM(IF(podroze[Nazwisko]=podroze[[#This Row],[Nazwisko]],podroze[dnie],0))</f>
        <v>17</v>
      </c>
      <c r="K913" s="1">
        <f>30+(podroze[[#This Row],[dnie]]-1)*24</f>
        <v>78</v>
      </c>
      <c r="AB913" s="1" t="s">
        <v>6</v>
      </c>
      <c r="AC913" s="1" t="s">
        <v>45</v>
      </c>
      <c r="AD913" s="1" t="s">
        <v>66</v>
      </c>
      <c r="AE913" s="2">
        <v>41654</v>
      </c>
      <c r="AF913" s="2">
        <v>41656</v>
      </c>
      <c r="AG913">
        <v>663.7</v>
      </c>
      <c r="AH913" t="str">
        <f>podroze7[[#This Row],[Imie]]&amp;podroze7[[#This Row],[Nazwisko]]</f>
        <v>KarolinaPodkalicka</v>
      </c>
      <c r="AI913">
        <f>COUNTIF(podroze7[id],podroze7[[#This Row],[id]])</f>
        <v>8</v>
      </c>
      <c r="AJ913">
        <f>podroze7[[#This Row],[D_powr]]-podroze7[[#This Row],[D_wyj]]+1</f>
        <v>3</v>
      </c>
      <c r="AK913" s="1" cm="1">
        <f t="array" ref="AK913">SUM(IF(podroze7[Nazwisko]=podroze7[[#This Row],[Nazwisko]],podroze7[dnie],0))</f>
        <v>17</v>
      </c>
      <c r="AL913" s="1">
        <f>30+(podroze7[[#This Row],[dnie]]-1)*24</f>
        <v>78</v>
      </c>
      <c r="AM913" s="1">
        <f>podroze7[[#This Row],[dieta]]+podroze7[[#This Row],[Koszt_wyj]]</f>
        <v>741.7</v>
      </c>
      <c r="AZ913" s="1" t="s">
        <v>6</v>
      </c>
      <c r="BA913" s="1" t="s">
        <v>45</v>
      </c>
      <c r="BB913" s="1" t="s">
        <v>66</v>
      </c>
      <c r="BC913" s="2">
        <v>41654</v>
      </c>
      <c r="BD913" s="2">
        <v>41656</v>
      </c>
      <c r="BE913">
        <v>663.7</v>
      </c>
      <c r="BF913" t="str">
        <f>podroze78[[#This Row],[Imie]]&amp;podroze78[[#This Row],[Nazwisko]]</f>
        <v>KarolinaPodkalicka</v>
      </c>
      <c r="BG913">
        <f>COUNTIF(podroze78[id],podroze78[[#This Row],[id]])</f>
        <v>8</v>
      </c>
      <c r="BH913">
        <f>podroze78[[#This Row],[D_powr]]-podroze78[[#This Row],[D_wyj]]+1</f>
        <v>3</v>
      </c>
      <c r="BI913" s="1" cm="1">
        <f t="array" ref="BI913">SUM(IF(podroze78[Nazwisko]=podroze78[[#This Row],[Nazwisko]],podroze78[dnie],0))</f>
        <v>17</v>
      </c>
      <c r="BJ913" s="1">
        <f>30+(podroze78[[#This Row],[dnie]]-1)*24</f>
        <v>78</v>
      </c>
      <c r="BK913" s="1">
        <f>podroze78[[#This Row],[dieta]]+podroze78[[#This Row],[Koszt_wyj]]</f>
        <v>741.7</v>
      </c>
      <c r="BL913" s="1">
        <f>MONTH(podroze78[[#This Row],[D_wyj]])</f>
        <v>1</v>
      </c>
      <c r="BT913" s="1" t="s">
        <v>6</v>
      </c>
      <c r="BU913" s="1" t="s">
        <v>45</v>
      </c>
      <c r="BV913" s="1" t="s">
        <v>66</v>
      </c>
      <c r="BW913" s="2">
        <v>41654</v>
      </c>
      <c r="BX913" s="2">
        <v>41656</v>
      </c>
      <c r="BY913">
        <v>663.7</v>
      </c>
      <c r="BZ913" t="str">
        <f>podroze789[[#This Row],[Imie]]&amp;podroze789[[#This Row],[Nazwisko]]</f>
        <v>KarolinaPodkalicka</v>
      </c>
      <c r="CA913">
        <f>COUNTIF(podroze789[id],podroze789[[#This Row],[id]])</f>
        <v>8</v>
      </c>
      <c r="CB913">
        <f>podroze789[[#This Row],[D_powr]]-podroze789[[#This Row],[D_wyj]]+1</f>
        <v>3</v>
      </c>
      <c r="CC913" s="1" cm="1">
        <f t="array" ref="CC913">SUM(IF(podroze789[Nazwisko]=podroze789[[#This Row],[Nazwisko]],podroze789[dnie],0))</f>
        <v>17</v>
      </c>
      <c r="CD913" s="1">
        <f>30+(podroze789[[#This Row],[dnie]]-1)*24</f>
        <v>78</v>
      </c>
      <c r="CE913" s="1">
        <f>podroze789[[#This Row],[dieta]]+podroze789[[#This Row],[Koszt_wyj]]</f>
        <v>741.7</v>
      </c>
      <c r="CF913" s="1">
        <f>MONTH(podroze789[[#This Row],[D_wyj]])</f>
        <v>1</v>
      </c>
      <c r="CG913" s="1">
        <f>podroze789[[#This Row],[dnie]]-1</f>
        <v>2</v>
      </c>
    </row>
    <row r="914" spans="1:85" x14ac:dyDescent="0.25">
      <c r="A914" s="1" t="s">
        <v>6</v>
      </c>
      <c r="B914" s="1" t="s">
        <v>45</v>
      </c>
      <c r="C914" s="1" t="s">
        <v>17</v>
      </c>
      <c r="D914" s="2">
        <v>41713</v>
      </c>
      <c r="E914" s="2">
        <v>41715</v>
      </c>
      <c r="F914">
        <v>911.5</v>
      </c>
      <c r="G914" t="str">
        <f>podroze[[#This Row],[Imie]]&amp;podroze[[#This Row],[Nazwisko]]</f>
        <v>KarolinaPodkalicka</v>
      </c>
      <c r="H914">
        <f>COUNTIF(podroze[id],podroze[[#This Row],[id]])</f>
        <v>8</v>
      </c>
      <c r="I914">
        <f>podroze[[#This Row],[D_powr]]-podroze[[#This Row],[D_wyj]]+1</f>
        <v>3</v>
      </c>
      <c r="J914" s="1" cm="1">
        <f t="array" ref="J914">SUM(IF(podroze[Nazwisko]=podroze[[#This Row],[Nazwisko]],podroze[dnie],0))</f>
        <v>17</v>
      </c>
      <c r="K914" s="1">
        <f>30+(podroze[[#This Row],[dnie]]-1)*24</f>
        <v>78</v>
      </c>
      <c r="AB914" s="1" t="s">
        <v>6</v>
      </c>
      <c r="AC914" s="1" t="s">
        <v>45</v>
      </c>
      <c r="AD914" s="1" t="s">
        <v>17</v>
      </c>
      <c r="AE914" s="2">
        <v>41713</v>
      </c>
      <c r="AF914" s="2">
        <v>41715</v>
      </c>
      <c r="AG914">
        <v>911.5</v>
      </c>
      <c r="AH914" t="str">
        <f>podroze7[[#This Row],[Imie]]&amp;podroze7[[#This Row],[Nazwisko]]</f>
        <v>KarolinaPodkalicka</v>
      </c>
      <c r="AI914">
        <f>COUNTIF(podroze7[id],podroze7[[#This Row],[id]])</f>
        <v>8</v>
      </c>
      <c r="AJ914">
        <f>podroze7[[#This Row],[D_powr]]-podroze7[[#This Row],[D_wyj]]+1</f>
        <v>3</v>
      </c>
      <c r="AK914" s="1" cm="1">
        <f t="array" ref="AK914">SUM(IF(podroze7[Nazwisko]=podroze7[[#This Row],[Nazwisko]],podroze7[dnie],0))</f>
        <v>17</v>
      </c>
      <c r="AL914" s="1">
        <f>30+(podroze7[[#This Row],[dnie]]-1)*24</f>
        <v>78</v>
      </c>
      <c r="AM914" s="1">
        <f>podroze7[[#This Row],[dieta]]+podroze7[[#This Row],[Koszt_wyj]]</f>
        <v>989.5</v>
      </c>
      <c r="AZ914" s="1" t="s">
        <v>6</v>
      </c>
      <c r="BA914" s="1" t="s">
        <v>45</v>
      </c>
      <c r="BB914" s="1" t="s">
        <v>17</v>
      </c>
      <c r="BC914" s="2">
        <v>41713</v>
      </c>
      <c r="BD914" s="2">
        <v>41715</v>
      </c>
      <c r="BE914">
        <v>911.5</v>
      </c>
      <c r="BF914" t="str">
        <f>podroze78[[#This Row],[Imie]]&amp;podroze78[[#This Row],[Nazwisko]]</f>
        <v>KarolinaPodkalicka</v>
      </c>
      <c r="BG914">
        <f>COUNTIF(podroze78[id],podroze78[[#This Row],[id]])</f>
        <v>8</v>
      </c>
      <c r="BH914">
        <f>podroze78[[#This Row],[D_powr]]-podroze78[[#This Row],[D_wyj]]+1</f>
        <v>3</v>
      </c>
      <c r="BI914" s="1" cm="1">
        <f t="array" ref="BI914">SUM(IF(podroze78[Nazwisko]=podroze78[[#This Row],[Nazwisko]],podroze78[dnie],0))</f>
        <v>17</v>
      </c>
      <c r="BJ914" s="1">
        <f>30+(podroze78[[#This Row],[dnie]]-1)*24</f>
        <v>78</v>
      </c>
      <c r="BK914" s="1">
        <f>podroze78[[#This Row],[dieta]]+podroze78[[#This Row],[Koszt_wyj]]</f>
        <v>989.5</v>
      </c>
      <c r="BL914" s="1">
        <f>MONTH(podroze78[[#This Row],[D_wyj]])</f>
        <v>3</v>
      </c>
      <c r="BT914" s="1" t="s">
        <v>6</v>
      </c>
      <c r="BU914" s="1" t="s">
        <v>45</v>
      </c>
      <c r="BV914" s="1" t="s">
        <v>17</v>
      </c>
      <c r="BW914" s="2">
        <v>41713</v>
      </c>
      <c r="BX914" s="2">
        <v>41715</v>
      </c>
      <c r="BY914">
        <v>911.5</v>
      </c>
      <c r="BZ914" t="str">
        <f>podroze789[[#This Row],[Imie]]&amp;podroze789[[#This Row],[Nazwisko]]</f>
        <v>KarolinaPodkalicka</v>
      </c>
      <c r="CA914">
        <f>COUNTIF(podroze789[id],podroze789[[#This Row],[id]])</f>
        <v>8</v>
      </c>
      <c r="CB914">
        <f>podroze789[[#This Row],[D_powr]]-podroze789[[#This Row],[D_wyj]]+1</f>
        <v>3</v>
      </c>
      <c r="CC914" s="1" cm="1">
        <f t="array" ref="CC914">SUM(IF(podroze789[Nazwisko]=podroze789[[#This Row],[Nazwisko]],podroze789[dnie],0))</f>
        <v>17</v>
      </c>
      <c r="CD914" s="1">
        <f>30+(podroze789[[#This Row],[dnie]]-1)*24</f>
        <v>78</v>
      </c>
      <c r="CE914" s="1">
        <f>podroze789[[#This Row],[dieta]]+podroze789[[#This Row],[Koszt_wyj]]</f>
        <v>989.5</v>
      </c>
      <c r="CF914" s="1">
        <f>MONTH(podroze789[[#This Row],[D_wyj]])</f>
        <v>3</v>
      </c>
      <c r="CG914" s="1">
        <f>podroze789[[#This Row],[dnie]]-1</f>
        <v>2</v>
      </c>
    </row>
    <row r="915" spans="1:85" x14ac:dyDescent="0.25">
      <c r="A915" s="1" t="s">
        <v>6</v>
      </c>
      <c r="B915" s="1" t="s">
        <v>45</v>
      </c>
      <c r="C915" s="1" t="s">
        <v>47</v>
      </c>
      <c r="D915" s="2">
        <v>41815</v>
      </c>
      <c r="E915" s="2">
        <v>41817</v>
      </c>
      <c r="F915">
        <v>689.8</v>
      </c>
      <c r="G915" t="str">
        <f>podroze[[#This Row],[Imie]]&amp;podroze[[#This Row],[Nazwisko]]</f>
        <v>KarolinaPodkalicka</v>
      </c>
      <c r="H915">
        <f>COUNTIF(podroze[id],podroze[[#This Row],[id]])</f>
        <v>8</v>
      </c>
      <c r="I915">
        <f>podroze[[#This Row],[D_powr]]-podroze[[#This Row],[D_wyj]]+1</f>
        <v>3</v>
      </c>
      <c r="J915" s="1" cm="1">
        <f t="array" ref="J915">SUM(IF(podroze[Nazwisko]=podroze[[#This Row],[Nazwisko]],podroze[dnie],0))</f>
        <v>17</v>
      </c>
      <c r="K915" s="1">
        <f>30+(podroze[[#This Row],[dnie]]-1)*24</f>
        <v>78</v>
      </c>
      <c r="AB915" s="1" t="s">
        <v>6</v>
      </c>
      <c r="AC915" s="1" t="s">
        <v>45</v>
      </c>
      <c r="AD915" s="1" t="s">
        <v>47</v>
      </c>
      <c r="AE915" s="2">
        <v>41815</v>
      </c>
      <c r="AF915" s="2">
        <v>41817</v>
      </c>
      <c r="AG915">
        <v>689.8</v>
      </c>
      <c r="AH915" t="str">
        <f>podroze7[[#This Row],[Imie]]&amp;podroze7[[#This Row],[Nazwisko]]</f>
        <v>KarolinaPodkalicka</v>
      </c>
      <c r="AI915">
        <f>COUNTIF(podroze7[id],podroze7[[#This Row],[id]])</f>
        <v>8</v>
      </c>
      <c r="AJ915">
        <f>podroze7[[#This Row],[D_powr]]-podroze7[[#This Row],[D_wyj]]+1</f>
        <v>3</v>
      </c>
      <c r="AK915" s="1" cm="1">
        <f t="array" ref="AK915">SUM(IF(podroze7[Nazwisko]=podroze7[[#This Row],[Nazwisko]],podroze7[dnie],0))</f>
        <v>17</v>
      </c>
      <c r="AL915" s="1">
        <f>30+(podroze7[[#This Row],[dnie]]-1)*24</f>
        <v>78</v>
      </c>
      <c r="AM915" s="1">
        <f>podroze7[[#This Row],[dieta]]+podroze7[[#This Row],[Koszt_wyj]]</f>
        <v>767.8</v>
      </c>
      <c r="AZ915" s="1" t="s">
        <v>6</v>
      </c>
      <c r="BA915" s="1" t="s">
        <v>45</v>
      </c>
      <c r="BB915" s="1" t="s">
        <v>47</v>
      </c>
      <c r="BC915" s="2">
        <v>41815</v>
      </c>
      <c r="BD915" s="2">
        <v>41817</v>
      </c>
      <c r="BE915">
        <v>689.8</v>
      </c>
      <c r="BF915" t="str">
        <f>podroze78[[#This Row],[Imie]]&amp;podroze78[[#This Row],[Nazwisko]]</f>
        <v>KarolinaPodkalicka</v>
      </c>
      <c r="BG915">
        <f>COUNTIF(podroze78[id],podroze78[[#This Row],[id]])</f>
        <v>8</v>
      </c>
      <c r="BH915">
        <f>podroze78[[#This Row],[D_powr]]-podroze78[[#This Row],[D_wyj]]+1</f>
        <v>3</v>
      </c>
      <c r="BI915" s="1" cm="1">
        <f t="array" ref="BI915">SUM(IF(podroze78[Nazwisko]=podroze78[[#This Row],[Nazwisko]],podroze78[dnie],0))</f>
        <v>17</v>
      </c>
      <c r="BJ915" s="1">
        <f>30+(podroze78[[#This Row],[dnie]]-1)*24</f>
        <v>78</v>
      </c>
      <c r="BK915" s="1">
        <f>podroze78[[#This Row],[dieta]]+podroze78[[#This Row],[Koszt_wyj]]</f>
        <v>767.8</v>
      </c>
      <c r="BL915" s="1">
        <f>MONTH(podroze78[[#This Row],[D_wyj]])</f>
        <v>6</v>
      </c>
      <c r="BT915" s="1" t="s">
        <v>6</v>
      </c>
      <c r="BU915" s="1" t="s">
        <v>45</v>
      </c>
      <c r="BV915" s="1" t="s">
        <v>47</v>
      </c>
      <c r="BW915" s="2">
        <v>41815</v>
      </c>
      <c r="BX915" s="2">
        <v>41817</v>
      </c>
      <c r="BY915">
        <v>689.8</v>
      </c>
      <c r="BZ915" t="str">
        <f>podroze789[[#This Row],[Imie]]&amp;podroze789[[#This Row],[Nazwisko]]</f>
        <v>KarolinaPodkalicka</v>
      </c>
      <c r="CA915">
        <f>COUNTIF(podroze789[id],podroze789[[#This Row],[id]])</f>
        <v>8</v>
      </c>
      <c r="CB915">
        <f>podroze789[[#This Row],[D_powr]]-podroze789[[#This Row],[D_wyj]]+1</f>
        <v>3</v>
      </c>
      <c r="CC915" s="1" cm="1">
        <f t="array" ref="CC915">SUM(IF(podroze789[Nazwisko]=podroze789[[#This Row],[Nazwisko]],podroze789[dnie],0))</f>
        <v>17</v>
      </c>
      <c r="CD915" s="1">
        <f>30+(podroze789[[#This Row],[dnie]]-1)*24</f>
        <v>78</v>
      </c>
      <c r="CE915" s="1">
        <f>podroze789[[#This Row],[dieta]]+podroze789[[#This Row],[Koszt_wyj]]</f>
        <v>767.8</v>
      </c>
      <c r="CF915" s="1">
        <f>MONTH(podroze789[[#This Row],[D_wyj]])</f>
        <v>6</v>
      </c>
      <c r="CG915" s="1">
        <f>podroze789[[#This Row],[dnie]]-1</f>
        <v>2</v>
      </c>
    </row>
    <row r="916" spans="1:85" x14ac:dyDescent="0.25">
      <c r="A916" s="1" t="s">
        <v>15</v>
      </c>
      <c r="B916" s="1" t="s">
        <v>105</v>
      </c>
      <c r="C916" s="1" t="s">
        <v>66</v>
      </c>
      <c r="D916" s="2">
        <v>41689</v>
      </c>
      <c r="E916" s="2">
        <v>41692</v>
      </c>
      <c r="F916">
        <v>841.7</v>
      </c>
      <c r="G916" t="str">
        <f>podroze[[#This Row],[Imie]]&amp;podroze[[#This Row],[Nazwisko]]</f>
        <v>PiotrMalski</v>
      </c>
      <c r="H916">
        <f>COUNTIF(podroze[id],podroze[[#This Row],[id]])</f>
        <v>5</v>
      </c>
      <c r="I916">
        <f>podroze[[#This Row],[D_powr]]-podroze[[#This Row],[D_wyj]]+1</f>
        <v>4</v>
      </c>
      <c r="J916" s="1" cm="1">
        <f t="array" ref="J916">SUM(IF(podroze[Nazwisko]=podroze[[#This Row],[Nazwisko]],podroze[dnie],0))</f>
        <v>17</v>
      </c>
      <c r="K916" s="1">
        <f>30+(podroze[[#This Row],[dnie]]-1)*24</f>
        <v>102</v>
      </c>
      <c r="AB916" s="1" t="s">
        <v>15</v>
      </c>
      <c r="AC916" s="1" t="s">
        <v>105</v>
      </c>
      <c r="AD916" s="1" t="s">
        <v>66</v>
      </c>
      <c r="AE916" s="2">
        <v>41689</v>
      </c>
      <c r="AF916" s="2">
        <v>41692</v>
      </c>
      <c r="AG916">
        <v>841.7</v>
      </c>
      <c r="AH916" t="str">
        <f>podroze7[[#This Row],[Imie]]&amp;podroze7[[#This Row],[Nazwisko]]</f>
        <v>PiotrMalski</v>
      </c>
      <c r="AI916">
        <f>COUNTIF(podroze7[id],podroze7[[#This Row],[id]])</f>
        <v>5</v>
      </c>
      <c r="AJ916">
        <f>podroze7[[#This Row],[D_powr]]-podroze7[[#This Row],[D_wyj]]+1</f>
        <v>4</v>
      </c>
      <c r="AK916" s="1" cm="1">
        <f t="array" ref="AK916">SUM(IF(podroze7[Nazwisko]=podroze7[[#This Row],[Nazwisko]],podroze7[dnie],0))</f>
        <v>17</v>
      </c>
      <c r="AL916" s="1">
        <f>30+(podroze7[[#This Row],[dnie]]-1)*24</f>
        <v>102</v>
      </c>
      <c r="AM916" s="1">
        <f>podroze7[[#This Row],[dieta]]+podroze7[[#This Row],[Koszt_wyj]]</f>
        <v>943.7</v>
      </c>
      <c r="AZ916" s="1" t="s">
        <v>15</v>
      </c>
      <c r="BA916" s="1" t="s">
        <v>105</v>
      </c>
      <c r="BB916" s="1" t="s">
        <v>66</v>
      </c>
      <c r="BC916" s="2">
        <v>41689</v>
      </c>
      <c r="BD916" s="2">
        <v>41692</v>
      </c>
      <c r="BE916">
        <v>841.7</v>
      </c>
      <c r="BF916" t="str">
        <f>podroze78[[#This Row],[Imie]]&amp;podroze78[[#This Row],[Nazwisko]]</f>
        <v>PiotrMalski</v>
      </c>
      <c r="BG916">
        <f>COUNTIF(podroze78[id],podroze78[[#This Row],[id]])</f>
        <v>5</v>
      </c>
      <c r="BH916">
        <f>podroze78[[#This Row],[D_powr]]-podroze78[[#This Row],[D_wyj]]+1</f>
        <v>4</v>
      </c>
      <c r="BI916" s="1" cm="1">
        <f t="array" ref="BI916">SUM(IF(podroze78[Nazwisko]=podroze78[[#This Row],[Nazwisko]],podroze78[dnie],0))</f>
        <v>17</v>
      </c>
      <c r="BJ916" s="1">
        <f>30+(podroze78[[#This Row],[dnie]]-1)*24</f>
        <v>102</v>
      </c>
      <c r="BK916" s="1">
        <f>podroze78[[#This Row],[dieta]]+podroze78[[#This Row],[Koszt_wyj]]</f>
        <v>943.7</v>
      </c>
      <c r="BL916" s="1">
        <f>MONTH(podroze78[[#This Row],[D_wyj]])</f>
        <v>2</v>
      </c>
      <c r="BT916" s="1" t="s">
        <v>15</v>
      </c>
      <c r="BU916" s="1" t="s">
        <v>105</v>
      </c>
      <c r="BV916" s="1" t="s">
        <v>66</v>
      </c>
      <c r="BW916" s="2">
        <v>41689</v>
      </c>
      <c r="BX916" s="2">
        <v>41692</v>
      </c>
      <c r="BY916">
        <v>841.7</v>
      </c>
      <c r="BZ916" t="str">
        <f>podroze789[[#This Row],[Imie]]&amp;podroze789[[#This Row],[Nazwisko]]</f>
        <v>PiotrMalski</v>
      </c>
      <c r="CA916">
        <f>COUNTIF(podroze789[id],podroze789[[#This Row],[id]])</f>
        <v>5</v>
      </c>
      <c r="CB916">
        <f>podroze789[[#This Row],[D_powr]]-podroze789[[#This Row],[D_wyj]]+1</f>
        <v>4</v>
      </c>
      <c r="CC916" s="1" cm="1">
        <f t="array" ref="CC916">SUM(IF(podroze789[Nazwisko]=podroze789[[#This Row],[Nazwisko]],podroze789[dnie],0))</f>
        <v>17</v>
      </c>
      <c r="CD916" s="1">
        <f>30+(podroze789[[#This Row],[dnie]]-1)*24</f>
        <v>102</v>
      </c>
      <c r="CE916" s="1">
        <f>podroze789[[#This Row],[dieta]]+podroze789[[#This Row],[Koszt_wyj]]</f>
        <v>943.7</v>
      </c>
      <c r="CF916" s="1">
        <f>MONTH(podroze789[[#This Row],[D_wyj]])</f>
        <v>2</v>
      </c>
      <c r="CG916" s="1">
        <f>podroze789[[#This Row],[dnie]]-1</f>
        <v>3</v>
      </c>
    </row>
    <row r="917" spans="1:85" x14ac:dyDescent="0.25">
      <c r="A917" s="1" t="s">
        <v>15</v>
      </c>
      <c r="B917" s="1" t="s">
        <v>105</v>
      </c>
      <c r="C917" s="1" t="s">
        <v>66</v>
      </c>
      <c r="D917" s="2">
        <v>41958</v>
      </c>
      <c r="E917" s="2">
        <v>41961</v>
      </c>
      <c r="F917">
        <v>841.7</v>
      </c>
      <c r="G917" t="str">
        <f>podroze[[#This Row],[Imie]]&amp;podroze[[#This Row],[Nazwisko]]</f>
        <v>PiotrMalski</v>
      </c>
      <c r="H917">
        <f>COUNTIF(podroze[id],podroze[[#This Row],[id]])</f>
        <v>5</v>
      </c>
      <c r="I917">
        <f>podroze[[#This Row],[D_powr]]-podroze[[#This Row],[D_wyj]]+1</f>
        <v>4</v>
      </c>
      <c r="J917" s="1" cm="1">
        <f t="array" ref="J917">SUM(IF(podroze[Nazwisko]=podroze[[#This Row],[Nazwisko]],podroze[dnie],0))</f>
        <v>17</v>
      </c>
      <c r="K917" s="1">
        <f>30+(podroze[[#This Row],[dnie]]-1)*24</f>
        <v>102</v>
      </c>
      <c r="AB917" s="1" t="s">
        <v>15</v>
      </c>
      <c r="AC917" s="1" t="s">
        <v>105</v>
      </c>
      <c r="AD917" s="1" t="s">
        <v>66</v>
      </c>
      <c r="AE917" s="2">
        <v>41958</v>
      </c>
      <c r="AF917" s="2">
        <v>41961</v>
      </c>
      <c r="AG917">
        <v>841.7</v>
      </c>
      <c r="AH917" t="str">
        <f>podroze7[[#This Row],[Imie]]&amp;podroze7[[#This Row],[Nazwisko]]</f>
        <v>PiotrMalski</v>
      </c>
      <c r="AI917">
        <f>COUNTIF(podroze7[id],podroze7[[#This Row],[id]])</f>
        <v>5</v>
      </c>
      <c r="AJ917">
        <f>podroze7[[#This Row],[D_powr]]-podroze7[[#This Row],[D_wyj]]+1</f>
        <v>4</v>
      </c>
      <c r="AK917" s="1" cm="1">
        <f t="array" ref="AK917">SUM(IF(podroze7[Nazwisko]=podroze7[[#This Row],[Nazwisko]],podroze7[dnie],0))</f>
        <v>17</v>
      </c>
      <c r="AL917" s="1">
        <f>30+(podroze7[[#This Row],[dnie]]-1)*24</f>
        <v>102</v>
      </c>
      <c r="AM917" s="1">
        <f>podroze7[[#This Row],[dieta]]+podroze7[[#This Row],[Koszt_wyj]]</f>
        <v>943.7</v>
      </c>
      <c r="AZ917" s="1" t="s">
        <v>15</v>
      </c>
      <c r="BA917" s="1" t="s">
        <v>105</v>
      </c>
      <c r="BB917" s="1" t="s">
        <v>66</v>
      </c>
      <c r="BC917" s="2">
        <v>41958</v>
      </c>
      <c r="BD917" s="2">
        <v>41961</v>
      </c>
      <c r="BE917">
        <v>841.7</v>
      </c>
      <c r="BF917" t="str">
        <f>podroze78[[#This Row],[Imie]]&amp;podroze78[[#This Row],[Nazwisko]]</f>
        <v>PiotrMalski</v>
      </c>
      <c r="BG917">
        <f>COUNTIF(podroze78[id],podroze78[[#This Row],[id]])</f>
        <v>5</v>
      </c>
      <c r="BH917">
        <f>podroze78[[#This Row],[D_powr]]-podroze78[[#This Row],[D_wyj]]+1</f>
        <v>4</v>
      </c>
      <c r="BI917" s="1" cm="1">
        <f t="array" ref="BI917">SUM(IF(podroze78[Nazwisko]=podroze78[[#This Row],[Nazwisko]],podroze78[dnie],0))</f>
        <v>17</v>
      </c>
      <c r="BJ917" s="1">
        <f>30+(podroze78[[#This Row],[dnie]]-1)*24</f>
        <v>102</v>
      </c>
      <c r="BK917" s="1">
        <f>podroze78[[#This Row],[dieta]]+podroze78[[#This Row],[Koszt_wyj]]</f>
        <v>943.7</v>
      </c>
      <c r="BL917" s="1">
        <f>MONTH(podroze78[[#This Row],[D_wyj]])</f>
        <v>11</v>
      </c>
      <c r="BT917" s="1" t="s">
        <v>15</v>
      </c>
      <c r="BU917" s="1" t="s">
        <v>105</v>
      </c>
      <c r="BV917" s="1" t="s">
        <v>66</v>
      </c>
      <c r="BW917" s="2">
        <v>41958</v>
      </c>
      <c r="BX917" s="2">
        <v>41961</v>
      </c>
      <c r="BY917">
        <v>841.7</v>
      </c>
      <c r="BZ917" t="str">
        <f>podroze789[[#This Row],[Imie]]&amp;podroze789[[#This Row],[Nazwisko]]</f>
        <v>PiotrMalski</v>
      </c>
      <c r="CA917">
        <f>COUNTIF(podroze789[id],podroze789[[#This Row],[id]])</f>
        <v>5</v>
      </c>
      <c r="CB917">
        <f>podroze789[[#This Row],[D_powr]]-podroze789[[#This Row],[D_wyj]]+1</f>
        <v>4</v>
      </c>
      <c r="CC917" s="1" cm="1">
        <f t="array" ref="CC917">SUM(IF(podroze789[Nazwisko]=podroze789[[#This Row],[Nazwisko]],podroze789[dnie],0))</f>
        <v>17</v>
      </c>
      <c r="CD917" s="1">
        <f>30+(podroze789[[#This Row],[dnie]]-1)*24</f>
        <v>102</v>
      </c>
      <c r="CE917" s="1">
        <f>podroze789[[#This Row],[dieta]]+podroze789[[#This Row],[Koszt_wyj]]</f>
        <v>943.7</v>
      </c>
      <c r="CF917" s="1">
        <f>MONTH(podroze789[[#This Row],[D_wyj]])</f>
        <v>11</v>
      </c>
      <c r="CG917" s="1">
        <f>podroze789[[#This Row],[dnie]]-1</f>
        <v>3</v>
      </c>
    </row>
    <row r="918" spans="1:85" x14ac:dyDescent="0.25">
      <c r="A918" s="1" t="s">
        <v>48</v>
      </c>
      <c r="B918" s="1" t="s">
        <v>49</v>
      </c>
      <c r="C918" s="1" t="s">
        <v>24</v>
      </c>
      <c r="D918" s="2">
        <v>41815</v>
      </c>
      <c r="E918" s="2">
        <v>41816</v>
      </c>
      <c r="F918">
        <v>439.7</v>
      </c>
      <c r="G918" t="str">
        <f>podroze[[#This Row],[Imie]]&amp;podroze[[#This Row],[Nazwisko]]</f>
        <v>BonifacyBarczewski</v>
      </c>
      <c r="H918">
        <f>COUNTIF(podroze[id],podroze[[#This Row],[id]])</f>
        <v>8</v>
      </c>
      <c r="I918">
        <f>podroze[[#This Row],[D_powr]]-podroze[[#This Row],[D_wyj]]+1</f>
        <v>2</v>
      </c>
      <c r="J918" s="1" cm="1">
        <f t="array" ref="J918">SUM(IF(podroze[Nazwisko]=podroze[[#This Row],[Nazwisko]],podroze[dnie],0))</f>
        <v>17</v>
      </c>
      <c r="K918" s="1">
        <f>30+(podroze[[#This Row],[dnie]]-1)*24</f>
        <v>54</v>
      </c>
      <c r="AB918" s="1" t="s">
        <v>48</v>
      </c>
      <c r="AC918" s="1" t="s">
        <v>49</v>
      </c>
      <c r="AD918" s="1" t="s">
        <v>24</v>
      </c>
      <c r="AE918" s="2">
        <v>41815</v>
      </c>
      <c r="AF918" s="2">
        <v>41816</v>
      </c>
      <c r="AG918">
        <v>439.7</v>
      </c>
      <c r="AH918" t="str">
        <f>podroze7[[#This Row],[Imie]]&amp;podroze7[[#This Row],[Nazwisko]]</f>
        <v>BonifacyBarczewski</v>
      </c>
      <c r="AI918">
        <f>COUNTIF(podroze7[id],podroze7[[#This Row],[id]])</f>
        <v>8</v>
      </c>
      <c r="AJ918">
        <f>podroze7[[#This Row],[D_powr]]-podroze7[[#This Row],[D_wyj]]+1</f>
        <v>2</v>
      </c>
      <c r="AK918" s="1" cm="1">
        <f t="array" ref="AK918">SUM(IF(podroze7[Nazwisko]=podroze7[[#This Row],[Nazwisko]],podroze7[dnie],0))</f>
        <v>17</v>
      </c>
      <c r="AL918" s="1">
        <f>30+(podroze7[[#This Row],[dnie]]-1)*24</f>
        <v>54</v>
      </c>
      <c r="AM918" s="1">
        <f>podroze7[[#This Row],[dieta]]+podroze7[[#This Row],[Koszt_wyj]]</f>
        <v>493.7</v>
      </c>
      <c r="AZ918" s="1" t="s">
        <v>48</v>
      </c>
      <c r="BA918" s="1" t="s">
        <v>49</v>
      </c>
      <c r="BB918" s="1" t="s">
        <v>24</v>
      </c>
      <c r="BC918" s="2">
        <v>41815</v>
      </c>
      <c r="BD918" s="2">
        <v>41816</v>
      </c>
      <c r="BE918">
        <v>439.7</v>
      </c>
      <c r="BF918" t="str">
        <f>podroze78[[#This Row],[Imie]]&amp;podroze78[[#This Row],[Nazwisko]]</f>
        <v>BonifacyBarczewski</v>
      </c>
      <c r="BG918">
        <f>COUNTIF(podroze78[id],podroze78[[#This Row],[id]])</f>
        <v>8</v>
      </c>
      <c r="BH918">
        <f>podroze78[[#This Row],[D_powr]]-podroze78[[#This Row],[D_wyj]]+1</f>
        <v>2</v>
      </c>
      <c r="BI918" s="1" cm="1">
        <f t="array" ref="BI918">SUM(IF(podroze78[Nazwisko]=podroze78[[#This Row],[Nazwisko]],podroze78[dnie],0))</f>
        <v>17</v>
      </c>
      <c r="BJ918" s="1">
        <f>30+(podroze78[[#This Row],[dnie]]-1)*24</f>
        <v>54</v>
      </c>
      <c r="BK918" s="1">
        <f>podroze78[[#This Row],[dieta]]+podroze78[[#This Row],[Koszt_wyj]]</f>
        <v>493.7</v>
      </c>
      <c r="BL918" s="1">
        <f>MONTH(podroze78[[#This Row],[D_wyj]])</f>
        <v>6</v>
      </c>
      <c r="BT918" s="1" t="s">
        <v>48</v>
      </c>
      <c r="BU918" s="1" t="s">
        <v>49</v>
      </c>
      <c r="BV918" s="1" t="s">
        <v>24</v>
      </c>
      <c r="BW918" s="2">
        <v>41815</v>
      </c>
      <c r="BX918" s="2">
        <v>41816</v>
      </c>
      <c r="BY918">
        <v>439.7</v>
      </c>
      <c r="BZ918" t="str">
        <f>podroze789[[#This Row],[Imie]]&amp;podroze789[[#This Row],[Nazwisko]]</f>
        <v>BonifacyBarczewski</v>
      </c>
      <c r="CA918">
        <f>COUNTIF(podroze789[id],podroze789[[#This Row],[id]])</f>
        <v>8</v>
      </c>
      <c r="CB918">
        <f>podroze789[[#This Row],[D_powr]]-podroze789[[#This Row],[D_wyj]]+1</f>
        <v>2</v>
      </c>
      <c r="CC918" s="1" cm="1">
        <f t="array" ref="CC918">SUM(IF(podroze789[Nazwisko]=podroze789[[#This Row],[Nazwisko]],podroze789[dnie],0))</f>
        <v>17</v>
      </c>
      <c r="CD918" s="1">
        <f>30+(podroze789[[#This Row],[dnie]]-1)*24</f>
        <v>54</v>
      </c>
      <c r="CE918" s="1">
        <f>podroze789[[#This Row],[dieta]]+podroze789[[#This Row],[Koszt_wyj]]</f>
        <v>493.7</v>
      </c>
      <c r="CF918" s="1">
        <f>MONTH(podroze789[[#This Row],[D_wyj]])</f>
        <v>6</v>
      </c>
      <c r="CG918" s="1">
        <f>podroze789[[#This Row],[dnie]]-1</f>
        <v>1</v>
      </c>
    </row>
    <row r="919" spans="1:85" x14ac:dyDescent="0.25">
      <c r="A919" s="1" t="s">
        <v>86</v>
      </c>
      <c r="B919" s="1" t="s">
        <v>87</v>
      </c>
      <c r="C919" s="1" t="s">
        <v>72</v>
      </c>
      <c r="D919" s="2">
        <v>41653</v>
      </c>
      <c r="E919" s="2">
        <v>41654</v>
      </c>
      <c r="F919">
        <v>693.7</v>
      </c>
      <c r="G919" t="str">
        <f>podroze[[#This Row],[Imie]]&amp;podroze[[#This Row],[Nazwisko]]</f>
        <v>AdamMarkowski</v>
      </c>
      <c r="H919">
        <f>COUNTIF(podroze[id],podroze[[#This Row],[id]])</f>
        <v>8</v>
      </c>
      <c r="I919">
        <f>podroze[[#This Row],[D_powr]]-podroze[[#This Row],[D_wyj]]+1</f>
        <v>2</v>
      </c>
      <c r="J919" s="1" cm="1">
        <f t="array" ref="J919">SUM(IF(podroze[Nazwisko]=podroze[[#This Row],[Nazwisko]],podroze[dnie],0))</f>
        <v>17</v>
      </c>
      <c r="K919" s="1">
        <f>30+(podroze[[#This Row],[dnie]]-1)*24</f>
        <v>54</v>
      </c>
      <c r="AB919" s="1" t="s">
        <v>86</v>
      </c>
      <c r="AC919" s="1" t="s">
        <v>87</v>
      </c>
      <c r="AD919" s="1" t="s">
        <v>72</v>
      </c>
      <c r="AE919" s="2">
        <v>41653</v>
      </c>
      <c r="AF919" s="2">
        <v>41654</v>
      </c>
      <c r="AG919">
        <v>693.7</v>
      </c>
      <c r="AH919" t="str">
        <f>podroze7[[#This Row],[Imie]]&amp;podroze7[[#This Row],[Nazwisko]]</f>
        <v>AdamMarkowski</v>
      </c>
      <c r="AI919">
        <f>COUNTIF(podroze7[id],podroze7[[#This Row],[id]])</f>
        <v>8</v>
      </c>
      <c r="AJ919">
        <f>podroze7[[#This Row],[D_powr]]-podroze7[[#This Row],[D_wyj]]+1</f>
        <v>2</v>
      </c>
      <c r="AK919" s="1" cm="1">
        <f t="array" ref="AK919">SUM(IF(podroze7[Nazwisko]=podroze7[[#This Row],[Nazwisko]],podroze7[dnie],0))</f>
        <v>17</v>
      </c>
      <c r="AL919" s="1">
        <f>30+(podroze7[[#This Row],[dnie]]-1)*24</f>
        <v>54</v>
      </c>
      <c r="AM919" s="1">
        <f>podroze7[[#This Row],[dieta]]+podroze7[[#This Row],[Koszt_wyj]]</f>
        <v>747.7</v>
      </c>
      <c r="AZ919" s="1" t="s">
        <v>86</v>
      </c>
      <c r="BA919" s="1" t="s">
        <v>87</v>
      </c>
      <c r="BB919" s="1" t="s">
        <v>72</v>
      </c>
      <c r="BC919" s="2">
        <v>41653</v>
      </c>
      <c r="BD919" s="2">
        <v>41654</v>
      </c>
      <c r="BE919">
        <v>693.7</v>
      </c>
      <c r="BF919" t="str">
        <f>podroze78[[#This Row],[Imie]]&amp;podroze78[[#This Row],[Nazwisko]]</f>
        <v>AdamMarkowski</v>
      </c>
      <c r="BG919">
        <f>COUNTIF(podroze78[id],podroze78[[#This Row],[id]])</f>
        <v>8</v>
      </c>
      <c r="BH919">
        <f>podroze78[[#This Row],[D_powr]]-podroze78[[#This Row],[D_wyj]]+1</f>
        <v>2</v>
      </c>
      <c r="BI919" s="1" cm="1">
        <f t="array" ref="BI919">SUM(IF(podroze78[Nazwisko]=podroze78[[#This Row],[Nazwisko]],podroze78[dnie],0))</f>
        <v>17</v>
      </c>
      <c r="BJ919" s="1">
        <f>30+(podroze78[[#This Row],[dnie]]-1)*24</f>
        <v>54</v>
      </c>
      <c r="BK919" s="1">
        <f>podroze78[[#This Row],[dieta]]+podroze78[[#This Row],[Koszt_wyj]]</f>
        <v>747.7</v>
      </c>
      <c r="BL919" s="1">
        <f>MONTH(podroze78[[#This Row],[D_wyj]])</f>
        <v>1</v>
      </c>
      <c r="BT919" s="1" t="s">
        <v>86</v>
      </c>
      <c r="BU919" s="1" t="s">
        <v>87</v>
      </c>
      <c r="BV919" s="1" t="s">
        <v>72</v>
      </c>
      <c r="BW919" s="2">
        <v>41653</v>
      </c>
      <c r="BX919" s="2">
        <v>41654</v>
      </c>
      <c r="BY919">
        <v>693.7</v>
      </c>
      <c r="BZ919" t="str">
        <f>podroze789[[#This Row],[Imie]]&amp;podroze789[[#This Row],[Nazwisko]]</f>
        <v>AdamMarkowski</v>
      </c>
      <c r="CA919">
        <f>COUNTIF(podroze789[id],podroze789[[#This Row],[id]])</f>
        <v>8</v>
      </c>
      <c r="CB919">
        <f>podroze789[[#This Row],[D_powr]]-podroze789[[#This Row],[D_wyj]]+1</f>
        <v>2</v>
      </c>
      <c r="CC919" s="1" cm="1">
        <f t="array" ref="CC919">SUM(IF(podroze789[Nazwisko]=podroze789[[#This Row],[Nazwisko]],podroze789[dnie],0))</f>
        <v>17</v>
      </c>
      <c r="CD919" s="1">
        <f>30+(podroze789[[#This Row],[dnie]]-1)*24</f>
        <v>54</v>
      </c>
      <c r="CE919" s="1">
        <f>podroze789[[#This Row],[dieta]]+podroze789[[#This Row],[Koszt_wyj]]</f>
        <v>747.7</v>
      </c>
      <c r="CF919" s="1">
        <f>MONTH(podroze789[[#This Row],[D_wyj]])</f>
        <v>1</v>
      </c>
      <c r="CG919" s="1">
        <f>podroze789[[#This Row],[dnie]]-1</f>
        <v>1</v>
      </c>
    </row>
    <row r="920" spans="1:85" x14ac:dyDescent="0.25">
      <c r="A920" s="1" t="s">
        <v>86</v>
      </c>
      <c r="B920" s="1" t="s">
        <v>87</v>
      </c>
      <c r="C920" s="1" t="s">
        <v>8</v>
      </c>
      <c r="D920" s="2">
        <v>41869</v>
      </c>
      <c r="E920" s="2">
        <v>41870</v>
      </c>
      <c r="F920">
        <v>891</v>
      </c>
      <c r="G920" t="str">
        <f>podroze[[#This Row],[Imie]]&amp;podroze[[#This Row],[Nazwisko]]</f>
        <v>AdamMarkowski</v>
      </c>
      <c r="H920">
        <f>COUNTIF(podroze[id],podroze[[#This Row],[id]])</f>
        <v>8</v>
      </c>
      <c r="I920">
        <f>podroze[[#This Row],[D_powr]]-podroze[[#This Row],[D_wyj]]+1</f>
        <v>2</v>
      </c>
      <c r="J920" s="1" cm="1">
        <f t="array" ref="J920">SUM(IF(podroze[Nazwisko]=podroze[[#This Row],[Nazwisko]],podroze[dnie],0))</f>
        <v>17</v>
      </c>
      <c r="K920" s="1">
        <f>30+(podroze[[#This Row],[dnie]]-1)*24</f>
        <v>54</v>
      </c>
      <c r="AB920" s="1" t="s">
        <v>86</v>
      </c>
      <c r="AC920" s="1" t="s">
        <v>87</v>
      </c>
      <c r="AD920" s="1" t="s">
        <v>8</v>
      </c>
      <c r="AE920" s="2">
        <v>41869</v>
      </c>
      <c r="AF920" s="2">
        <v>41870</v>
      </c>
      <c r="AG920">
        <v>891</v>
      </c>
      <c r="AH920" t="str">
        <f>podroze7[[#This Row],[Imie]]&amp;podroze7[[#This Row],[Nazwisko]]</f>
        <v>AdamMarkowski</v>
      </c>
      <c r="AI920">
        <f>COUNTIF(podroze7[id],podroze7[[#This Row],[id]])</f>
        <v>8</v>
      </c>
      <c r="AJ920">
        <f>podroze7[[#This Row],[D_powr]]-podroze7[[#This Row],[D_wyj]]+1</f>
        <v>2</v>
      </c>
      <c r="AK920" s="1" cm="1">
        <f t="array" ref="AK920">SUM(IF(podroze7[Nazwisko]=podroze7[[#This Row],[Nazwisko]],podroze7[dnie],0))</f>
        <v>17</v>
      </c>
      <c r="AL920" s="1">
        <f>30+(podroze7[[#This Row],[dnie]]-1)*24</f>
        <v>54</v>
      </c>
      <c r="AM920" s="1">
        <f>podroze7[[#This Row],[dieta]]+podroze7[[#This Row],[Koszt_wyj]]</f>
        <v>945</v>
      </c>
      <c r="AZ920" s="1" t="s">
        <v>86</v>
      </c>
      <c r="BA920" s="1" t="s">
        <v>87</v>
      </c>
      <c r="BB920" s="1" t="s">
        <v>8</v>
      </c>
      <c r="BC920" s="2">
        <v>41869</v>
      </c>
      <c r="BD920" s="2">
        <v>41870</v>
      </c>
      <c r="BE920">
        <v>891</v>
      </c>
      <c r="BF920" t="str">
        <f>podroze78[[#This Row],[Imie]]&amp;podroze78[[#This Row],[Nazwisko]]</f>
        <v>AdamMarkowski</v>
      </c>
      <c r="BG920">
        <f>COUNTIF(podroze78[id],podroze78[[#This Row],[id]])</f>
        <v>8</v>
      </c>
      <c r="BH920">
        <f>podroze78[[#This Row],[D_powr]]-podroze78[[#This Row],[D_wyj]]+1</f>
        <v>2</v>
      </c>
      <c r="BI920" s="1" cm="1">
        <f t="array" ref="BI920">SUM(IF(podroze78[Nazwisko]=podroze78[[#This Row],[Nazwisko]],podroze78[dnie],0))</f>
        <v>17</v>
      </c>
      <c r="BJ920" s="1">
        <f>30+(podroze78[[#This Row],[dnie]]-1)*24</f>
        <v>54</v>
      </c>
      <c r="BK920" s="1">
        <f>podroze78[[#This Row],[dieta]]+podroze78[[#This Row],[Koszt_wyj]]</f>
        <v>945</v>
      </c>
      <c r="BL920" s="1">
        <f>MONTH(podroze78[[#This Row],[D_wyj]])</f>
        <v>8</v>
      </c>
      <c r="BT920" s="1" t="s">
        <v>86</v>
      </c>
      <c r="BU920" s="1" t="s">
        <v>87</v>
      </c>
      <c r="BV920" s="1" t="s">
        <v>8</v>
      </c>
      <c r="BW920" s="2">
        <v>41869</v>
      </c>
      <c r="BX920" s="2">
        <v>41870</v>
      </c>
      <c r="BY920">
        <v>891</v>
      </c>
      <c r="BZ920" t="str">
        <f>podroze789[[#This Row],[Imie]]&amp;podroze789[[#This Row],[Nazwisko]]</f>
        <v>AdamMarkowski</v>
      </c>
      <c r="CA920">
        <f>COUNTIF(podroze789[id],podroze789[[#This Row],[id]])</f>
        <v>8</v>
      </c>
      <c r="CB920">
        <f>podroze789[[#This Row],[D_powr]]-podroze789[[#This Row],[D_wyj]]+1</f>
        <v>2</v>
      </c>
      <c r="CC920" s="1" cm="1">
        <f t="array" ref="CC920">SUM(IF(podroze789[Nazwisko]=podroze789[[#This Row],[Nazwisko]],podroze789[dnie],0))</f>
        <v>17</v>
      </c>
      <c r="CD920" s="1">
        <f>30+(podroze789[[#This Row],[dnie]]-1)*24</f>
        <v>54</v>
      </c>
      <c r="CE920" s="1">
        <f>podroze789[[#This Row],[dieta]]+podroze789[[#This Row],[Koszt_wyj]]</f>
        <v>945</v>
      </c>
      <c r="CF920" s="1">
        <f>MONTH(podroze789[[#This Row],[D_wyj]])</f>
        <v>8</v>
      </c>
      <c r="CG920" s="1">
        <f>podroze789[[#This Row],[dnie]]-1</f>
        <v>1</v>
      </c>
    </row>
    <row r="921" spans="1:85" x14ac:dyDescent="0.25">
      <c r="A921" s="1" t="s">
        <v>86</v>
      </c>
      <c r="B921" s="1" t="s">
        <v>87</v>
      </c>
      <c r="C921" s="1" t="s">
        <v>24</v>
      </c>
      <c r="D921" s="2">
        <v>41911</v>
      </c>
      <c r="E921" s="2">
        <v>41912</v>
      </c>
      <c r="F921">
        <v>439.7</v>
      </c>
      <c r="G921" t="str">
        <f>podroze[[#This Row],[Imie]]&amp;podroze[[#This Row],[Nazwisko]]</f>
        <v>AdamMarkowski</v>
      </c>
      <c r="H921">
        <f>COUNTIF(podroze[id],podroze[[#This Row],[id]])</f>
        <v>8</v>
      </c>
      <c r="I921">
        <f>podroze[[#This Row],[D_powr]]-podroze[[#This Row],[D_wyj]]+1</f>
        <v>2</v>
      </c>
      <c r="J921" s="1" cm="1">
        <f t="array" ref="J921">SUM(IF(podroze[Nazwisko]=podroze[[#This Row],[Nazwisko]],podroze[dnie],0))</f>
        <v>17</v>
      </c>
      <c r="K921" s="1">
        <f>30+(podroze[[#This Row],[dnie]]-1)*24</f>
        <v>54</v>
      </c>
      <c r="AB921" s="1" t="s">
        <v>86</v>
      </c>
      <c r="AC921" s="1" t="s">
        <v>87</v>
      </c>
      <c r="AD921" s="1" t="s">
        <v>24</v>
      </c>
      <c r="AE921" s="2">
        <v>41911</v>
      </c>
      <c r="AF921" s="2">
        <v>41912</v>
      </c>
      <c r="AG921">
        <v>439.7</v>
      </c>
      <c r="AH921" t="str">
        <f>podroze7[[#This Row],[Imie]]&amp;podroze7[[#This Row],[Nazwisko]]</f>
        <v>AdamMarkowski</v>
      </c>
      <c r="AI921">
        <f>COUNTIF(podroze7[id],podroze7[[#This Row],[id]])</f>
        <v>8</v>
      </c>
      <c r="AJ921">
        <f>podroze7[[#This Row],[D_powr]]-podroze7[[#This Row],[D_wyj]]+1</f>
        <v>2</v>
      </c>
      <c r="AK921" s="1" cm="1">
        <f t="array" ref="AK921">SUM(IF(podroze7[Nazwisko]=podroze7[[#This Row],[Nazwisko]],podroze7[dnie],0))</f>
        <v>17</v>
      </c>
      <c r="AL921" s="1">
        <f>30+(podroze7[[#This Row],[dnie]]-1)*24</f>
        <v>54</v>
      </c>
      <c r="AM921" s="1">
        <f>podroze7[[#This Row],[dieta]]+podroze7[[#This Row],[Koszt_wyj]]</f>
        <v>493.7</v>
      </c>
      <c r="AZ921" s="1" t="s">
        <v>86</v>
      </c>
      <c r="BA921" s="1" t="s">
        <v>87</v>
      </c>
      <c r="BB921" s="1" t="s">
        <v>24</v>
      </c>
      <c r="BC921" s="2">
        <v>41911</v>
      </c>
      <c r="BD921" s="2">
        <v>41912</v>
      </c>
      <c r="BE921">
        <v>439.7</v>
      </c>
      <c r="BF921" t="str">
        <f>podroze78[[#This Row],[Imie]]&amp;podroze78[[#This Row],[Nazwisko]]</f>
        <v>AdamMarkowski</v>
      </c>
      <c r="BG921">
        <f>COUNTIF(podroze78[id],podroze78[[#This Row],[id]])</f>
        <v>8</v>
      </c>
      <c r="BH921">
        <f>podroze78[[#This Row],[D_powr]]-podroze78[[#This Row],[D_wyj]]+1</f>
        <v>2</v>
      </c>
      <c r="BI921" s="1" cm="1">
        <f t="array" ref="BI921">SUM(IF(podroze78[Nazwisko]=podroze78[[#This Row],[Nazwisko]],podroze78[dnie],0))</f>
        <v>17</v>
      </c>
      <c r="BJ921" s="1">
        <f>30+(podroze78[[#This Row],[dnie]]-1)*24</f>
        <v>54</v>
      </c>
      <c r="BK921" s="1">
        <f>podroze78[[#This Row],[dieta]]+podroze78[[#This Row],[Koszt_wyj]]</f>
        <v>493.7</v>
      </c>
      <c r="BL921" s="1">
        <f>MONTH(podroze78[[#This Row],[D_wyj]])</f>
        <v>9</v>
      </c>
      <c r="BT921" s="1" t="s">
        <v>86</v>
      </c>
      <c r="BU921" s="1" t="s">
        <v>87</v>
      </c>
      <c r="BV921" s="1" t="s">
        <v>24</v>
      </c>
      <c r="BW921" s="2">
        <v>41911</v>
      </c>
      <c r="BX921" s="2">
        <v>41912</v>
      </c>
      <c r="BY921">
        <v>439.7</v>
      </c>
      <c r="BZ921" t="str">
        <f>podroze789[[#This Row],[Imie]]&amp;podroze789[[#This Row],[Nazwisko]]</f>
        <v>AdamMarkowski</v>
      </c>
      <c r="CA921">
        <f>COUNTIF(podroze789[id],podroze789[[#This Row],[id]])</f>
        <v>8</v>
      </c>
      <c r="CB921">
        <f>podroze789[[#This Row],[D_powr]]-podroze789[[#This Row],[D_wyj]]+1</f>
        <v>2</v>
      </c>
      <c r="CC921" s="1" cm="1">
        <f t="array" ref="CC921">SUM(IF(podroze789[Nazwisko]=podroze789[[#This Row],[Nazwisko]],podroze789[dnie],0))</f>
        <v>17</v>
      </c>
      <c r="CD921" s="1">
        <f>30+(podroze789[[#This Row],[dnie]]-1)*24</f>
        <v>54</v>
      </c>
      <c r="CE921" s="1">
        <f>podroze789[[#This Row],[dieta]]+podroze789[[#This Row],[Koszt_wyj]]</f>
        <v>493.7</v>
      </c>
      <c r="CF921" s="1">
        <f>MONTH(podroze789[[#This Row],[D_wyj]])</f>
        <v>9</v>
      </c>
      <c r="CG921" s="1">
        <f>podroze789[[#This Row],[dnie]]-1</f>
        <v>1</v>
      </c>
    </row>
    <row r="922" spans="1:85" x14ac:dyDescent="0.25">
      <c r="A922" s="1" t="s">
        <v>91</v>
      </c>
      <c r="B922" s="1" t="s">
        <v>161</v>
      </c>
      <c r="C922" s="1" t="s">
        <v>19</v>
      </c>
      <c r="D922" s="2">
        <v>41797</v>
      </c>
      <c r="E922" s="2">
        <v>41799</v>
      </c>
      <c r="F922">
        <v>795.4</v>
      </c>
      <c r="G922" t="str">
        <f>podroze[[#This Row],[Imie]]&amp;podroze[[#This Row],[Nazwisko]]</f>
        <v>JanSuwski</v>
      </c>
      <c r="H922">
        <f>COUNTIF(podroze[id],podroze[[#This Row],[id]])</f>
        <v>5</v>
      </c>
      <c r="I922">
        <f>podroze[[#This Row],[D_powr]]-podroze[[#This Row],[D_wyj]]+1</f>
        <v>3</v>
      </c>
      <c r="J922" s="1" cm="1">
        <f t="array" ref="J922">SUM(IF(podroze[Nazwisko]=podroze[[#This Row],[Nazwisko]],podroze[dnie],0))</f>
        <v>17</v>
      </c>
      <c r="K922" s="1">
        <f>30+(podroze[[#This Row],[dnie]]-1)*24</f>
        <v>78</v>
      </c>
      <c r="AB922" s="1" t="s">
        <v>91</v>
      </c>
      <c r="AC922" s="1" t="s">
        <v>161</v>
      </c>
      <c r="AD922" s="1" t="s">
        <v>19</v>
      </c>
      <c r="AE922" s="2">
        <v>41797</v>
      </c>
      <c r="AF922" s="2">
        <v>41799</v>
      </c>
      <c r="AG922">
        <v>795.4</v>
      </c>
      <c r="AH922" t="str">
        <f>podroze7[[#This Row],[Imie]]&amp;podroze7[[#This Row],[Nazwisko]]</f>
        <v>JanSuwski</v>
      </c>
      <c r="AI922">
        <f>COUNTIF(podroze7[id],podroze7[[#This Row],[id]])</f>
        <v>5</v>
      </c>
      <c r="AJ922">
        <f>podroze7[[#This Row],[D_powr]]-podroze7[[#This Row],[D_wyj]]+1</f>
        <v>3</v>
      </c>
      <c r="AK922" s="1" cm="1">
        <f t="array" ref="AK922">SUM(IF(podroze7[Nazwisko]=podroze7[[#This Row],[Nazwisko]],podroze7[dnie],0))</f>
        <v>17</v>
      </c>
      <c r="AL922" s="1">
        <f>30+(podroze7[[#This Row],[dnie]]-1)*24</f>
        <v>78</v>
      </c>
      <c r="AM922" s="1">
        <f>podroze7[[#This Row],[dieta]]+podroze7[[#This Row],[Koszt_wyj]]</f>
        <v>873.4</v>
      </c>
      <c r="AZ922" s="1" t="s">
        <v>91</v>
      </c>
      <c r="BA922" s="1" t="s">
        <v>161</v>
      </c>
      <c r="BB922" s="1" t="s">
        <v>19</v>
      </c>
      <c r="BC922" s="2">
        <v>41797</v>
      </c>
      <c r="BD922" s="2">
        <v>41799</v>
      </c>
      <c r="BE922">
        <v>795.4</v>
      </c>
      <c r="BF922" t="str">
        <f>podroze78[[#This Row],[Imie]]&amp;podroze78[[#This Row],[Nazwisko]]</f>
        <v>JanSuwski</v>
      </c>
      <c r="BG922">
        <f>COUNTIF(podroze78[id],podroze78[[#This Row],[id]])</f>
        <v>5</v>
      </c>
      <c r="BH922">
        <f>podroze78[[#This Row],[D_powr]]-podroze78[[#This Row],[D_wyj]]+1</f>
        <v>3</v>
      </c>
      <c r="BI922" s="1" cm="1">
        <f t="array" ref="BI922">SUM(IF(podroze78[Nazwisko]=podroze78[[#This Row],[Nazwisko]],podroze78[dnie],0))</f>
        <v>17</v>
      </c>
      <c r="BJ922" s="1">
        <f>30+(podroze78[[#This Row],[dnie]]-1)*24</f>
        <v>78</v>
      </c>
      <c r="BK922" s="1">
        <f>podroze78[[#This Row],[dieta]]+podroze78[[#This Row],[Koszt_wyj]]</f>
        <v>873.4</v>
      </c>
      <c r="BL922" s="1">
        <f>MONTH(podroze78[[#This Row],[D_wyj]])</f>
        <v>6</v>
      </c>
      <c r="BT922" s="1" t="s">
        <v>91</v>
      </c>
      <c r="BU922" s="1" t="s">
        <v>161</v>
      </c>
      <c r="BV922" s="1" t="s">
        <v>19</v>
      </c>
      <c r="BW922" s="2">
        <v>41797</v>
      </c>
      <c r="BX922" s="2">
        <v>41799</v>
      </c>
      <c r="BY922">
        <v>795.4</v>
      </c>
      <c r="BZ922" t="str">
        <f>podroze789[[#This Row],[Imie]]&amp;podroze789[[#This Row],[Nazwisko]]</f>
        <v>JanSuwski</v>
      </c>
      <c r="CA922">
        <f>COUNTIF(podroze789[id],podroze789[[#This Row],[id]])</f>
        <v>5</v>
      </c>
      <c r="CB922">
        <f>podroze789[[#This Row],[D_powr]]-podroze789[[#This Row],[D_wyj]]+1</f>
        <v>3</v>
      </c>
      <c r="CC922" s="1" cm="1">
        <f t="array" ref="CC922">SUM(IF(podroze789[Nazwisko]=podroze789[[#This Row],[Nazwisko]],podroze789[dnie],0))</f>
        <v>17</v>
      </c>
      <c r="CD922" s="1">
        <f>30+(podroze789[[#This Row],[dnie]]-1)*24</f>
        <v>78</v>
      </c>
      <c r="CE922" s="1">
        <f>podroze789[[#This Row],[dieta]]+podroze789[[#This Row],[Koszt_wyj]]</f>
        <v>873.4</v>
      </c>
      <c r="CF922" s="1">
        <f>MONTH(podroze789[[#This Row],[D_wyj]])</f>
        <v>6</v>
      </c>
      <c r="CG922" s="1">
        <f>podroze789[[#This Row],[dnie]]-1</f>
        <v>2</v>
      </c>
    </row>
    <row r="923" spans="1:85" x14ac:dyDescent="0.25">
      <c r="A923" s="1" t="s">
        <v>15</v>
      </c>
      <c r="B923" s="1" t="s">
        <v>105</v>
      </c>
      <c r="C923" s="1" t="s">
        <v>14</v>
      </c>
      <c r="D923" s="2">
        <v>41654</v>
      </c>
      <c r="E923" s="2">
        <v>41655</v>
      </c>
      <c r="F923">
        <v>302.5</v>
      </c>
      <c r="G923" t="str">
        <f>podroze[[#This Row],[Imie]]&amp;podroze[[#This Row],[Nazwisko]]</f>
        <v>PiotrMalski</v>
      </c>
      <c r="H923">
        <f>COUNTIF(podroze[id],podroze[[#This Row],[id]])</f>
        <v>5</v>
      </c>
      <c r="I923">
        <f>podroze[[#This Row],[D_powr]]-podroze[[#This Row],[D_wyj]]+1</f>
        <v>2</v>
      </c>
      <c r="J923" s="1" cm="1">
        <f t="array" ref="J923">SUM(IF(podroze[Nazwisko]=podroze[[#This Row],[Nazwisko]],podroze[dnie],0))</f>
        <v>17</v>
      </c>
      <c r="K923" s="1">
        <f>30+(podroze[[#This Row],[dnie]]-1)*24</f>
        <v>54</v>
      </c>
      <c r="AB923" s="1" t="s">
        <v>15</v>
      </c>
      <c r="AC923" s="1" t="s">
        <v>105</v>
      </c>
      <c r="AD923" s="1" t="s">
        <v>14</v>
      </c>
      <c r="AE923" s="2">
        <v>41654</v>
      </c>
      <c r="AF923" s="2">
        <v>41655</v>
      </c>
      <c r="AG923">
        <v>302.5</v>
      </c>
      <c r="AH923" t="str">
        <f>podroze7[[#This Row],[Imie]]&amp;podroze7[[#This Row],[Nazwisko]]</f>
        <v>PiotrMalski</v>
      </c>
      <c r="AI923">
        <f>COUNTIF(podroze7[id],podroze7[[#This Row],[id]])</f>
        <v>5</v>
      </c>
      <c r="AJ923">
        <f>podroze7[[#This Row],[D_powr]]-podroze7[[#This Row],[D_wyj]]+1</f>
        <v>2</v>
      </c>
      <c r="AK923" s="1" cm="1">
        <f t="array" ref="AK923">SUM(IF(podroze7[Nazwisko]=podroze7[[#This Row],[Nazwisko]],podroze7[dnie],0))</f>
        <v>17</v>
      </c>
      <c r="AL923" s="1">
        <f>30+(podroze7[[#This Row],[dnie]]-1)*24</f>
        <v>54</v>
      </c>
      <c r="AM923" s="1">
        <f>podroze7[[#This Row],[dieta]]+podroze7[[#This Row],[Koszt_wyj]]</f>
        <v>356.5</v>
      </c>
      <c r="AZ923" s="1" t="s">
        <v>15</v>
      </c>
      <c r="BA923" s="1" t="s">
        <v>105</v>
      </c>
      <c r="BB923" s="1" t="s">
        <v>14</v>
      </c>
      <c r="BC923" s="2">
        <v>41654</v>
      </c>
      <c r="BD923" s="2">
        <v>41655</v>
      </c>
      <c r="BE923">
        <v>302.5</v>
      </c>
      <c r="BF923" t="str">
        <f>podroze78[[#This Row],[Imie]]&amp;podroze78[[#This Row],[Nazwisko]]</f>
        <v>PiotrMalski</v>
      </c>
      <c r="BG923">
        <f>COUNTIF(podroze78[id],podroze78[[#This Row],[id]])</f>
        <v>5</v>
      </c>
      <c r="BH923">
        <f>podroze78[[#This Row],[D_powr]]-podroze78[[#This Row],[D_wyj]]+1</f>
        <v>2</v>
      </c>
      <c r="BI923" s="1" cm="1">
        <f t="array" ref="BI923">SUM(IF(podroze78[Nazwisko]=podroze78[[#This Row],[Nazwisko]],podroze78[dnie],0))</f>
        <v>17</v>
      </c>
      <c r="BJ923" s="1">
        <f>30+(podroze78[[#This Row],[dnie]]-1)*24</f>
        <v>54</v>
      </c>
      <c r="BK923" s="1">
        <f>podroze78[[#This Row],[dieta]]+podroze78[[#This Row],[Koszt_wyj]]</f>
        <v>356.5</v>
      </c>
      <c r="BL923" s="1">
        <f>MONTH(podroze78[[#This Row],[D_wyj]])</f>
        <v>1</v>
      </c>
      <c r="BT923" s="1" t="s">
        <v>15</v>
      </c>
      <c r="BU923" s="1" t="s">
        <v>105</v>
      </c>
      <c r="BV923" s="1" t="s">
        <v>14</v>
      </c>
      <c r="BW923" s="2">
        <v>41654</v>
      </c>
      <c r="BX923" s="2">
        <v>41655</v>
      </c>
      <c r="BY923">
        <v>302.5</v>
      </c>
      <c r="BZ923" t="str">
        <f>podroze789[[#This Row],[Imie]]&amp;podroze789[[#This Row],[Nazwisko]]</f>
        <v>PiotrMalski</v>
      </c>
      <c r="CA923">
        <f>COUNTIF(podroze789[id],podroze789[[#This Row],[id]])</f>
        <v>5</v>
      </c>
      <c r="CB923">
        <f>podroze789[[#This Row],[D_powr]]-podroze789[[#This Row],[D_wyj]]+1</f>
        <v>2</v>
      </c>
      <c r="CC923" s="1" cm="1">
        <f t="array" ref="CC923">SUM(IF(podroze789[Nazwisko]=podroze789[[#This Row],[Nazwisko]],podroze789[dnie],0))</f>
        <v>17</v>
      </c>
      <c r="CD923" s="1">
        <f>30+(podroze789[[#This Row],[dnie]]-1)*24</f>
        <v>54</v>
      </c>
      <c r="CE923" s="1">
        <f>podroze789[[#This Row],[dieta]]+podroze789[[#This Row],[Koszt_wyj]]</f>
        <v>356.5</v>
      </c>
      <c r="CF923" s="1">
        <f>MONTH(podroze789[[#This Row],[D_wyj]])</f>
        <v>1</v>
      </c>
      <c r="CG923" s="1">
        <f>podroze789[[#This Row],[dnie]]-1</f>
        <v>1</v>
      </c>
    </row>
    <row r="924" spans="1:85" x14ac:dyDescent="0.25">
      <c r="A924" s="1" t="s">
        <v>15</v>
      </c>
      <c r="B924" s="1" t="s">
        <v>105</v>
      </c>
      <c r="C924" s="1" t="s">
        <v>47</v>
      </c>
      <c r="D924" s="2">
        <v>41749</v>
      </c>
      <c r="E924" s="2">
        <v>41750</v>
      </c>
      <c r="F924">
        <v>526.79999999999995</v>
      </c>
      <c r="G924" t="str">
        <f>podroze[[#This Row],[Imie]]&amp;podroze[[#This Row],[Nazwisko]]</f>
        <v>PiotrMalski</v>
      </c>
      <c r="H924">
        <f>COUNTIF(podroze[id],podroze[[#This Row],[id]])</f>
        <v>5</v>
      </c>
      <c r="I924">
        <f>podroze[[#This Row],[D_powr]]-podroze[[#This Row],[D_wyj]]+1</f>
        <v>2</v>
      </c>
      <c r="J924" s="1" cm="1">
        <f t="array" ref="J924">SUM(IF(podroze[Nazwisko]=podroze[[#This Row],[Nazwisko]],podroze[dnie],0))</f>
        <v>17</v>
      </c>
      <c r="K924" s="1">
        <f>30+(podroze[[#This Row],[dnie]]-1)*24</f>
        <v>54</v>
      </c>
      <c r="AB924" s="1" t="s">
        <v>15</v>
      </c>
      <c r="AC924" s="1" t="s">
        <v>105</v>
      </c>
      <c r="AD924" s="1" t="s">
        <v>47</v>
      </c>
      <c r="AE924" s="2">
        <v>41749</v>
      </c>
      <c r="AF924" s="2">
        <v>41750</v>
      </c>
      <c r="AG924">
        <v>526.79999999999995</v>
      </c>
      <c r="AH924" t="str">
        <f>podroze7[[#This Row],[Imie]]&amp;podroze7[[#This Row],[Nazwisko]]</f>
        <v>PiotrMalski</v>
      </c>
      <c r="AI924">
        <f>COUNTIF(podroze7[id],podroze7[[#This Row],[id]])</f>
        <v>5</v>
      </c>
      <c r="AJ924">
        <f>podroze7[[#This Row],[D_powr]]-podroze7[[#This Row],[D_wyj]]+1</f>
        <v>2</v>
      </c>
      <c r="AK924" s="1" cm="1">
        <f t="array" ref="AK924">SUM(IF(podroze7[Nazwisko]=podroze7[[#This Row],[Nazwisko]],podroze7[dnie],0))</f>
        <v>17</v>
      </c>
      <c r="AL924" s="1">
        <f>30+(podroze7[[#This Row],[dnie]]-1)*24</f>
        <v>54</v>
      </c>
      <c r="AM924" s="1">
        <f>podroze7[[#This Row],[dieta]]+podroze7[[#This Row],[Koszt_wyj]]</f>
        <v>580.79999999999995</v>
      </c>
      <c r="AZ924" s="1" t="s">
        <v>15</v>
      </c>
      <c r="BA924" s="1" t="s">
        <v>105</v>
      </c>
      <c r="BB924" s="1" t="s">
        <v>47</v>
      </c>
      <c r="BC924" s="2">
        <v>41749</v>
      </c>
      <c r="BD924" s="2">
        <v>41750</v>
      </c>
      <c r="BE924">
        <v>526.79999999999995</v>
      </c>
      <c r="BF924" t="str">
        <f>podroze78[[#This Row],[Imie]]&amp;podroze78[[#This Row],[Nazwisko]]</f>
        <v>PiotrMalski</v>
      </c>
      <c r="BG924">
        <f>COUNTIF(podroze78[id],podroze78[[#This Row],[id]])</f>
        <v>5</v>
      </c>
      <c r="BH924">
        <f>podroze78[[#This Row],[D_powr]]-podroze78[[#This Row],[D_wyj]]+1</f>
        <v>2</v>
      </c>
      <c r="BI924" s="1" cm="1">
        <f t="array" ref="BI924">SUM(IF(podroze78[Nazwisko]=podroze78[[#This Row],[Nazwisko]],podroze78[dnie],0))</f>
        <v>17</v>
      </c>
      <c r="BJ924" s="1">
        <f>30+(podroze78[[#This Row],[dnie]]-1)*24</f>
        <v>54</v>
      </c>
      <c r="BK924" s="1">
        <f>podroze78[[#This Row],[dieta]]+podroze78[[#This Row],[Koszt_wyj]]</f>
        <v>580.79999999999995</v>
      </c>
      <c r="BL924" s="1">
        <f>MONTH(podroze78[[#This Row],[D_wyj]])</f>
        <v>4</v>
      </c>
      <c r="BT924" s="1" t="s">
        <v>15</v>
      </c>
      <c r="BU924" s="1" t="s">
        <v>105</v>
      </c>
      <c r="BV924" s="1" t="s">
        <v>47</v>
      </c>
      <c r="BW924" s="2">
        <v>41749</v>
      </c>
      <c r="BX924" s="2">
        <v>41750</v>
      </c>
      <c r="BY924">
        <v>526.79999999999995</v>
      </c>
      <c r="BZ924" t="str">
        <f>podroze789[[#This Row],[Imie]]&amp;podroze789[[#This Row],[Nazwisko]]</f>
        <v>PiotrMalski</v>
      </c>
      <c r="CA924">
        <f>COUNTIF(podroze789[id],podroze789[[#This Row],[id]])</f>
        <v>5</v>
      </c>
      <c r="CB924">
        <f>podroze789[[#This Row],[D_powr]]-podroze789[[#This Row],[D_wyj]]+1</f>
        <v>2</v>
      </c>
      <c r="CC924" s="1" cm="1">
        <f t="array" ref="CC924">SUM(IF(podroze789[Nazwisko]=podroze789[[#This Row],[Nazwisko]],podroze789[dnie],0))</f>
        <v>17</v>
      </c>
      <c r="CD924" s="1">
        <f>30+(podroze789[[#This Row],[dnie]]-1)*24</f>
        <v>54</v>
      </c>
      <c r="CE924" s="1">
        <f>podroze789[[#This Row],[dieta]]+podroze789[[#This Row],[Koszt_wyj]]</f>
        <v>580.79999999999995</v>
      </c>
      <c r="CF924" s="1">
        <f>MONTH(podroze789[[#This Row],[D_wyj]])</f>
        <v>4</v>
      </c>
      <c r="CG924" s="1">
        <f>podroze789[[#This Row],[dnie]]-1</f>
        <v>1</v>
      </c>
    </row>
    <row r="925" spans="1:85" x14ac:dyDescent="0.25">
      <c r="A925" s="1" t="s">
        <v>91</v>
      </c>
      <c r="B925" s="1" t="s">
        <v>161</v>
      </c>
      <c r="C925" s="1" t="s">
        <v>66</v>
      </c>
      <c r="D925" s="2">
        <v>41696</v>
      </c>
      <c r="E925" s="2">
        <v>41697</v>
      </c>
      <c r="F925">
        <v>485.7</v>
      </c>
      <c r="G925" t="str">
        <f>podroze[[#This Row],[Imie]]&amp;podroze[[#This Row],[Nazwisko]]</f>
        <v>JanSuwski</v>
      </c>
      <c r="H925">
        <f>COUNTIF(podroze[id],podroze[[#This Row],[id]])</f>
        <v>5</v>
      </c>
      <c r="I925">
        <f>podroze[[#This Row],[D_powr]]-podroze[[#This Row],[D_wyj]]+1</f>
        <v>2</v>
      </c>
      <c r="J925" s="1" cm="1">
        <f t="array" ref="J925">SUM(IF(podroze[Nazwisko]=podroze[[#This Row],[Nazwisko]],podroze[dnie],0))</f>
        <v>17</v>
      </c>
      <c r="K925" s="1">
        <f>30+(podroze[[#This Row],[dnie]]-1)*24</f>
        <v>54</v>
      </c>
      <c r="AB925" s="1" t="s">
        <v>91</v>
      </c>
      <c r="AC925" s="1" t="s">
        <v>161</v>
      </c>
      <c r="AD925" s="1" t="s">
        <v>66</v>
      </c>
      <c r="AE925" s="2">
        <v>41696</v>
      </c>
      <c r="AF925" s="2">
        <v>41697</v>
      </c>
      <c r="AG925">
        <v>485.7</v>
      </c>
      <c r="AH925" t="str">
        <f>podroze7[[#This Row],[Imie]]&amp;podroze7[[#This Row],[Nazwisko]]</f>
        <v>JanSuwski</v>
      </c>
      <c r="AI925">
        <f>COUNTIF(podroze7[id],podroze7[[#This Row],[id]])</f>
        <v>5</v>
      </c>
      <c r="AJ925">
        <f>podroze7[[#This Row],[D_powr]]-podroze7[[#This Row],[D_wyj]]+1</f>
        <v>2</v>
      </c>
      <c r="AK925" s="1" cm="1">
        <f t="array" ref="AK925">SUM(IF(podroze7[Nazwisko]=podroze7[[#This Row],[Nazwisko]],podroze7[dnie],0))</f>
        <v>17</v>
      </c>
      <c r="AL925" s="1">
        <f>30+(podroze7[[#This Row],[dnie]]-1)*24</f>
        <v>54</v>
      </c>
      <c r="AM925" s="1">
        <f>podroze7[[#This Row],[dieta]]+podroze7[[#This Row],[Koszt_wyj]]</f>
        <v>539.70000000000005</v>
      </c>
      <c r="AZ925" s="1" t="s">
        <v>91</v>
      </c>
      <c r="BA925" s="1" t="s">
        <v>161</v>
      </c>
      <c r="BB925" s="1" t="s">
        <v>66</v>
      </c>
      <c r="BC925" s="2">
        <v>41696</v>
      </c>
      <c r="BD925" s="2">
        <v>41697</v>
      </c>
      <c r="BE925">
        <v>485.7</v>
      </c>
      <c r="BF925" t="str">
        <f>podroze78[[#This Row],[Imie]]&amp;podroze78[[#This Row],[Nazwisko]]</f>
        <v>JanSuwski</v>
      </c>
      <c r="BG925">
        <f>COUNTIF(podroze78[id],podroze78[[#This Row],[id]])</f>
        <v>5</v>
      </c>
      <c r="BH925">
        <f>podroze78[[#This Row],[D_powr]]-podroze78[[#This Row],[D_wyj]]+1</f>
        <v>2</v>
      </c>
      <c r="BI925" s="1" cm="1">
        <f t="array" ref="BI925">SUM(IF(podroze78[Nazwisko]=podroze78[[#This Row],[Nazwisko]],podroze78[dnie],0))</f>
        <v>17</v>
      </c>
      <c r="BJ925" s="1">
        <f>30+(podroze78[[#This Row],[dnie]]-1)*24</f>
        <v>54</v>
      </c>
      <c r="BK925" s="1">
        <f>podroze78[[#This Row],[dieta]]+podroze78[[#This Row],[Koszt_wyj]]</f>
        <v>539.70000000000005</v>
      </c>
      <c r="BL925" s="1">
        <f>MONTH(podroze78[[#This Row],[D_wyj]])</f>
        <v>2</v>
      </c>
      <c r="BT925" s="1" t="s">
        <v>91</v>
      </c>
      <c r="BU925" s="1" t="s">
        <v>161</v>
      </c>
      <c r="BV925" s="1" t="s">
        <v>66</v>
      </c>
      <c r="BW925" s="2">
        <v>41696</v>
      </c>
      <c r="BX925" s="2">
        <v>41697</v>
      </c>
      <c r="BY925">
        <v>485.7</v>
      </c>
      <c r="BZ925" t="str">
        <f>podroze789[[#This Row],[Imie]]&amp;podroze789[[#This Row],[Nazwisko]]</f>
        <v>JanSuwski</v>
      </c>
      <c r="CA925">
        <f>COUNTIF(podroze789[id],podroze789[[#This Row],[id]])</f>
        <v>5</v>
      </c>
      <c r="CB925">
        <f>podroze789[[#This Row],[D_powr]]-podroze789[[#This Row],[D_wyj]]+1</f>
        <v>2</v>
      </c>
      <c r="CC925" s="1" cm="1">
        <f t="array" ref="CC925">SUM(IF(podroze789[Nazwisko]=podroze789[[#This Row],[Nazwisko]],podroze789[dnie],0))</f>
        <v>17</v>
      </c>
      <c r="CD925" s="1">
        <f>30+(podroze789[[#This Row],[dnie]]-1)*24</f>
        <v>54</v>
      </c>
      <c r="CE925" s="1">
        <f>podroze789[[#This Row],[dieta]]+podroze789[[#This Row],[Koszt_wyj]]</f>
        <v>539.70000000000005</v>
      </c>
      <c r="CF925" s="1">
        <f>MONTH(podroze789[[#This Row],[D_wyj]])</f>
        <v>2</v>
      </c>
      <c r="CG925" s="1">
        <f>podroze789[[#This Row],[dnie]]-1</f>
        <v>1</v>
      </c>
    </row>
    <row r="926" spans="1:85" x14ac:dyDescent="0.25">
      <c r="A926" s="1" t="s">
        <v>91</v>
      </c>
      <c r="B926" s="1" t="s">
        <v>161</v>
      </c>
      <c r="C926" s="1" t="s">
        <v>11</v>
      </c>
      <c r="D926" s="2">
        <v>41731</v>
      </c>
      <c r="E926" s="2">
        <v>41732</v>
      </c>
      <c r="F926">
        <v>295.39999999999998</v>
      </c>
      <c r="G926" t="str">
        <f>podroze[[#This Row],[Imie]]&amp;podroze[[#This Row],[Nazwisko]]</f>
        <v>JanSuwski</v>
      </c>
      <c r="H926">
        <f>COUNTIF(podroze[id],podroze[[#This Row],[id]])</f>
        <v>5</v>
      </c>
      <c r="I926">
        <f>podroze[[#This Row],[D_powr]]-podroze[[#This Row],[D_wyj]]+1</f>
        <v>2</v>
      </c>
      <c r="J926" s="1" cm="1">
        <f t="array" ref="J926">SUM(IF(podroze[Nazwisko]=podroze[[#This Row],[Nazwisko]],podroze[dnie],0))</f>
        <v>17</v>
      </c>
      <c r="K926" s="1">
        <f>30+(podroze[[#This Row],[dnie]]-1)*24</f>
        <v>54</v>
      </c>
      <c r="AB926" s="1" t="s">
        <v>91</v>
      </c>
      <c r="AC926" s="1" t="s">
        <v>161</v>
      </c>
      <c r="AD926" s="1" t="s">
        <v>11</v>
      </c>
      <c r="AE926" s="2">
        <v>41731</v>
      </c>
      <c r="AF926" s="2">
        <v>41732</v>
      </c>
      <c r="AG926">
        <v>295.39999999999998</v>
      </c>
      <c r="AH926" t="str">
        <f>podroze7[[#This Row],[Imie]]&amp;podroze7[[#This Row],[Nazwisko]]</f>
        <v>JanSuwski</v>
      </c>
      <c r="AI926">
        <f>COUNTIF(podroze7[id],podroze7[[#This Row],[id]])</f>
        <v>5</v>
      </c>
      <c r="AJ926">
        <f>podroze7[[#This Row],[D_powr]]-podroze7[[#This Row],[D_wyj]]+1</f>
        <v>2</v>
      </c>
      <c r="AK926" s="1" cm="1">
        <f t="array" ref="AK926">SUM(IF(podroze7[Nazwisko]=podroze7[[#This Row],[Nazwisko]],podroze7[dnie],0))</f>
        <v>17</v>
      </c>
      <c r="AL926" s="1">
        <f>30+(podroze7[[#This Row],[dnie]]-1)*24</f>
        <v>54</v>
      </c>
      <c r="AM926" s="1">
        <f>podroze7[[#This Row],[dieta]]+podroze7[[#This Row],[Koszt_wyj]]</f>
        <v>349.4</v>
      </c>
      <c r="AZ926" s="1" t="s">
        <v>91</v>
      </c>
      <c r="BA926" s="1" t="s">
        <v>161</v>
      </c>
      <c r="BB926" s="1" t="s">
        <v>11</v>
      </c>
      <c r="BC926" s="2">
        <v>41731</v>
      </c>
      <c r="BD926" s="2">
        <v>41732</v>
      </c>
      <c r="BE926">
        <v>295.39999999999998</v>
      </c>
      <c r="BF926" t="str">
        <f>podroze78[[#This Row],[Imie]]&amp;podroze78[[#This Row],[Nazwisko]]</f>
        <v>JanSuwski</v>
      </c>
      <c r="BG926">
        <f>COUNTIF(podroze78[id],podroze78[[#This Row],[id]])</f>
        <v>5</v>
      </c>
      <c r="BH926">
        <f>podroze78[[#This Row],[D_powr]]-podroze78[[#This Row],[D_wyj]]+1</f>
        <v>2</v>
      </c>
      <c r="BI926" s="1" cm="1">
        <f t="array" ref="BI926">SUM(IF(podroze78[Nazwisko]=podroze78[[#This Row],[Nazwisko]],podroze78[dnie],0))</f>
        <v>17</v>
      </c>
      <c r="BJ926" s="1">
        <f>30+(podroze78[[#This Row],[dnie]]-1)*24</f>
        <v>54</v>
      </c>
      <c r="BK926" s="1">
        <f>podroze78[[#This Row],[dieta]]+podroze78[[#This Row],[Koszt_wyj]]</f>
        <v>349.4</v>
      </c>
      <c r="BL926" s="1">
        <f>MONTH(podroze78[[#This Row],[D_wyj]])</f>
        <v>4</v>
      </c>
      <c r="BT926" s="1" t="s">
        <v>91</v>
      </c>
      <c r="BU926" s="1" t="s">
        <v>161</v>
      </c>
      <c r="BV926" s="1" t="s">
        <v>11</v>
      </c>
      <c r="BW926" s="2">
        <v>41731</v>
      </c>
      <c r="BX926" s="2">
        <v>41732</v>
      </c>
      <c r="BY926">
        <v>295.39999999999998</v>
      </c>
      <c r="BZ926" t="str">
        <f>podroze789[[#This Row],[Imie]]&amp;podroze789[[#This Row],[Nazwisko]]</f>
        <v>JanSuwski</v>
      </c>
      <c r="CA926">
        <f>COUNTIF(podroze789[id],podroze789[[#This Row],[id]])</f>
        <v>5</v>
      </c>
      <c r="CB926">
        <f>podroze789[[#This Row],[D_powr]]-podroze789[[#This Row],[D_wyj]]+1</f>
        <v>2</v>
      </c>
      <c r="CC926" s="1" cm="1">
        <f t="array" ref="CC926">SUM(IF(podroze789[Nazwisko]=podroze789[[#This Row],[Nazwisko]],podroze789[dnie],0))</f>
        <v>17</v>
      </c>
      <c r="CD926" s="1">
        <f>30+(podroze789[[#This Row],[dnie]]-1)*24</f>
        <v>54</v>
      </c>
      <c r="CE926" s="1">
        <f>podroze789[[#This Row],[dieta]]+podroze789[[#This Row],[Koszt_wyj]]</f>
        <v>349.4</v>
      </c>
      <c r="CF926" s="1">
        <f>MONTH(podroze789[[#This Row],[D_wyj]])</f>
        <v>4</v>
      </c>
      <c r="CG926" s="1">
        <f>podroze789[[#This Row],[dnie]]-1</f>
        <v>1</v>
      </c>
    </row>
    <row r="927" spans="1:85" hidden="1" x14ac:dyDescent="0.25">
      <c r="A927" s="1" t="s">
        <v>48</v>
      </c>
      <c r="B927" s="1" t="s">
        <v>49</v>
      </c>
      <c r="C927" s="1" t="s">
        <v>11</v>
      </c>
      <c r="D927" s="2">
        <v>41646</v>
      </c>
      <c r="E927" s="2">
        <v>41646</v>
      </c>
      <c r="F927">
        <v>156.4</v>
      </c>
      <c r="G927" t="str">
        <f>podroze[[#This Row],[Imie]]&amp;podroze[[#This Row],[Nazwisko]]</f>
        <v>BonifacyBarczewski</v>
      </c>
      <c r="H927">
        <f>COUNTIF(podroze[id],podroze[[#This Row],[id]])</f>
        <v>8</v>
      </c>
      <c r="I927">
        <f>podroze[[#This Row],[D_powr]]-podroze[[#This Row],[D_wyj]]+1</f>
        <v>1</v>
      </c>
      <c r="J927" s="1" cm="1">
        <f t="array" ref="J927">SUM(IF(podroze[Nazwisko]=podroze[[#This Row],[Nazwisko]],podroze[dnie],0))</f>
        <v>17</v>
      </c>
      <c r="K927" s="1">
        <f>30+(podroze[[#This Row],[dnie]]-1)*24</f>
        <v>30</v>
      </c>
      <c r="AB927" s="1" t="s">
        <v>48</v>
      </c>
      <c r="AC927" s="1" t="s">
        <v>49</v>
      </c>
      <c r="AD927" s="1" t="s">
        <v>11</v>
      </c>
      <c r="AE927" s="2">
        <v>41646</v>
      </c>
      <c r="AF927" s="2">
        <v>41646</v>
      </c>
      <c r="AG927">
        <v>156.4</v>
      </c>
      <c r="AH927" t="str">
        <f>podroze7[[#This Row],[Imie]]&amp;podroze7[[#This Row],[Nazwisko]]</f>
        <v>BonifacyBarczewski</v>
      </c>
      <c r="AI927">
        <f>COUNTIF(podroze7[id],podroze7[[#This Row],[id]])</f>
        <v>8</v>
      </c>
      <c r="AJ927">
        <f>podroze7[[#This Row],[D_powr]]-podroze7[[#This Row],[D_wyj]]+1</f>
        <v>1</v>
      </c>
      <c r="AK927" s="1" cm="1">
        <f t="array" ref="AK927">SUM(IF(podroze7[Nazwisko]=podroze7[[#This Row],[Nazwisko]],podroze7[dnie],0))</f>
        <v>17</v>
      </c>
      <c r="AL927" s="1">
        <f>30+(podroze7[[#This Row],[dnie]]-1)*24</f>
        <v>30</v>
      </c>
      <c r="AM927" s="1">
        <f>podroze7[[#This Row],[dieta]]+podroze7[[#This Row],[Koszt_wyj]]</f>
        <v>186.4</v>
      </c>
      <c r="AZ927" s="1" t="s">
        <v>48</v>
      </c>
      <c r="BA927" s="1" t="s">
        <v>49</v>
      </c>
      <c r="BB927" s="1" t="s">
        <v>11</v>
      </c>
      <c r="BC927" s="2">
        <v>41646</v>
      </c>
      <c r="BD927" s="2">
        <v>41646</v>
      </c>
      <c r="BE927">
        <v>156.4</v>
      </c>
      <c r="BF927" t="str">
        <f>podroze78[[#This Row],[Imie]]&amp;podroze78[[#This Row],[Nazwisko]]</f>
        <v>BonifacyBarczewski</v>
      </c>
      <c r="BG927">
        <f>COUNTIF(podroze78[id],podroze78[[#This Row],[id]])</f>
        <v>8</v>
      </c>
      <c r="BH927">
        <f>podroze78[[#This Row],[D_powr]]-podroze78[[#This Row],[D_wyj]]+1</f>
        <v>1</v>
      </c>
      <c r="BI927" s="1" cm="1">
        <f t="array" ref="BI927">SUM(IF(podroze78[Nazwisko]=podroze78[[#This Row],[Nazwisko]],podroze78[dnie],0))</f>
        <v>17</v>
      </c>
      <c r="BJ927" s="1">
        <f>30+(podroze78[[#This Row],[dnie]]-1)*24</f>
        <v>30</v>
      </c>
      <c r="BK927" s="1">
        <f>podroze78[[#This Row],[dieta]]+podroze78[[#This Row],[Koszt_wyj]]</f>
        <v>186.4</v>
      </c>
      <c r="BL927" s="1">
        <f>MONTH(podroze78[[#This Row],[D_wyj]])</f>
        <v>1</v>
      </c>
      <c r="BT927" s="1" t="s">
        <v>48</v>
      </c>
      <c r="BU927" s="1" t="s">
        <v>49</v>
      </c>
      <c r="BV927" s="1" t="s">
        <v>11</v>
      </c>
      <c r="BW927" s="2">
        <v>41646</v>
      </c>
      <c r="BX927" s="2">
        <v>41646</v>
      </c>
      <c r="BY927">
        <v>156.4</v>
      </c>
      <c r="BZ927" t="str">
        <f>podroze789[[#This Row],[Imie]]&amp;podroze789[[#This Row],[Nazwisko]]</f>
        <v>BonifacyBarczewski</v>
      </c>
      <c r="CA927">
        <f>COUNTIF(podroze789[id],podroze789[[#This Row],[id]])</f>
        <v>8</v>
      </c>
      <c r="CB927">
        <f>podroze789[[#This Row],[D_powr]]-podroze789[[#This Row],[D_wyj]]+1</f>
        <v>1</v>
      </c>
      <c r="CC927" s="1" cm="1">
        <f t="array" ref="CC927">SUM(IF(podroze789[Nazwisko]=podroze789[[#This Row],[Nazwisko]],podroze789[dnie],0))</f>
        <v>17</v>
      </c>
      <c r="CD927" s="1">
        <f>30+(podroze789[[#This Row],[dnie]]-1)*24</f>
        <v>30</v>
      </c>
      <c r="CE927" s="1">
        <f>podroze789[[#This Row],[dieta]]+podroze789[[#This Row],[Koszt_wyj]]</f>
        <v>186.4</v>
      </c>
      <c r="CF927" s="1">
        <f>MONTH(podroze789[[#This Row],[D_wyj]])</f>
        <v>1</v>
      </c>
      <c r="CG927" s="1">
        <f>podroze789[[#This Row],[dnie]]-1</f>
        <v>0</v>
      </c>
    </row>
    <row r="928" spans="1:85" hidden="1" x14ac:dyDescent="0.25">
      <c r="A928" s="1" t="s">
        <v>48</v>
      </c>
      <c r="B928" s="1" t="s">
        <v>49</v>
      </c>
      <c r="C928" s="1" t="s">
        <v>72</v>
      </c>
      <c r="D928" s="2">
        <v>41653</v>
      </c>
      <c r="E928" s="2">
        <v>41653</v>
      </c>
      <c r="F928">
        <v>494.7</v>
      </c>
      <c r="G928" t="str">
        <f>podroze[[#This Row],[Imie]]&amp;podroze[[#This Row],[Nazwisko]]</f>
        <v>BonifacyBarczewski</v>
      </c>
      <c r="H928">
        <f>COUNTIF(podroze[id],podroze[[#This Row],[id]])</f>
        <v>8</v>
      </c>
      <c r="I928">
        <f>podroze[[#This Row],[D_powr]]-podroze[[#This Row],[D_wyj]]+1</f>
        <v>1</v>
      </c>
      <c r="J928" s="1" cm="1">
        <f t="array" ref="J928">SUM(IF(podroze[Nazwisko]=podroze[[#This Row],[Nazwisko]],podroze[dnie],0))</f>
        <v>17</v>
      </c>
      <c r="K928" s="1">
        <f>30+(podroze[[#This Row],[dnie]]-1)*24</f>
        <v>30</v>
      </c>
      <c r="AB928" s="1" t="s">
        <v>48</v>
      </c>
      <c r="AC928" s="1" t="s">
        <v>49</v>
      </c>
      <c r="AD928" s="1" t="s">
        <v>72</v>
      </c>
      <c r="AE928" s="2">
        <v>41653</v>
      </c>
      <c r="AF928" s="2">
        <v>41653</v>
      </c>
      <c r="AG928">
        <v>494.7</v>
      </c>
      <c r="AH928" t="str">
        <f>podroze7[[#This Row],[Imie]]&amp;podroze7[[#This Row],[Nazwisko]]</f>
        <v>BonifacyBarczewski</v>
      </c>
      <c r="AI928">
        <f>COUNTIF(podroze7[id],podroze7[[#This Row],[id]])</f>
        <v>8</v>
      </c>
      <c r="AJ928">
        <f>podroze7[[#This Row],[D_powr]]-podroze7[[#This Row],[D_wyj]]+1</f>
        <v>1</v>
      </c>
      <c r="AK928" s="1" cm="1">
        <f t="array" ref="AK928">SUM(IF(podroze7[Nazwisko]=podroze7[[#This Row],[Nazwisko]],podroze7[dnie],0))</f>
        <v>17</v>
      </c>
      <c r="AL928" s="1">
        <f>30+(podroze7[[#This Row],[dnie]]-1)*24</f>
        <v>30</v>
      </c>
      <c r="AM928" s="1">
        <f>podroze7[[#This Row],[dieta]]+podroze7[[#This Row],[Koszt_wyj]]</f>
        <v>524.70000000000005</v>
      </c>
      <c r="AZ928" s="1" t="s">
        <v>48</v>
      </c>
      <c r="BA928" s="1" t="s">
        <v>49</v>
      </c>
      <c r="BB928" s="1" t="s">
        <v>72</v>
      </c>
      <c r="BC928" s="2">
        <v>41653</v>
      </c>
      <c r="BD928" s="2">
        <v>41653</v>
      </c>
      <c r="BE928">
        <v>494.7</v>
      </c>
      <c r="BF928" t="str">
        <f>podroze78[[#This Row],[Imie]]&amp;podroze78[[#This Row],[Nazwisko]]</f>
        <v>BonifacyBarczewski</v>
      </c>
      <c r="BG928">
        <f>COUNTIF(podroze78[id],podroze78[[#This Row],[id]])</f>
        <v>8</v>
      </c>
      <c r="BH928">
        <f>podroze78[[#This Row],[D_powr]]-podroze78[[#This Row],[D_wyj]]+1</f>
        <v>1</v>
      </c>
      <c r="BI928" s="1" cm="1">
        <f t="array" ref="BI928">SUM(IF(podroze78[Nazwisko]=podroze78[[#This Row],[Nazwisko]],podroze78[dnie],0))</f>
        <v>17</v>
      </c>
      <c r="BJ928" s="1">
        <f>30+(podroze78[[#This Row],[dnie]]-1)*24</f>
        <v>30</v>
      </c>
      <c r="BK928" s="1">
        <f>podroze78[[#This Row],[dieta]]+podroze78[[#This Row],[Koszt_wyj]]</f>
        <v>524.70000000000005</v>
      </c>
      <c r="BL928" s="1">
        <f>MONTH(podroze78[[#This Row],[D_wyj]])</f>
        <v>1</v>
      </c>
      <c r="BT928" s="1" t="s">
        <v>48</v>
      </c>
      <c r="BU928" s="1" t="s">
        <v>49</v>
      </c>
      <c r="BV928" s="1" t="s">
        <v>72</v>
      </c>
      <c r="BW928" s="2">
        <v>41653</v>
      </c>
      <c r="BX928" s="2">
        <v>41653</v>
      </c>
      <c r="BY928">
        <v>494.7</v>
      </c>
      <c r="BZ928" t="str">
        <f>podroze789[[#This Row],[Imie]]&amp;podroze789[[#This Row],[Nazwisko]]</f>
        <v>BonifacyBarczewski</v>
      </c>
      <c r="CA928">
        <f>COUNTIF(podroze789[id],podroze789[[#This Row],[id]])</f>
        <v>8</v>
      </c>
      <c r="CB928">
        <f>podroze789[[#This Row],[D_powr]]-podroze789[[#This Row],[D_wyj]]+1</f>
        <v>1</v>
      </c>
      <c r="CC928" s="1" cm="1">
        <f t="array" ref="CC928">SUM(IF(podroze789[Nazwisko]=podroze789[[#This Row],[Nazwisko]],podroze789[dnie],0))</f>
        <v>17</v>
      </c>
      <c r="CD928" s="1">
        <f>30+(podroze789[[#This Row],[dnie]]-1)*24</f>
        <v>30</v>
      </c>
      <c r="CE928" s="1">
        <f>podroze789[[#This Row],[dieta]]+podroze789[[#This Row],[Koszt_wyj]]</f>
        <v>524.70000000000005</v>
      </c>
      <c r="CF928" s="1">
        <f>MONTH(podroze789[[#This Row],[D_wyj]])</f>
        <v>1</v>
      </c>
      <c r="CG928" s="1">
        <f>podroze789[[#This Row],[dnie]]-1</f>
        <v>0</v>
      </c>
    </row>
    <row r="929" spans="1:85" hidden="1" x14ac:dyDescent="0.25">
      <c r="A929" s="1" t="s">
        <v>48</v>
      </c>
      <c r="B929" s="1" t="s">
        <v>49</v>
      </c>
      <c r="C929" s="1" t="s">
        <v>19</v>
      </c>
      <c r="D929" s="2">
        <v>41658</v>
      </c>
      <c r="E929" s="2">
        <v>41658</v>
      </c>
      <c r="F929">
        <v>513.4</v>
      </c>
      <c r="G929" t="str">
        <f>podroze[[#This Row],[Imie]]&amp;podroze[[#This Row],[Nazwisko]]</f>
        <v>BonifacyBarczewski</v>
      </c>
      <c r="H929">
        <f>COUNTIF(podroze[id],podroze[[#This Row],[id]])</f>
        <v>8</v>
      </c>
      <c r="I929">
        <f>podroze[[#This Row],[D_powr]]-podroze[[#This Row],[D_wyj]]+1</f>
        <v>1</v>
      </c>
      <c r="J929" s="1" cm="1">
        <f t="array" ref="J929">SUM(IF(podroze[Nazwisko]=podroze[[#This Row],[Nazwisko]],podroze[dnie],0))</f>
        <v>17</v>
      </c>
      <c r="K929" s="1">
        <f>30+(podroze[[#This Row],[dnie]]-1)*24</f>
        <v>30</v>
      </c>
      <c r="AB929" s="1" t="s">
        <v>48</v>
      </c>
      <c r="AC929" s="1" t="s">
        <v>49</v>
      </c>
      <c r="AD929" s="1" t="s">
        <v>19</v>
      </c>
      <c r="AE929" s="2">
        <v>41658</v>
      </c>
      <c r="AF929" s="2">
        <v>41658</v>
      </c>
      <c r="AG929">
        <v>513.4</v>
      </c>
      <c r="AH929" t="str">
        <f>podroze7[[#This Row],[Imie]]&amp;podroze7[[#This Row],[Nazwisko]]</f>
        <v>BonifacyBarczewski</v>
      </c>
      <c r="AI929">
        <f>COUNTIF(podroze7[id],podroze7[[#This Row],[id]])</f>
        <v>8</v>
      </c>
      <c r="AJ929">
        <f>podroze7[[#This Row],[D_powr]]-podroze7[[#This Row],[D_wyj]]+1</f>
        <v>1</v>
      </c>
      <c r="AK929" s="1" cm="1">
        <f t="array" ref="AK929">SUM(IF(podroze7[Nazwisko]=podroze7[[#This Row],[Nazwisko]],podroze7[dnie],0))</f>
        <v>17</v>
      </c>
      <c r="AL929" s="1">
        <f>30+(podroze7[[#This Row],[dnie]]-1)*24</f>
        <v>30</v>
      </c>
      <c r="AM929" s="1">
        <f>podroze7[[#This Row],[dieta]]+podroze7[[#This Row],[Koszt_wyj]]</f>
        <v>543.4</v>
      </c>
      <c r="AZ929" s="1" t="s">
        <v>48</v>
      </c>
      <c r="BA929" s="1" t="s">
        <v>49</v>
      </c>
      <c r="BB929" s="1" t="s">
        <v>19</v>
      </c>
      <c r="BC929" s="2">
        <v>41658</v>
      </c>
      <c r="BD929" s="2">
        <v>41658</v>
      </c>
      <c r="BE929">
        <v>513.4</v>
      </c>
      <c r="BF929" t="str">
        <f>podroze78[[#This Row],[Imie]]&amp;podroze78[[#This Row],[Nazwisko]]</f>
        <v>BonifacyBarczewski</v>
      </c>
      <c r="BG929">
        <f>COUNTIF(podroze78[id],podroze78[[#This Row],[id]])</f>
        <v>8</v>
      </c>
      <c r="BH929">
        <f>podroze78[[#This Row],[D_powr]]-podroze78[[#This Row],[D_wyj]]+1</f>
        <v>1</v>
      </c>
      <c r="BI929" s="1" cm="1">
        <f t="array" ref="BI929">SUM(IF(podroze78[Nazwisko]=podroze78[[#This Row],[Nazwisko]],podroze78[dnie],0))</f>
        <v>17</v>
      </c>
      <c r="BJ929" s="1">
        <f>30+(podroze78[[#This Row],[dnie]]-1)*24</f>
        <v>30</v>
      </c>
      <c r="BK929" s="1">
        <f>podroze78[[#This Row],[dieta]]+podroze78[[#This Row],[Koszt_wyj]]</f>
        <v>543.4</v>
      </c>
      <c r="BL929" s="1">
        <f>MONTH(podroze78[[#This Row],[D_wyj]])</f>
        <v>1</v>
      </c>
      <c r="BT929" s="1" t="s">
        <v>48</v>
      </c>
      <c r="BU929" s="1" t="s">
        <v>49</v>
      </c>
      <c r="BV929" s="1" t="s">
        <v>19</v>
      </c>
      <c r="BW929" s="2">
        <v>41658</v>
      </c>
      <c r="BX929" s="2">
        <v>41658</v>
      </c>
      <c r="BY929">
        <v>513.4</v>
      </c>
      <c r="BZ929" t="str">
        <f>podroze789[[#This Row],[Imie]]&amp;podroze789[[#This Row],[Nazwisko]]</f>
        <v>BonifacyBarczewski</v>
      </c>
      <c r="CA929">
        <f>COUNTIF(podroze789[id],podroze789[[#This Row],[id]])</f>
        <v>8</v>
      </c>
      <c r="CB929">
        <f>podroze789[[#This Row],[D_powr]]-podroze789[[#This Row],[D_wyj]]+1</f>
        <v>1</v>
      </c>
      <c r="CC929" s="1" cm="1">
        <f t="array" ref="CC929">SUM(IF(podroze789[Nazwisko]=podroze789[[#This Row],[Nazwisko]],podroze789[dnie],0))</f>
        <v>17</v>
      </c>
      <c r="CD929" s="1">
        <f>30+(podroze789[[#This Row],[dnie]]-1)*24</f>
        <v>30</v>
      </c>
      <c r="CE929" s="1">
        <f>podroze789[[#This Row],[dieta]]+podroze789[[#This Row],[Koszt_wyj]]</f>
        <v>543.4</v>
      </c>
      <c r="CF929" s="1">
        <f>MONTH(podroze789[[#This Row],[D_wyj]])</f>
        <v>1</v>
      </c>
      <c r="CG929" s="1">
        <f>podroze789[[#This Row],[dnie]]-1</f>
        <v>0</v>
      </c>
    </row>
    <row r="930" spans="1:85" hidden="1" x14ac:dyDescent="0.25">
      <c r="A930" s="1" t="s">
        <v>48</v>
      </c>
      <c r="B930" s="1" t="s">
        <v>49</v>
      </c>
      <c r="C930" s="1" t="s">
        <v>14</v>
      </c>
      <c r="D930" s="2">
        <v>41910</v>
      </c>
      <c r="E930" s="2">
        <v>41910</v>
      </c>
      <c r="F930">
        <v>178.5</v>
      </c>
      <c r="G930" t="str">
        <f>podroze[[#This Row],[Imie]]&amp;podroze[[#This Row],[Nazwisko]]</f>
        <v>BonifacyBarczewski</v>
      </c>
      <c r="H930">
        <f>COUNTIF(podroze[id],podroze[[#This Row],[id]])</f>
        <v>8</v>
      </c>
      <c r="I930">
        <f>podroze[[#This Row],[D_powr]]-podroze[[#This Row],[D_wyj]]+1</f>
        <v>1</v>
      </c>
      <c r="J930" s="1" cm="1">
        <f t="array" ref="J930">SUM(IF(podroze[Nazwisko]=podroze[[#This Row],[Nazwisko]],podroze[dnie],0))</f>
        <v>17</v>
      </c>
      <c r="K930" s="1">
        <f>30+(podroze[[#This Row],[dnie]]-1)*24</f>
        <v>30</v>
      </c>
      <c r="AB930" s="1" t="s">
        <v>48</v>
      </c>
      <c r="AC930" s="1" t="s">
        <v>49</v>
      </c>
      <c r="AD930" s="1" t="s">
        <v>14</v>
      </c>
      <c r="AE930" s="2">
        <v>41910</v>
      </c>
      <c r="AF930" s="2">
        <v>41910</v>
      </c>
      <c r="AG930">
        <v>178.5</v>
      </c>
      <c r="AH930" t="str">
        <f>podroze7[[#This Row],[Imie]]&amp;podroze7[[#This Row],[Nazwisko]]</f>
        <v>BonifacyBarczewski</v>
      </c>
      <c r="AI930">
        <f>COUNTIF(podroze7[id],podroze7[[#This Row],[id]])</f>
        <v>8</v>
      </c>
      <c r="AJ930">
        <f>podroze7[[#This Row],[D_powr]]-podroze7[[#This Row],[D_wyj]]+1</f>
        <v>1</v>
      </c>
      <c r="AK930" s="1" cm="1">
        <f t="array" ref="AK930">SUM(IF(podroze7[Nazwisko]=podroze7[[#This Row],[Nazwisko]],podroze7[dnie],0))</f>
        <v>17</v>
      </c>
      <c r="AL930" s="1">
        <f>30+(podroze7[[#This Row],[dnie]]-1)*24</f>
        <v>30</v>
      </c>
      <c r="AM930" s="1">
        <f>podroze7[[#This Row],[dieta]]+podroze7[[#This Row],[Koszt_wyj]]</f>
        <v>208.5</v>
      </c>
      <c r="AZ930" s="1" t="s">
        <v>48</v>
      </c>
      <c r="BA930" s="1" t="s">
        <v>49</v>
      </c>
      <c r="BB930" s="1" t="s">
        <v>14</v>
      </c>
      <c r="BC930" s="2">
        <v>41910</v>
      </c>
      <c r="BD930" s="2">
        <v>41910</v>
      </c>
      <c r="BE930">
        <v>178.5</v>
      </c>
      <c r="BF930" t="str">
        <f>podroze78[[#This Row],[Imie]]&amp;podroze78[[#This Row],[Nazwisko]]</f>
        <v>BonifacyBarczewski</v>
      </c>
      <c r="BG930">
        <f>COUNTIF(podroze78[id],podroze78[[#This Row],[id]])</f>
        <v>8</v>
      </c>
      <c r="BH930">
        <f>podroze78[[#This Row],[D_powr]]-podroze78[[#This Row],[D_wyj]]+1</f>
        <v>1</v>
      </c>
      <c r="BI930" s="1" cm="1">
        <f t="array" ref="BI930">SUM(IF(podroze78[Nazwisko]=podroze78[[#This Row],[Nazwisko]],podroze78[dnie],0))</f>
        <v>17</v>
      </c>
      <c r="BJ930" s="1">
        <f>30+(podroze78[[#This Row],[dnie]]-1)*24</f>
        <v>30</v>
      </c>
      <c r="BK930" s="1">
        <f>podroze78[[#This Row],[dieta]]+podroze78[[#This Row],[Koszt_wyj]]</f>
        <v>208.5</v>
      </c>
      <c r="BL930" s="1">
        <f>MONTH(podroze78[[#This Row],[D_wyj]])</f>
        <v>9</v>
      </c>
      <c r="BT930" s="1" t="s">
        <v>48</v>
      </c>
      <c r="BU930" s="1" t="s">
        <v>49</v>
      </c>
      <c r="BV930" s="1" t="s">
        <v>14</v>
      </c>
      <c r="BW930" s="2">
        <v>41910</v>
      </c>
      <c r="BX930" s="2">
        <v>41910</v>
      </c>
      <c r="BY930">
        <v>178.5</v>
      </c>
      <c r="BZ930" t="str">
        <f>podroze789[[#This Row],[Imie]]&amp;podroze789[[#This Row],[Nazwisko]]</f>
        <v>BonifacyBarczewski</v>
      </c>
      <c r="CA930">
        <f>COUNTIF(podroze789[id],podroze789[[#This Row],[id]])</f>
        <v>8</v>
      </c>
      <c r="CB930">
        <f>podroze789[[#This Row],[D_powr]]-podroze789[[#This Row],[D_wyj]]+1</f>
        <v>1</v>
      </c>
      <c r="CC930" s="1" cm="1">
        <f t="array" ref="CC930">SUM(IF(podroze789[Nazwisko]=podroze789[[#This Row],[Nazwisko]],podroze789[dnie],0))</f>
        <v>17</v>
      </c>
      <c r="CD930" s="1">
        <f>30+(podroze789[[#This Row],[dnie]]-1)*24</f>
        <v>30</v>
      </c>
      <c r="CE930" s="1">
        <f>podroze789[[#This Row],[dieta]]+podroze789[[#This Row],[Koszt_wyj]]</f>
        <v>208.5</v>
      </c>
      <c r="CF930" s="1">
        <f>MONTH(podroze789[[#This Row],[D_wyj]])</f>
        <v>9</v>
      </c>
      <c r="CG930" s="1">
        <f>podroze789[[#This Row],[dnie]]-1</f>
        <v>0</v>
      </c>
    </row>
    <row r="931" spans="1:85" hidden="1" x14ac:dyDescent="0.25">
      <c r="A931" s="1" t="s">
        <v>86</v>
      </c>
      <c r="B931" s="1" t="s">
        <v>87</v>
      </c>
      <c r="C931" s="1" t="s">
        <v>17</v>
      </c>
      <c r="D931" s="2">
        <v>41657</v>
      </c>
      <c r="E931" s="2">
        <v>41657</v>
      </c>
      <c r="F931">
        <v>501.5</v>
      </c>
      <c r="G931" t="str">
        <f>podroze[[#This Row],[Imie]]&amp;podroze[[#This Row],[Nazwisko]]</f>
        <v>AdamMarkowski</v>
      </c>
      <c r="H931">
        <f>COUNTIF(podroze[id],podroze[[#This Row],[id]])</f>
        <v>8</v>
      </c>
      <c r="I931">
        <f>podroze[[#This Row],[D_powr]]-podroze[[#This Row],[D_wyj]]+1</f>
        <v>1</v>
      </c>
      <c r="J931" s="1" cm="1">
        <f t="array" ref="J931">SUM(IF(podroze[Nazwisko]=podroze[[#This Row],[Nazwisko]],podroze[dnie],0))</f>
        <v>17</v>
      </c>
      <c r="K931" s="1">
        <f>30+(podroze[[#This Row],[dnie]]-1)*24</f>
        <v>30</v>
      </c>
      <c r="AB931" s="1" t="s">
        <v>86</v>
      </c>
      <c r="AC931" s="1" t="s">
        <v>87</v>
      </c>
      <c r="AD931" s="1" t="s">
        <v>17</v>
      </c>
      <c r="AE931" s="2">
        <v>41657</v>
      </c>
      <c r="AF931" s="2">
        <v>41657</v>
      </c>
      <c r="AG931">
        <v>501.5</v>
      </c>
      <c r="AH931" t="str">
        <f>podroze7[[#This Row],[Imie]]&amp;podroze7[[#This Row],[Nazwisko]]</f>
        <v>AdamMarkowski</v>
      </c>
      <c r="AI931">
        <f>COUNTIF(podroze7[id],podroze7[[#This Row],[id]])</f>
        <v>8</v>
      </c>
      <c r="AJ931">
        <f>podroze7[[#This Row],[D_powr]]-podroze7[[#This Row],[D_wyj]]+1</f>
        <v>1</v>
      </c>
      <c r="AK931" s="1" cm="1">
        <f t="array" ref="AK931">SUM(IF(podroze7[Nazwisko]=podroze7[[#This Row],[Nazwisko]],podroze7[dnie],0))</f>
        <v>17</v>
      </c>
      <c r="AL931" s="1">
        <f>30+(podroze7[[#This Row],[dnie]]-1)*24</f>
        <v>30</v>
      </c>
      <c r="AM931" s="1">
        <f>podroze7[[#This Row],[dieta]]+podroze7[[#This Row],[Koszt_wyj]]</f>
        <v>531.5</v>
      </c>
      <c r="AZ931" s="1" t="s">
        <v>86</v>
      </c>
      <c r="BA931" s="1" t="s">
        <v>87</v>
      </c>
      <c r="BB931" s="1" t="s">
        <v>17</v>
      </c>
      <c r="BC931" s="2">
        <v>41657</v>
      </c>
      <c r="BD931" s="2">
        <v>41657</v>
      </c>
      <c r="BE931">
        <v>501.5</v>
      </c>
      <c r="BF931" t="str">
        <f>podroze78[[#This Row],[Imie]]&amp;podroze78[[#This Row],[Nazwisko]]</f>
        <v>AdamMarkowski</v>
      </c>
      <c r="BG931">
        <f>COUNTIF(podroze78[id],podroze78[[#This Row],[id]])</f>
        <v>8</v>
      </c>
      <c r="BH931">
        <f>podroze78[[#This Row],[D_powr]]-podroze78[[#This Row],[D_wyj]]+1</f>
        <v>1</v>
      </c>
      <c r="BI931" s="1" cm="1">
        <f t="array" ref="BI931">SUM(IF(podroze78[Nazwisko]=podroze78[[#This Row],[Nazwisko]],podroze78[dnie],0))</f>
        <v>17</v>
      </c>
      <c r="BJ931" s="1">
        <f>30+(podroze78[[#This Row],[dnie]]-1)*24</f>
        <v>30</v>
      </c>
      <c r="BK931" s="1">
        <f>podroze78[[#This Row],[dieta]]+podroze78[[#This Row],[Koszt_wyj]]</f>
        <v>531.5</v>
      </c>
      <c r="BL931" s="1">
        <f>MONTH(podroze78[[#This Row],[D_wyj]])</f>
        <v>1</v>
      </c>
      <c r="BT931" s="1" t="s">
        <v>86</v>
      </c>
      <c r="BU931" s="1" t="s">
        <v>87</v>
      </c>
      <c r="BV931" s="1" t="s">
        <v>17</v>
      </c>
      <c r="BW931" s="2">
        <v>41657</v>
      </c>
      <c r="BX931" s="2">
        <v>41657</v>
      </c>
      <c r="BY931">
        <v>501.5</v>
      </c>
      <c r="BZ931" t="str">
        <f>podroze789[[#This Row],[Imie]]&amp;podroze789[[#This Row],[Nazwisko]]</f>
        <v>AdamMarkowski</v>
      </c>
      <c r="CA931">
        <f>COUNTIF(podroze789[id],podroze789[[#This Row],[id]])</f>
        <v>8</v>
      </c>
      <c r="CB931">
        <f>podroze789[[#This Row],[D_powr]]-podroze789[[#This Row],[D_wyj]]+1</f>
        <v>1</v>
      </c>
      <c r="CC931" s="1" cm="1">
        <f t="array" ref="CC931">SUM(IF(podroze789[Nazwisko]=podroze789[[#This Row],[Nazwisko]],podroze789[dnie],0))</f>
        <v>17</v>
      </c>
      <c r="CD931" s="1">
        <f>30+(podroze789[[#This Row],[dnie]]-1)*24</f>
        <v>30</v>
      </c>
      <c r="CE931" s="1">
        <f>podroze789[[#This Row],[dieta]]+podroze789[[#This Row],[Koszt_wyj]]</f>
        <v>531.5</v>
      </c>
      <c r="CF931" s="1">
        <f>MONTH(podroze789[[#This Row],[D_wyj]])</f>
        <v>1</v>
      </c>
      <c r="CG931" s="1">
        <f>podroze789[[#This Row],[dnie]]-1</f>
        <v>0</v>
      </c>
    </row>
    <row r="932" spans="1:85" hidden="1" x14ac:dyDescent="0.25">
      <c r="A932" s="1" t="s">
        <v>86</v>
      </c>
      <c r="B932" s="1" t="s">
        <v>87</v>
      </c>
      <c r="C932" s="1" t="s">
        <v>72</v>
      </c>
      <c r="D932" s="2">
        <v>41863</v>
      </c>
      <c r="E932" s="2">
        <v>41863</v>
      </c>
      <c r="F932">
        <v>494.7</v>
      </c>
      <c r="G932" t="str">
        <f>podroze[[#This Row],[Imie]]&amp;podroze[[#This Row],[Nazwisko]]</f>
        <v>AdamMarkowski</v>
      </c>
      <c r="H932">
        <f>COUNTIF(podroze[id],podroze[[#This Row],[id]])</f>
        <v>8</v>
      </c>
      <c r="I932">
        <f>podroze[[#This Row],[D_powr]]-podroze[[#This Row],[D_wyj]]+1</f>
        <v>1</v>
      </c>
      <c r="J932" s="1" cm="1">
        <f t="array" ref="J932">SUM(IF(podroze[Nazwisko]=podroze[[#This Row],[Nazwisko]],podroze[dnie],0))</f>
        <v>17</v>
      </c>
      <c r="K932" s="1">
        <f>30+(podroze[[#This Row],[dnie]]-1)*24</f>
        <v>30</v>
      </c>
      <c r="AB932" s="1" t="s">
        <v>86</v>
      </c>
      <c r="AC932" s="1" t="s">
        <v>87</v>
      </c>
      <c r="AD932" s="1" t="s">
        <v>72</v>
      </c>
      <c r="AE932" s="2">
        <v>41863</v>
      </c>
      <c r="AF932" s="2">
        <v>41863</v>
      </c>
      <c r="AG932">
        <v>494.7</v>
      </c>
      <c r="AH932" t="str">
        <f>podroze7[[#This Row],[Imie]]&amp;podroze7[[#This Row],[Nazwisko]]</f>
        <v>AdamMarkowski</v>
      </c>
      <c r="AI932">
        <f>COUNTIF(podroze7[id],podroze7[[#This Row],[id]])</f>
        <v>8</v>
      </c>
      <c r="AJ932">
        <f>podroze7[[#This Row],[D_powr]]-podroze7[[#This Row],[D_wyj]]+1</f>
        <v>1</v>
      </c>
      <c r="AK932" s="1" cm="1">
        <f t="array" ref="AK932">SUM(IF(podroze7[Nazwisko]=podroze7[[#This Row],[Nazwisko]],podroze7[dnie],0))</f>
        <v>17</v>
      </c>
      <c r="AL932" s="1">
        <f>30+(podroze7[[#This Row],[dnie]]-1)*24</f>
        <v>30</v>
      </c>
      <c r="AM932" s="1">
        <f>podroze7[[#This Row],[dieta]]+podroze7[[#This Row],[Koszt_wyj]]</f>
        <v>524.70000000000005</v>
      </c>
      <c r="AZ932" s="1" t="s">
        <v>86</v>
      </c>
      <c r="BA932" s="1" t="s">
        <v>87</v>
      </c>
      <c r="BB932" s="1" t="s">
        <v>72</v>
      </c>
      <c r="BC932" s="2">
        <v>41863</v>
      </c>
      <c r="BD932" s="2">
        <v>41863</v>
      </c>
      <c r="BE932">
        <v>494.7</v>
      </c>
      <c r="BF932" t="str">
        <f>podroze78[[#This Row],[Imie]]&amp;podroze78[[#This Row],[Nazwisko]]</f>
        <v>AdamMarkowski</v>
      </c>
      <c r="BG932">
        <f>COUNTIF(podroze78[id],podroze78[[#This Row],[id]])</f>
        <v>8</v>
      </c>
      <c r="BH932">
        <f>podroze78[[#This Row],[D_powr]]-podroze78[[#This Row],[D_wyj]]+1</f>
        <v>1</v>
      </c>
      <c r="BI932" s="1" cm="1">
        <f t="array" ref="BI932">SUM(IF(podroze78[Nazwisko]=podroze78[[#This Row],[Nazwisko]],podroze78[dnie],0))</f>
        <v>17</v>
      </c>
      <c r="BJ932" s="1">
        <f>30+(podroze78[[#This Row],[dnie]]-1)*24</f>
        <v>30</v>
      </c>
      <c r="BK932" s="1">
        <f>podroze78[[#This Row],[dieta]]+podroze78[[#This Row],[Koszt_wyj]]</f>
        <v>524.70000000000005</v>
      </c>
      <c r="BL932" s="1">
        <f>MONTH(podroze78[[#This Row],[D_wyj]])</f>
        <v>8</v>
      </c>
      <c r="BT932" s="1" t="s">
        <v>86</v>
      </c>
      <c r="BU932" s="1" t="s">
        <v>87</v>
      </c>
      <c r="BV932" s="1" t="s">
        <v>72</v>
      </c>
      <c r="BW932" s="2">
        <v>41863</v>
      </c>
      <c r="BX932" s="2">
        <v>41863</v>
      </c>
      <c r="BY932">
        <v>494.7</v>
      </c>
      <c r="BZ932" t="str">
        <f>podroze789[[#This Row],[Imie]]&amp;podroze789[[#This Row],[Nazwisko]]</f>
        <v>AdamMarkowski</v>
      </c>
      <c r="CA932">
        <f>COUNTIF(podroze789[id],podroze789[[#This Row],[id]])</f>
        <v>8</v>
      </c>
      <c r="CB932">
        <f>podroze789[[#This Row],[D_powr]]-podroze789[[#This Row],[D_wyj]]+1</f>
        <v>1</v>
      </c>
      <c r="CC932" s="1" cm="1">
        <f t="array" ref="CC932">SUM(IF(podroze789[Nazwisko]=podroze789[[#This Row],[Nazwisko]],podroze789[dnie],0))</f>
        <v>17</v>
      </c>
      <c r="CD932" s="1">
        <f>30+(podroze789[[#This Row],[dnie]]-1)*24</f>
        <v>30</v>
      </c>
      <c r="CE932" s="1">
        <f>podroze789[[#This Row],[dieta]]+podroze789[[#This Row],[Koszt_wyj]]</f>
        <v>524.70000000000005</v>
      </c>
      <c r="CF932" s="1">
        <f>MONTH(podroze789[[#This Row],[D_wyj]])</f>
        <v>8</v>
      </c>
      <c r="CG932" s="1">
        <f>podroze789[[#This Row],[dnie]]-1</f>
        <v>0</v>
      </c>
    </row>
    <row r="933" spans="1:85" hidden="1" x14ac:dyDescent="0.25">
      <c r="A933" s="1" t="s">
        <v>86</v>
      </c>
      <c r="B933" s="1" t="s">
        <v>87</v>
      </c>
      <c r="C933" s="1" t="s">
        <v>30</v>
      </c>
      <c r="D933" s="2">
        <v>41988</v>
      </c>
      <c r="E933" s="2">
        <v>41988</v>
      </c>
      <c r="F933">
        <v>212.5</v>
      </c>
      <c r="G933" t="str">
        <f>podroze[[#This Row],[Imie]]&amp;podroze[[#This Row],[Nazwisko]]</f>
        <v>AdamMarkowski</v>
      </c>
      <c r="H933">
        <f>COUNTIF(podroze[id],podroze[[#This Row],[id]])</f>
        <v>8</v>
      </c>
      <c r="I933">
        <f>podroze[[#This Row],[D_powr]]-podroze[[#This Row],[D_wyj]]+1</f>
        <v>1</v>
      </c>
      <c r="J933" s="1" cm="1">
        <f t="array" ref="J933">SUM(IF(podroze[Nazwisko]=podroze[[#This Row],[Nazwisko]],podroze[dnie],0))</f>
        <v>17</v>
      </c>
      <c r="K933" s="1">
        <f>30+(podroze[[#This Row],[dnie]]-1)*24</f>
        <v>30</v>
      </c>
      <c r="AB933" s="1" t="s">
        <v>86</v>
      </c>
      <c r="AC933" s="1" t="s">
        <v>87</v>
      </c>
      <c r="AD933" s="1" t="s">
        <v>30</v>
      </c>
      <c r="AE933" s="2">
        <v>41988</v>
      </c>
      <c r="AF933" s="2">
        <v>41988</v>
      </c>
      <c r="AG933">
        <v>212.5</v>
      </c>
      <c r="AH933" t="str">
        <f>podroze7[[#This Row],[Imie]]&amp;podroze7[[#This Row],[Nazwisko]]</f>
        <v>AdamMarkowski</v>
      </c>
      <c r="AI933">
        <f>COUNTIF(podroze7[id],podroze7[[#This Row],[id]])</f>
        <v>8</v>
      </c>
      <c r="AJ933">
        <f>podroze7[[#This Row],[D_powr]]-podroze7[[#This Row],[D_wyj]]+1</f>
        <v>1</v>
      </c>
      <c r="AK933" s="1" cm="1">
        <f t="array" ref="AK933">SUM(IF(podroze7[Nazwisko]=podroze7[[#This Row],[Nazwisko]],podroze7[dnie],0))</f>
        <v>17</v>
      </c>
      <c r="AL933" s="1">
        <f>30+(podroze7[[#This Row],[dnie]]-1)*24</f>
        <v>30</v>
      </c>
      <c r="AM933" s="1">
        <f>podroze7[[#This Row],[dieta]]+podroze7[[#This Row],[Koszt_wyj]]</f>
        <v>242.5</v>
      </c>
      <c r="AZ933" s="1" t="s">
        <v>86</v>
      </c>
      <c r="BA933" s="1" t="s">
        <v>87</v>
      </c>
      <c r="BB933" s="1" t="s">
        <v>30</v>
      </c>
      <c r="BC933" s="2">
        <v>41988</v>
      </c>
      <c r="BD933" s="2">
        <v>41988</v>
      </c>
      <c r="BE933">
        <v>212.5</v>
      </c>
      <c r="BF933" t="str">
        <f>podroze78[[#This Row],[Imie]]&amp;podroze78[[#This Row],[Nazwisko]]</f>
        <v>AdamMarkowski</v>
      </c>
      <c r="BG933">
        <f>COUNTIF(podroze78[id],podroze78[[#This Row],[id]])</f>
        <v>8</v>
      </c>
      <c r="BH933">
        <f>podroze78[[#This Row],[D_powr]]-podroze78[[#This Row],[D_wyj]]+1</f>
        <v>1</v>
      </c>
      <c r="BI933" s="1" cm="1">
        <f t="array" ref="BI933">SUM(IF(podroze78[Nazwisko]=podroze78[[#This Row],[Nazwisko]],podroze78[dnie],0))</f>
        <v>17</v>
      </c>
      <c r="BJ933" s="1">
        <f>30+(podroze78[[#This Row],[dnie]]-1)*24</f>
        <v>30</v>
      </c>
      <c r="BK933" s="1">
        <f>podroze78[[#This Row],[dieta]]+podroze78[[#This Row],[Koszt_wyj]]</f>
        <v>242.5</v>
      </c>
      <c r="BL933" s="1">
        <f>MONTH(podroze78[[#This Row],[D_wyj]])</f>
        <v>12</v>
      </c>
      <c r="BT933" s="1" t="s">
        <v>86</v>
      </c>
      <c r="BU933" s="1" t="s">
        <v>87</v>
      </c>
      <c r="BV933" s="1" t="s">
        <v>30</v>
      </c>
      <c r="BW933" s="2">
        <v>41988</v>
      </c>
      <c r="BX933" s="2">
        <v>41988</v>
      </c>
      <c r="BY933">
        <v>212.5</v>
      </c>
      <c r="BZ933" t="str">
        <f>podroze789[[#This Row],[Imie]]&amp;podroze789[[#This Row],[Nazwisko]]</f>
        <v>AdamMarkowski</v>
      </c>
      <c r="CA933">
        <f>COUNTIF(podroze789[id],podroze789[[#This Row],[id]])</f>
        <v>8</v>
      </c>
      <c r="CB933">
        <f>podroze789[[#This Row],[D_powr]]-podroze789[[#This Row],[D_wyj]]+1</f>
        <v>1</v>
      </c>
      <c r="CC933" s="1" cm="1">
        <f t="array" ref="CC933">SUM(IF(podroze789[Nazwisko]=podroze789[[#This Row],[Nazwisko]],podroze789[dnie],0))</f>
        <v>17</v>
      </c>
      <c r="CD933" s="1">
        <f>30+(podroze789[[#This Row],[dnie]]-1)*24</f>
        <v>30</v>
      </c>
      <c r="CE933" s="1">
        <f>podroze789[[#This Row],[dieta]]+podroze789[[#This Row],[Koszt_wyj]]</f>
        <v>242.5</v>
      </c>
      <c r="CF933" s="1">
        <f>MONTH(podroze789[[#This Row],[D_wyj]])</f>
        <v>12</v>
      </c>
      <c r="CG933" s="1">
        <f>podroze789[[#This Row],[dnie]]-1</f>
        <v>0</v>
      </c>
    </row>
    <row r="934" spans="1:85" hidden="1" x14ac:dyDescent="0.25">
      <c r="A934" s="1" t="s">
        <v>6</v>
      </c>
      <c r="B934" s="1" t="s">
        <v>45</v>
      </c>
      <c r="C934" s="1" t="s">
        <v>27</v>
      </c>
      <c r="D934" s="2">
        <v>41644</v>
      </c>
      <c r="E934" s="2">
        <v>41644</v>
      </c>
      <c r="F934">
        <v>442</v>
      </c>
      <c r="G934" t="str">
        <f>podroze[[#This Row],[Imie]]&amp;podroze[[#This Row],[Nazwisko]]</f>
        <v>KarolinaPodkalicka</v>
      </c>
      <c r="H934">
        <f>COUNTIF(podroze[id],podroze[[#This Row],[id]])</f>
        <v>8</v>
      </c>
      <c r="I934">
        <f>podroze[[#This Row],[D_powr]]-podroze[[#This Row],[D_wyj]]+1</f>
        <v>1</v>
      </c>
      <c r="J934" s="1" cm="1">
        <f t="array" ref="J934">SUM(IF(podroze[Nazwisko]=podroze[[#This Row],[Nazwisko]],podroze[dnie],0))</f>
        <v>17</v>
      </c>
      <c r="K934" s="1">
        <f>30+(podroze[[#This Row],[dnie]]-1)*24</f>
        <v>30</v>
      </c>
      <c r="AB934" s="1" t="s">
        <v>6</v>
      </c>
      <c r="AC934" s="1" t="s">
        <v>45</v>
      </c>
      <c r="AD934" s="1" t="s">
        <v>27</v>
      </c>
      <c r="AE934" s="2">
        <v>41644</v>
      </c>
      <c r="AF934" s="2">
        <v>41644</v>
      </c>
      <c r="AG934">
        <v>442</v>
      </c>
      <c r="AH934" t="str">
        <f>podroze7[[#This Row],[Imie]]&amp;podroze7[[#This Row],[Nazwisko]]</f>
        <v>KarolinaPodkalicka</v>
      </c>
      <c r="AI934">
        <f>COUNTIF(podroze7[id],podroze7[[#This Row],[id]])</f>
        <v>8</v>
      </c>
      <c r="AJ934">
        <f>podroze7[[#This Row],[D_powr]]-podroze7[[#This Row],[D_wyj]]+1</f>
        <v>1</v>
      </c>
      <c r="AK934" s="1" cm="1">
        <f t="array" ref="AK934">SUM(IF(podroze7[Nazwisko]=podroze7[[#This Row],[Nazwisko]],podroze7[dnie],0))</f>
        <v>17</v>
      </c>
      <c r="AL934" s="1">
        <f>30+(podroze7[[#This Row],[dnie]]-1)*24</f>
        <v>30</v>
      </c>
      <c r="AM934" s="1">
        <f>podroze7[[#This Row],[dieta]]+podroze7[[#This Row],[Koszt_wyj]]</f>
        <v>472</v>
      </c>
      <c r="AZ934" s="1" t="s">
        <v>6</v>
      </c>
      <c r="BA934" s="1" t="s">
        <v>45</v>
      </c>
      <c r="BB934" s="1" t="s">
        <v>27</v>
      </c>
      <c r="BC934" s="2">
        <v>41644</v>
      </c>
      <c r="BD934" s="2">
        <v>41644</v>
      </c>
      <c r="BE934">
        <v>442</v>
      </c>
      <c r="BF934" t="str">
        <f>podroze78[[#This Row],[Imie]]&amp;podroze78[[#This Row],[Nazwisko]]</f>
        <v>KarolinaPodkalicka</v>
      </c>
      <c r="BG934">
        <f>COUNTIF(podroze78[id],podroze78[[#This Row],[id]])</f>
        <v>8</v>
      </c>
      <c r="BH934">
        <f>podroze78[[#This Row],[D_powr]]-podroze78[[#This Row],[D_wyj]]+1</f>
        <v>1</v>
      </c>
      <c r="BI934" s="1" cm="1">
        <f t="array" ref="BI934">SUM(IF(podroze78[Nazwisko]=podroze78[[#This Row],[Nazwisko]],podroze78[dnie],0))</f>
        <v>17</v>
      </c>
      <c r="BJ934" s="1">
        <f>30+(podroze78[[#This Row],[dnie]]-1)*24</f>
        <v>30</v>
      </c>
      <c r="BK934" s="1">
        <f>podroze78[[#This Row],[dieta]]+podroze78[[#This Row],[Koszt_wyj]]</f>
        <v>472</v>
      </c>
      <c r="BL934" s="1">
        <f>MONTH(podroze78[[#This Row],[D_wyj]])</f>
        <v>1</v>
      </c>
      <c r="BT934" s="1" t="s">
        <v>6</v>
      </c>
      <c r="BU934" s="1" t="s">
        <v>45</v>
      </c>
      <c r="BV934" s="1" t="s">
        <v>27</v>
      </c>
      <c r="BW934" s="2">
        <v>41644</v>
      </c>
      <c r="BX934" s="2">
        <v>41644</v>
      </c>
      <c r="BY934">
        <v>442</v>
      </c>
      <c r="BZ934" t="str">
        <f>podroze789[[#This Row],[Imie]]&amp;podroze789[[#This Row],[Nazwisko]]</f>
        <v>KarolinaPodkalicka</v>
      </c>
      <c r="CA934">
        <f>COUNTIF(podroze789[id],podroze789[[#This Row],[id]])</f>
        <v>8</v>
      </c>
      <c r="CB934">
        <f>podroze789[[#This Row],[D_powr]]-podroze789[[#This Row],[D_wyj]]+1</f>
        <v>1</v>
      </c>
      <c r="CC934" s="1" cm="1">
        <f t="array" ref="CC934">SUM(IF(podroze789[Nazwisko]=podroze789[[#This Row],[Nazwisko]],podroze789[dnie],0))</f>
        <v>17</v>
      </c>
      <c r="CD934" s="1">
        <f>30+(podroze789[[#This Row],[dnie]]-1)*24</f>
        <v>30</v>
      </c>
      <c r="CE934" s="1">
        <f>podroze789[[#This Row],[dieta]]+podroze789[[#This Row],[Koszt_wyj]]</f>
        <v>472</v>
      </c>
      <c r="CF934" s="1">
        <f>MONTH(podroze789[[#This Row],[D_wyj]])</f>
        <v>1</v>
      </c>
      <c r="CG934" s="1">
        <f>podroze789[[#This Row],[dnie]]-1</f>
        <v>0</v>
      </c>
    </row>
    <row r="935" spans="1:85" hidden="1" x14ac:dyDescent="0.25">
      <c r="A935" s="1" t="s">
        <v>6</v>
      </c>
      <c r="B935" s="1" t="s">
        <v>45</v>
      </c>
      <c r="C935" s="1" t="s">
        <v>11</v>
      </c>
      <c r="D935" s="2">
        <v>41983</v>
      </c>
      <c r="E935" s="2">
        <v>41983</v>
      </c>
      <c r="F935">
        <v>156.4</v>
      </c>
      <c r="G935" t="str">
        <f>podroze[[#This Row],[Imie]]&amp;podroze[[#This Row],[Nazwisko]]</f>
        <v>KarolinaPodkalicka</v>
      </c>
      <c r="H935">
        <f>COUNTIF(podroze[id],podroze[[#This Row],[id]])</f>
        <v>8</v>
      </c>
      <c r="I935">
        <f>podroze[[#This Row],[D_powr]]-podroze[[#This Row],[D_wyj]]+1</f>
        <v>1</v>
      </c>
      <c r="J935" s="1" cm="1">
        <f t="array" ref="J935">SUM(IF(podroze[Nazwisko]=podroze[[#This Row],[Nazwisko]],podroze[dnie],0))</f>
        <v>17</v>
      </c>
      <c r="K935" s="1">
        <f>30+(podroze[[#This Row],[dnie]]-1)*24</f>
        <v>30</v>
      </c>
      <c r="AB935" s="1" t="s">
        <v>6</v>
      </c>
      <c r="AC935" s="1" t="s">
        <v>45</v>
      </c>
      <c r="AD935" s="1" t="s">
        <v>11</v>
      </c>
      <c r="AE935" s="2">
        <v>41983</v>
      </c>
      <c r="AF935" s="2">
        <v>41983</v>
      </c>
      <c r="AG935">
        <v>156.4</v>
      </c>
      <c r="AH935" t="str">
        <f>podroze7[[#This Row],[Imie]]&amp;podroze7[[#This Row],[Nazwisko]]</f>
        <v>KarolinaPodkalicka</v>
      </c>
      <c r="AI935">
        <f>COUNTIF(podroze7[id],podroze7[[#This Row],[id]])</f>
        <v>8</v>
      </c>
      <c r="AJ935">
        <f>podroze7[[#This Row],[D_powr]]-podroze7[[#This Row],[D_wyj]]+1</f>
        <v>1</v>
      </c>
      <c r="AK935" s="1" cm="1">
        <f t="array" ref="AK935">SUM(IF(podroze7[Nazwisko]=podroze7[[#This Row],[Nazwisko]],podroze7[dnie],0))</f>
        <v>17</v>
      </c>
      <c r="AL935" s="1">
        <f>30+(podroze7[[#This Row],[dnie]]-1)*24</f>
        <v>30</v>
      </c>
      <c r="AM935" s="1">
        <f>podroze7[[#This Row],[dieta]]+podroze7[[#This Row],[Koszt_wyj]]</f>
        <v>186.4</v>
      </c>
      <c r="AZ935" s="1" t="s">
        <v>6</v>
      </c>
      <c r="BA935" s="1" t="s">
        <v>45</v>
      </c>
      <c r="BB935" s="1" t="s">
        <v>11</v>
      </c>
      <c r="BC935" s="2">
        <v>41983</v>
      </c>
      <c r="BD935" s="2">
        <v>41983</v>
      </c>
      <c r="BE935">
        <v>156.4</v>
      </c>
      <c r="BF935" t="str">
        <f>podroze78[[#This Row],[Imie]]&amp;podroze78[[#This Row],[Nazwisko]]</f>
        <v>KarolinaPodkalicka</v>
      </c>
      <c r="BG935">
        <f>COUNTIF(podroze78[id],podroze78[[#This Row],[id]])</f>
        <v>8</v>
      </c>
      <c r="BH935">
        <f>podroze78[[#This Row],[D_powr]]-podroze78[[#This Row],[D_wyj]]+1</f>
        <v>1</v>
      </c>
      <c r="BI935" s="1" cm="1">
        <f t="array" ref="BI935">SUM(IF(podroze78[Nazwisko]=podroze78[[#This Row],[Nazwisko]],podroze78[dnie],0))</f>
        <v>17</v>
      </c>
      <c r="BJ935" s="1">
        <f>30+(podroze78[[#This Row],[dnie]]-1)*24</f>
        <v>30</v>
      </c>
      <c r="BK935" s="1">
        <f>podroze78[[#This Row],[dieta]]+podroze78[[#This Row],[Koszt_wyj]]</f>
        <v>186.4</v>
      </c>
      <c r="BL935" s="1">
        <f>MONTH(podroze78[[#This Row],[D_wyj]])</f>
        <v>12</v>
      </c>
      <c r="BT935" s="1" t="s">
        <v>6</v>
      </c>
      <c r="BU935" s="1" t="s">
        <v>45</v>
      </c>
      <c r="BV935" s="1" t="s">
        <v>11</v>
      </c>
      <c r="BW935" s="2">
        <v>41983</v>
      </c>
      <c r="BX935" s="2">
        <v>41983</v>
      </c>
      <c r="BY935">
        <v>156.4</v>
      </c>
      <c r="BZ935" t="str">
        <f>podroze789[[#This Row],[Imie]]&amp;podroze789[[#This Row],[Nazwisko]]</f>
        <v>KarolinaPodkalicka</v>
      </c>
      <c r="CA935">
        <f>COUNTIF(podroze789[id],podroze789[[#This Row],[id]])</f>
        <v>8</v>
      </c>
      <c r="CB935">
        <f>podroze789[[#This Row],[D_powr]]-podroze789[[#This Row],[D_wyj]]+1</f>
        <v>1</v>
      </c>
      <c r="CC935" s="1" cm="1">
        <f t="array" ref="CC935">SUM(IF(podroze789[Nazwisko]=podroze789[[#This Row],[Nazwisko]],podroze789[dnie],0))</f>
        <v>17</v>
      </c>
      <c r="CD935" s="1">
        <f>30+(podroze789[[#This Row],[dnie]]-1)*24</f>
        <v>30</v>
      </c>
      <c r="CE935" s="1">
        <f>podroze789[[#This Row],[dieta]]+podroze789[[#This Row],[Koszt_wyj]]</f>
        <v>186.4</v>
      </c>
      <c r="CF935" s="1">
        <f>MONTH(podroze789[[#This Row],[D_wyj]])</f>
        <v>12</v>
      </c>
      <c r="CG935" s="1">
        <f>podroze789[[#This Row],[dnie]]-1</f>
        <v>0</v>
      </c>
    </row>
    <row r="936" spans="1:85" hidden="1" x14ac:dyDescent="0.25">
      <c r="A936" s="1" t="s">
        <v>6</v>
      </c>
      <c r="B936" s="1" t="s">
        <v>45</v>
      </c>
      <c r="C936" s="1" t="s">
        <v>17</v>
      </c>
      <c r="D936" s="2">
        <v>41986</v>
      </c>
      <c r="E936" s="2">
        <v>41986</v>
      </c>
      <c r="F936">
        <v>501.5</v>
      </c>
      <c r="G936" t="str">
        <f>podroze[[#This Row],[Imie]]&amp;podroze[[#This Row],[Nazwisko]]</f>
        <v>KarolinaPodkalicka</v>
      </c>
      <c r="H936">
        <f>COUNTIF(podroze[id],podroze[[#This Row],[id]])</f>
        <v>8</v>
      </c>
      <c r="I936">
        <f>podroze[[#This Row],[D_powr]]-podroze[[#This Row],[D_wyj]]+1</f>
        <v>1</v>
      </c>
      <c r="J936" s="1" cm="1">
        <f t="array" ref="J936">SUM(IF(podroze[Nazwisko]=podroze[[#This Row],[Nazwisko]],podroze[dnie],0))</f>
        <v>17</v>
      </c>
      <c r="K936" s="1">
        <f>30+(podroze[[#This Row],[dnie]]-1)*24</f>
        <v>30</v>
      </c>
      <c r="AB936" s="1" t="s">
        <v>6</v>
      </c>
      <c r="AC936" s="1" t="s">
        <v>45</v>
      </c>
      <c r="AD936" s="1" t="s">
        <v>17</v>
      </c>
      <c r="AE936" s="2">
        <v>41986</v>
      </c>
      <c r="AF936" s="2">
        <v>41986</v>
      </c>
      <c r="AG936">
        <v>501.5</v>
      </c>
      <c r="AH936" t="str">
        <f>podroze7[[#This Row],[Imie]]&amp;podroze7[[#This Row],[Nazwisko]]</f>
        <v>KarolinaPodkalicka</v>
      </c>
      <c r="AI936">
        <f>COUNTIF(podroze7[id],podroze7[[#This Row],[id]])</f>
        <v>8</v>
      </c>
      <c r="AJ936">
        <f>podroze7[[#This Row],[D_powr]]-podroze7[[#This Row],[D_wyj]]+1</f>
        <v>1</v>
      </c>
      <c r="AK936" s="1" cm="1">
        <f t="array" ref="AK936">SUM(IF(podroze7[Nazwisko]=podroze7[[#This Row],[Nazwisko]],podroze7[dnie],0))</f>
        <v>17</v>
      </c>
      <c r="AL936" s="1">
        <f>30+(podroze7[[#This Row],[dnie]]-1)*24</f>
        <v>30</v>
      </c>
      <c r="AM936" s="1">
        <f>podroze7[[#This Row],[dieta]]+podroze7[[#This Row],[Koszt_wyj]]</f>
        <v>531.5</v>
      </c>
      <c r="AZ936" s="1" t="s">
        <v>6</v>
      </c>
      <c r="BA936" s="1" t="s">
        <v>45</v>
      </c>
      <c r="BB936" s="1" t="s">
        <v>17</v>
      </c>
      <c r="BC936" s="2">
        <v>41986</v>
      </c>
      <c r="BD936" s="2">
        <v>41986</v>
      </c>
      <c r="BE936">
        <v>501.5</v>
      </c>
      <c r="BF936" t="str">
        <f>podroze78[[#This Row],[Imie]]&amp;podroze78[[#This Row],[Nazwisko]]</f>
        <v>KarolinaPodkalicka</v>
      </c>
      <c r="BG936">
        <f>COUNTIF(podroze78[id],podroze78[[#This Row],[id]])</f>
        <v>8</v>
      </c>
      <c r="BH936">
        <f>podroze78[[#This Row],[D_powr]]-podroze78[[#This Row],[D_wyj]]+1</f>
        <v>1</v>
      </c>
      <c r="BI936" s="1" cm="1">
        <f t="array" ref="BI936">SUM(IF(podroze78[Nazwisko]=podroze78[[#This Row],[Nazwisko]],podroze78[dnie],0))</f>
        <v>17</v>
      </c>
      <c r="BJ936" s="1">
        <f>30+(podroze78[[#This Row],[dnie]]-1)*24</f>
        <v>30</v>
      </c>
      <c r="BK936" s="1">
        <f>podroze78[[#This Row],[dieta]]+podroze78[[#This Row],[Koszt_wyj]]</f>
        <v>531.5</v>
      </c>
      <c r="BL936" s="1">
        <f>MONTH(podroze78[[#This Row],[D_wyj]])</f>
        <v>12</v>
      </c>
      <c r="BT936" s="1" t="s">
        <v>6</v>
      </c>
      <c r="BU936" s="1" t="s">
        <v>45</v>
      </c>
      <c r="BV936" s="1" t="s">
        <v>17</v>
      </c>
      <c r="BW936" s="2">
        <v>41986</v>
      </c>
      <c r="BX936" s="2">
        <v>41986</v>
      </c>
      <c r="BY936">
        <v>501.5</v>
      </c>
      <c r="BZ936" t="str">
        <f>podroze789[[#This Row],[Imie]]&amp;podroze789[[#This Row],[Nazwisko]]</f>
        <v>KarolinaPodkalicka</v>
      </c>
      <c r="CA936">
        <f>COUNTIF(podroze789[id],podroze789[[#This Row],[id]])</f>
        <v>8</v>
      </c>
      <c r="CB936">
        <f>podroze789[[#This Row],[D_powr]]-podroze789[[#This Row],[D_wyj]]+1</f>
        <v>1</v>
      </c>
      <c r="CC936" s="1" cm="1">
        <f t="array" ref="CC936">SUM(IF(podroze789[Nazwisko]=podroze789[[#This Row],[Nazwisko]],podroze789[dnie],0))</f>
        <v>17</v>
      </c>
      <c r="CD936" s="1">
        <f>30+(podroze789[[#This Row],[dnie]]-1)*24</f>
        <v>30</v>
      </c>
      <c r="CE936" s="1">
        <f>podroze789[[#This Row],[dieta]]+podroze789[[#This Row],[Koszt_wyj]]</f>
        <v>531.5</v>
      </c>
      <c r="CF936" s="1">
        <f>MONTH(podroze789[[#This Row],[D_wyj]])</f>
        <v>12</v>
      </c>
      <c r="CG936" s="1">
        <f>podroze789[[#This Row],[dnie]]-1</f>
        <v>0</v>
      </c>
    </row>
    <row r="937" spans="1:85" hidden="1" x14ac:dyDescent="0.25">
      <c r="A937" s="1" t="s">
        <v>6</v>
      </c>
      <c r="B937" s="1" t="s">
        <v>45</v>
      </c>
      <c r="C937" s="1" t="s">
        <v>19</v>
      </c>
      <c r="D937" s="2">
        <v>41990</v>
      </c>
      <c r="E937" s="2">
        <v>41990</v>
      </c>
      <c r="F937">
        <v>513.4</v>
      </c>
      <c r="G937" t="str">
        <f>podroze[[#This Row],[Imie]]&amp;podroze[[#This Row],[Nazwisko]]</f>
        <v>KarolinaPodkalicka</v>
      </c>
      <c r="H937">
        <f>COUNTIF(podroze[id],podroze[[#This Row],[id]])</f>
        <v>8</v>
      </c>
      <c r="I937">
        <f>podroze[[#This Row],[D_powr]]-podroze[[#This Row],[D_wyj]]+1</f>
        <v>1</v>
      </c>
      <c r="J937" s="1" cm="1">
        <f t="array" ref="J937">SUM(IF(podroze[Nazwisko]=podroze[[#This Row],[Nazwisko]],podroze[dnie],0))</f>
        <v>17</v>
      </c>
      <c r="K937" s="1">
        <f>30+(podroze[[#This Row],[dnie]]-1)*24</f>
        <v>30</v>
      </c>
      <c r="AB937" s="1" t="s">
        <v>6</v>
      </c>
      <c r="AC937" s="1" t="s">
        <v>45</v>
      </c>
      <c r="AD937" s="1" t="s">
        <v>19</v>
      </c>
      <c r="AE937" s="2">
        <v>41990</v>
      </c>
      <c r="AF937" s="2">
        <v>41990</v>
      </c>
      <c r="AG937">
        <v>513.4</v>
      </c>
      <c r="AH937" t="str">
        <f>podroze7[[#This Row],[Imie]]&amp;podroze7[[#This Row],[Nazwisko]]</f>
        <v>KarolinaPodkalicka</v>
      </c>
      <c r="AI937">
        <f>COUNTIF(podroze7[id],podroze7[[#This Row],[id]])</f>
        <v>8</v>
      </c>
      <c r="AJ937">
        <f>podroze7[[#This Row],[D_powr]]-podroze7[[#This Row],[D_wyj]]+1</f>
        <v>1</v>
      </c>
      <c r="AK937" s="1" cm="1">
        <f t="array" ref="AK937">SUM(IF(podroze7[Nazwisko]=podroze7[[#This Row],[Nazwisko]],podroze7[dnie],0))</f>
        <v>17</v>
      </c>
      <c r="AL937" s="1">
        <f>30+(podroze7[[#This Row],[dnie]]-1)*24</f>
        <v>30</v>
      </c>
      <c r="AM937" s="1">
        <f>podroze7[[#This Row],[dieta]]+podroze7[[#This Row],[Koszt_wyj]]</f>
        <v>543.4</v>
      </c>
      <c r="AZ937" s="1" t="s">
        <v>6</v>
      </c>
      <c r="BA937" s="1" t="s">
        <v>45</v>
      </c>
      <c r="BB937" s="1" t="s">
        <v>19</v>
      </c>
      <c r="BC937" s="2">
        <v>41990</v>
      </c>
      <c r="BD937" s="2">
        <v>41990</v>
      </c>
      <c r="BE937">
        <v>513.4</v>
      </c>
      <c r="BF937" t="str">
        <f>podroze78[[#This Row],[Imie]]&amp;podroze78[[#This Row],[Nazwisko]]</f>
        <v>KarolinaPodkalicka</v>
      </c>
      <c r="BG937">
        <f>COUNTIF(podroze78[id],podroze78[[#This Row],[id]])</f>
        <v>8</v>
      </c>
      <c r="BH937">
        <f>podroze78[[#This Row],[D_powr]]-podroze78[[#This Row],[D_wyj]]+1</f>
        <v>1</v>
      </c>
      <c r="BI937" s="1" cm="1">
        <f t="array" ref="BI937">SUM(IF(podroze78[Nazwisko]=podroze78[[#This Row],[Nazwisko]],podroze78[dnie],0))</f>
        <v>17</v>
      </c>
      <c r="BJ937" s="1">
        <f>30+(podroze78[[#This Row],[dnie]]-1)*24</f>
        <v>30</v>
      </c>
      <c r="BK937" s="1">
        <f>podroze78[[#This Row],[dieta]]+podroze78[[#This Row],[Koszt_wyj]]</f>
        <v>543.4</v>
      </c>
      <c r="BL937" s="1">
        <f>MONTH(podroze78[[#This Row],[D_wyj]])</f>
        <v>12</v>
      </c>
      <c r="BT937" s="1" t="s">
        <v>6</v>
      </c>
      <c r="BU937" s="1" t="s">
        <v>45</v>
      </c>
      <c r="BV937" s="1" t="s">
        <v>19</v>
      </c>
      <c r="BW937" s="2">
        <v>41990</v>
      </c>
      <c r="BX937" s="2">
        <v>41990</v>
      </c>
      <c r="BY937">
        <v>513.4</v>
      </c>
      <c r="BZ937" t="str">
        <f>podroze789[[#This Row],[Imie]]&amp;podroze789[[#This Row],[Nazwisko]]</f>
        <v>KarolinaPodkalicka</v>
      </c>
      <c r="CA937">
        <f>COUNTIF(podroze789[id],podroze789[[#This Row],[id]])</f>
        <v>8</v>
      </c>
      <c r="CB937">
        <f>podroze789[[#This Row],[D_powr]]-podroze789[[#This Row],[D_wyj]]+1</f>
        <v>1</v>
      </c>
      <c r="CC937" s="1" cm="1">
        <f t="array" ref="CC937">SUM(IF(podroze789[Nazwisko]=podroze789[[#This Row],[Nazwisko]],podroze789[dnie],0))</f>
        <v>17</v>
      </c>
      <c r="CD937" s="1">
        <f>30+(podroze789[[#This Row],[dnie]]-1)*24</f>
        <v>30</v>
      </c>
      <c r="CE937" s="1">
        <f>podroze789[[#This Row],[dieta]]+podroze789[[#This Row],[Koszt_wyj]]</f>
        <v>543.4</v>
      </c>
      <c r="CF937" s="1">
        <f>MONTH(podroze789[[#This Row],[D_wyj]])</f>
        <v>12</v>
      </c>
      <c r="CG937" s="1">
        <f>podroze789[[#This Row],[dnie]]-1</f>
        <v>0</v>
      </c>
    </row>
    <row r="938" spans="1:85" x14ac:dyDescent="0.25">
      <c r="A938" s="1" t="s">
        <v>131</v>
      </c>
      <c r="B938" s="1" t="s">
        <v>132</v>
      </c>
      <c r="C938" s="1" t="s">
        <v>19</v>
      </c>
      <c r="D938" s="2">
        <v>41839</v>
      </c>
      <c r="E938" s="2">
        <v>41843</v>
      </c>
      <c r="F938">
        <v>1077.4000000000001</v>
      </c>
      <c r="G938" t="str">
        <f>podroze[[#This Row],[Imie]]&amp;podroze[[#This Row],[Nazwisko]]</f>
        <v>WiktorWroblewski</v>
      </c>
      <c r="H938">
        <f>COUNTIF(podroze[id],podroze[[#This Row],[id]])</f>
        <v>8</v>
      </c>
      <c r="I938">
        <f>podroze[[#This Row],[D_powr]]-podroze[[#This Row],[D_wyj]]+1</f>
        <v>5</v>
      </c>
      <c r="J938" s="1" cm="1">
        <f t="array" ref="J938">SUM(IF(podroze[Nazwisko]=podroze[[#This Row],[Nazwisko]],podroze[dnie],0))</f>
        <v>16</v>
      </c>
      <c r="K938" s="1">
        <f>30+(podroze[[#This Row],[dnie]]-1)*24</f>
        <v>126</v>
      </c>
      <c r="AB938" s="1" t="s">
        <v>131</v>
      </c>
      <c r="AC938" s="1" t="s">
        <v>132</v>
      </c>
      <c r="AD938" s="1" t="s">
        <v>19</v>
      </c>
      <c r="AE938" s="2">
        <v>41839</v>
      </c>
      <c r="AF938" s="2">
        <v>41843</v>
      </c>
      <c r="AG938">
        <v>1077.4000000000001</v>
      </c>
      <c r="AH938" t="str">
        <f>podroze7[[#This Row],[Imie]]&amp;podroze7[[#This Row],[Nazwisko]]</f>
        <v>WiktorWroblewski</v>
      </c>
      <c r="AI938">
        <f>COUNTIF(podroze7[id],podroze7[[#This Row],[id]])</f>
        <v>8</v>
      </c>
      <c r="AJ938">
        <f>podroze7[[#This Row],[D_powr]]-podroze7[[#This Row],[D_wyj]]+1</f>
        <v>5</v>
      </c>
      <c r="AK938" s="1" cm="1">
        <f t="array" ref="AK938">SUM(IF(podroze7[Nazwisko]=podroze7[[#This Row],[Nazwisko]],podroze7[dnie],0))</f>
        <v>16</v>
      </c>
      <c r="AL938" s="1">
        <f>30+(podroze7[[#This Row],[dnie]]-1)*24</f>
        <v>126</v>
      </c>
      <c r="AM938" s="1">
        <f>podroze7[[#This Row],[dieta]]+podroze7[[#This Row],[Koszt_wyj]]</f>
        <v>1203.4000000000001</v>
      </c>
      <c r="AZ938" s="1" t="s">
        <v>131</v>
      </c>
      <c r="BA938" s="1" t="s">
        <v>132</v>
      </c>
      <c r="BB938" s="1" t="s">
        <v>19</v>
      </c>
      <c r="BC938" s="2">
        <v>41839</v>
      </c>
      <c r="BD938" s="2">
        <v>41843</v>
      </c>
      <c r="BE938">
        <v>1077.4000000000001</v>
      </c>
      <c r="BF938" t="str">
        <f>podroze78[[#This Row],[Imie]]&amp;podroze78[[#This Row],[Nazwisko]]</f>
        <v>WiktorWroblewski</v>
      </c>
      <c r="BG938">
        <f>COUNTIF(podroze78[id],podroze78[[#This Row],[id]])</f>
        <v>8</v>
      </c>
      <c r="BH938">
        <f>podroze78[[#This Row],[D_powr]]-podroze78[[#This Row],[D_wyj]]+1</f>
        <v>5</v>
      </c>
      <c r="BI938" s="1" cm="1">
        <f t="array" ref="BI938">SUM(IF(podroze78[Nazwisko]=podroze78[[#This Row],[Nazwisko]],podroze78[dnie],0))</f>
        <v>16</v>
      </c>
      <c r="BJ938" s="1">
        <f>30+(podroze78[[#This Row],[dnie]]-1)*24</f>
        <v>126</v>
      </c>
      <c r="BK938" s="1">
        <f>podroze78[[#This Row],[dieta]]+podroze78[[#This Row],[Koszt_wyj]]</f>
        <v>1203.4000000000001</v>
      </c>
      <c r="BL938" s="1">
        <f>MONTH(podroze78[[#This Row],[D_wyj]])</f>
        <v>7</v>
      </c>
      <c r="BT938" s="1" t="s">
        <v>131</v>
      </c>
      <c r="BU938" s="1" t="s">
        <v>132</v>
      </c>
      <c r="BV938" s="1" t="s">
        <v>19</v>
      </c>
      <c r="BW938" s="2">
        <v>41839</v>
      </c>
      <c r="BX938" s="2">
        <v>41843</v>
      </c>
      <c r="BY938">
        <v>1077.4000000000001</v>
      </c>
      <c r="BZ938" t="str">
        <f>podroze789[[#This Row],[Imie]]&amp;podroze789[[#This Row],[Nazwisko]]</f>
        <v>WiktorWroblewski</v>
      </c>
      <c r="CA938">
        <f>COUNTIF(podroze789[id],podroze789[[#This Row],[id]])</f>
        <v>8</v>
      </c>
      <c r="CB938">
        <f>podroze789[[#This Row],[D_powr]]-podroze789[[#This Row],[D_wyj]]+1</f>
        <v>5</v>
      </c>
      <c r="CC938" s="1" cm="1">
        <f t="array" ref="CC938">SUM(IF(podroze789[Nazwisko]=podroze789[[#This Row],[Nazwisko]],podroze789[dnie],0))</f>
        <v>16</v>
      </c>
      <c r="CD938" s="1">
        <f>30+(podroze789[[#This Row],[dnie]]-1)*24</f>
        <v>126</v>
      </c>
      <c r="CE938" s="1">
        <f>podroze789[[#This Row],[dieta]]+podroze789[[#This Row],[Koszt_wyj]]</f>
        <v>1203.4000000000001</v>
      </c>
      <c r="CF938" s="1">
        <f>MONTH(podroze789[[#This Row],[D_wyj]])</f>
        <v>7</v>
      </c>
      <c r="CG938" s="1">
        <f>podroze789[[#This Row],[dnie]]-1</f>
        <v>4</v>
      </c>
    </row>
    <row r="939" spans="1:85" x14ac:dyDescent="0.25">
      <c r="A939" s="1" t="s">
        <v>39</v>
      </c>
      <c r="B939" s="1" t="s">
        <v>40</v>
      </c>
      <c r="C939" s="1" t="s">
        <v>11</v>
      </c>
      <c r="D939" s="2">
        <v>41946</v>
      </c>
      <c r="E939" s="2">
        <v>41950</v>
      </c>
      <c r="F939">
        <v>712.4</v>
      </c>
      <c r="G939" t="str">
        <f>podroze[[#This Row],[Imie]]&amp;podroze[[#This Row],[Nazwisko]]</f>
        <v>GustawPoznanski</v>
      </c>
      <c r="H939">
        <f>COUNTIF(podroze[id],podroze[[#This Row],[id]])</f>
        <v>7</v>
      </c>
      <c r="I939">
        <f>podroze[[#This Row],[D_powr]]-podroze[[#This Row],[D_wyj]]+1</f>
        <v>5</v>
      </c>
      <c r="J939" s="1" cm="1">
        <f t="array" ref="J939">SUM(IF(podroze[Nazwisko]=podroze[[#This Row],[Nazwisko]],podroze[dnie],0))</f>
        <v>16</v>
      </c>
      <c r="K939" s="1">
        <f>30+(podroze[[#This Row],[dnie]]-1)*24</f>
        <v>126</v>
      </c>
      <c r="AB939" s="1" t="s">
        <v>39</v>
      </c>
      <c r="AC939" s="1" t="s">
        <v>40</v>
      </c>
      <c r="AD939" s="1" t="s">
        <v>11</v>
      </c>
      <c r="AE939" s="2">
        <v>41946</v>
      </c>
      <c r="AF939" s="2">
        <v>41950</v>
      </c>
      <c r="AG939">
        <v>712.4</v>
      </c>
      <c r="AH939" t="str">
        <f>podroze7[[#This Row],[Imie]]&amp;podroze7[[#This Row],[Nazwisko]]</f>
        <v>GustawPoznanski</v>
      </c>
      <c r="AI939">
        <f>COUNTIF(podroze7[id],podroze7[[#This Row],[id]])</f>
        <v>7</v>
      </c>
      <c r="AJ939">
        <f>podroze7[[#This Row],[D_powr]]-podroze7[[#This Row],[D_wyj]]+1</f>
        <v>5</v>
      </c>
      <c r="AK939" s="1" cm="1">
        <f t="array" ref="AK939">SUM(IF(podroze7[Nazwisko]=podroze7[[#This Row],[Nazwisko]],podroze7[dnie],0))</f>
        <v>16</v>
      </c>
      <c r="AL939" s="1">
        <f>30+(podroze7[[#This Row],[dnie]]-1)*24</f>
        <v>126</v>
      </c>
      <c r="AM939" s="1">
        <f>podroze7[[#This Row],[dieta]]+podroze7[[#This Row],[Koszt_wyj]]</f>
        <v>838.4</v>
      </c>
      <c r="AZ939" s="1" t="s">
        <v>39</v>
      </c>
      <c r="BA939" s="1" t="s">
        <v>40</v>
      </c>
      <c r="BB939" s="1" t="s">
        <v>11</v>
      </c>
      <c r="BC939" s="2">
        <v>41946</v>
      </c>
      <c r="BD939" s="2">
        <v>41950</v>
      </c>
      <c r="BE939">
        <v>712.4</v>
      </c>
      <c r="BF939" t="str">
        <f>podroze78[[#This Row],[Imie]]&amp;podroze78[[#This Row],[Nazwisko]]</f>
        <v>GustawPoznanski</v>
      </c>
      <c r="BG939">
        <f>COUNTIF(podroze78[id],podroze78[[#This Row],[id]])</f>
        <v>7</v>
      </c>
      <c r="BH939">
        <f>podroze78[[#This Row],[D_powr]]-podroze78[[#This Row],[D_wyj]]+1</f>
        <v>5</v>
      </c>
      <c r="BI939" s="1" cm="1">
        <f t="array" ref="BI939">SUM(IF(podroze78[Nazwisko]=podroze78[[#This Row],[Nazwisko]],podroze78[dnie],0))</f>
        <v>16</v>
      </c>
      <c r="BJ939" s="1">
        <f>30+(podroze78[[#This Row],[dnie]]-1)*24</f>
        <v>126</v>
      </c>
      <c r="BK939" s="1">
        <f>podroze78[[#This Row],[dieta]]+podroze78[[#This Row],[Koszt_wyj]]</f>
        <v>838.4</v>
      </c>
      <c r="BL939" s="1">
        <f>MONTH(podroze78[[#This Row],[D_wyj]])</f>
        <v>11</v>
      </c>
      <c r="BT939" s="1" t="s">
        <v>39</v>
      </c>
      <c r="BU939" s="1" t="s">
        <v>40</v>
      </c>
      <c r="BV939" s="1" t="s">
        <v>11</v>
      </c>
      <c r="BW939" s="2">
        <v>41946</v>
      </c>
      <c r="BX939" s="2">
        <v>41950</v>
      </c>
      <c r="BY939">
        <v>712.4</v>
      </c>
      <c r="BZ939" t="str">
        <f>podroze789[[#This Row],[Imie]]&amp;podroze789[[#This Row],[Nazwisko]]</f>
        <v>GustawPoznanski</v>
      </c>
      <c r="CA939">
        <f>COUNTIF(podroze789[id],podroze789[[#This Row],[id]])</f>
        <v>7</v>
      </c>
      <c r="CB939">
        <f>podroze789[[#This Row],[D_powr]]-podroze789[[#This Row],[D_wyj]]+1</f>
        <v>5</v>
      </c>
      <c r="CC939" s="1" cm="1">
        <f t="array" ref="CC939">SUM(IF(podroze789[Nazwisko]=podroze789[[#This Row],[Nazwisko]],podroze789[dnie],0))</f>
        <v>16</v>
      </c>
      <c r="CD939" s="1">
        <f>30+(podroze789[[#This Row],[dnie]]-1)*24</f>
        <v>126</v>
      </c>
      <c r="CE939" s="1">
        <f>podroze789[[#This Row],[dieta]]+podroze789[[#This Row],[Koszt_wyj]]</f>
        <v>838.4</v>
      </c>
      <c r="CF939" s="1">
        <f>MONTH(podroze789[[#This Row],[D_wyj]])</f>
        <v>11</v>
      </c>
      <c r="CG939" s="1">
        <f>podroze789[[#This Row],[dnie]]-1</f>
        <v>4</v>
      </c>
    </row>
    <row r="940" spans="1:85" x14ac:dyDescent="0.25">
      <c r="A940" s="1" t="s">
        <v>25</v>
      </c>
      <c r="B940" s="1" t="s">
        <v>68</v>
      </c>
      <c r="C940" s="1" t="s">
        <v>27</v>
      </c>
      <c r="D940" s="2">
        <v>41696</v>
      </c>
      <c r="E940" s="2">
        <v>41700</v>
      </c>
      <c r="F940">
        <v>954</v>
      </c>
      <c r="G940" t="str">
        <f>podroze[[#This Row],[Imie]]&amp;podroze[[#This Row],[Nazwisko]]</f>
        <v>JerzyJurajski</v>
      </c>
      <c r="H940">
        <f>COUNTIF(podroze[id],podroze[[#This Row],[id]])</f>
        <v>6</v>
      </c>
      <c r="I940">
        <f>podroze[[#This Row],[D_powr]]-podroze[[#This Row],[D_wyj]]+1</f>
        <v>5</v>
      </c>
      <c r="J940" s="1" cm="1">
        <f t="array" ref="J940">SUM(IF(podroze[Nazwisko]=podroze[[#This Row],[Nazwisko]],podroze[dnie],0))</f>
        <v>16</v>
      </c>
      <c r="K940" s="1">
        <f>30+(podroze[[#This Row],[dnie]]-1)*24</f>
        <v>126</v>
      </c>
      <c r="AB940" s="1" t="s">
        <v>25</v>
      </c>
      <c r="AC940" s="1" t="s">
        <v>68</v>
      </c>
      <c r="AD940" s="1" t="s">
        <v>27</v>
      </c>
      <c r="AE940" s="2">
        <v>41696</v>
      </c>
      <c r="AF940" s="2">
        <v>41700</v>
      </c>
      <c r="AG940">
        <v>954</v>
      </c>
      <c r="AH940" t="str">
        <f>podroze7[[#This Row],[Imie]]&amp;podroze7[[#This Row],[Nazwisko]]</f>
        <v>JerzyJurajski</v>
      </c>
      <c r="AI940">
        <f>COUNTIF(podroze7[id],podroze7[[#This Row],[id]])</f>
        <v>6</v>
      </c>
      <c r="AJ940">
        <f>podroze7[[#This Row],[D_powr]]-podroze7[[#This Row],[D_wyj]]+1</f>
        <v>5</v>
      </c>
      <c r="AK940" s="1" cm="1">
        <f t="array" ref="AK940">SUM(IF(podroze7[Nazwisko]=podroze7[[#This Row],[Nazwisko]],podroze7[dnie],0))</f>
        <v>16</v>
      </c>
      <c r="AL940" s="1">
        <f>30+(podroze7[[#This Row],[dnie]]-1)*24</f>
        <v>126</v>
      </c>
      <c r="AM940" s="1">
        <f>podroze7[[#This Row],[dieta]]+podroze7[[#This Row],[Koszt_wyj]]</f>
        <v>1080</v>
      </c>
      <c r="AZ940" s="1" t="s">
        <v>25</v>
      </c>
      <c r="BA940" s="1" t="s">
        <v>68</v>
      </c>
      <c r="BB940" s="1" t="s">
        <v>27</v>
      </c>
      <c r="BC940" s="2">
        <v>41696</v>
      </c>
      <c r="BD940" s="2">
        <v>41700</v>
      </c>
      <c r="BE940">
        <v>954</v>
      </c>
      <c r="BF940" t="str">
        <f>podroze78[[#This Row],[Imie]]&amp;podroze78[[#This Row],[Nazwisko]]</f>
        <v>JerzyJurajski</v>
      </c>
      <c r="BG940">
        <f>COUNTIF(podroze78[id],podroze78[[#This Row],[id]])</f>
        <v>6</v>
      </c>
      <c r="BH940">
        <f>podroze78[[#This Row],[D_powr]]-podroze78[[#This Row],[D_wyj]]+1</f>
        <v>5</v>
      </c>
      <c r="BI940" s="1" cm="1">
        <f t="array" ref="BI940">SUM(IF(podroze78[Nazwisko]=podroze78[[#This Row],[Nazwisko]],podroze78[dnie],0))</f>
        <v>16</v>
      </c>
      <c r="BJ940" s="1">
        <f>30+(podroze78[[#This Row],[dnie]]-1)*24</f>
        <v>126</v>
      </c>
      <c r="BK940" s="1">
        <f>podroze78[[#This Row],[dieta]]+podroze78[[#This Row],[Koszt_wyj]]</f>
        <v>1080</v>
      </c>
      <c r="BL940" s="1">
        <f>MONTH(podroze78[[#This Row],[D_wyj]])</f>
        <v>2</v>
      </c>
      <c r="BT940" s="1" t="s">
        <v>25</v>
      </c>
      <c r="BU940" s="1" t="s">
        <v>68</v>
      </c>
      <c r="BV940" s="1" t="s">
        <v>27</v>
      </c>
      <c r="BW940" s="2">
        <v>41696</v>
      </c>
      <c r="BX940" s="2">
        <v>41700</v>
      </c>
      <c r="BY940">
        <v>954</v>
      </c>
      <c r="BZ940" t="str">
        <f>podroze789[[#This Row],[Imie]]&amp;podroze789[[#This Row],[Nazwisko]]</f>
        <v>JerzyJurajski</v>
      </c>
      <c r="CA940">
        <f>COUNTIF(podroze789[id],podroze789[[#This Row],[id]])</f>
        <v>6</v>
      </c>
      <c r="CB940">
        <f>podroze789[[#This Row],[D_powr]]-podroze789[[#This Row],[D_wyj]]+1</f>
        <v>5</v>
      </c>
      <c r="CC940" s="1" cm="1">
        <f t="array" ref="CC940">SUM(IF(podroze789[Nazwisko]=podroze789[[#This Row],[Nazwisko]],podroze789[dnie],0))</f>
        <v>16</v>
      </c>
      <c r="CD940" s="1">
        <f>30+(podroze789[[#This Row],[dnie]]-1)*24</f>
        <v>126</v>
      </c>
      <c r="CE940" s="1">
        <f>podroze789[[#This Row],[dieta]]+podroze789[[#This Row],[Koszt_wyj]]</f>
        <v>1080</v>
      </c>
      <c r="CF940" s="1">
        <f>MONTH(podroze789[[#This Row],[D_wyj]])</f>
        <v>2</v>
      </c>
      <c r="CG940" s="1">
        <f>podroze789[[#This Row],[dnie]]-1</f>
        <v>4</v>
      </c>
    </row>
    <row r="941" spans="1:85" x14ac:dyDescent="0.25">
      <c r="A941" s="1" t="s">
        <v>25</v>
      </c>
      <c r="B941" s="1" t="s">
        <v>68</v>
      </c>
      <c r="C941" s="1" t="s">
        <v>59</v>
      </c>
      <c r="D941" s="2">
        <v>41970</v>
      </c>
      <c r="E941" s="2">
        <v>41974</v>
      </c>
      <c r="F941">
        <v>1078</v>
      </c>
      <c r="G941" t="str">
        <f>podroze[[#This Row],[Imie]]&amp;podroze[[#This Row],[Nazwisko]]</f>
        <v>JerzyJurajski</v>
      </c>
      <c r="H941">
        <f>COUNTIF(podroze[id],podroze[[#This Row],[id]])</f>
        <v>6</v>
      </c>
      <c r="I941">
        <f>podroze[[#This Row],[D_powr]]-podroze[[#This Row],[D_wyj]]+1</f>
        <v>5</v>
      </c>
      <c r="J941" s="1" cm="1">
        <f t="array" ref="J941">SUM(IF(podroze[Nazwisko]=podroze[[#This Row],[Nazwisko]],podroze[dnie],0))</f>
        <v>16</v>
      </c>
      <c r="K941" s="1">
        <f>30+(podroze[[#This Row],[dnie]]-1)*24</f>
        <v>126</v>
      </c>
      <c r="AB941" s="1" t="s">
        <v>25</v>
      </c>
      <c r="AC941" s="1" t="s">
        <v>68</v>
      </c>
      <c r="AD941" s="1" t="s">
        <v>59</v>
      </c>
      <c r="AE941" s="2">
        <v>41970</v>
      </c>
      <c r="AF941" s="2">
        <v>41974</v>
      </c>
      <c r="AG941">
        <v>1078</v>
      </c>
      <c r="AH941" t="str">
        <f>podroze7[[#This Row],[Imie]]&amp;podroze7[[#This Row],[Nazwisko]]</f>
        <v>JerzyJurajski</v>
      </c>
      <c r="AI941">
        <f>COUNTIF(podroze7[id],podroze7[[#This Row],[id]])</f>
        <v>6</v>
      </c>
      <c r="AJ941">
        <f>podroze7[[#This Row],[D_powr]]-podroze7[[#This Row],[D_wyj]]+1</f>
        <v>5</v>
      </c>
      <c r="AK941" s="1" cm="1">
        <f t="array" ref="AK941">SUM(IF(podroze7[Nazwisko]=podroze7[[#This Row],[Nazwisko]],podroze7[dnie],0))</f>
        <v>16</v>
      </c>
      <c r="AL941" s="1">
        <f>30+(podroze7[[#This Row],[dnie]]-1)*24</f>
        <v>126</v>
      </c>
      <c r="AM941" s="1">
        <f>podroze7[[#This Row],[dieta]]+podroze7[[#This Row],[Koszt_wyj]]</f>
        <v>1204</v>
      </c>
      <c r="AZ941" s="1" t="s">
        <v>25</v>
      </c>
      <c r="BA941" s="1" t="s">
        <v>68</v>
      </c>
      <c r="BB941" s="1" t="s">
        <v>59</v>
      </c>
      <c r="BC941" s="2">
        <v>41970</v>
      </c>
      <c r="BD941" s="2">
        <v>41974</v>
      </c>
      <c r="BE941">
        <v>1078</v>
      </c>
      <c r="BF941" t="str">
        <f>podroze78[[#This Row],[Imie]]&amp;podroze78[[#This Row],[Nazwisko]]</f>
        <v>JerzyJurajski</v>
      </c>
      <c r="BG941">
        <f>COUNTIF(podroze78[id],podroze78[[#This Row],[id]])</f>
        <v>6</v>
      </c>
      <c r="BH941">
        <f>podroze78[[#This Row],[D_powr]]-podroze78[[#This Row],[D_wyj]]+1</f>
        <v>5</v>
      </c>
      <c r="BI941" s="1" cm="1">
        <f t="array" ref="BI941">SUM(IF(podroze78[Nazwisko]=podroze78[[#This Row],[Nazwisko]],podroze78[dnie],0))</f>
        <v>16</v>
      </c>
      <c r="BJ941" s="1">
        <f>30+(podroze78[[#This Row],[dnie]]-1)*24</f>
        <v>126</v>
      </c>
      <c r="BK941" s="1">
        <f>podroze78[[#This Row],[dieta]]+podroze78[[#This Row],[Koszt_wyj]]</f>
        <v>1204</v>
      </c>
      <c r="BL941" s="1">
        <f>MONTH(podroze78[[#This Row],[D_wyj]])</f>
        <v>11</v>
      </c>
      <c r="BT941" s="1" t="s">
        <v>25</v>
      </c>
      <c r="BU941" s="1" t="s">
        <v>68</v>
      </c>
      <c r="BV941" s="1" t="s">
        <v>59</v>
      </c>
      <c r="BW941" s="2">
        <v>41970</v>
      </c>
      <c r="BX941" s="2">
        <v>41974</v>
      </c>
      <c r="BY941">
        <v>1078</v>
      </c>
      <c r="BZ941" t="str">
        <f>podroze789[[#This Row],[Imie]]&amp;podroze789[[#This Row],[Nazwisko]]</f>
        <v>JerzyJurajski</v>
      </c>
      <c r="CA941">
        <f>COUNTIF(podroze789[id],podroze789[[#This Row],[id]])</f>
        <v>6</v>
      </c>
      <c r="CB941">
        <f>podroze789[[#This Row],[D_powr]]-podroze789[[#This Row],[D_wyj]]+1</f>
        <v>5</v>
      </c>
      <c r="CC941" s="1" cm="1">
        <f t="array" ref="CC941">SUM(IF(podroze789[Nazwisko]=podroze789[[#This Row],[Nazwisko]],podroze789[dnie],0))</f>
        <v>16</v>
      </c>
      <c r="CD941" s="1">
        <f>30+(podroze789[[#This Row],[dnie]]-1)*24</f>
        <v>126</v>
      </c>
      <c r="CE941" s="1">
        <f>podroze789[[#This Row],[dieta]]+podroze789[[#This Row],[Koszt_wyj]]</f>
        <v>1204</v>
      </c>
      <c r="CF941" s="1">
        <f>MONTH(podroze789[[#This Row],[D_wyj]])</f>
        <v>11</v>
      </c>
      <c r="CG941" s="1">
        <f>podroze789[[#This Row],[dnie]]-1</f>
        <v>4</v>
      </c>
    </row>
    <row r="942" spans="1:85" x14ac:dyDescent="0.25">
      <c r="A942" s="1" t="s">
        <v>89</v>
      </c>
      <c r="B942" s="1" t="s">
        <v>90</v>
      </c>
      <c r="C942" s="1" t="s">
        <v>8</v>
      </c>
      <c r="D942" s="2">
        <v>41701</v>
      </c>
      <c r="E942" s="2">
        <v>41705</v>
      </c>
      <c r="F942">
        <v>1524</v>
      </c>
      <c r="G942" t="str">
        <f>podroze[[#This Row],[Imie]]&amp;podroze[[#This Row],[Nazwisko]]</f>
        <v>NarcyzPolanicki</v>
      </c>
      <c r="H942">
        <f>COUNTIF(podroze[id],podroze[[#This Row],[id]])</f>
        <v>6</v>
      </c>
      <c r="I942">
        <f>podroze[[#This Row],[D_powr]]-podroze[[#This Row],[D_wyj]]+1</f>
        <v>5</v>
      </c>
      <c r="J942" s="1" cm="1">
        <f t="array" ref="J942">SUM(IF(podroze[Nazwisko]=podroze[[#This Row],[Nazwisko]],podroze[dnie],0))</f>
        <v>16</v>
      </c>
      <c r="K942" s="1">
        <f>30+(podroze[[#This Row],[dnie]]-1)*24</f>
        <v>126</v>
      </c>
      <c r="AB942" s="1" t="s">
        <v>89</v>
      </c>
      <c r="AC942" s="1" t="s">
        <v>90</v>
      </c>
      <c r="AD942" s="1" t="s">
        <v>8</v>
      </c>
      <c r="AE942" s="2">
        <v>41701</v>
      </c>
      <c r="AF942" s="2">
        <v>41705</v>
      </c>
      <c r="AG942">
        <v>1524</v>
      </c>
      <c r="AH942" t="str">
        <f>podroze7[[#This Row],[Imie]]&amp;podroze7[[#This Row],[Nazwisko]]</f>
        <v>NarcyzPolanicki</v>
      </c>
      <c r="AI942">
        <f>COUNTIF(podroze7[id],podroze7[[#This Row],[id]])</f>
        <v>6</v>
      </c>
      <c r="AJ942">
        <f>podroze7[[#This Row],[D_powr]]-podroze7[[#This Row],[D_wyj]]+1</f>
        <v>5</v>
      </c>
      <c r="AK942" s="1" cm="1">
        <f t="array" ref="AK942">SUM(IF(podroze7[Nazwisko]=podroze7[[#This Row],[Nazwisko]],podroze7[dnie],0))</f>
        <v>16</v>
      </c>
      <c r="AL942" s="1">
        <f>30+(podroze7[[#This Row],[dnie]]-1)*24</f>
        <v>126</v>
      </c>
      <c r="AM942" s="1">
        <f>podroze7[[#This Row],[dieta]]+podroze7[[#This Row],[Koszt_wyj]]</f>
        <v>1650</v>
      </c>
      <c r="AZ942" s="1" t="s">
        <v>89</v>
      </c>
      <c r="BA942" s="1" t="s">
        <v>90</v>
      </c>
      <c r="BB942" s="1" t="s">
        <v>8</v>
      </c>
      <c r="BC942" s="2">
        <v>41701</v>
      </c>
      <c r="BD942" s="2">
        <v>41705</v>
      </c>
      <c r="BE942">
        <v>1524</v>
      </c>
      <c r="BF942" t="str">
        <f>podroze78[[#This Row],[Imie]]&amp;podroze78[[#This Row],[Nazwisko]]</f>
        <v>NarcyzPolanicki</v>
      </c>
      <c r="BG942">
        <f>COUNTIF(podroze78[id],podroze78[[#This Row],[id]])</f>
        <v>6</v>
      </c>
      <c r="BH942">
        <f>podroze78[[#This Row],[D_powr]]-podroze78[[#This Row],[D_wyj]]+1</f>
        <v>5</v>
      </c>
      <c r="BI942" s="1" cm="1">
        <f t="array" ref="BI942">SUM(IF(podroze78[Nazwisko]=podroze78[[#This Row],[Nazwisko]],podroze78[dnie],0))</f>
        <v>16</v>
      </c>
      <c r="BJ942" s="1">
        <f>30+(podroze78[[#This Row],[dnie]]-1)*24</f>
        <v>126</v>
      </c>
      <c r="BK942" s="1">
        <f>podroze78[[#This Row],[dieta]]+podroze78[[#This Row],[Koszt_wyj]]</f>
        <v>1650</v>
      </c>
      <c r="BL942" s="1">
        <f>MONTH(podroze78[[#This Row],[D_wyj]])</f>
        <v>3</v>
      </c>
      <c r="BT942" s="1" t="s">
        <v>89</v>
      </c>
      <c r="BU942" s="1" t="s">
        <v>90</v>
      </c>
      <c r="BV942" s="1" t="s">
        <v>8</v>
      </c>
      <c r="BW942" s="2">
        <v>41701</v>
      </c>
      <c r="BX942" s="2">
        <v>41705</v>
      </c>
      <c r="BY942">
        <v>1524</v>
      </c>
      <c r="BZ942" t="str">
        <f>podroze789[[#This Row],[Imie]]&amp;podroze789[[#This Row],[Nazwisko]]</f>
        <v>NarcyzPolanicki</v>
      </c>
      <c r="CA942">
        <f>COUNTIF(podroze789[id],podroze789[[#This Row],[id]])</f>
        <v>6</v>
      </c>
      <c r="CB942">
        <f>podroze789[[#This Row],[D_powr]]-podroze789[[#This Row],[D_wyj]]+1</f>
        <v>5</v>
      </c>
      <c r="CC942" s="1" cm="1">
        <f t="array" ref="CC942">SUM(IF(podroze789[Nazwisko]=podroze789[[#This Row],[Nazwisko]],podroze789[dnie],0))</f>
        <v>16</v>
      </c>
      <c r="CD942" s="1">
        <f>30+(podroze789[[#This Row],[dnie]]-1)*24</f>
        <v>126</v>
      </c>
      <c r="CE942" s="1">
        <f>podroze789[[#This Row],[dieta]]+podroze789[[#This Row],[Koszt_wyj]]</f>
        <v>1650</v>
      </c>
      <c r="CF942" s="1">
        <f>MONTH(podroze789[[#This Row],[D_wyj]])</f>
        <v>3</v>
      </c>
      <c r="CG942" s="1">
        <f>podroze789[[#This Row],[dnie]]-1</f>
        <v>4</v>
      </c>
    </row>
    <row r="943" spans="1:85" x14ac:dyDescent="0.25">
      <c r="A943" s="1" t="s">
        <v>131</v>
      </c>
      <c r="B943" s="1" t="s">
        <v>132</v>
      </c>
      <c r="C943" s="1" t="s">
        <v>19</v>
      </c>
      <c r="D943" s="2">
        <v>41666</v>
      </c>
      <c r="E943" s="2">
        <v>41668</v>
      </c>
      <c r="F943">
        <v>795.4</v>
      </c>
      <c r="G943" t="str">
        <f>podroze[[#This Row],[Imie]]&amp;podroze[[#This Row],[Nazwisko]]</f>
        <v>WiktorWroblewski</v>
      </c>
      <c r="H943">
        <f>COUNTIF(podroze[id],podroze[[#This Row],[id]])</f>
        <v>8</v>
      </c>
      <c r="I943">
        <f>podroze[[#This Row],[D_powr]]-podroze[[#This Row],[D_wyj]]+1</f>
        <v>3</v>
      </c>
      <c r="J943" s="1" cm="1">
        <f t="array" ref="J943">SUM(IF(podroze[Nazwisko]=podroze[[#This Row],[Nazwisko]],podroze[dnie],0))</f>
        <v>16</v>
      </c>
      <c r="K943" s="1">
        <f>30+(podroze[[#This Row],[dnie]]-1)*24</f>
        <v>78</v>
      </c>
      <c r="AB943" s="1" t="s">
        <v>131</v>
      </c>
      <c r="AC943" s="1" t="s">
        <v>132</v>
      </c>
      <c r="AD943" s="1" t="s">
        <v>19</v>
      </c>
      <c r="AE943" s="2">
        <v>41666</v>
      </c>
      <c r="AF943" s="2">
        <v>41668</v>
      </c>
      <c r="AG943">
        <v>795.4</v>
      </c>
      <c r="AH943" t="str">
        <f>podroze7[[#This Row],[Imie]]&amp;podroze7[[#This Row],[Nazwisko]]</f>
        <v>WiktorWroblewski</v>
      </c>
      <c r="AI943">
        <f>COUNTIF(podroze7[id],podroze7[[#This Row],[id]])</f>
        <v>8</v>
      </c>
      <c r="AJ943">
        <f>podroze7[[#This Row],[D_powr]]-podroze7[[#This Row],[D_wyj]]+1</f>
        <v>3</v>
      </c>
      <c r="AK943" s="1" cm="1">
        <f t="array" ref="AK943">SUM(IF(podroze7[Nazwisko]=podroze7[[#This Row],[Nazwisko]],podroze7[dnie],0))</f>
        <v>16</v>
      </c>
      <c r="AL943" s="1">
        <f>30+(podroze7[[#This Row],[dnie]]-1)*24</f>
        <v>78</v>
      </c>
      <c r="AM943" s="1">
        <f>podroze7[[#This Row],[dieta]]+podroze7[[#This Row],[Koszt_wyj]]</f>
        <v>873.4</v>
      </c>
      <c r="AZ943" s="1" t="s">
        <v>131</v>
      </c>
      <c r="BA943" s="1" t="s">
        <v>132</v>
      </c>
      <c r="BB943" s="1" t="s">
        <v>19</v>
      </c>
      <c r="BC943" s="2">
        <v>41666</v>
      </c>
      <c r="BD943" s="2">
        <v>41668</v>
      </c>
      <c r="BE943">
        <v>795.4</v>
      </c>
      <c r="BF943" t="str">
        <f>podroze78[[#This Row],[Imie]]&amp;podroze78[[#This Row],[Nazwisko]]</f>
        <v>WiktorWroblewski</v>
      </c>
      <c r="BG943">
        <f>COUNTIF(podroze78[id],podroze78[[#This Row],[id]])</f>
        <v>8</v>
      </c>
      <c r="BH943">
        <f>podroze78[[#This Row],[D_powr]]-podroze78[[#This Row],[D_wyj]]+1</f>
        <v>3</v>
      </c>
      <c r="BI943" s="1" cm="1">
        <f t="array" ref="BI943">SUM(IF(podroze78[Nazwisko]=podroze78[[#This Row],[Nazwisko]],podroze78[dnie],0))</f>
        <v>16</v>
      </c>
      <c r="BJ943" s="1">
        <f>30+(podroze78[[#This Row],[dnie]]-1)*24</f>
        <v>78</v>
      </c>
      <c r="BK943" s="1">
        <f>podroze78[[#This Row],[dieta]]+podroze78[[#This Row],[Koszt_wyj]]</f>
        <v>873.4</v>
      </c>
      <c r="BL943" s="1">
        <f>MONTH(podroze78[[#This Row],[D_wyj]])</f>
        <v>1</v>
      </c>
      <c r="BT943" s="1" t="s">
        <v>131</v>
      </c>
      <c r="BU943" s="1" t="s">
        <v>132</v>
      </c>
      <c r="BV943" s="1" t="s">
        <v>19</v>
      </c>
      <c r="BW943" s="2">
        <v>41666</v>
      </c>
      <c r="BX943" s="2">
        <v>41668</v>
      </c>
      <c r="BY943">
        <v>795.4</v>
      </c>
      <c r="BZ943" t="str">
        <f>podroze789[[#This Row],[Imie]]&amp;podroze789[[#This Row],[Nazwisko]]</f>
        <v>WiktorWroblewski</v>
      </c>
      <c r="CA943">
        <f>COUNTIF(podroze789[id],podroze789[[#This Row],[id]])</f>
        <v>8</v>
      </c>
      <c r="CB943">
        <f>podroze789[[#This Row],[D_powr]]-podroze789[[#This Row],[D_wyj]]+1</f>
        <v>3</v>
      </c>
      <c r="CC943" s="1" cm="1">
        <f t="array" ref="CC943">SUM(IF(podroze789[Nazwisko]=podroze789[[#This Row],[Nazwisko]],podroze789[dnie],0))</f>
        <v>16</v>
      </c>
      <c r="CD943" s="1">
        <f>30+(podroze789[[#This Row],[dnie]]-1)*24</f>
        <v>78</v>
      </c>
      <c r="CE943" s="1">
        <f>podroze789[[#This Row],[dieta]]+podroze789[[#This Row],[Koszt_wyj]]</f>
        <v>873.4</v>
      </c>
      <c r="CF943" s="1">
        <f>MONTH(podroze789[[#This Row],[D_wyj]])</f>
        <v>1</v>
      </c>
      <c r="CG943" s="1">
        <f>podroze789[[#This Row],[dnie]]-1</f>
        <v>2</v>
      </c>
    </row>
    <row r="944" spans="1:85" x14ac:dyDescent="0.25">
      <c r="A944" s="1" t="s">
        <v>131</v>
      </c>
      <c r="B944" s="1" t="s">
        <v>132</v>
      </c>
      <c r="C944" s="1" t="s">
        <v>17</v>
      </c>
      <c r="D944" s="2">
        <v>41743</v>
      </c>
      <c r="E944" s="2">
        <v>41745</v>
      </c>
      <c r="F944">
        <v>911.5</v>
      </c>
      <c r="G944" t="str">
        <f>podroze[[#This Row],[Imie]]&amp;podroze[[#This Row],[Nazwisko]]</f>
        <v>WiktorWroblewski</v>
      </c>
      <c r="H944">
        <f>COUNTIF(podroze[id],podroze[[#This Row],[id]])</f>
        <v>8</v>
      </c>
      <c r="I944">
        <f>podroze[[#This Row],[D_powr]]-podroze[[#This Row],[D_wyj]]+1</f>
        <v>3</v>
      </c>
      <c r="J944" s="1" cm="1">
        <f t="array" ref="J944">SUM(IF(podroze[Nazwisko]=podroze[[#This Row],[Nazwisko]],podroze[dnie],0))</f>
        <v>16</v>
      </c>
      <c r="K944" s="1">
        <f>30+(podroze[[#This Row],[dnie]]-1)*24</f>
        <v>78</v>
      </c>
      <c r="AB944" s="1" t="s">
        <v>131</v>
      </c>
      <c r="AC944" s="1" t="s">
        <v>132</v>
      </c>
      <c r="AD944" s="1" t="s">
        <v>17</v>
      </c>
      <c r="AE944" s="2">
        <v>41743</v>
      </c>
      <c r="AF944" s="2">
        <v>41745</v>
      </c>
      <c r="AG944">
        <v>911.5</v>
      </c>
      <c r="AH944" t="str">
        <f>podroze7[[#This Row],[Imie]]&amp;podroze7[[#This Row],[Nazwisko]]</f>
        <v>WiktorWroblewski</v>
      </c>
      <c r="AI944">
        <f>COUNTIF(podroze7[id],podroze7[[#This Row],[id]])</f>
        <v>8</v>
      </c>
      <c r="AJ944">
        <f>podroze7[[#This Row],[D_powr]]-podroze7[[#This Row],[D_wyj]]+1</f>
        <v>3</v>
      </c>
      <c r="AK944" s="1" cm="1">
        <f t="array" ref="AK944">SUM(IF(podroze7[Nazwisko]=podroze7[[#This Row],[Nazwisko]],podroze7[dnie],0))</f>
        <v>16</v>
      </c>
      <c r="AL944" s="1">
        <f>30+(podroze7[[#This Row],[dnie]]-1)*24</f>
        <v>78</v>
      </c>
      <c r="AM944" s="1">
        <f>podroze7[[#This Row],[dieta]]+podroze7[[#This Row],[Koszt_wyj]]</f>
        <v>989.5</v>
      </c>
      <c r="AZ944" s="1" t="s">
        <v>131</v>
      </c>
      <c r="BA944" s="1" t="s">
        <v>132</v>
      </c>
      <c r="BB944" s="1" t="s">
        <v>17</v>
      </c>
      <c r="BC944" s="2">
        <v>41743</v>
      </c>
      <c r="BD944" s="2">
        <v>41745</v>
      </c>
      <c r="BE944">
        <v>911.5</v>
      </c>
      <c r="BF944" t="str">
        <f>podroze78[[#This Row],[Imie]]&amp;podroze78[[#This Row],[Nazwisko]]</f>
        <v>WiktorWroblewski</v>
      </c>
      <c r="BG944">
        <f>COUNTIF(podroze78[id],podroze78[[#This Row],[id]])</f>
        <v>8</v>
      </c>
      <c r="BH944">
        <f>podroze78[[#This Row],[D_powr]]-podroze78[[#This Row],[D_wyj]]+1</f>
        <v>3</v>
      </c>
      <c r="BI944" s="1" cm="1">
        <f t="array" ref="BI944">SUM(IF(podroze78[Nazwisko]=podroze78[[#This Row],[Nazwisko]],podroze78[dnie],0))</f>
        <v>16</v>
      </c>
      <c r="BJ944" s="1">
        <f>30+(podroze78[[#This Row],[dnie]]-1)*24</f>
        <v>78</v>
      </c>
      <c r="BK944" s="1">
        <f>podroze78[[#This Row],[dieta]]+podroze78[[#This Row],[Koszt_wyj]]</f>
        <v>989.5</v>
      </c>
      <c r="BL944" s="1">
        <f>MONTH(podroze78[[#This Row],[D_wyj]])</f>
        <v>4</v>
      </c>
      <c r="BT944" s="1" t="s">
        <v>131</v>
      </c>
      <c r="BU944" s="1" t="s">
        <v>132</v>
      </c>
      <c r="BV944" s="1" t="s">
        <v>17</v>
      </c>
      <c r="BW944" s="2">
        <v>41743</v>
      </c>
      <c r="BX944" s="2">
        <v>41745</v>
      </c>
      <c r="BY944">
        <v>911.5</v>
      </c>
      <c r="BZ944" t="str">
        <f>podroze789[[#This Row],[Imie]]&amp;podroze789[[#This Row],[Nazwisko]]</f>
        <v>WiktorWroblewski</v>
      </c>
      <c r="CA944">
        <f>COUNTIF(podroze789[id],podroze789[[#This Row],[id]])</f>
        <v>8</v>
      </c>
      <c r="CB944">
        <f>podroze789[[#This Row],[D_powr]]-podroze789[[#This Row],[D_wyj]]+1</f>
        <v>3</v>
      </c>
      <c r="CC944" s="1" cm="1">
        <f t="array" ref="CC944">SUM(IF(podroze789[Nazwisko]=podroze789[[#This Row],[Nazwisko]],podroze789[dnie],0))</f>
        <v>16</v>
      </c>
      <c r="CD944" s="1">
        <f>30+(podroze789[[#This Row],[dnie]]-1)*24</f>
        <v>78</v>
      </c>
      <c r="CE944" s="1">
        <f>podroze789[[#This Row],[dieta]]+podroze789[[#This Row],[Koszt_wyj]]</f>
        <v>989.5</v>
      </c>
      <c r="CF944" s="1">
        <f>MONTH(podroze789[[#This Row],[D_wyj]])</f>
        <v>4</v>
      </c>
      <c r="CG944" s="1">
        <f>podroze789[[#This Row],[dnie]]-1</f>
        <v>2</v>
      </c>
    </row>
    <row r="945" spans="1:85" x14ac:dyDescent="0.25">
      <c r="A945" s="1" t="s">
        <v>39</v>
      </c>
      <c r="B945" s="1" t="s">
        <v>40</v>
      </c>
      <c r="C945" s="1" t="s">
        <v>8</v>
      </c>
      <c r="D945" s="2">
        <v>41935</v>
      </c>
      <c r="E945" s="2">
        <v>41937</v>
      </c>
      <c r="F945">
        <v>1102</v>
      </c>
      <c r="G945" t="str">
        <f>podroze[[#This Row],[Imie]]&amp;podroze[[#This Row],[Nazwisko]]</f>
        <v>GustawPoznanski</v>
      </c>
      <c r="H945">
        <f>COUNTIF(podroze[id],podroze[[#This Row],[id]])</f>
        <v>7</v>
      </c>
      <c r="I945">
        <f>podroze[[#This Row],[D_powr]]-podroze[[#This Row],[D_wyj]]+1</f>
        <v>3</v>
      </c>
      <c r="J945" s="1" cm="1">
        <f t="array" ref="J945">SUM(IF(podroze[Nazwisko]=podroze[[#This Row],[Nazwisko]],podroze[dnie],0))</f>
        <v>16</v>
      </c>
      <c r="K945" s="1">
        <f>30+(podroze[[#This Row],[dnie]]-1)*24</f>
        <v>78</v>
      </c>
      <c r="AB945" s="1" t="s">
        <v>39</v>
      </c>
      <c r="AC945" s="1" t="s">
        <v>40</v>
      </c>
      <c r="AD945" s="1" t="s">
        <v>8</v>
      </c>
      <c r="AE945" s="2">
        <v>41935</v>
      </c>
      <c r="AF945" s="2">
        <v>41937</v>
      </c>
      <c r="AG945">
        <v>1102</v>
      </c>
      <c r="AH945" t="str">
        <f>podroze7[[#This Row],[Imie]]&amp;podroze7[[#This Row],[Nazwisko]]</f>
        <v>GustawPoznanski</v>
      </c>
      <c r="AI945">
        <f>COUNTIF(podroze7[id],podroze7[[#This Row],[id]])</f>
        <v>7</v>
      </c>
      <c r="AJ945">
        <f>podroze7[[#This Row],[D_powr]]-podroze7[[#This Row],[D_wyj]]+1</f>
        <v>3</v>
      </c>
      <c r="AK945" s="1" cm="1">
        <f t="array" ref="AK945">SUM(IF(podroze7[Nazwisko]=podroze7[[#This Row],[Nazwisko]],podroze7[dnie],0))</f>
        <v>16</v>
      </c>
      <c r="AL945" s="1">
        <f>30+(podroze7[[#This Row],[dnie]]-1)*24</f>
        <v>78</v>
      </c>
      <c r="AM945" s="1">
        <f>podroze7[[#This Row],[dieta]]+podroze7[[#This Row],[Koszt_wyj]]</f>
        <v>1180</v>
      </c>
      <c r="AZ945" s="1" t="s">
        <v>39</v>
      </c>
      <c r="BA945" s="1" t="s">
        <v>40</v>
      </c>
      <c r="BB945" s="1" t="s">
        <v>8</v>
      </c>
      <c r="BC945" s="2">
        <v>41935</v>
      </c>
      <c r="BD945" s="2">
        <v>41937</v>
      </c>
      <c r="BE945">
        <v>1102</v>
      </c>
      <c r="BF945" t="str">
        <f>podroze78[[#This Row],[Imie]]&amp;podroze78[[#This Row],[Nazwisko]]</f>
        <v>GustawPoznanski</v>
      </c>
      <c r="BG945">
        <f>COUNTIF(podroze78[id],podroze78[[#This Row],[id]])</f>
        <v>7</v>
      </c>
      <c r="BH945">
        <f>podroze78[[#This Row],[D_powr]]-podroze78[[#This Row],[D_wyj]]+1</f>
        <v>3</v>
      </c>
      <c r="BI945" s="1" cm="1">
        <f t="array" ref="BI945">SUM(IF(podroze78[Nazwisko]=podroze78[[#This Row],[Nazwisko]],podroze78[dnie],0))</f>
        <v>16</v>
      </c>
      <c r="BJ945" s="1">
        <f>30+(podroze78[[#This Row],[dnie]]-1)*24</f>
        <v>78</v>
      </c>
      <c r="BK945" s="1">
        <f>podroze78[[#This Row],[dieta]]+podroze78[[#This Row],[Koszt_wyj]]</f>
        <v>1180</v>
      </c>
      <c r="BL945" s="1">
        <f>MONTH(podroze78[[#This Row],[D_wyj]])</f>
        <v>10</v>
      </c>
      <c r="BT945" s="1" t="s">
        <v>39</v>
      </c>
      <c r="BU945" s="1" t="s">
        <v>40</v>
      </c>
      <c r="BV945" s="1" t="s">
        <v>8</v>
      </c>
      <c r="BW945" s="2">
        <v>41935</v>
      </c>
      <c r="BX945" s="2">
        <v>41937</v>
      </c>
      <c r="BY945">
        <v>1102</v>
      </c>
      <c r="BZ945" t="str">
        <f>podroze789[[#This Row],[Imie]]&amp;podroze789[[#This Row],[Nazwisko]]</f>
        <v>GustawPoznanski</v>
      </c>
      <c r="CA945">
        <f>COUNTIF(podroze789[id],podroze789[[#This Row],[id]])</f>
        <v>7</v>
      </c>
      <c r="CB945">
        <f>podroze789[[#This Row],[D_powr]]-podroze789[[#This Row],[D_wyj]]+1</f>
        <v>3</v>
      </c>
      <c r="CC945" s="1" cm="1">
        <f t="array" ref="CC945">SUM(IF(podroze789[Nazwisko]=podroze789[[#This Row],[Nazwisko]],podroze789[dnie],0))</f>
        <v>16</v>
      </c>
      <c r="CD945" s="1">
        <f>30+(podroze789[[#This Row],[dnie]]-1)*24</f>
        <v>78</v>
      </c>
      <c r="CE945" s="1">
        <f>podroze789[[#This Row],[dieta]]+podroze789[[#This Row],[Koszt_wyj]]</f>
        <v>1180</v>
      </c>
      <c r="CF945" s="1">
        <f>MONTH(podroze789[[#This Row],[D_wyj]])</f>
        <v>10</v>
      </c>
      <c r="CG945" s="1">
        <f>podroze789[[#This Row],[dnie]]-1</f>
        <v>2</v>
      </c>
    </row>
    <row r="946" spans="1:85" x14ac:dyDescent="0.25">
      <c r="A946" s="1" t="s">
        <v>89</v>
      </c>
      <c r="B946" s="1" t="s">
        <v>90</v>
      </c>
      <c r="C946" s="1" t="s">
        <v>59</v>
      </c>
      <c r="D946" s="2">
        <v>41934</v>
      </c>
      <c r="E946" s="2">
        <v>41936</v>
      </c>
      <c r="F946">
        <v>760</v>
      </c>
      <c r="G946" t="str">
        <f>podroze[[#This Row],[Imie]]&amp;podroze[[#This Row],[Nazwisko]]</f>
        <v>NarcyzPolanicki</v>
      </c>
      <c r="H946">
        <f>COUNTIF(podroze[id],podroze[[#This Row],[id]])</f>
        <v>6</v>
      </c>
      <c r="I946">
        <f>podroze[[#This Row],[D_powr]]-podroze[[#This Row],[D_wyj]]+1</f>
        <v>3</v>
      </c>
      <c r="J946" s="1" cm="1">
        <f t="array" ref="J946">SUM(IF(podroze[Nazwisko]=podroze[[#This Row],[Nazwisko]],podroze[dnie],0))</f>
        <v>16</v>
      </c>
      <c r="K946" s="1">
        <f>30+(podroze[[#This Row],[dnie]]-1)*24</f>
        <v>78</v>
      </c>
      <c r="AB946" s="1" t="s">
        <v>89</v>
      </c>
      <c r="AC946" s="1" t="s">
        <v>90</v>
      </c>
      <c r="AD946" s="1" t="s">
        <v>59</v>
      </c>
      <c r="AE946" s="2">
        <v>41934</v>
      </c>
      <c r="AF946" s="2">
        <v>41936</v>
      </c>
      <c r="AG946">
        <v>760</v>
      </c>
      <c r="AH946" t="str">
        <f>podroze7[[#This Row],[Imie]]&amp;podroze7[[#This Row],[Nazwisko]]</f>
        <v>NarcyzPolanicki</v>
      </c>
      <c r="AI946">
        <f>COUNTIF(podroze7[id],podroze7[[#This Row],[id]])</f>
        <v>6</v>
      </c>
      <c r="AJ946">
        <f>podroze7[[#This Row],[D_powr]]-podroze7[[#This Row],[D_wyj]]+1</f>
        <v>3</v>
      </c>
      <c r="AK946" s="1" cm="1">
        <f t="array" ref="AK946">SUM(IF(podroze7[Nazwisko]=podroze7[[#This Row],[Nazwisko]],podroze7[dnie],0))</f>
        <v>16</v>
      </c>
      <c r="AL946" s="1">
        <f>30+(podroze7[[#This Row],[dnie]]-1)*24</f>
        <v>78</v>
      </c>
      <c r="AM946" s="1">
        <f>podroze7[[#This Row],[dieta]]+podroze7[[#This Row],[Koszt_wyj]]</f>
        <v>838</v>
      </c>
      <c r="AZ946" s="1" t="s">
        <v>89</v>
      </c>
      <c r="BA946" s="1" t="s">
        <v>90</v>
      </c>
      <c r="BB946" s="1" t="s">
        <v>59</v>
      </c>
      <c r="BC946" s="2">
        <v>41934</v>
      </c>
      <c r="BD946" s="2">
        <v>41936</v>
      </c>
      <c r="BE946">
        <v>760</v>
      </c>
      <c r="BF946" t="str">
        <f>podroze78[[#This Row],[Imie]]&amp;podroze78[[#This Row],[Nazwisko]]</f>
        <v>NarcyzPolanicki</v>
      </c>
      <c r="BG946">
        <f>COUNTIF(podroze78[id],podroze78[[#This Row],[id]])</f>
        <v>6</v>
      </c>
      <c r="BH946">
        <f>podroze78[[#This Row],[D_powr]]-podroze78[[#This Row],[D_wyj]]+1</f>
        <v>3</v>
      </c>
      <c r="BI946" s="1" cm="1">
        <f t="array" ref="BI946">SUM(IF(podroze78[Nazwisko]=podroze78[[#This Row],[Nazwisko]],podroze78[dnie],0))</f>
        <v>16</v>
      </c>
      <c r="BJ946" s="1">
        <f>30+(podroze78[[#This Row],[dnie]]-1)*24</f>
        <v>78</v>
      </c>
      <c r="BK946" s="1">
        <f>podroze78[[#This Row],[dieta]]+podroze78[[#This Row],[Koszt_wyj]]</f>
        <v>838</v>
      </c>
      <c r="BL946" s="1">
        <f>MONTH(podroze78[[#This Row],[D_wyj]])</f>
        <v>10</v>
      </c>
      <c r="BT946" s="1" t="s">
        <v>89</v>
      </c>
      <c r="BU946" s="1" t="s">
        <v>90</v>
      </c>
      <c r="BV946" s="1" t="s">
        <v>59</v>
      </c>
      <c r="BW946" s="2">
        <v>41934</v>
      </c>
      <c r="BX946" s="2">
        <v>41936</v>
      </c>
      <c r="BY946">
        <v>760</v>
      </c>
      <c r="BZ946" t="str">
        <f>podroze789[[#This Row],[Imie]]&amp;podroze789[[#This Row],[Nazwisko]]</f>
        <v>NarcyzPolanicki</v>
      </c>
      <c r="CA946">
        <f>COUNTIF(podroze789[id],podroze789[[#This Row],[id]])</f>
        <v>6</v>
      </c>
      <c r="CB946">
        <f>podroze789[[#This Row],[D_powr]]-podroze789[[#This Row],[D_wyj]]+1</f>
        <v>3</v>
      </c>
      <c r="CC946" s="1" cm="1">
        <f t="array" ref="CC946">SUM(IF(podroze789[Nazwisko]=podroze789[[#This Row],[Nazwisko]],podroze789[dnie],0))</f>
        <v>16</v>
      </c>
      <c r="CD946" s="1">
        <f>30+(podroze789[[#This Row],[dnie]]-1)*24</f>
        <v>78</v>
      </c>
      <c r="CE946" s="1">
        <f>podroze789[[#This Row],[dieta]]+podroze789[[#This Row],[Koszt_wyj]]</f>
        <v>838</v>
      </c>
      <c r="CF946" s="1">
        <f>MONTH(podroze789[[#This Row],[D_wyj]])</f>
        <v>10</v>
      </c>
      <c r="CG946" s="1">
        <f>podroze789[[#This Row],[dnie]]-1</f>
        <v>2</v>
      </c>
    </row>
    <row r="947" spans="1:85" x14ac:dyDescent="0.25">
      <c r="A947" s="1" t="s">
        <v>39</v>
      </c>
      <c r="B947" s="1" t="s">
        <v>40</v>
      </c>
      <c r="C947" s="1" t="s">
        <v>38</v>
      </c>
      <c r="D947" s="2">
        <v>41653</v>
      </c>
      <c r="E947" s="2">
        <v>41654</v>
      </c>
      <c r="F947">
        <v>407.8</v>
      </c>
      <c r="G947" t="str">
        <f>podroze[[#This Row],[Imie]]&amp;podroze[[#This Row],[Nazwisko]]</f>
        <v>GustawPoznanski</v>
      </c>
      <c r="H947">
        <f>COUNTIF(podroze[id],podroze[[#This Row],[id]])</f>
        <v>7</v>
      </c>
      <c r="I947">
        <f>podroze[[#This Row],[D_powr]]-podroze[[#This Row],[D_wyj]]+1</f>
        <v>2</v>
      </c>
      <c r="J947" s="1" cm="1">
        <f t="array" ref="J947">SUM(IF(podroze[Nazwisko]=podroze[[#This Row],[Nazwisko]],podroze[dnie],0))</f>
        <v>16</v>
      </c>
      <c r="K947" s="1">
        <f>30+(podroze[[#This Row],[dnie]]-1)*24</f>
        <v>54</v>
      </c>
      <c r="AB947" s="1" t="s">
        <v>39</v>
      </c>
      <c r="AC947" s="1" t="s">
        <v>40</v>
      </c>
      <c r="AD947" s="1" t="s">
        <v>38</v>
      </c>
      <c r="AE947" s="2">
        <v>41653</v>
      </c>
      <c r="AF947" s="2">
        <v>41654</v>
      </c>
      <c r="AG947">
        <v>407.8</v>
      </c>
      <c r="AH947" t="str">
        <f>podroze7[[#This Row],[Imie]]&amp;podroze7[[#This Row],[Nazwisko]]</f>
        <v>GustawPoznanski</v>
      </c>
      <c r="AI947">
        <f>COUNTIF(podroze7[id],podroze7[[#This Row],[id]])</f>
        <v>7</v>
      </c>
      <c r="AJ947">
        <f>podroze7[[#This Row],[D_powr]]-podroze7[[#This Row],[D_wyj]]+1</f>
        <v>2</v>
      </c>
      <c r="AK947" s="1" cm="1">
        <f t="array" ref="AK947">SUM(IF(podroze7[Nazwisko]=podroze7[[#This Row],[Nazwisko]],podroze7[dnie],0))</f>
        <v>16</v>
      </c>
      <c r="AL947" s="1">
        <f>30+(podroze7[[#This Row],[dnie]]-1)*24</f>
        <v>54</v>
      </c>
      <c r="AM947" s="1">
        <f>podroze7[[#This Row],[dieta]]+podroze7[[#This Row],[Koszt_wyj]]</f>
        <v>461.8</v>
      </c>
      <c r="AZ947" s="1" t="s">
        <v>39</v>
      </c>
      <c r="BA947" s="1" t="s">
        <v>40</v>
      </c>
      <c r="BB947" s="1" t="s">
        <v>38</v>
      </c>
      <c r="BC947" s="2">
        <v>41653</v>
      </c>
      <c r="BD947" s="2">
        <v>41654</v>
      </c>
      <c r="BE947">
        <v>407.8</v>
      </c>
      <c r="BF947" t="str">
        <f>podroze78[[#This Row],[Imie]]&amp;podroze78[[#This Row],[Nazwisko]]</f>
        <v>GustawPoznanski</v>
      </c>
      <c r="BG947">
        <f>COUNTIF(podroze78[id],podroze78[[#This Row],[id]])</f>
        <v>7</v>
      </c>
      <c r="BH947">
        <f>podroze78[[#This Row],[D_powr]]-podroze78[[#This Row],[D_wyj]]+1</f>
        <v>2</v>
      </c>
      <c r="BI947" s="1" cm="1">
        <f t="array" ref="BI947">SUM(IF(podroze78[Nazwisko]=podroze78[[#This Row],[Nazwisko]],podroze78[dnie],0))</f>
        <v>16</v>
      </c>
      <c r="BJ947" s="1">
        <f>30+(podroze78[[#This Row],[dnie]]-1)*24</f>
        <v>54</v>
      </c>
      <c r="BK947" s="1">
        <f>podroze78[[#This Row],[dieta]]+podroze78[[#This Row],[Koszt_wyj]]</f>
        <v>461.8</v>
      </c>
      <c r="BL947" s="1">
        <f>MONTH(podroze78[[#This Row],[D_wyj]])</f>
        <v>1</v>
      </c>
      <c r="BT947" s="1" t="s">
        <v>39</v>
      </c>
      <c r="BU947" s="1" t="s">
        <v>40</v>
      </c>
      <c r="BV947" s="1" t="s">
        <v>38</v>
      </c>
      <c r="BW947" s="2">
        <v>41653</v>
      </c>
      <c r="BX947" s="2">
        <v>41654</v>
      </c>
      <c r="BY947">
        <v>407.8</v>
      </c>
      <c r="BZ947" t="str">
        <f>podroze789[[#This Row],[Imie]]&amp;podroze789[[#This Row],[Nazwisko]]</f>
        <v>GustawPoznanski</v>
      </c>
      <c r="CA947">
        <f>COUNTIF(podroze789[id],podroze789[[#This Row],[id]])</f>
        <v>7</v>
      </c>
      <c r="CB947">
        <f>podroze789[[#This Row],[D_powr]]-podroze789[[#This Row],[D_wyj]]+1</f>
        <v>2</v>
      </c>
      <c r="CC947" s="1" cm="1">
        <f t="array" ref="CC947">SUM(IF(podroze789[Nazwisko]=podroze789[[#This Row],[Nazwisko]],podroze789[dnie],0))</f>
        <v>16</v>
      </c>
      <c r="CD947" s="1">
        <f>30+(podroze789[[#This Row],[dnie]]-1)*24</f>
        <v>54</v>
      </c>
      <c r="CE947" s="1">
        <f>podroze789[[#This Row],[dieta]]+podroze789[[#This Row],[Koszt_wyj]]</f>
        <v>461.8</v>
      </c>
      <c r="CF947" s="1">
        <f>MONTH(podroze789[[#This Row],[D_wyj]])</f>
        <v>1</v>
      </c>
      <c r="CG947" s="1">
        <f>podroze789[[#This Row],[dnie]]-1</f>
        <v>1</v>
      </c>
    </row>
    <row r="948" spans="1:85" x14ac:dyDescent="0.25">
      <c r="A948" s="1" t="s">
        <v>39</v>
      </c>
      <c r="B948" s="1" t="s">
        <v>40</v>
      </c>
      <c r="C948" s="1" t="s">
        <v>47</v>
      </c>
      <c r="D948" s="2">
        <v>41715</v>
      </c>
      <c r="E948" s="2">
        <v>41716</v>
      </c>
      <c r="F948">
        <v>526.79999999999995</v>
      </c>
      <c r="G948" t="str">
        <f>podroze[[#This Row],[Imie]]&amp;podroze[[#This Row],[Nazwisko]]</f>
        <v>GustawPoznanski</v>
      </c>
      <c r="H948">
        <f>COUNTIF(podroze[id],podroze[[#This Row],[id]])</f>
        <v>7</v>
      </c>
      <c r="I948">
        <f>podroze[[#This Row],[D_powr]]-podroze[[#This Row],[D_wyj]]+1</f>
        <v>2</v>
      </c>
      <c r="J948" s="1" cm="1">
        <f t="array" ref="J948">SUM(IF(podroze[Nazwisko]=podroze[[#This Row],[Nazwisko]],podroze[dnie],0))</f>
        <v>16</v>
      </c>
      <c r="K948" s="1">
        <f>30+(podroze[[#This Row],[dnie]]-1)*24</f>
        <v>54</v>
      </c>
      <c r="AB948" s="1" t="s">
        <v>39</v>
      </c>
      <c r="AC948" s="1" t="s">
        <v>40</v>
      </c>
      <c r="AD948" s="1" t="s">
        <v>47</v>
      </c>
      <c r="AE948" s="2">
        <v>41715</v>
      </c>
      <c r="AF948" s="2">
        <v>41716</v>
      </c>
      <c r="AG948">
        <v>526.79999999999995</v>
      </c>
      <c r="AH948" t="str">
        <f>podroze7[[#This Row],[Imie]]&amp;podroze7[[#This Row],[Nazwisko]]</f>
        <v>GustawPoznanski</v>
      </c>
      <c r="AI948">
        <f>COUNTIF(podroze7[id],podroze7[[#This Row],[id]])</f>
        <v>7</v>
      </c>
      <c r="AJ948">
        <f>podroze7[[#This Row],[D_powr]]-podroze7[[#This Row],[D_wyj]]+1</f>
        <v>2</v>
      </c>
      <c r="AK948" s="1" cm="1">
        <f t="array" ref="AK948">SUM(IF(podroze7[Nazwisko]=podroze7[[#This Row],[Nazwisko]],podroze7[dnie],0))</f>
        <v>16</v>
      </c>
      <c r="AL948" s="1">
        <f>30+(podroze7[[#This Row],[dnie]]-1)*24</f>
        <v>54</v>
      </c>
      <c r="AM948" s="1">
        <f>podroze7[[#This Row],[dieta]]+podroze7[[#This Row],[Koszt_wyj]]</f>
        <v>580.79999999999995</v>
      </c>
      <c r="AZ948" s="1" t="s">
        <v>39</v>
      </c>
      <c r="BA948" s="1" t="s">
        <v>40</v>
      </c>
      <c r="BB948" s="1" t="s">
        <v>47</v>
      </c>
      <c r="BC948" s="2">
        <v>41715</v>
      </c>
      <c r="BD948" s="2">
        <v>41716</v>
      </c>
      <c r="BE948">
        <v>526.79999999999995</v>
      </c>
      <c r="BF948" t="str">
        <f>podroze78[[#This Row],[Imie]]&amp;podroze78[[#This Row],[Nazwisko]]</f>
        <v>GustawPoznanski</v>
      </c>
      <c r="BG948">
        <f>COUNTIF(podroze78[id],podroze78[[#This Row],[id]])</f>
        <v>7</v>
      </c>
      <c r="BH948">
        <f>podroze78[[#This Row],[D_powr]]-podroze78[[#This Row],[D_wyj]]+1</f>
        <v>2</v>
      </c>
      <c r="BI948" s="1" cm="1">
        <f t="array" ref="BI948">SUM(IF(podroze78[Nazwisko]=podroze78[[#This Row],[Nazwisko]],podroze78[dnie],0))</f>
        <v>16</v>
      </c>
      <c r="BJ948" s="1">
        <f>30+(podroze78[[#This Row],[dnie]]-1)*24</f>
        <v>54</v>
      </c>
      <c r="BK948" s="1">
        <f>podroze78[[#This Row],[dieta]]+podroze78[[#This Row],[Koszt_wyj]]</f>
        <v>580.79999999999995</v>
      </c>
      <c r="BL948" s="1">
        <f>MONTH(podroze78[[#This Row],[D_wyj]])</f>
        <v>3</v>
      </c>
      <c r="BT948" s="1" t="s">
        <v>39</v>
      </c>
      <c r="BU948" s="1" t="s">
        <v>40</v>
      </c>
      <c r="BV948" s="1" t="s">
        <v>47</v>
      </c>
      <c r="BW948" s="2">
        <v>41715</v>
      </c>
      <c r="BX948" s="2">
        <v>41716</v>
      </c>
      <c r="BY948">
        <v>526.79999999999995</v>
      </c>
      <c r="BZ948" t="str">
        <f>podroze789[[#This Row],[Imie]]&amp;podroze789[[#This Row],[Nazwisko]]</f>
        <v>GustawPoznanski</v>
      </c>
      <c r="CA948">
        <f>COUNTIF(podroze789[id],podroze789[[#This Row],[id]])</f>
        <v>7</v>
      </c>
      <c r="CB948">
        <f>podroze789[[#This Row],[D_powr]]-podroze789[[#This Row],[D_wyj]]+1</f>
        <v>2</v>
      </c>
      <c r="CC948" s="1" cm="1">
        <f t="array" ref="CC948">SUM(IF(podroze789[Nazwisko]=podroze789[[#This Row],[Nazwisko]],podroze789[dnie],0))</f>
        <v>16</v>
      </c>
      <c r="CD948" s="1">
        <f>30+(podroze789[[#This Row],[dnie]]-1)*24</f>
        <v>54</v>
      </c>
      <c r="CE948" s="1">
        <f>podroze789[[#This Row],[dieta]]+podroze789[[#This Row],[Koszt_wyj]]</f>
        <v>580.79999999999995</v>
      </c>
      <c r="CF948" s="1">
        <f>MONTH(podroze789[[#This Row],[D_wyj]])</f>
        <v>3</v>
      </c>
      <c r="CG948" s="1">
        <f>podroze789[[#This Row],[dnie]]-1</f>
        <v>1</v>
      </c>
    </row>
    <row r="949" spans="1:85" x14ac:dyDescent="0.25">
      <c r="A949" s="1" t="s">
        <v>39</v>
      </c>
      <c r="B949" s="1" t="s">
        <v>40</v>
      </c>
      <c r="C949" s="1" t="s">
        <v>17</v>
      </c>
      <c r="D949" s="2">
        <v>41827</v>
      </c>
      <c r="E949" s="2">
        <v>41828</v>
      </c>
      <c r="F949">
        <v>706.5</v>
      </c>
      <c r="G949" t="str">
        <f>podroze[[#This Row],[Imie]]&amp;podroze[[#This Row],[Nazwisko]]</f>
        <v>GustawPoznanski</v>
      </c>
      <c r="H949">
        <f>COUNTIF(podroze[id],podroze[[#This Row],[id]])</f>
        <v>7</v>
      </c>
      <c r="I949">
        <f>podroze[[#This Row],[D_powr]]-podroze[[#This Row],[D_wyj]]+1</f>
        <v>2</v>
      </c>
      <c r="J949" s="1" cm="1">
        <f t="array" ref="J949">SUM(IF(podroze[Nazwisko]=podroze[[#This Row],[Nazwisko]],podroze[dnie],0))</f>
        <v>16</v>
      </c>
      <c r="K949" s="1">
        <f>30+(podroze[[#This Row],[dnie]]-1)*24</f>
        <v>54</v>
      </c>
      <c r="AB949" s="1" t="s">
        <v>39</v>
      </c>
      <c r="AC949" s="1" t="s">
        <v>40</v>
      </c>
      <c r="AD949" s="1" t="s">
        <v>17</v>
      </c>
      <c r="AE949" s="2">
        <v>41827</v>
      </c>
      <c r="AF949" s="2">
        <v>41828</v>
      </c>
      <c r="AG949">
        <v>706.5</v>
      </c>
      <c r="AH949" t="str">
        <f>podroze7[[#This Row],[Imie]]&amp;podroze7[[#This Row],[Nazwisko]]</f>
        <v>GustawPoznanski</v>
      </c>
      <c r="AI949">
        <f>COUNTIF(podroze7[id],podroze7[[#This Row],[id]])</f>
        <v>7</v>
      </c>
      <c r="AJ949">
        <f>podroze7[[#This Row],[D_powr]]-podroze7[[#This Row],[D_wyj]]+1</f>
        <v>2</v>
      </c>
      <c r="AK949" s="1" cm="1">
        <f t="array" ref="AK949">SUM(IF(podroze7[Nazwisko]=podroze7[[#This Row],[Nazwisko]],podroze7[dnie],0))</f>
        <v>16</v>
      </c>
      <c r="AL949" s="1">
        <f>30+(podroze7[[#This Row],[dnie]]-1)*24</f>
        <v>54</v>
      </c>
      <c r="AM949" s="1">
        <f>podroze7[[#This Row],[dieta]]+podroze7[[#This Row],[Koszt_wyj]]</f>
        <v>760.5</v>
      </c>
      <c r="AZ949" s="1" t="s">
        <v>39</v>
      </c>
      <c r="BA949" s="1" t="s">
        <v>40</v>
      </c>
      <c r="BB949" s="1" t="s">
        <v>17</v>
      </c>
      <c r="BC949" s="2">
        <v>41827</v>
      </c>
      <c r="BD949" s="2">
        <v>41828</v>
      </c>
      <c r="BE949">
        <v>706.5</v>
      </c>
      <c r="BF949" t="str">
        <f>podroze78[[#This Row],[Imie]]&amp;podroze78[[#This Row],[Nazwisko]]</f>
        <v>GustawPoznanski</v>
      </c>
      <c r="BG949">
        <f>COUNTIF(podroze78[id],podroze78[[#This Row],[id]])</f>
        <v>7</v>
      </c>
      <c r="BH949">
        <f>podroze78[[#This Row],[D_powr]]-podroze78[[#This Row],[D_wyj]]+1</f>
        <v>2</v>
      </c>
      <c r="BI949" s="1" cm="1">
        <f t="array" ref="BI949">SUM(IF(podroze78[Nazwisko]=podroze78[[#This Row],[Nazwisko]],podroze78[dnie],0))</f>
        <v>16</v>
      </c>
      <c r="BJ949" s="1">
        <f>30+(podroze78[[#This Row],[dnie]]-1)*24</f>
        <v>54</v>
      </c>
      <c r="BK949" s="1">
        <f>podroze78[[#This Row],[dieta]]+podroze78[[#This Row],[Koszt_wyj]]</f>
        <v>760.5</v>
      </c>
      <c r="BL949" s="1">
        <f>MONTH(podroze78[[#This Row],[D_wyj]])</f>
        <v>7</v>
      </c>
      <c r="BT949" s="1" t="s">
        <v>39</v>
      </c>
      <c r="BU949" s="1" t="s">
        <v>40</v>
      </c>
      <c r="BV949" s="1" t="s">
        <v>17</v>
      </c>
      <c r="BW949" s="2">
        <v>41827</v>
      </c>
      <c r="BX949" s="2">
        <v>41828</v>
      </c>
      <c r="BY949">
        <v>706.5</v>
      </c>
      <c r="BZ949" t="str">
        <f>podroze789[[#This Row],[Imie]]&amp;podroze789[[#This Row],[Nazwisko]]</f>
        <v>GustawPoznanski</v>
      </c>
      <c r="CA949">
        <f>COUNTIF(podroze789[id],podroze789[[#This Row],[id]])</f>
        <v>7</v>
      </c>
      <c r="CB949">
        <f>podroze789[[#This Row],[D_powr]]-podroze789[[#This Row],[D_wyj]]+1</f>
        <v>2</v>
      </c>
      <c r="CC949" s="1" cm="1">
        <f t="array" ref="CC949">SUM(IF(podroze789[Nazwisko]=podroze789[[#This Row],[Nazwisko]],podroze789[dnie],0))</f>
        <v>16</v>
      </c>
      <c r="CD949" s="1">
        <f>30+(podroze789[[#This Row],[dnie]]-1)*24</f>
        <v>54</v>
      </c>
      <c r="CE949" s="1">
        <f>podroze789[[#This Row],[dieta]]+podroze789[[#This Row],[Koszt_wyj]]</f>
        <v>760.5</v>
      </c>
      <c r="CF949" s="1">
        <f>MONTH(podroze789[[#This Row],[D_wyj]])</f>
        <v>7</v>
      </c>
      <c r="CG949" s="1">
        <f>podroze789[[#This Row],[dnie]]-1</f>
        <v>1</v>
      </c>
    </row>
    <row r="950" spans="1:85" x14ac:dyDescent="0.25">
      <c r="A950" s="1" t="s">
        <v>25</v>
      </c>
      <c r="B950" s="1" t="s">
        <v>68</v>
      </c>
      <c r="C950" s="1" t="s">
        <v>66</v>
      </c>
      <c r="D950" s="2">
        <v>41662</v>
      </c>
      <c r="E950" s="2">
        <v>41663</v>
      </c>
      <c r="F950">
        <v>485.7</v>
      </c>
      <c r="G950" t="str">
        <f>podroze[[#This Row],[Imie]]&amp;podroze[[#This Row],[Nazwisko]]</f>
        <v>JerzyJurajski</v>
      </c>
      <c r="H950">
        <f>COUNTIF(podroze[id],podroze[[#This Row],[id]])</f>
        <v>6</v>
      </c>
      <c r="I950">
        <f>podroze[[#This Row],[D_powr]]-podroze[[#This Row],[D_wyj]]+1</f>
        <v>2</v>
      </c>
      <c r="J950" s="1" cm="1">
        <f t="array" ref="J950">SUM(IF(podroze[Nazwisko]=podroze[[#This Row],[Nazwisko]],podroze[dnie],0))</f>
        <v>16</v>
      </c>
      <c r="K950" s="1">
        <f>30+(podroze[[#This Row],[dnie]]-1)*24</f>
        <v>54</v>
      </c>
      <c r="AB950" s="1" t="s">
        <v>25</v>
      </c>
      <c r="AC950" s="1" t="s">
        <v>68</v>
      </c>
      <c r="AD950" s="1" t="s">
        <v>66</v>
      </c>
      <c r="AE950" s="2">
        <v>41662</v>
      </c>
      <c r="AF950" s="2">
        <v>41663</v>
      </c>
      <c r="AG950">
        <v>485.7</v>
      </c>
      <c r="AH950" t="str">
        <f>podroze7[[#This Row],[Imie]]&amp;podroze7[[#This Row],[Nazwisko]]</f>
        <v>JerzyJurajski</v>
      </c>
      <c r="AI950">
        <f>COUNTIF(podroze7[id],podroze7[[#This Row],[id]])</f>
        <v>6</v>
      </c>
      <c r="AJ950">
        <f>podroze7[[#This Row],[D_powr]]-podroze7[[#This Row],[D_wyj]]+1</f>
        <v>2</v>
      </c>
      <c r="AK950" s="1" cm="1">
        <f t="array" ref="AK950">SUM(IF(podroze7[Nazwisko]=podroze7[[#This Row],[Nazwisko]],podroze7[dnie],0))</f>
        <v>16</v>
      </c>
      <c r="AL950" s="1">
        <f>30+(podroze7[[#This Row],[dnie]]-1)*24</f>
        <v>54</v>
      </c>
      <c r="AM950" s="1">
        <f>podroze7[[#This Row],[dieta]]+podroze7[[#This Row],[Koszt_wyj]]</f>
        <v>539.70000000000005</v>
      </c>
      <c r="AZ950" s="1" t="s">
        <v>25</v>
      </c>
      <c r="BA950" s="1" t="s">
        <v>68</v>
      </c>
      <c r="BB950" s="1" t="s">
        <v>66</v>
      </c>
      <c r="BC950" s="2">
        <v>41662</v>
      </c>
      <c r="BD950" s="2">
        <v>41663</v>
      </c>
      <c r="BE950">
        <v>485.7</v>
      </c>
      <c r="BF950" t="str">
        <f>podroze78[[#This Row],[Imie]]&amp;podroze78[[#This Row],[Nazwisko]]</f>
        <v>JerzyJurajski</v>
      </c>
      <c r="BG950">
        <f>COUNTIF(podroze78[id],podroze78[[#This Row],[id]])</f>
        <v>6</v>
      </c>
      <c r="BH950">
        <f>podroze78[[#This Row],[D_powr]]-podroze78[[#This Row],[D_wyj]]+1</f>
        <v>2</v>
      </c>
      <c r="BI950" s="1" cm="1">
        <f t="array" ref="BI950">SUM(IF(podroze78[Nazwisko]=podroze78[[#This Row],[Nazwisko]],podroze78[dnie],0))</f>
        <v>16</v>
      </c>
      <c r="BJ950" s="1">
        <f>30+(podroze78[[#This Row],[dnie]]-1)*24</f>
        <v>54</v>
      </c>
      <c r="BK950" s="1">
        <f>podroze78[[#This Row],[dieta]]+podroze78[[#This Row],[Koszt_wyj]]</f>
        <v>539.70000000000005</v>
      </c>
      <c r="BL950" s="1">
        <f>MONTH(podroze78[[#This Row],[D_wyj]])</f>
        <v>1</v>
      </c>
      <c r="BT950" s="1" t="s">
        <v>25</v>
      </c>
      <c r="BU950" s="1" t="s">
        <v>68</v>
      </c>
      <c r="BV950" s="1" t="s">
        <v>66</v>
      </c>
      <c r="BW950" s="2">
        <v>41662</v>
      </c>
      <c r="BX950" s="2">
        <v>41663</v>
      </c>
      <c r="BY950">
        <v>485.7</v>
      </c>
      <c r="BZ950" t="str">
        <f>podroze789[[#This Row],[Imie]]&amp;podroze789[[#This Row],[Nazwisko]]</f>
        <v>JerzyJurajski</v>
      </c>
      <c r="CA950">
        <f>COUNTIF(podroze789[id],podroze789[[#This Row],[id]])</f>
        <v>6</v>
      </c>
      <c r="CB950">
        <f>podroze789[[#This Row],[D_powr]]-podroze789[[#This Row],[D_wyj]]+1</f>
        <v>2</v>
      </c>
      <c r="CC950" s="1" cm="1">
        <f t="array" ref="CC950">SUM(IF(podroze789[Nazwisko]=podroze789[[#This Row],[Nazwisko]],podroze789[dnie],0))</f>
        <v>16</v>
      </c>
      <c r="CD950" s="1">
        <f>30+(podroze789[[#This Row],[dnie]]-1)*24</f>
        <v>54</v>
      </c>
      <c r="CE950" s="1">
        <f>podroze789[[#This Row],[dieta]]+podroze789[[#This Row],[Koszt_wyj]]</f>
        <v>539.70000000000005</v>
      </c>
      <c r="CF950" s="1">
        <f>MONTH(podroze789[[#This Row],[D_wyj]])</f>
        <v>1</v>
      </c>
      <c r="CG950" s="1">
        <f>podroze789[[#This Row],[dnie]]-1</f>
        <v>1</v>
      </c>
    </row>
    <row r="951" spans="1:85" x14ac:dyDescent="0.25">
      <c r="A951" s="1" t="s">
        <v>25</v>
      </c>
      <c r="B951" s="1" t="s">
        <v>68</v>
      </c>
      <c r="C951" s="1" t="s">
        <v>38</v>
      </c>
      <c r="D951" s="2">
        <v>41713</v>
      </c>
      <c r="E951" s="2">
        <v>41714</v>
      </c>
      <c r="F951">
        <v>407.8</v>
      </c>
      <c r="G951" t="str">
        <f>podroze[[#This Row],[Imie]]&amp;podroze[[#This Row],[Nazwisko]]</f>
        <v>JerzyJurajski</v>
      </c>
      <c r="H951">
        <f>COUNTIF(podroze[id],podroze[[#This Row],[id]])</f>
        <v>6</v>
      </c>
      <c r="I951">
        <f>podroze[[#This Row],[D_powr]]-podroze[[#This Row],[D_wyj]]+1</f>
        <v>2</v>
      </c>
      <c r="J951" s="1" cm="1">
        <f t="array" ref="J951">SUM(IF(podroze[Nazwisko]=podroze[[#This Row],[Nazwisko]],podroze[dnie],0))</f>
        <v>16</v>
      </c>
      <c r="K951" s="1">
        <f>30+(podroze[[#This Row],[dnie]]-1)*24</f>
        <v>54</v>
      </c>
      <c r="AB951" s="1" t="s">
        <v>25</v>
      </c>
      <c r="AC951" s="1" t="s">
        <v>68</v>
      </c>
      <c r="AD951" s="1" t="s">
        <v>38</v>
      </c>
      <c r="AE951" s="2">
        <v>41713</v>
      </c>
      <c r="AF951" s="2">
        <v>41714</v>
      </c>
      <c r="AG951">
        <v>407.8</v>
      </c>
      <c r="AH951" t="str">
        <f>podroze7[[#This Row],[Imie]]&amp;podroze7[[#This Row],[Nazwisko]]</f>
        <v>JerzyJurajski</v>
      </c>
      <c r="AI951">
        <f>COUNTIF(podroze7[id],podroze7[[#This Row],[id]])</f>
        <v>6</v>
      </c>
      <c r="AJ951">
        <f>podroze7[[#This Row],[D_powr]]-podroze7[[#This Row],[D_wyj]]+1</f>
        <v>2</v>
      </c>
      <c r="AK951" s="1" cm="1">
        <f t="array" ref="AK951">SUM(IF(podroze7[Nazwisko]=podroze7[[#This Row],[Nazwisko]],podroze7[dnie],0))</f>
        <v>16</v>
      </c>
      <c r="AL951" s="1">
        <f>30+(podroze7[[#This Row],[dnie]]-1)*24</f>
        <v>54</v>
      </c>
      <c r="AM951" s="1">
        <f>podroze7[[#This Row],[dieta]]+podroze7[[#This Row],[Koszt_wyj]]</f>
        <v>461.8</v>
      </c>
      <c r="AZ951" s="1" t="s">
        <v>25</v>
      </c>
      <c r="BA951" s="1" t="s">
        <v>68</v>
      </c>
      <c r="BB951" s="1" t="s">
        <v>38</v>
      </c>
      <c r="BC951" s="2">
        <v>41713</v>
      </c>
      <c r="BD951" s="2">
        <v>41714</v>
      </c>
      <c r="BE951">
        <v>407.8</v>
      </c>
      <c r="BF951" t="str">
        <f>podroze78[[#This Row],[Imie]]&amp;podroze78[[#This Row],[Nazwisko]]</f>
        <v>JerzyJurajski</v>
      </c>
      <c r="BG951">
        <f>COUNTIF(podroze78[id],podroze78[[#This Row],[id]])</f>
        <v>6</v>
      </c>
      <c r="BH951">
        <f>podroze78[[#This Row],[D_powr]]-podroze78[[#This Row],[D_wyj]]+1</f>
        <v>2</v>
      </c>
      <c r="BI951" s="1" cm="1">
        <f t="array" ref="BI951">SUM(IF(podroze78[Nazwisko]=podroze78[[#This Row],[Nazwisko]],podroze78[dnie],0))</f>
        <v>16</v>
      </c>
      <c r="BJ951" s="1">
        <f>30+(podroze78[[#This Row],[dnie]]-1)*24</f>
        <v>54</v>
      </c>
      <c r="BK951" s="1">
        <f>podroze78[[#This Row],[dieta]]+podroze78[[#This Row],[Koszt_wyj]]</f>
        <v>461.8</v>
      </c>
      <c r="BL951" s="1">
        <f>MONTH(podroze78[[#This Row],[D_wyj]])</f>
        <v>3</v>
      </c>
      <c r="BT951" s="1" t="s">
        <v>25</v>
      </c>
      <c r="BU951" s="1" t="s">
        <v>68</v>
      </c>
      <c r="BV951" s="1" t="s">
        <v>38</v>
      </c>
      <c r="BW951" s="2">
        <v>41713</v>
      </c>
      <c r="BX951" s="2">
        <v>41714</v>
      </c>
      <c r="BY951">
        <v>407.8</v>
      </c>
      <c r="BZ951" t="str">
        <f>podroze789[[#This Row],[Imie]]&amp;podroze789[[#This Row],[Nazwisko]]</f>
        <v>JerzyJurajski</v>
      </c>
      <c r="CA951">
        <f>COUNTIF(podroze789[id],podroze789[[#This Row],[id]])</f>
        <v>6</v>
      </c>
      <c r="CB951">
        <f>podroze789[[#This Row],[D_powr]]-podroze789[[#This Row],[D_wyj]]+1</f>
        <v>2</v>
      </c>
      <c r="CC951" s="1" cm="1">
        <f t="array" ref="CC951">SUM(IF(podroze789[Nazwisko]=podroze789[[#This Row],[Nazwisko]],podroze789[dnie],0))</f>
        <v>16</v>
      </c>
      <c r="CD951" s="1">
        <f>30+(podroze789[[#This Row],[dnie]]-1)*24</f>
        <v>54</v>
      </c>
      <c r="CE951" s="1">
        <f>podroze789[[#This Row],[dieta]]+podroze789[[#This Row],[Koszt_wyj]]</f>
        <v>461.8</v>
      </c>
      <c r="CF951" s="1">
        <f>MONTH(podroze789[[#This Row],[D_wyj]])</f>
        <v>3</v>
      </c>
      <c r="CG951" s="1">
        <f>podroze789[[#This Row],[dnie]]-1</f>
        <v>1</v>
      </c>
    </row>
    <row r="952" spans="1:85" x14ac:dyDescent="0.25">
      <c r="A952" s="1" t="s">
        <v>89</v>
      </c>
      <c r="B952" s="1" t="s">
        <v>90</v>
      </c>
      <c r="C952" s="1" t="s">
        <v>8</v>
      </c>
      <c r="D952" s="2">
        <v>41653</v>
      </c>
      <c r="E952" s="2">
        <v>41654</v>
      </c>
      <c r="F952">
        <v>891</v>
      </c>
      <c r="G952" t="str">
        <f>podroze[[#This Row],[Imie]]&amp;podroze[[#This Row],[Nazwisko]]</f>
        <v>NarcyzPolanicki</v>
      </c>
      <c r="H952">
        <f>COUNTIF(podroze[id],podroze[[#This Row],[id]])</f>
        <v>6</v>
      </c>
      <c r="I952">
        <f>podroze[[#This Row],[D_powr]]-podroze[[#This Row],[D_wyj]]+1</f>
        <v>2</v>
      </c>
      <c r="J952" s="1" cm="1">
        <f t="array" ref="J952">SUM(IF(podroze[Nazwisko]=podroze[[#This Row],[Nazwisko]],podroze[dnie],0))</f>
        <v>16</v>
      </c>
      <c r="K952" s="1">
        <f>30+(podroze[[#This Row],[dnie]]-1)*24</f>
        <v>54</v>
      </c>
      <c r="AB952" s="1" t="s">
        <v>89</v>
      </c>
      <c r="AC952" s="1" t="s">
        <v>90</v>
      </c>
      <c r="AD952" s="1" t="s">
        <v>8</v>
      </c>
      <c r="AE952" s="2">
        <v>41653</v>
      </c>
      <c r="AF952" s="2">
        <v>41654</v>
      </c>
      <c r="AG952">
        <v>891</v>
      </c>
      <c r="AH952" t="str">
        <f>podroze7[[#This Row],[Imie]]&amp;podroze7[[#This Row],[Nazwisko]]</f>
        <v>NarcyzPolanicki</v>
      </c>
      <c r="AI952">
        <f>COUNTIF(podroze7[id],podroze7[[#This Row],[id]])</f>
        <v>6</v>
      </c>
      <c r="AJ952">
        <f>podroze7[[#This Row],[D_powr]]-podroze7[[#This Row],[D_wyj]]+1</f>
        <v>2</v>
      </c>
      <c r="AK952" s="1" cm="1">
        <f t="array" ref="AK952">SUM(IF(podroze7[Nazwisko]=podroze7[[#This Row],[Nazwisko]],podroze7[dnie],0))</f>
        <v>16</v>
      </c>
      <c r="AL952" s="1">
        <f>30+(podroze7[[#This Row],[dnie]]-1)*24</f>
        <v>54</v>
      </c>
      <c r="AM952" s="1">
        <f>podroze7[[#This Row],[dieta]]+podroze7[[#This Row],[Koszt_wyj]]</f>
        <v>945</v>
      </c>
      <c r="AZ952" s="1" t="s">
        <v>89</v>
      </c>
      <c r="BA952" s="1" t="s">
        <v>90</v>
      </c>
      <c r="BB952" s="1" t="s">
        <v>8</v>
      </c>
      <c r="BC952" s="2">
        <v>41653</v>
      </c>
      <c r="BD952" s="2">
        <v>41654</v>
      </c>
      <c r="BE952">
        <v>891</v>
      </c>
      <c r="BF952" t="str">
        <f>podroze78[[#This Row],[Imie]]&amp;podroze78[[#This Row],[Nazwisko]]</f>
        <v>NarcyzPolanicki</v>
      </c>
      <c r="BG952">
        <f>COUNTIF(podroze78[id],podroze78[[#This Row],[id]])</f>
        <v>6</v>
      </c>
      <c r="BH952">
        <f>podroze78[[#This Row],[D_powr]]-podroze78[[#This Row],[D_wyj]]+1</f>
        <v>2</v>
      </c>
      <c r="BI952" s="1" cm="1">
        <f t="array" ref="BI952">SUM(IF(podroze78[Nazwisko]=podroze78[[#This Row],[Nazwisko]],podroze78[dnie],0))</f>
        <v>16</v>
      </c>
      <c r="BJ952" s="1">
        <f>30+(podroze78[[#This Row],[dnie]]-1)*24</f>
        <v>54</v>
      </c>
      <c r="BK952" s="1">
        <f>podroze78[[#This Row],[dieta]]+podroze78[[#This Row],[Koszt_wyj]]</f>
        <v>945</v>
      </c>
      <c r="BL952" s="1">
        <f>MONTH(podroze78[[#This Row],[D_wyj]])</f>
        <v>1</v>
      </c>
      <c r="BT952" s="1" t="s">
        <v>89</v>
      </c>
      <c r="BU952" s="1" t="s">
        <v>90</v>
      </c>
      <c r="BV952" s="1" t="s">
        <v>8</v>
      </c>
      <c r="BW952" s="2">
        <v>41653</v>
      </c>
      <c r="BX952" s="2">
        <v>41654</v>
      </c>
      <c r="BY952">
        <v>891</v>
      </c>
      <c r="BZ952" t="str">
        <f>podroze789[[#This Row],[Imie]]&amp;podroze789[[#This Row],[Nazwisko]]</f>
        <v>NarcyzPolanicki</v>
      </c>
      <c r="CA952">
        <f>COUNTIF(podroze789[id],podroze789[[#This Row],[id]])</f>
        <v>6</v>
      </c>
      <c r="CB952">
        <f>podroze789[[#This Row],[D_powr]]-podroze789[[#This Row],[D_wyj]]+1</f>
        <v>2</v>
      </c>
      <c r="CC952" s="1" cm="1">
        <f t="array" ref="CC952">SUM(IF(podroze789[Nazwisko]=podroze789[[#This Row],[Nazwisko]],podroze789[dnie],0))</f>
        <v>16</v>
      </c>
      <c r="CD952" s="1">
        <f>30+(podroze789[[#This Row],[dnie]]-1)*24</f>
        <v>54</v>
      </c>
      <c r="CE952" s="1">
        <f>podroze789[[#This Row],[dieta]]+podroze789[[#This Row],[Koszt_wyj]]</f>
        <v>945</v>
      </c>
      <c r="CF952" s="1">
        <f>MONTH(podroze789[[#This Row],[D_wyj]])</f>
        <v>1</v>
      </c>
      <c r="CG952" s="1">
        <f>podroze789[[#This Row],[dnie]]-1</f>
        <v>1</v>
      </c>
    </row>
    <row r="953" spans="1:85" x14ac:dyDescent="0.25">
      <c r="A953" s="1" t="s">
        <v>89</v>
      </c>
      <c r="B953" s="1" t="s">
        <v>90</v>
      </c>
      <c r="C953" s="1" t="s">
        <v>72</v>
      </c>
      <c r="D953" s="2">
        <v>41665</v>
      </c>
      <c r="E953" s="2">
        <v>41666</v>
      </c>
      <c r="F953">
        <v>693.7</v>
      </c>
      <c r="G953" t="str">
        <f>podroze[[#This Row],[Imie]]&amp;podroze[[#This Row],[Nazwisko]]</f>
        <v>NarcyzPolanicki</v>
      </c>
      <c r="H953">
        <f>COUNTIF(podroze[id],podroze[[#This Row],[id]])</f>
        <v>6</v>
      </c>
      <c r="I953">
        <f>podroze[[#This Row],[D_powr]]-podroze[[#This Row],[D_wyj]]+1</f>
        <v>2</v>
      </c>
      <c r="J953" s="1" cm="1">
        <f t="array" ref="J953">SUM(IF(podroze[Nazwisko]=podroze[[#This Row],[Nazwisko]],podroze[dnie],0))</f>
        <v>16</v>
      </c>
      <c r="K953" s="1">
        <f>30+(podroze[[#This Row],[dnie]]-1)*24</f>
        <v>54</v>
      </c>
      <c r="AB953" s="1" t="s">
        <v>89</v>
      </c>
      <c r="AC953" s="1" t="s">
        <v>90</v>
      </c>
      <c r="AD953" s="1" t="s">
        <v>72</v>
      </c>
      <c r="AE953" s="2">
        <v>41665</v>
      </c>
      <c r="AF953" s="2">
        <v>41666</v>
      </c>
      <c r="AG953">
        <v>693.7</v>
      </c>
      <c r="AH953" t="str">
        <f>podroze7[[#This Row],[Imie]]&amp;podroze7[[#This Row],[Nazwisko]]</f>
        <v>NarcyzPolanicki</v>
      </c>
      <c r="AI953">
        <f>COUNTIF(podroze7[id],podroze7[[#This Row],[id]])</f>
        <v>6</v>
      </c>
      <c r="AJ953">
        <f>podroze7[[#This Row],[D_powr]]-podroze7[[#This Row],[D_wyj]]+1</f>
        <v>2</v>
      </c>
      <c r="AK953" s="1" cm="1">
        <f t="array" ref="AK953">SUM(IF(podroze7[Nazwisko]=podroze7[[#This Row],[Nazwisko]],podroze7[dnie],0))</f>
        <v>16</v>
      </c>
      <c r="AL953" s="1">
        <f>30+(podroze7[[#This Row],[dnie]]-1)*24</f>
        <v>54</v>
      </c>
      <c r="AM953" s="1">
        <f>podroze7[[#This Row],[dieta]]+podroze7[[#This Row],[Koszt_wyj]]</f>
        <v>747.7</v>
      </c>
      <c r="AZ953" s="1" t="s">
        <v>89</v>
      </c>
      <c r="BA953" s="1" t="s">
        <v>90</v>
      </c>
      <c r="BB953" s="1" t="s">
        <v>72</v>
      </c>
      <c r="BC953" s="2">
        <v>41665</v>
      </c>
      <c r="BD953" s="2">
        <v>41666</v>
      </c>
      <c r="BE953">
        <v>693.7</v>
      </c>
      <c r="BF953" t="str">
        <f>podroze78[[#This Row],[Imie]]&amp;podroze78[[#This Row],[Nazwisko]]</f>
        <v>NarcyzPolanicki</v>
      </c>
      <c r="BG953">
        <f>COUNTIF(podroze78[id],podroze78[[#This Row],[id]])</f>
        <v>6</v>
      </c>
      <c r="BH953">
        <f>podroze78[[#This Row],[D_powr]]-podroze78[[#This Row],[D_wyj]]+1</f>
        <v>2</v>
      </c>
      <c r="BI953" s="1" cm="1">
        <f t="array" ref="BI953">SUM(IF(podroze78[Nazwisko]=podroze78[[#This Row],[Nazwisko]],podroze78[dnie],0))</f>
        <v>16</v>
      </c>
      <c r="BJ953" s="1">
        <f>30+(podroze78[[#This Row],[dnie]]-1)*24</f>
        <v>54</v>
      </c>
      <c r="BK953" s="1">
        <f>podroze78[[#This Row],[dieta]]+podroze78[[#This Row],[Koszt_wyj]]</f>
        <v>747.7</v>
      </c>
      <c r="BL953" s="1">
        <f>MONTH(podroze78[[#This Row],[D_wyj]])</f>
        <v>1</v>
      </c>
      <c r="BT953" s="1" t="s">
        <v>89</v>
      </c>
      <c r="BU953" s="1" t="s">
        <v>90</v>
      </c>
      <c r="BV953" s="1" t="s">
        <v>72</v>
      </c>
      <c r="BW953" s="2">
        <v>41665</v>
      </c>
      <c r="BX953" s="2">
        <v>41666</v>
      </c>
      <c r="BY953">
        <v>693.7</v>
      </c>
      <c r="BZ953" t="str">
        <f>podroze789[[#This Row],[Imie]]&amp;podroze789[[#This Row],[Nazwisko]]</f>
        <v>NarcyzPolanicki</v>
      </c>
      <c r="CA953">
        <f>COUNTIF(podroze789[id],podroze789[[#This Row],[id]])</f>
        <v>6</v>
      </c>
      <c r="CB953">
        <f>podroze789[[#This Row],[D_powr]]-podroze789[[#This Row],[D_wyj]]+1</f>
        <v>2</v>
      </c>
      <c r="CC953" s="1" cm="1">
        <f t="array" ref="CC953">SUM(IF(podroze789[Nazwisko]=podroze789[[#This Row],[Nazwisko]],podroze789[dnie],0))</f>
        <v>16</v>
      </c>
      <c r="CD953" s="1">
        <f>30+(podroze789[[#This Row],[dnie]]-1)*24</f>
        <v>54</v>
      </c>
      <c r="CE953" s="1">
        <f>podroze789[[#This Row],[dieta]]+podroze789[[#This Row],[Koszt_wyj]]</f>
        <v>747.7</v>
      </c>
      <c r="CF953" s="1">
        <f>MONTH(podroze789[[#This Row],[D_wyj]])</f>
        <v>1</v>
      </c>
      <c r="CG953" s="1">
        <f>podroze789[[#This Row],[dnie]]-1</f>
        <v>1</v>
      </c>
    </row>
    <row r="954" spans="1:85" x14ac:dyDescent="0.25">
      <c r="A954" s="1" t="s">
        <v>89</v>
      </c>
      <c r="B954" s="1" t="s">
        <v>90</v>
      </c>
      <c r="C954" s="1" t="s">
        <v>11</v>
      </c>
      <c r="D954" s="2">
        <v>41827</v>
      </c>
      <c r="E954" s="2">
        <v>41828</v>
      </c>
      <c r="F954">
        <v>295.39999999999998</v>
      </c>
      <c r="G954" t="str">
        <f>podroze[[#This Row],[Imie]]&amp;podroze[[#This Row],[Nazwisko]]</f>
        <v>NarcyzPolanicki</v>
      </c>
      <c r="H954">
        <f>COUNTIF(podroze[id],podroze[[#This Row],[id]])</f>
        <v>6</v>
      </c>
      <c r="I954">
        <f>podroze[[#This Row],[D_powr]]-podroze[[#This Row],[D_wyj]]+1</f>
        <v>2</v>
      </c>
      <c r="J954" s="1" cm="1">
        <f t="array" ref="J954">SUM(IF(podroze[Nazwisko]=podroze[[#This Row],[Nazwisko]],podroze[dnie],0))</f>
        <v>16</v>
      </c>
      <c r="K954" s="1">
        <f>30+(podroze[[#This Row],[dnie]]-1)*24</f>
        <v>54</v>
      </c>
      <c r="AB954" s="1" t="s">
        <v>89</v>
      </c>
      <c r="AC954" s="1" t="s">
        <v>90</v>
      </c>
      <c r="AD954" s="1" t="s">
        <v>11</v>
      </c>
      <c r="AE954" s="2">
        <v>41827</v>
      </c>
      <c r="AF954" s="2">
        <v>41828</v>
      </c>
      <c r="AG954">
        <v>295.39999999999998</v>
      </c>
      <c r="AH954" t="str">
        <f>podroze7[[#This Row],[Imie]]&amp;podroze7[[#This Row],[Nazwisko]]</f>
        <v>NarcyzPolanicki</v>
      </c>
      <c r="AI954">
        <f>COUNTIF(podroze7[id],podroze7[[#This Row],[id]])</f>
        <v>6</v>
      </c>
      <c r="AJ954">
        <f>podroze7[[#This Row],[D_powr]]-podroze7[[#This Row],[D_wyj]]+1</f>
        <v>2</v>
      </c>
      <c r="AK954" s="1" cm="1">
        <f t="array" ref="AK954">SUM(IF(podroze7[Nazwisko]=podroze7[[#This Row],[Nazwisko]],podroze7[dnie],0))</f>
        <v>16</v>
      </c>
      <c r="AL954" s="1">
        <f>30+(podroze7[[#This Row],[dnie]]-1)*24</f>
        <v>54</v>
      </c>
      <c r="AM954" s="1">
        <f>podroze7[[#This Row],[dieta]]+podroze7[[#This Row],[Koszt_wyj]]</f>
        <v>349.4</v>
      </c>
      <c r="AZ954" s="1" t="s">
        <v>89</v>
      </c>
      <c r="BA954" s="1" t="s">
        <v>90</v>
      </c>
      <c r="BB954" s="1" t="s">
        <v>11</v>
      </c>
      <c r="BC954" s="2">
        <v>41827</v>
      </c>
      <c r="BD954" s="2">
        <v>41828</v>
      </c>
      <c r="BE954">
        <v>295.39999999999998</v>
      </c>
      <c r="BF954" t="str">
        <f>podroze78[[#This Row],[Imie]]&amp;podroze78[[#This Row],[Nazwisko]]</f>
        <v>NarcyzPolanicki</v>
      </c>
      <c r="BG954">
        <f>COUNTIF(podroze78[id],podroze78[[#This Row],[id]])</f>
        <v>6</v>
      </c>
      <c r="BH954">
        <f>podroze78[[#This Row],[D_powr]]-podroze78[[#This Row],[D_wyj]]+1</f>
        <v>2</v>
      </c>
      <c r="BI954" s="1" cm="1">
        <f t="array" ref="BI954">SUM(IF(podroze78[Nazwisko]=podroze78[[#This Row],[Nazwisko]],podroze78[dnie],0))</f>
        <v>16</v>
      </c>
      <c r="BJ954" s="1">
        <f>30+(podroze78[[#This Row],[dnie]]-1)*24</f>
        <v>54</v>
      </c>
      <c r="BK954" s="1">
        <f>podroze78[[#This Row],[dieta]]+podroze78[[#This Row],[Koszt_wyj]]</f>
        <v>349.4</v>
      </c>
      <c r="BL954" s="1">
        <f>MONTH(podroze78[[#This Row],[D_wyj]])</f>
        <v>7</v>
      </c>
      <c r="BT954" s="1" t="s">
        <v>89</v>
      </c>
      <c r="BU954" s="1" t="s">
        <v>90</v>
      </c>
      <c r="BV954" s="1" t="s">
        <v>11</v>
      </c>
      <c r="BW954" s="2">
        <v>41827</v>
      </c>
      <c r="BX954" s="2">
        <v>41828</v>
      </c>
      <c r="BY954">
        <v>295.39999999999998</v>
      </c>
      <c r="BZ954" t="str">
        <f>podroze789[[#This Row],[Imie]]&amp;podroze789[[#This Row],[Nazwisko]]</f>
        <v>NarcyzPolanicki</v>
      </c>
      <c r="CA954">
        <f>COUNTIF(podroze789[id],podroze789[[#This Row],[id]])</f>
        <v>6</v>
      </c>
      <c r="CB954">
        <f>podroze789[[#This Row],[D_powr]]-podroze789[[#This Row],[D_wyj]]+1</f>
        <v>2</v>
      </c>
      <c r="CC954" s="1" cm="1">
        <f t="array" ref="CC954">SUM(IF(podroze789[Nazwisko]=podroze789[[#This Row],[Nazwisko]],podroze789[dnie],0))</f>
        <v>16</v>
      </c>
      <c r="CD954" s="1">
        <f>30+(podroze789[[#This Row],[dnie]]-1)*24</f>
        <v>54</v>
      </c>
      <c r="CE954" s="1">
        <f>podroze789[[#This Row],[dieta]]+podroze789[[#This Row],[Koszt_wyj]]</f>
        <v>349.4</v>
      </c>
      <c r="CF954" s="1">
        <f>MONTH(podroze789[[#This Row],[D_wyj]])</f>
        <v>7</v>
      </c>
      <c r="CG954" s="1">
        <f>podroze789[[#This Row],[dnie]]-1</f>
        <v>1</v>
      </c>
    </row>
    <row r="955" spans="1:85" x14ac:dyDescent="0.25">
      <c r="A955" s="1" t="s">
        <v>89</v>
      </c>
      <c r="B955" s="1" t="s">
        <v>90</v>
      </c>
      <c r="C955" s="1" t="s">
        <v>8</v>
      </c>
      <c r="D955" s="2">
        <v>41965</v>
      </c>
      <c r="E955" s="2">
        <v>41966</v>
      </c>
      <c r="F955">
        <v>891</v>
      </c>
      <c r="G955" t="str">
        <f>podroze[[#This Row],[Imie]]&amp;podroze[[#This Row],[Nazwisko]]</f>
        <v>NarcyzPolanicki</v>
      </c>
      <c r="H955">
        <f>COUNTIF(podroze[id],podroze[[#This Row],[id]])</f>
        <v>6</v>
      </c>
      <c r="I955">
        <f>podroze[[#This Row],[D_powr]]-podroze[[#This Row],[D_wyj]]+1</f>
        <v>2</v>
      </c>
      <c r="J955" s="1" cm="1">
        <f t="array" ref="J955">SUM(IF(podroze[Nazwisko]=podroze[[#This Row],[Nazwisko]],podroze[dnie],0))</f>
        <v>16</v>
      </c>
      <c r="K955" s="1">
        <f>30+(podroze[[#This Row],[dnie]]-1)*24</f>
        <v>54</v>
      </c>
      <c r="AB955" s="1" t="s">
        <v>89</v>
      </c>
      <c r="AC955" s="1" t="s">
        <v>90</v>
      </c>
      <c r="AD955" s="1" t="s">
        <v>8</v>
      </c>
      <c r="AE955" s="2">
        <v>41965</v>
      </c>
      <c r="AF955" s="2">
        <v>41966</v>
      </c>
      <c r="AG955">
        <v>891</v>
      </c>
      <c r="AH955" t="str">
        <f>podroze7[[#This Row],[Imie]]&amp;podroze7[[#This Row],[Nazwisko]]</f>
        <v>NarcyzPolanicki</v>
      </c>
      <c r="AI955">
        <f>COUNTIF(podroze7[id],podroze7[[#This Row],[id]])</f>
        <v>6</v>
      </c>
      <c r="AJ955">
        <f>podroze7[[#This Row],[D_powr]]-podroze7[[#This Row],[D_wyj]]+1</f>
        <v>2</v>
      </c>
      <c r="AK955" s="1" cm="1">
        <f t="array" ref="AK955">SUM(IF(podroze7[Nazwisko]=podroze7[[#This Row],[Nazwisko]],podroze7[dnie],0))</f>
        <v>16</v>
      </c>
      <c r="AL955" s="1">
        <f>30+(podroze7[[#This Row],[dnie]]-1)*24</f>
        <v>54</v>
      </c>
      <c r="AM955" s="1">
        <f>podroze7[[#This Row],[dieta]]+podroze7[[#This Row],[Koszt_wyj]]</f>
        <v>945</v>
      </c>
      <c r="AZ955" s="1" t="s">
        <v>89</v>
      </c>
      <c r="BA955" s="1" t="s">
        <v>90</v>
      </c>
      <c r="BB955" s="1" t="s">
        <v>8</v>
      </c>
      <c r="BC955" s="2">
        <v>41965</v>
      </c>
      <c r="BD955" s="2">
        <v>41966</v>
      </c>
      <c r="BE955">
        <v>891</v>
      </c>
      <c r="BF955" t="str">
        <f>podroze78[[#This Row],[Imie]]&amp;podroze78[[#This Row],[Nazwisko]]</f>
        <v>NarcyzPolanicki</v>
      </c>
      <c r="BG955">
        <f>COUNTIF(podroze78[id],podroze78[[#This Row],[id]])</f>
        <v>6</v>
      </c>
      <c r="BH955">
        <f>podroze78[[#This Row],[D_powr]]-podroze78[[#This Row],[D_wyj]]+1</f>
        <v>2</v>
      </c>
      <c r="BI955" s="1" cm="1">
        <f t="array" ref="BI955">SUM(IF(podroze78[Nazwisko]=podroze78[[#This Row],[Nazwisko]],podroze78[dnie],0))</f>
        <v>16</v>
      </c>
      <c r="BJ955" s="1">
        <f>30+(podroze78[[#This Row],[dnie]]-1)*24</f>
        <v>54</v>
      </c>
      <c r="BK955" s="1">
        <f>podroze78[[#This Row],[dieta]]+podroze78[[#This Row],[Koszt_wyj]]</f>
        <v>945</v>
      </c>
      <c r="BL955" s="1">
        <f>MONTH(podroze78[[#This Row],[D_wyj]])</f>
        <v>11</v>
      </c>
      <c r="BT955" s="1" t="s">
        <v>89</v>
      </c>
      <c r="BU955" s="1" t="s">
        <v>90</v>
      </c>
      <c r="BV955" s="1" t="s">
        <v>8</v>
      </c>
      <c r="BW955" s="2">
        <v>41965</v>
      </c>
      <c r="BX955" s="2">
        <v>41966</v>
      </c>
      <c r="BY955">
        <v>891</v>
      </c>
      <c r="BZ955" t="str">
        <f>podroze789[[#This Row],[Imie]]&amp;podroze789[[#This Row],[Nazwisko]]</f>
        <v>NarcyzPolanicki</v>
      </c>
      <c r="CA955">
        <f>COUNTIF(podroze789[id],podroze789[[#This Row],[id]])</f>
        <v>6</v>
      </c>
      <c r="CB955">
        <f>podroze789[[#This Row],[D_powr]]-podroze789[[#This Row],[D_wyj]]+1</f>
        <v>2</v>
      </c>
      <c r="CC955" s="1" cm="1">
        <f t="array" ref="CC955">SUM(IF(podroze789[Nazwisko]=podroze789[[#This Row],[Nazwisko]],podroze789[dnie],0))</f>
        <v>16</v>
      </c>
      <c r="CD955" s="1">
        <f>30+(podroze789[[#This Row],[dnie]]-1)*24</f>
        <v>54</v>
      </c>
      <c r="CE955" s="1">
        <f>podroze789[[#This Row],[dieta]]+podroze789[[#This Row],[Koszt_wyj]]</f>
        <v>945</v>
      </c>
      <c r="CF955" s="1">
        <f>MONTH(podroze789[[#This Row],[D_wyj]])</f>
        <v>11</v>
      </c>
      <c r="CG955" s="1">
        <f>podroze789[[#This Row],[dnie]]-1</f>
        <v>1</v>
      </c>
    </row>
    <row r="956" spans="1:85" hidden="1" x14ac:dyDescent="0.25">
      <c r="A956" s="1" t="s">
        <v>131</v>
      </c>
      <c r="B956" s="1" t="s">
        <v>132</v>
      </c>
      <c r="C956" s="1" t="s">
        <v>38</v>
      </c>
      <c r="D956" s="2">
        <v>41663</v>
      </c>
      <c r="E956" s="2">
        <v>41663</v>
      </c>
      <c r="F956">
        <v>278.8</v>
      </c>
      <c r="G956" t="str">
        <f>podroze[[#This Row],[Imie]]&amp;podroze[[#This Row],[Nazwisko]]</f>
        <v>WiktorWroblewski</v>
      </c>
      <c r="H956">
        <f>COUNTIF(podroze[id],podroze[[#This Row],[id]])</f>
        <v>8</v>
      </c>
      <c r="I956">
        <f>podroze[[#This Row],[D_powr]]-podroze[[#This Row],[D_wyj]]+1</f>
        <v>1</v>
      </c>
      <c r="J956" s="1" cm="1">
        <f t="array" ref="J956">SUM(IF(podroze[Nazwisko]=podroze[[#This Row],[Nazwisko]],podroze[dnie],0))</f>
        <v>16</v>
      </c>
      <c r="K956" s="1">
        <f>30+(podroze[[#This Row],[dnie]]-1)*24</f>
        <v>30</v>
      </c>
      <c r="AB956" s="1" t="s">
        <v>131</v>
      </c>
      <c r="AC956" s="1" t="s">
        <v>132</v>
      </c>
      <c r="AD956" s="1" t="s">
        <v>38</v>
      </c>
      <c r="AE956" s="2">
        <v>41663</v>
      </c>
      <c r="AF956" s="2">
        <v>41663</v>
      </c>
      <c r="AG956">
        <v>278.8</v>
      </c>
      <c r="AH956" t="str">
        <f>podroze7[[#This Row],[Imie]]&amp;podroze7[[#This Row],[Nazwisko]]</f>
        <v>WiktorWroblewski</v>
      </c>
      <c r="AI956">
        <f>COUNTIF(podroze7[id],podroze7[[#This Row],[id]])</f>
        <v>8</v>
      </c>
      <c r="AJ956">
        <f>podroze7[[#This Row],[D_powr]]-podroze7[[#This Row],[D_wyj]]+1</f>
        <v>1</v>
      </c>
      <c r="AK956" s="1" cm="1">
        <f t="array" ref="AK956">SUM(IF(podroze7[Nazwisko]=podroze7[[#This Row],[Nazwisko]],podroze7[dnie],0))</f>
        <v>16</v>
      </c>
      <c r="AL956" s="1">
        <f>30+(podroze7[[#This Row],[dnie]]-1)*24</f>
        <v>30</v>
      </c>
      <c r="AM956" s="1">
        <f>podroze7[[#This Row],[dieta]]+podroze7[[#This Row],[Koszt_wyj]]</f>
        <v>308.8</v>
      </c>
      <c r="AZ956" s="1" t="s">
        <v>131</v>
      </c>
      <c r="BA956" s="1" t="s">
        <v>132</v>
      </c>
      <c r="BB956" s="1" t="s">
        <v>38</v>
      </c>
      <c r="BC956" s="2">
        <v>41663</v>
      </c>
      <c r="BD956" s="2">
        <v>41663</v>
      </c>
      <c r="BE956">
        <v>278.8</v>
      </c>
      <c r="BF956" t="str">
        <f>podroze78[[#This Row],[Imie]]&amp;podroze78[[#This Row],[Nazwisko]]</f>
        <v>WiktorWroblewski</v>
      </c>
      <c r="BG956">
        <f>COUNTIF(podroze78[id],podroze78[[#This Row],[id]])</f>
        <v>8</v>
      </c>
      <c r="BH956">
        <f>podroze78[[#This Row],[D_powr]]-podroze78[[#This Row],[D_wyj]]+1</f>
        <v>1</v>
      </c>
      <c r="BI956" s="1" cm="1">
        <f t="array" ref="BI956">SUM(IF(podroze78[Nazwisko]=podroze78[[#This Row],[Nazwisko]],podroze78[dnie],0))</f>
        <v>16</v>
      </c>
      <c r="BJ956" s="1">
        <f>30+(podroze78[[#This Row],[dnie]]-1)*24</f>
        <v>30</v>
      </c>
      <c r="BK956" s="1">
        <f>podroze78[[#This Row],[dieta]]+podroze78[[#This Row],[Koszt_wyj]]</f>
        <v>308.8</v>
      </c>
      <c r="BL956" s="1">
        <f>MONTH(podroze78[[#This Row],[D_wyj]])</f>
        <v>1</v>
      </c>
      <c r="BT956" s="1" t="s">
        <v>131</v>
      </c>
      <c r="BU956" s="1" t="s">
        <v>132</v>
      </c>
      <c r="BV956" s="1" t="s">
        <v>38</v>
      </c>
      <c r="BW956" s="2">
        <v>41663</v>
      </c>
      <c r="BX956" s="2">
        <v>41663</v>
      </c>
      <c r="BY956">
        <v>278.8</v>
      </c>
      <c r="BZ956" t="str">
        <f>podroze789[[#This Row],[Imie]]&amp;podroze789[[#This Row],[Nazwisko]]</f>
        <v>WiktorWroblewski</v>
      </c>
      <c r="CA956">
        <f>COUNTIF(podroze789[id],podroze789[[#This Row],[id]])</f>
        <v>8</v>
      </c>
      <c r="CB956">
        <f>podroze789[[#This Row],[D_powr]]-podroze789[[#This Row],[D_wyj]]+1</f>
        <v>1</v>
      </c>
      <c r="CC956" s="1" cm="1">
        <f t="array" ref="CC956">SUM(IF(podroze789[Nazwisko]=podroze789[[#This Row],[Nazwisko]],podroze789[dnie],0))</f>
        <v>16</v>
      </c>
      <c r="CD956" s="1">
        <f>30+(podroze789[[#This Row],[dnie]]-1)*24</f>
        <v>30</v>
      </c>
      <c r="CE956" s="1">
        <f>podroze789[[#This Row],[dieta]]+podroze789[[#This Row],[Koszt_wyj]]</f>
        <v>308.8</v>
      </c>
      <c r="CF956" s="1">
        <f>MONTH(podroze789[[#This Row],[D_wyj]])</f>
        <v>1</v>
      </c>
      <c r="CG956" s="1">
        <f>podroze789[[#This Row],[dnie]]-1</f>
        <v>0</v>
      </c>
    </row>
    <row r="957" spans="1:85" hidden="1" x14ac:dyDescent="0.25">
      <c r="A957" s="1" t="s">
        <v>131</v>
      </c>
      <c r="B957" s="1" t="s">
        <v>132</v>
      </c>
      <c r="C957" s="1" t="s">
        <v>38</v>
      </c>
      <c r="D957" s="2">
        <v>41753</v>
      </c>
      <c r="E957" s="2">
        <v>41753</v>
      </c>
      <c r="F957">
        <v>278.8</v>
      </c>
      <c r="G957" t="str">
        <f>podroze[[#This Row],[Imie]]&amp;podroze[[#This Row],[Nazwisko]]</f>
        <v>WiktorWroblewski</v>
      </c>
      <c r="H957">
        <f>COUNTIF(podroze[id],podroze[[#This Row],[id]])</f>
        <v>8</v>
      </c>
      <c r="I957">
        <f>podroze[[#This Row],[D_powr]]-podroze[[#This Row],[D_wyj]]+1</f>
        <v>1</v>
      </c>
      <c r="J957" s="1" cm="1">
        <f t="array" ref="J957">SUM(IF(podroze[Nazwisko]=podroze[[#This Row],[Nazwisko]],podroze[dnie],0))</f>
        <v>16</v>
      </c>
      <c r="K957" s="1">
        <f>30+(podroze[[#This Row],[dnie]]-1)*24</f>
        <v>30</v>
      </c>
      <c r="AB957" s="1" t="s">
        <v>131</v>
      </c>
      <c r="AC957" s="1" t="s">
        <v>132</v>
      </c>
      <c r="AD957" s="1" t="s">
        <v>38</v>
      </c>
      <c r="AE957" s="2">
        <v>41753</v>
      </c>
      <c r="AF957" s="2">
        <v>41753</v>
      </c>
      <c r="AG957">
        <v>278.8</v>
      </c>
      <c r="AH957" t="str">
        <f>podroze7[[#This Row],[Imie]]&amp;podroze7[[#This Row],[Nazwisko]]</f>
        <v>WiktorWroblewski</v>
      </c>
      <c r="AI957">
        <f>COUNTIF(podroze7[id],podroze7[[#This Row],[id]])</f>
        <v>8</v>
      </c>
      <c r="AJ957">
        <f>podroze7[[#This Row],[D_powr]]-podroze7[[#This Row],[D_wyj]]+1</f>
        <v>1</v>
      </c>
      <c r="AK957" s="1" cm="1">
        <f t="array" ref="AK957">SUM(IF(podroze7[Nazwisko]=podroze7[[#This Row],[Nazwisko]],podroze7[dnie],0))</f>
        <v>16</v>
      </c>
      <c r="AL957" s="1">
        <f>30+(podroze7[[#This Row],[dnie]]-1)*24</f>
        <v>30</v>
      </c>
      <c r="AM957" s="1">
        <f>podroze7[[#This Row],[dieta]]+podroze7[[#This Row],[Koszt_wyj]]</f>
        <v>308.8</v>
      </c>
      <c r="AZ957" s="1" t="s">
        <v>131</v>
      </c>
      <c r="BA957" s="1" t="s">
        <v>132</v>
      </c>
      <c r="BB957" s="1" t="s">
        <v>38</v>
      </c>
      <c r="BC957" s="2">
        <v>41753</v>
      </c>
      <c r="BD957" s="2">
        <v>41753</v>
      </c>
      <c r="BE957">
        <v>278.8</v>
      </c>
      <c r="BF957" t="str">
        <f>podroze78[[#This Row],[Imie]]&amp;podroze78[[#This Row],[Nazwisko]]</f>
        <v>WiktorWroblewski</v>
      </c>
      <c r="BG957">
        <f>COUNTIF(podroze78[id],podroze78[[#This Row],[id]])</f>
        <v>8</v>
      </c>
      <c r="BH957">
        <f>podroze78[[#This Row],[D_powr]]-podroze78[[#This Row],[D_wyj]]+1</f>
        <v>1</v>
      </c>
      <c r="BI957" s="1" cm="1">
        <f t="array" ref="BI957">SUM(IF(podroze78[Nazwisko]=podroze78[[#This Row],[Nazwisko]],podroze78[dnie],0))</f>
        <v>16</v>
      </c>
      <c r="BJ957" s="1">
        <f>30+(podroze78[[#This Row],[dnie]]-1)*24</f>
        <v>30</v>
      </c>
      <c r="BK957" s="1">
        <f>podroze78[[#This Row],[dieta]]+podroze78[[#This Row],[Koszt_wyj]]</f>
        <v>308.8</v>
      </c>
      <c r="BL957" s="1">
        <f>MONTH(podroze78[[#This Row],[D_wyj]])</f>
        <v>4</v>
      </c>
      <c r="BT957" s="1" t="s">
        <v>131</v>
      </c>
      <c r="BU957" s="1" t="s">
        <v>132</v>
      </c>
      <c r="BV957" s="1" t="s">
        <v>38</v>
      </c>
      <c r="BW957" s="2">
        <v>41753</v>
      </c>
      <c r="BX957" s="2">
        <v>41753</v>
      </c>
      <c r="BY957">
        <v>278.8</v>
      </c>
      <c r="BZ957" t="str">
        <f>podroze789[[#This Row],[Imie]]&amp;podroze789[[#This Row],[Nazwisko]]</f>
        <v>WiktorWroblewski</v>
      </c>
      <c r="CA957">
        <f>COUNTIF(podroze789[id],podroze789[[#This Row],[id]])</f>
        <v>8</v>
      </c>
      <c r="CB957">
        <f>podroze789[[#This Row],[D_powr]]-podroze789[[#This Row],[D_wyj]]+1</f>
        <v>1</v>
      </c>
      <c r="CC957" s="1" cm="1">
        <f t="array" ref="CC957">SUM(IF(podroze789[Nazwisko]=podroze789[[#This Row],[Nazwisko]],podroze789[dnie],0))</f>
        <v>16</v>
      </c>
      <c r="CD957" s="1">
        <f>30+(podroze789[[#This Row],[dnie]]-1)*24</f>
        <v>30</v>
      </c>
      <c r="CE957" s="1">
        <f>podroze789[[#This Row],[dieta]]+podroze789[[#This Row],[Koszt_wyj]]</f>
        <v>308.8</v>
      </c>
      <c r="CF957" s="1">
        <f>MONTH(podroze789[[#This Row],[D_wyj]])</f>
        <v>4</v>
      </c>
      <c r="CG957" s="1">
        <f>podroze789[[#This Row],[dnie]]-1</f>
        <v>0</v>
      </c>
    </row>
    <row r="958" spans="1:85" hidden="1" x14ac:dyDescent="0.25">
      <c r="A958" s="1" t="s">
        <v>131</v>
      </c>
      <c r="B958" s="1" t="s">
        <v>132</v>
      </c>
      <c r="C958" s="1" t="s">
        <v>59</v>
      </c>
      <c r="D958" s="2">
        <v>41911</v>
      </c>
      <c r="E958" s="2">
        <v>41911</v>
      </c>
      <c r="F958">
        <v>442</v>
      </c>
      <c r="G958" t="str">
        <f>podroze[[#This Row],[Imie]]&amp;podroze[[#This Row],[Nazwisko]]</f>
        <v>WiktorWroblewski</v>
      </c>
      <c r="H958">
        <f>COUNTIF(podroze[id],podroze[[#This Row],[id]])</f>
        <v>8</v>
      </c>
      <c r="I958">
        <f>podroze[[#This Row],[D_powr]]-podroze[[#This Row],[D_wyj]]+1</f>
        <v>1</v>
      </c>
      <c r="J958" s="1" cm="1">
        <f t="array" ref="J958">SUM(IF(podroze[Nazwisko]=podroze[[#This Row],[Nazwisko]],podroze[dnie],0))</f>
        <v>16</v>
      </c>
      <c r="K958" s="1">
        <f>30+(podroze[[#This Row],[dnie]]-1)*24</f>
        <v>30</v>
      </c>
      <c r="AB958" s="1" t="s">
        <v>131</v>
      </c>
      <c r="AC958" s="1" t="s">
        <v>132</v>
      </c>
      <c r="AD958" s="1" t="s">
        <v>59</v>
      </c>
      <c r="AE958" s="2">
        <v>41911</v>
      </c>
      <c r="AF958" s="2">
        <v>41911</v>
      </c>
      <c r="AG958">
        <v>442</v>
      </c>
      <c r="AH958" t="str">
        <f>podroze7[[#This Row],[Imie]]&amp;podroze7[[#This Row],[Nazwisko]]</f>
        <v>WiktorWroblewski</v>
      </c>
      <c r="AI958">
        <f>COUNTIF(podroze7[id],podroze7[[#This Row],[id]])</f>
        <v>8</v>
      </c>
      <c r="AJ958">
        <f>podroze7[[#This Row],[D_powr]]-podroze7[[#This Row],[D_wyj]]+1</f>
        <v>1</v>
      </c>
      <c r="AK958" s="1" cm="1">
        <f t="array" ref="AK958">SUM(IF(podroze7[Nazwisko]=podroze7[[#This Row],[Nazwisko]],podroze7[dnie],0))</f>
        <v>16</v>
      </c>
      <c r="AL958" s="1">
        <f>30+(podroze7[[#This Row],[dnie]]-1)*24</f>
        <v>30</v>
      </c>
      <c r="AM958" s="1">
        <f>podroze7[[#This Row],[dieta]]+podroze7[[#This Row],[Koszt_wyj]]</f>
        <v>472</v>
      </c>
      <c r="AZ958" s="1" t="s">
        <v>131</v>
      </c>
      <c r="BA958" s="1" t="s">
        <v>132</v>
      </c>
      <c r="BB958" s="1" t="s">
        <v>59</v>
      </c>
      <c r="BC958" s="2">
        <v>41911</v>
      </c>
      <c r="BD958" s="2">
        <v>41911</v>
      </c>
      <c r="BE958">
        <v>442</v>
      </c>
      <c r="BF958" t="str">
        <f>podroze78[[#This Row],[Imie]]&amp;podroze78[[#This Row],[Nazwisko]]</f>
        <v>WiktorWroblewski</v>
      </c>
      <c r="BG958">
        <f>COUNTIF(podroze78[id],podroze78[[#This Row],[id]])</f>
        <v>8</v>
      </c>
      <c r="BH958">
        <f>podroze78[[#This Row],[D_powr]]-podroze78[[#This Row],[D_wyj]]+1</f>
        <v>1</v>
      </c>
      <c r="BI958" s="1" cm="1">
        <f t="array" ref="BI958">SUM(IF(podroze78[Nazwisko]=podroze78[[#This Row],[Nazwisko]],podroze78[dnie],0))</f>
        <v>16</v>
      </c>
      <c r="BJ958" s="1">
        <f>30+(podroze78[[#This Row],[dnie]]-1)*24</f>
        <v>30</v>
      </c>
      <c r="BK958" s="1">
        <f>podroze78[[#This Row],[dieta]]+podroze78[[#This Row],[Koszt_wyj]]</f>
        <v>472</v>
      </c>
      <c r="BL958" s="1">
        <f>MONTH(podroze78[[#This Row],[D_wyj]])</f>
        <v>9</v>
      </c>
      <c r="BT958" s="1" t="s">
        <v>131</v>
      </c>
      <c r="BU958" s="1" t="s">
        <v>132</v>
      </c>
      <c r="BV958" s="1" t="s">
        <v>59</v>
      </c>
      <c r="BW958" s="2">
        <v>41911</v>
      </c>
      <c r="BX958" s="2">
        <v>41911</v>
      </c>
      <c r="BY958">
        <v>442</v>
      </c>
      <c r="BZ958" t="str">
        <f>podroze789[[#This Row],[Imie]]&amp;podroze789[[#This Row],[Nazwisko]]</f>
        <v>WiktorWroblewski</v>
      </c>
      <c r="CA958">
        <f>COUNTIF(podroze789[id],podroze789[[#This Row],[id]])</f>
        <v>8</v>
      </c>
      <c r="CB958">
        <f>podroze789[[#This Row],[D_powr]]-podroze789[[#This Row],[D_wyj]]+1</f>
        <v>1</v>
      </c>
      <c r="CC958" s="1" cm="1">
        <f t="array" ref="CC958">SUM(IF(podroze789[Nazwisko]=podroze789[[#This Row],[Nazwisko]],podroze789[dnie],0))</f>
        <v>16</v>
      </c>
      <c r="CD958" s="1">
        <f>30+(podroze789[[#This Row],[dnie]]-1)*24</f>
        <v>30</v>
      </c>
      <c r="CE958" s="1">
        <f>podroze789[[#This Row],[dieta]]+podroze789[[#This Row],[Koszt_wyj]]</f>
        <v>472</v>
      </c>
      <c r="CF958" s="1">
        <f>MONTH(podroze789[[#This Row],[D_wyj]])</f>
        <v>9</v>
      </c>
      <c r="CG958" s="1">
        <f>podroze789[[#This Row],[dnie]]-1</f>
        <v>0</v>
      </c>
    </row>
    <row r="959" spans="1:85" hidden="1" x14ac:dyDescent="0.25">
      <c r="A959" s="1" t="s">
        <v>131</v>
      </c>
      <c r="B959" s="1" t="s">
        <v>132</v>
      </c>
      <c r="C959" s="1" t="s">
        <v>24</v>
      </c>
      <c r="D959" s="2">
        <v>41915</v>
      </c>
      <c r="E959" s="2">
        <v>41915</v>
      </c>
      <c r="F959">
        <v>290.7</v>
      </c>
      <c r="G959" t="str">
        <f>podroze[[#This Row],[Imie]]&amp;podroze[[#This Row],[Nazwisko]]</f>
        <v>WiktorWroblewski</v>
      </c>
      <c r="H959">
        <f>COUNTIF(podroze[id],podroze[[#This Row],[id]])</f>
        <v>8</v>
      </c>
      <c r="I959">
        <f>podroze[[#This Row],[D_powr]]-podroze[[#This Row],[D_wyj]]+1</f>
        <v>1</v>
      </c>
      <c r="J959" s="1" cm="1">
        <f t="array" ref="J959">SUM(IF(podroze[Nazwisko]=podroze[[#This Row],[Nazwisko]],podroze[dnie],0))</f>
        <v>16</v>
      </c>
      <c r="K959" s="1">
        <f>30+(podroze[[#This Row],[dnie]]-1)*24</f>
        <v>30</v>
      </c>
      <c r="AB959" s="1" t="s">
        <v>131</v>
      </c>
      <c r="AC959" s="1" t="s">
        <v>132</v>
      </c>
      <c r="AD959" s="1" t="s">
        <v>24</v>
      </c>
      <c r="AE959" s="2">
        <v>41915</v>
      </c>
      <c r="AF959" s="2">
        <v>41915</v>
      </c>
      <c r="AG959">
        <v>290.7</v>
      </c>
      <c r="AH959" t="str">
        <f>podroze7[[#This Row],[Imie]]&amp;podroze7[[#This Row],[Nazwisko]]</f>
        <v>WiktorWroblewski</v>
      </c>
      <c r="AI959">
        <f>COUNTIF(podroze7[id],podroze7[[#This Row],[id]])</f>
        <v>8</v>
      </c>
      <c r="AJ959">
        <f>podroze7[[#This Row],[D_powr]]-podroze7[[#This Row],[D_wyj]]+1</f>
        <v>1</v>
      </c>
      <c r="AK959" s="1" cm="1">
        <f t="array" ref="AK959">SUM(IF(podroze7[Nazwisko]=podroze7[[#This Row],[Nazwisko]],podroze7[dnie],0))</f>
        <v>16</v>
      </c>
      <c r="AL959" s="1">
        <f>30+(podroze7[[#This Row],[dnie]]-1)*24</f>
        <v>30</v>
      </c>
      <c r="AM959" s="1">
        <f>podroze7[[#This Row],[dieta]]+podroze7[[#This Row],[Koszt_wyj]]</f>
        <v>320.7</v>
      </c>
      <c r="AZ959" s="1" t="s">
        <v>131</v>
      </c>
      <c r="BA959" s="1" t="s">
        <v>132</v>
      </c>
      <c r="BB959" s="1" t="s">
        <v>24</v>
      </c>
      <c r="BC959" s="2">
        <v>41915</v>
      </c>
      <c r="BD959" s="2">
        <v>41915</v>
      </c>
      <c r="BE959">
        <v>290.7</v>
      </c>
      <c r="BF959" t="str">
        <f>podroze78[[#This Row],[Imie]]&amp;podroze78[[#This Row],[Nazwisko]]</f>
        <v>WiktorWroblewski</v>
      </c>
      <c r="BG959">
        <f>COUNTIF(podroze78[id],podroze78[[#This Row],[id]])</f>
        <v>8</v>
      </c>
      <c r="BH959">
        <f>podroze78[[#This Row],[D_powr]]-podroze78[[#This Row],[D_wyj]]+1</f>
        <v>1</v>
      </c>
      <c r="BI959" s="1" cm="1">
        <f t="array" ref="BI959">SUM(IF(podroze78[Nazwisko]=podroze78[[#This Row],[Nazwisko]],podroze78[dnie],0))</f>
        <v>16</v>
      </c>
      <c r="BJ959" s="1">
        <f>30+(podroze78[[#This Row],[dnie]]-1)*24</f>
        <v>30</v>
      </c>
      <c r="BK959" s="1">
        <f>podroze78[[#This Row],[dieta]]+podroze78[[#This Row],[Koszt_wyj]]</f>
        <v>320.7</v>
      </c>
      <c r="BL959" s="1">
        <f>MONTH(podroze78[[#This Row],[D_wyj]])</f>
        <v>10</v>
      </c>
      <c r="BT959" s="1" t="s">
        <v>131</v>
      </c>
      <c r="BU959" s="1" t="s">
        <v>132</v>
      </c>
      <c r="BV959" s="1" t="s">
        <v>24</v>
      </c>
      <c r="BW959" s="2">
        <v>41915</v>
      </c>
      <c r="BX959" s="2">
        <v>41915</v>
      </c>
      <c r="BY959">
        <v>290.7</v>
      </c>
      <c r="BZ959" t="str">
        <f>podroze789[[#This Row],[Imie]]&amp;podroze789[[#This Row],[Nazwisko]]</f>
        <v>WiktorWroblewski</v>
      </c>
      <c r="CA959">
        <f>COUNTIF(podroze789[id],podroze789[[#This Row],[id]])</f>
        <v>8</v>
      </c>
      <c r="CB959">
        <f>podroze789[[#This Row],[D_powr]]-podroze789[[#This Row],[D_wyj]]+1</f>
        <v>1</v>
      </c>
      <c r="CC959" s="1" cm="1">
        <f t="array" ref="CC959">SUM(IF(podroze789[Nazwisko]=podroze789[[#This Row],[Nazwisko]],podroze789[dnie],0))</f>
        <v>16</v>
      </c>
      <c r="CD959" s="1">
        <f>30+(podroze789[[#This Row],[dnie]]-1)*24</f>
        <v>30</v>
      </c>
      <c r="CE959" s="1">
        <f>podroze789[[#This Row],[dieta]]+podroze789[[#This Row],[Koszt_wyj]]</f>
        <v>320.7</v>
      </c>
      <c r="CF959" s="1">
        <f>MONTH(podroze789[[#This Row],[D_wyj]])</f>
        <v>10</v>
      </c>
      <c r="CG959" s="1">
        <f>podroze789[[#This Row],[dnie]]-1</f>
        <v>0</v>
      </c>
    </row>
    <row r="960" spans="1:85" hidden="1" x14ac:dyDescent="0.25">
      <c r="A960" s="1" t="s">
        <v>131</v>
      </c>
      <c r="B960" s="1" t="s">
        <v>132</v>
      </c>
      <c r="C960" s="1" t="s">
        <v>14</v>
      </c>
      <c r="D960" s="2">
        <v>41995</v>
      </c>
      <c r="E960" s="2">
        <v>41995</v>
      </c>
      <c r="F960">
        <v>178.5</v>
      </c>
      <c r="G960" t="str">
        <f>podroze[[#This Row],[Imie]]&amp;podroze[[#This Row],[Nazwisko]]</f>
        <v>WiktorWroblewski</v>
      </c>
      <c r="H960">
        <f>COUNTIF(podroze[id],podroze[[#This Row],[id]])</f>
        <v>8</v>
      </c>
      <c r="I960">
        <f>podroze[[#This Row],[D_powr]]-podroze[[#This Row],[D_wyj]]+1</f>
        <v>1</v>
      </c>
      <c r="J960" s="1" cm="1">
        <f t="array" ref="J960">SUM(IF(podroze[Nazwisko]=podroze[[#This Row],[Nazwisko]],podroze[dnie],0))</f>
        <v>16</v>
      </c>
      <c r="K960" s="1">
        <f>30+(podroze[[#This Row],[dnie]]-1)*24</f>
        <v>30</v>
      </c>
      <c r="AB960" s="1" t="s">
        <v>131</v>
      </c>
      <c r="AC960" s="1" t="s">
        <v>132</v>
      </c>
      <c r="AD960" s="1" t="s">
        <v>14</v>
      </c>
      <c r="AE960" s="2">
        <v>41995</v>
      </c>
      <c r="AF960" s="2">
        <v>41995</v>
      </c>
      <c r="AG960">
        <v>178.5</v>
      </c>
      <c r="AH960" t="str">
        <f>podroze7[[#This Row],[Imie]]&amp;podroze7[[#This Row],[Nazwisko]]</f>
        <v>WiktorWroblewski</v>
      </c>
      <c r="AI960">
        <f>COUNTIF(podroze7[id],podroze7[[#This Row],[id]])</f>
        <v>8</v>
      </c>
      <c r="AJ960">
        <f>podroze7[[#This Row],[D_powr]]-podroze7[[#This Row],[D_wyj]]+1</f>
        <v>1</v>
      </c>
      <c r="AK960" s="1" cm="1">
        <f t="array" ref="AK960">SUM(IF(podroze7[Nazwisko]=podroze7[[#This Row],[Nazwisko]],podroze7[dnie],0))</f>
        <v>16</v>
      </c>
      <c r="AL960" s="1">
        <f>30+(podroze7[[#This Row],[dnie]]-1)*24</f>
        <v>30</v>
      </c>
      <c r="AM960" s="1">
        <f>podroze7[[#This Row],[dieta]]+podroze7[[#This Row],[Koszt_wyj]]</f>
        <v>208.5</v>
      </c>
      <c r="AZ960" s="1" t="s">
        <v>131</v>
      </c>
      <c r="BA960" s="1" t="s">
        <v>132</v>
      </c>
      <c r="BB960" s="1" t="s">
        <v>14</v>
      </c>
      <c r="BC960" s="2">
        <v>41995</v>
      </c>
      <c r="BD960" s="2">
        <v>41995</v>
      </c>
      <c r="BE960">
        <v>178.5</v>
      </c>
      <c r="BF960" t="str">
        <f>podroze78[[#This Row],[Imie]]&amp;podroze78[[#This Row],[Nazwisko]]</f>
        <v>WiktorWroblewski</v>
      </c>
      <c r="BG960">
        <f>COUNTIF(podroze78[id],podroze78[[#This Row],[id]])</f>
        <v>8</v>
      </c>
      <c r="BH960">
        <f>podroze78[[#This Row],[D_powr]]-podroze78[[#This Row],[D_wyj]]+1</f>
        <v>1</v>
      </c>
      <c r="BI960" s="1" cm="1">
        <f t="array" ref="BI960">SUM(IF(podroze78[Nazwisko]=podroze78[[#This Row],[Nazwisko]],podroze78[dnie],0))</f>
        <v>16</v>
      </c>
      <c r="BJ960" s="1">
        <f>30+(podroze78[[#This Row],[dnie]]-1)*24</f>
        <v>30</v>
      </c>
      <c r="BK960" s="1">
        <f>podroze78[[#This Row],[dieta]]+podroze78[[#This Row],[Koszt_wyj]]</f>
        <v>208.5</v>
      </c>
      <c r="BL960" s="1">
        <f>MONTH(podroze78[[#This Row],[D_wyj]])</f>
        <v>12</v>
      </c>
      <c r="BT960" s="1" t="s">
        <v>131</v>
      </c>
      <c r="BU960" s="1" t="s">
        <v>132</v>
      </c>
      <c r="BV960" s="1" t="s">
        <v>14</v>
      </c>
      <c r="BW960" s="2">
        <v>41995</v>
      </c>
      <c r="BX960" s="2">
        <v>41995</v>
      </c>
      <c r="BY960">
        <v>178.5</v>
      </c>
      <c r="BZ960" t="str">
        <f>podroze789[[#This Row],[Imie]]&amp;podroze789[[#This Row],[Nazwisko]]</f>
        <v>WiktorWroblewski</v>
      </c>
      <c r="CA960">
        <f>COUNTIF(podroze789[id],podroze789[[#This Row],[id]])</f>
        <v>8</v>
      </c>
      <c r="CB960">
        <f>podroze789[[#This Row],[D_powr]]-podroze789[[#This Row],[D_wyj]]+1</f>
        <v>1</v>
      </c>
      <c r="CC960" s="1" cm="1">
        <f t="array" ref="CC960">SUM(IF(podroze789[Nazwisko]=podroze789[[#This Row],[Nazwisko]],podroze789[dnie],0))</f>
        <v>16</v>
      </c>
      <c r="CD960" s="1">
        <f>30+(podroze789[[#This Row],[dnie]]-1)*24</f>
        <v>30</v>
      </c>
      <c r="CE960" s="1">
        <f>podroze789[[#This Row],[dieta]]+podroze789[[#This Row],[Koszt_wyj]]</f>
        <v>208.5</v>
      </c>
      <c r="CF960" s="1">
        <f>MONTH(podroze789[[#This Row],[D_wyj]])</f>
        <v>12</v>
      </c>
      <c r="CG960" s="1">
        <f>podroze789[[#This Row],[dnie]]-1</f>
        <v>0</v>
      </c>
    </row>
    <row r="961" spans="1:85" hidden="1" x14ac:dyDescent="0.25">
      <c r="A961" s="1" t="s">
        <v>39</v>
      </c>
      <c r="B961" s="1" t="s">
        <v>40</v>
      </c>
      <c r="C961" s="1" t="s">
        <v>27</v>
      </c>
      <c r="D961" s="2">
        <v>41642</v>
      </c>
      <c r="E961" s="2">
        <v>41642</v>
      </c>
      <c r="F961">
        <v>442</v>
      </c>
      <c r="G961" t="str">
        <f>podroze[[#This Row],[Imie]]&amp;podroze[[#This Row],[Nazwisko]]</f>
        <v>GustawPoznanski</v>
      </c>
      <c r="H961">
        <f>COUNTIF(podroze[id],podroze[[#This Row],[id]])</f>
        <v>7</v>
      </c>
      <c r="I961">
        <f>podroze[[#This Row],[D_powr]]-podroze[[#This Row],[D_wyj]]+1</f>
        <v>1</v>
      </c>
      <c r="J961" s="1" cm="1">
        <f t="array" ref="J961">SUM(IF(podroze[Nazwisko]=podroze[[#This Row],[Nazwisko]],podroze[dnie],0))</f>
        <v>16</v>
      </c>
      <c r="K961" s="1">
        <f>30+(podroze[[#This Row],[dnie]]-1)*24</f>
        <v>30</v>
      </c>
      <c r="AB961" s="1" t="s">
        <v>39</v>
      </c>
      <c r="AC961" s="1" t="s">
        <v>40</v>
      </c>
      <c r="AD961" s="1" t="s">
        <v>27</v>
      </c>
      <c r="AE961" s="2">
        <v>41642</v>
      </c>
      <c r="AF961" s="2">
        <v>41642</v>
      </c>
      <c r="AG961">
        <v>442</v>
      </c>
      <c r="AH961" t="str">
        <f>podroze7[[#This Row],[Imie]]&amp;podroze7[[#This Row],[Nazwisko]]</f>
        <v>GustawPoznanski</v>
      </c>
      <c r="AI961">
        <f>COUNTIF(podroze7[id],podroze7[[#This Row],[id]])</f>
        <v>7</v>
      </c>
      <c r="AJ961">
        <f>podroze7[[#This Row],[D_powr]]-podroze7[[#This Row],[D_wyj]]+1</f>
        <v>1</v>
      </c>
      <c r="AK961" s="1" cm="1">
        <f t="array" ref="AK961">SUM(IF(podroze7[Nazwisko]=podroze7[[#This Row],[Nazwisko]],podroze7[dnie],0))</f>
        <v>16</v>
      </c>
      <c r="AL961" s="1">
        <f>30+(podroze7[[#This Row],[dnie]]-1)*24</f>
        <v>30</v>
      </c>
      <c r="AM961" s="1">
        <f>podroze7[[#This Row],[dieta]]+podroze7[[#This Row],[Koszt_wyj]]</f>
        <v>472</v>
      </c>
      <c r="AZ961" s="1" t="s">
        <v>39</v>
      </c>
      <c r="BA961" s="1" t="s">
        <v>40</v>
      </c>
      <c r="BB961" s="1" t="s">
        <v>27</v>
      </c>
      <c r="BC961" s="2">
        <v>41642</v>
      </c>
      <c r="BD961" s="2">
        <v>41642</v>
      </c>
      <c r="BE961">
        <v>442</v>
      </c>
      <c r="BF961" t="str">
        <f>podroze78[[#This Row],[Imie]]&amp;podroze78[[#This Row],[Nazwisko]]</f>
        <v>GustawPoznanski</v>
      </c>
      <c r="BG961">
        <f>COUNTIF(podroze78[id],podroze78[[#This Row],[id]])</f>
        <v>7</v>
      </c>
      <c r="BH961">
        <f>podroze78[[#This Row],[D_powr]]-podroze78[[#This Row],[D_wyj]]+1</f>
        <v>1</v>
      </c>
      <c r="BI961" s="1" cm="1">
        <f t="array" ref="BI961">SUM(IF(podroze78[Nazwisko]=podroze78[[#This Row],[Nazwisko]],podroze78[dnie],0))</f>
        <v>16</v>
      </c>
      <c r="BJ961" s="1">
        <f>30+(podroze78[[#This Row],[dnie]]-1)*24</f>
        <v>30</v>
      </c>
      <c r="BK961" s="1">
        <f>podroze78[[#This Row],[dieta]]+podroze78[[#This Row],[Koszt_wyj]]</f>
        <v>472</v>
      </c>
      <c r="BL961" s="1">
        <f>MONTH(podroze78[[#This Row],[D_wyj]])</f>
        <v>1</v>
      </c>
      <c r="BT961" s="1" t="s">
        <v>39</v>
      </c>
      <c r="BU961" s="1" t="s">
        <v>40</v>
      </c>
      <c r="BV961" s="1" t="s">
        <v>27</v>
      </c>
      <c r="BW961" s="2">
        <v>41642</v>
      </c>
      <c r="BX961" s="2">
        <v>41642</v>
      </c>
      <c r="BY961">
        <v>442</v>
      </c>
      <c r="BZ961" t="str">
        <f>podroze789[[#This Row],[Imie]]&amp;podroze789[[#This Row],[Nazwisko]]</f>
        <v>GustawPoznanski</v>
      </c>
      <c r="CA961">
        <f>COUNTIF(podroze789[id],podroze789[[#This Row],[id]])</f>
        <v>7</v>
      </c>
      <c r="CB961">
        <f>podroze789[[#This Row],[D_powr]]-podroze789[[#This Row],[D_wyj]]+1</f>
        <v>1</v>
      </c>
      <c r="CC961" s="1" cm="1">
        <f t="array" ref="CC961">SUM(IF(podroze789[Nazwisko]=podroze789[[#This Row],[Nazwisko]],podroze789[dnie],0))</f>
        <v>16</v>
      </c>
      <c r="CD961" s="1">
        <f>30+(podroze789[[#This Row],[dnie]]-1)*24</f>
        <v>30</v>
      </c>
      <c r="CE961" s="1">
        <f>podroze789[[#This Row],[dieta]]+podroze789[[#This Row],[Koszt_wyj]]</f>
        <v>472</v>
      </c>
      <c r="CF961" s="1">
        <f>MONTH(podroze789[[#This Row],[D_wyj]])</f>
        <v>1</v>
      </c>
      <c r="CG961" s="1">
        <f>podroze789[[#This Row],[dnie]]-1</f>
        <v>0</v>
      </c>
    </row>
    <row r="962" spans="1:85" hidden="1" x14ac:dyDescent="0.25">
      <c r="A962" s="1" t="s">
        <v>39</v>
      </c>
      <c r="B962" s="1" t="s">
        <v>40</v>
      </c>
      <c r="C962" s="1" t="s">
        <v>24</v>
      </c>
      <c r="D962" s="2">
        <v>41957</v>
      </c>
      <c r="E962" s="2">
        <v>41957</v>
      </c>
      <c r="F962">
        <v>290.7</v>
      </c>
      <c r="G962" t="str">
        <f>podroze[[#This Row],[Imie]]&amp;podroze[[#This Row],[Nazwisko]]</f>
        <v>GustawPoznanski</v>
      </c>
      <c r="H962">
        <f>COUNTIF(podroze[id],podroze[[#This Row],[id]])</f>
        <v>7</v>
      </c>
      <c r="I962">
        <f>podroze[[#This Row],[D_powr]]-podroze[[#This Row],[D_wyj]]+1</f>
        <v>1</v>
      </c>
      <c r="J962" s="1" cm="1">
        <f t="array" ref="J962">SUM(IF(podroze[Nazwisko]=podroze[[#This Row],[Nazwisko]],podroze[dnie],0))</f>
        <v>16</v>
      </c>
      <c r="K962" s="1">
        <f>30+(podroze[[#This Row],[dnie]]-1)*24</f>
        <v>30</v>
      </c>
      <c r="AB962" s="1" t="s">
        <v>39</v>
      </c>
      <c r="AC962" s="1" t="s">
        <v>40</v>
      </c>
      <c r="AD962" s="1" t="s">
        <v>24</v>
      </c>
      <c r="AE962" s="2">
        <v>41957</v>
      </c>
      <c r="AF962" s="2">
        <v>41957</v>
      </c>
      <c r="AG962">
        <v>290.7</v>
      </c>
      <c r="AH962" t="str">
        <f>podroze7[[#This Row],[Imie]]&amp;podroze7[[#This Row],[Nazwisko]]</f>
        <v>GustawPoznanski</v>
      </c>
      <c r="AI962">
        <f>COUNTIF(podroze7[id],podroze7[[#This Row],[id]])</f>
        <v>7</v>
      </c>
      <c r="AJ962">
        <f>podroze7[[#This Row],[D_powr]]-podroze7[[#This Row],[D_wyj]]+1</f>
        <v>1</v>
      </c>
      <c r="AK962" s="1" cm="1">
        <f t="array" ref="AK962">SUM(IF(podroze7[Nazwisko]=podroze7[[#This Row],[Nazwisko]],podroze7[dnie],0))</f>
        <v>16</v>
      </c>
      <c r="AL962" s="1">
        <f>30+(podroze7[[#This Row],[dnie]]-1)*24</f>
        <v>30</v>
      </c>
      <c r="AM962" s="1">
        <f>podroze7[[#This Row],[dieta]]+podroze7[[#This Row],[Koszt_wyj]]</f>
        <v>320.7</v>
      </c>
      <c r="AZ962" s="1" t="s">
        <v>39</v>
      </c>
      <c r="BA962" s="1" t="s">
        <v>40</v>
      </c>
      <c r="BB962" s="1" t="s">
        <v>24</v>
      </c>
      <c r="BC962" s="2">
        <v>41957</v>
      </c>
      <c r="BD962" s="2">
        <v>41957</v>
      </c>
      <c r="BE962">
        <v>290.7</v>
      </c>
      <c r="BF962" t="str">
        <f>podroze78[[#This Row],[Imie]]&amp;podroze78[[#This Row],[Nazwisko]]</f>
        <v>GustawPoznanski</v>
      </c>
      <c r="BG962">
        <f>COUNTIF(podroze78[id],podroze78[[#This Row],[id]])</f>
        <v>7</v>
      </c>
      <c r="BH962">
        <f>podroze78[[#This Row],[D_powr]]-podroze78[[#This Row],[D_wyj]]+1</f>
        <v>1</v>
      </c>
      <c r="BI962" s="1" cm="1">
        <f t="array" ref="BI962">SUM(IF(podroze78[Nazwisko]=podroze78[[#This Row],[Nazwisko]],podroze78[dnie],0))</f>
        <v>16</v>
      </c>
      <c r="BJ962" s="1">
        <f>30+(podroze78[[#This Row],[dnie]]-1)*24</f>
        <v>30</v>
      </c>
      <c r="BK962" s="1">
        <f>podroze78[[#This Row],[dieta]]+podroze78[[#This Row],[Koszt_wyj]]</f>
        <v>320.7</v>
      </c>
      <c r="BL962" s="1">
        <f>MONTH(podroze78[[#This Row],[D_wyj]])</f>
        <v>11</v>
      </c>
      <c r="BT962" s="1" t="s">
        <v>39</v>
      </c>
      <c r="BU962" s="1" t="s">
        <v>40</v>
      </c>
      <c r="BV962" s="1" t="s">
        <v>24</v>
      </c>
      <c r="BW962" s="2">
        <v>41957</v>
      </c>
      <c r="BX962" s="2">
        <v>41957</v>
      </c>
      <c r="BY962">
        <v>290.7</v>
      </c>
      <c r="BZ962" t="str">
        <f>podroze789[[#This Row],[Imie]]&amp;podroze789[[#This Row],[Nazwisko]]</f>
        <v>GustawPoznanski</v>
      </c>
      <c r="CA962">
        <f>COUNTIF(podroze789[id],podroze789[[#This Row],[id]])</f>
        <v>7</v>
      </c>
      <c r="CB962">
        <f>podroze789[[#This Row],[D_powr]]-podroze789[[#This Row],[D_wyj]]+1</f>
        <v>1</v>
      </c>
      <c r="CC962" s="1" cm="1">
        <f t="array" ref="CC962">SUM(IF(podroze789[Nazwisko]=podroze789[[#This Row],[Nazwisko]],podroze789[dnie],0))</f>
        <v>16</v>
      </c>
      <c r="CD962" s="1">
        <f>30+(podroze789[[#This Row],[dnie]]-1)*24</f>
        <v>30</v>
      </c>
      <c r="CE962" s="1">
        <f>podroze789[[#This Row],[dieta]]+podroze789[[#This Row],[Koszt_wyj]]</f>
        <v>320.7</v>
      </c>
      <c r="CF962" s="1">
        <f>MONTH(podroze789[[#This Row],[D_wyj]])</f>
        <v>11</v>
      </c>
      <c r="CG962" s="1">
        <f>podroze789[[#This Row],[dnie]]-1</f>
        <v>0</v>
      </c>
    </row>
    <row r="963" spans="1:85" hidden="1" x14ac:dyDescent="0.25">
      <c r="A963" s="1" t="s">
        <v>25</v>
      </c>
      <c r="B963" s="1" t="s">
        <v>68</v>
      </c>
      <c r="C963" s="1" t="s">
        <v>59</v>
      </c>
      <c r="D963" s="2">
        <v>41649</v>
      </c>
      <c r="E963" s="2">
        <v>41649</v>
      </c>
      <c r="F963">
        <v>442</v>
      </c>
      <c r="G963" t="str">
        <f>podroze[[#This Row],[Imie]]&amp;podroze[[#This Row],[Nazwisko]]</f>
        <v>JerzyJurajski</v>
      </c>
      <c r="H963">
        <f>COUNTIF(podroze[id],podroze[[#This Row],[id]])</f>
        <v>6</v>
      </c>
      <c r="I963">
        <f>podroze[[#This Row],[D_powr]]-podroze[[#This Row],[D_wyj]]+1</f>
        <v>1</v>
      </c>
      <c r="J963" s="1" cm="1">
        <f t="array" ref="J963">SUM(IF(podroze[Nazwisko]=podroze[[#This Row],[Nazwisko]],podroze[dnie],0))</f>
        <v>16</v>
      </c>
      <c r="K963" s="1">
        <f>30+(podroze[[#This Row],[dnie]]-1)*24</f>
        <v>30</v>
      </c>
      <c r="AB963" s="1" t="s">
        <v>25</v>
      </c>
      <c r="AC963" s="1" t="s">
        <v>68</v>
      </c>
      <c r="AD963" s="1" t="s">
        <v>59</v>
      </c>
      <c r="AE963" s="2">
        <v>41649</v>
      </c>
      <c r="AF963" s="2">
        <v>41649</v>
      </c>
      <c r="AG963">
        <v>442</v>
      </c>
      <c r="AH963" t="str">
        <f>podroze7[[#This Row],[Imie]]&amp;podroze7[[#This Row],[Nazwisko]]</f>
        <v>JerzyJurajski</v>
      </c>
      <c r="AI963">
        <f>COUNTIF(podroze7[id],podroze7[[#This Row],[id]])</f>
        <v>6</v>
      </c>
      <c r="AJ963">
        <f>podroze7[[#This Row],[D_powr]]-podroze7[[#This Row],[D_wyj]]+1</f>
        <v>1</v>
      </c>
      <c r="AK963" s="1" cm="1">
        <f t="array" ref="AK963">SUM(IF(podroze7[Nazwisko]=podroze7[[#This Row],[Nazwisko]],podroze7[dnie],0))</f>
        <v>16</v>
      </c>
      <c r="AL963" s="1">
        <f>30+(podroze7[[#This Row],[dnie]]-1)*24</f>
        <v>30</v>
      </c>
      <c r="AM963" s="1">
        <f>podroze7[[#This Row],[dieta]]+podroze7[[#This Row],[Koszt_wyj]]</f>
        <v>472</v>
      </c>
      <c r="AZ963" s="1" t="s">
        <v>25</v>
      </c>
      <c r="BA963" s="1" t="s">
        <v>68</v>
      </c>
      <c r="BB963" s="1" t="s">
        <v>59</v>
      </c>
      <c r="BC963" s="2">
        <v>41649</v>
      </c>
      <c r="BD963" s="2">
        <v>41649</v>
      </c>
      <c r="BE963">
        <v>442</v>
      </c>
      <c r="BF963" t="str">
        <f>podroze78[[#This Row],[Imie]]&amp;podroze78[[#This Row],[Nazwisko]]</f>
        <v>JerzyJurajski</v>
      </c>
      <c r="BG963">
        <f>COUNTIF(podroze78[id],podroze78[[#This Row],[id]])</f>
        <v>6</v>
      </c>
      <c r="BH963">
        <f>podroze78[[#This Row],[D_powr]]-podroze78[[#This Row],[D_wyj]]+1</f>
        <v>1</v>
      </c>
      <c r="BI963" s="1" cm="1">
        <f t="array" ref="BI963">SUM(IF(podroze78[Nazwisko]=podroze78[[#This Row],[Nazwisko]],podroze78[dnie],0))</f>
        <v>16</v>
      </c>
      <c r="BJ963" s="1">
        <f>30+(podroze78[[#This Row],[dnie]]-1)*24</f>
        <v>30</v>
      </c>
      <c r="BK963" s="1">
        <f>podroze78[[#This Row],[dieta]]+podroze78[[#This Row],[Koszt_wyj]]</f>
        <v>472</v>
      </c>
      <c r="BL963" s="1">
        <f>MONTH(podroze78[[#This Row],[D_wyj]])</f>
        <v>1</v>
      </c>
      <c r="BT963" s="1" t="s">
        <v>25</v>
      </c>
      <c r="BU963" s="1" t="s">
        <v>68</v>
      </c>
      <c r="BV963" s="1" t="s">
        <v>59</v>
      </c>
      <c r="BW963" s="2">
        <v>41649</v>
      </c>
      <c r="BX963" s="2">
        <v>41649</v>
      </c>
      <c r="BY963">
        <v>442</v>
      </c>
      <c r="BZ963" t="str">
        <f>podroze789[[#This Row],[Imie]]&amp;podroze789[[#This Row],[Nazwisko]]</f>
        <v>JerzyJurajski</v>
      </c>
      <c r="CA963">
        <f>COUNTIF(podroze789[id],podroze789[[#This Row],[id]])</f>
        <v>6</v>
      </c>
      <c r="CB963">
        <f>podroze789[[#This Row],[D_powr]]-podroze789[[#This Row],[D_wyj]]+1</f>
        <v>1</v>
      </c>
      <c r="CC963" s="1" cm="1">
        <f t="array" ref="CC963">SUM(IF(podroze789[Nazwisko]=podroze789[[#This Row],[Nazwisko]],podroze789[dnie],0))</f>
        <v>16</v>
      </c>
      <c r="CD963" s="1">
        <f>30+(podroze789[[#This Row],[dnie]]-1)*24</f>
        <v>30</v>
      </c>
      <c r="CE963" s="1">
        <f>podroze789[[#This Row],[dieta]]+podroze789[[#This Row],[Koszt_wyj]]</f>
        <v>472</v>
      </c>
      <c r="CF963" s="1">
        <f>MONTH(podroze789[[#This Row],[D_wyj]])</f>
        <v>1</v>
      </c>
      <c r="CG963" s="1">
        <f>podroze789[[#This Row],[dnie]]-1</f>
        <v>0</v>
      </c>
    </row>
    <row r="964" spans="1:85" hidden="1" x14ac:dyDescent="0.25">
      <c r="A964" s="1" t="s">
        <v>25</v>
      </c>
      <c r="B964" s="1" t="s">
        <v>68</v>
      </c>
      <c r="C964" s="1" t="s">
        <v>72</v>
      </c>
      <c r="D964" s="2">
        <v>41652</v>
      </c>
      <c r="E964" s="2">
        <v>41652</v>
      </c>
      <c r="F964">
        <v>494.7</v>
      </c>
      <c r="G964" t="str">
        <f>podroze[[#This Row],[Imie]]&amp;podroze[[#This Row],[Nazwisko]]</f>
        <v>JerzyJurajski</v>
      </c>
      <c r="H964">
        <f>COUNTIF(podroze[id],podroze[[#This Row],[id]])</f>
        <v>6</v>
      </c>
      <c r="I964">
        <f>podroze[[#This Row],[D_powr]]-podroze[[#This Row],[D_wyj]]+1</f>
        <v>1</v>
      </c>
      <c r="J964" s="1" cm="1">
        <f t="array" ref="J964">SUM(IF(podroze[Nazwisko]=podroze[[#This Row],[Nazwisko]],podroze[dnie],0))</f>
        <v>16</v>
      </c>
      <c r="K964" s="1">
        <f>30+(podroze[[#This Row],[dnie]]-1)*24</f>
        <v>30</v>
      </c>
      <c r="AB964" s="1" t="s">
        <v>25</v>
      </c>
      <c r="AC964" s="1" t="s">
        <v>68</v>
      </c>
      <c r="AD964" s="1" t="s">
        <v>72</v>
      </c>
      <c r="AE964" s="2">
        <v>41652</v>
      </c>
      <c r="AF964" s="2">
        <v>41652</v>
      </c>
      <c r="AG964">
        <v>494.7</v>
      </c>
      <c r="AH964" t="str">
        <f>podroze7[[#This Row],[Imie]]&amp;podroze7[[#This Row],[Nazwisko]]</f>
        <v>JerzyJurajski</v>
      </c>
      <c r="AI964">
        <f>COUNTIF(podroze7[id],podroze7[[#This Row],[id]])</f>
        <v>6</v>
      </c>
      <c r="AJ964">
        <f>podroze7[[#This Row],[D_powr]]-podroze7[[#This Row],[D_wyj]]+1</f>
        <v>1</v>
      </c>
      <c r="AK964" s="1" cm="1">
        <f t="array" ref="AK964">SUM(IF(podroze7[Nazwisko]=podroze7[[#This Row],[Nazwisko]],podroze7[dnie],0))</f>
        <v>16</v>
      </c>
      <c r="AL964" s="1">
        <f>30+(podroze7[[#This Row],[dnie]]-1)*24</f>
        <v>30</v>
      </c>
      <c r="AM964" s="1">
        <f>podroze7[[#This Row],[dieta]]+podroze7[[#This Row],[Koszt_wyj]]</f>
        <v>524.70000000000005</v>
      </c>
      <c r="AZ964" s="1" t="s">
        <v>25</v>
      </c>
      <c r="BA964" s="1" t="s">
        <v>68</v>
      </c>
      <c r="BB964" s="1" t="s">
        <v>72</v>
      </c>
      <c r="BC964" s="2">
        <v>41652</v>
      </c>
      <c r="BD964" s="2">
        <v>41652</v>
      </c>
      <c r="BE964">
        <v>494.7</v>
      </c>
      <c r="BF964" t="str">
        <f>podroze78[[#This Row],[Imie]]&amp;podroze78[[#This Row],[Nazwisko]]</f>
        <v>JerzyJurajski</v>
      </c>
      <c r="BG964">
        <f>COUNTIF(podroze78[id],podroze78[[#This Row],[id]])</f>
        <v>6</v>
      </c>
      <c r="BH964">
        <f>podroze78[[#This Row],[D_powr]]-podroze78[[#This Row],[D_wyj]]+1</f>
        <v>1</v>
      </c>
      <c r="BI964" s="1" cm="1">
        <f t="array" ref="BI964">SUM(IF(podroze78[Nazwisko]=podroze78[[#This Row],[Nazwisko]],podroze78[dnie],0))</f>
        <v>16</v>
      </c>
      <c r="BJ964" s="1">
        <f>30+(podroze78[[#This Row],[dnie]]-1)*24</f>
        <v>30</v>
      </c>
      <c r="BK964" s="1">
        <f>podroze78[[#This Row],[dieta]]+podroze78[[#This Row],[Koszt_wyj]]</f>
        <v>524.70000000000005</v>
      </c>
      <c r="BL964" s="1">
        <f>MONTH(podroze78[[#This Row],[D_wyj]])</f>
        <v>1</v>
      </c>
      <c r="BT964" s="1" t="s">
        <v>25</v>
      </c>
      <c r="BU964" s="1" t="s">
        <v>68</v>
      </c>
      <c r="BV964" s="1" t="s">
        <v>72</v>
      </c>
      <c r="BW964" s="2">
        <v>41652</v>
      </c>
      <c r="BX964" s="2">
        <v>41652</v>
      </c>
      <c r="BY964">
        <v>494.7</v>
      </c>
      <c r="BZ964" t="str">
        <f>podroze789[[#This Row],[Imie]]&amp;podroze789[[#This Row],[Nazwisko]]</f>
        <v>JerzyJurajski</v>
      </c>
      <c r="CA964">
        <f>COUNTIF(podroze789[id],podroze789[[#This Row],[id]])</f>
        <v>6</v>
      </c>
      <c r="CB964">
        <f>podroze789[[#This Row],[D_powr]]-podroze789[[#This Row],[D_wyj]]+1</f>
        <v>1</v>
      </c>
      <c r="CC964" s="1" cm="1">
        <f t="array" ref="CC964">SUM(IF(podroze789[Nazwisko]=podroze789[[#This Row],[Nazwisko]],podroze789[dnie],0))</f>
        <v>16</v>
      </c>
      <c r="CD964" s="1">
        <f>30+(podroze789[[#This Row],[dnie]]-1)*24</f>
        <v>30</v>
      </c>
      <c r="CE964" s="1">
        <f>podroze789[[#This Row],[dieta]]+podroze789[[#This Row],[Koszt_wyj]]</f>
        <v>524.70000000000005</v>
      </c>
      <c r="CF964" s="1">
        <f>MONTH(podroze789[[#This Row],[D_wyj]])</f>
        <v>1</v>
      </c>
      <c r="CG964" s="1">
        <f>podroze789[[#This Row],[dnie]]-1</f>
        <v>0</v>
      </c>
    </row>
    <row r="965" spans="1:85" x14ac:dyDescent="0.25">
      <c r="A965" s="1" t="s">
        <v>73</v>
      </c>
      <c r="B965" s="1" t="s">
        <v>155</v>
      </c>
      <c r="C965" s="1" t="s">
        <v>14</v>
      </c>
      <c r="D965" s="2">
        <v>41701</v>
      </c>
      <c r="E965" s="2">
        <v>41704</v>
      </c>
      <c r="F965">
        <v>550.5</v>
      </c>
      <c r="G965" t="str">
        <f>podroze[[#This Row],[Imie]]&amp;podroze[[#This Row],[Nazwisko]]</f>
        <v>WojciechMazowiecki</v>
      </c>
      <c r="H965">
        <f>COUNTIF(podroze[id],podroze[[#This Row],[id]])</f>
        <v>7</v>
      </c>
      <c r="I965">
        <f>podroze[[#This Row],[D_powr]]-podroze[[#This Row],[D_wyj]]+1</f>
        <v>4</v>
      </c>
      <c r="J965" s="1" cm="1">
        <f t="array" ref="J965">SUM(IF(podroze[Nazwisko]=podroze[[#This Row],[Nazwisko]],podroze[dnie],0))</f>
        <v>15</v>
      </c>
      <c r="K965" s="1">
        <f>30+(podroze[[#This Row],[dnie]]-1)*24</f>
        <v>102</v>
      </c>
      <c r="AB965" s="1" t="s">
        <v>73</v>
      </c>
      <c r="AC965" s="1" t="s">
        <v>155</v>
      </c>
      <c r="AD965" s="1" t="s">
        <v>14</v>
      </c>
      <c r="AE965" s="2">
        <v>41701</v>
      </c>
      <c r="AF965" s="2">
        <v>41704</v>
      </c>
      <c r="AG965">
        <v>550.5</v>
      </c>
      <c r="AH965" t="str">
        <f>podroze7[[#This Row],[Imie]]&amp;podroze7[[#This Row],[Nazwisko]]</f>
        <v>WojciechMazowiecki</v>
      </c>
      <c r="AI965">
        <f>COUNTIF(podroze7[id],podroze7[[#This Row],[id]])</f>
        <v>7</v>
      </c>
      <c r="AJ965">
        <f>podroze7[[#This Row],[D_powr]]-podroze7[[#This Row],[D_wyj]]+1</f>
        <v>4</v>
      </c>
      <c r="AK965" s="1" cm="1">
        <f t="array" ref="AK965">SUM(IF(podroze7[Nazwisko]=podroze7[[#This Row],[Nazwisko]],podroze7[dnie],0))</f>
        <v>15</v>
      </c>
      <c r="AL965" s="1">
        <f>30+(podroze7[[#This Row],[dnie]]-1)*24</f>
        <v>102</v>
      </c>
      <c r="AM965" s="1">
        <f>podroze7[[#This Row],[dieta]]+podroze7[[#This Row],[Koszt_wyj]]</f>
        <v>652.5</v>
      </c>
      <c r="AZ965" s="1" t="s">
        <v>73</v>
      </c>
      <c r="BA965" s="1" t="s">
        <v>155</v>
      </c>
      <c r="BB965" s="1" t="s">
        <v>14</v>
      </c>
      <c r="BC965" s="2">
        <v>41701</v>
      </c>
      <c r="BD965" s="2">
        <v>41704</v>
      </c>
      <c r="BE965">
        <v>550.5</v>
      </c>
      <c r="BF965" t="str">
        <f>podroze78[[#This Row],[Imie]]&amp;podroze78[[#This Row],[Nazwisko]]</f>
        <v>WojciechMazowiecki</v>
      </c>
      <c r="BG965">
        <f>COUNTIF(podroze78[id],podroze78[[#This Row],[id]])</f>
        <v>7</v>
      </c>
      <c r="BH965">
        <f>podroze78[[#This Row],[D_powr]]-podroze78[[#This Row],[D_wyj]]+1</f>
        <v>4</v>
      </c>
      <c r="BI965" s="1" cm="1">
        <f t="array" ref="BI965">SUM(IF(podroze78[Nazwisko]=podroze78[[#This Row],[Nazwisko]],podroze78[dnie],0))</f>
        <v>15</v>
      </c>
      <c r="BJ965" s="1">
        <f>30+(podroze78[[#This Row],[dnie]]-1)*24</f>
        <v>102</v>
      </c>
      <c r="BK965" s="1">
        <f>podroze78[[#This Row],[dieta]]+podroze78[[#This Row],[Koszt_wyj]]</f>
        <v>652.5</v>
      </c>
      <c r="BL965" s="1">
        <f>MONTH(podroze78[[#This Row],[D_wyj]])</f>
        <v>3</v>
      </c>
      <c r="BT965" s="1" t="s">
        <v>73</v>
      </c>
      <c r="BU965" s="1" t="s">
        <v>155</v>
      </c>
      <c r="BV965" s="1" t="s">
        <v>14</v>
      </c>
      <c r="BW965" s="2">
        <v>41701</v>
      </c>
      <c r="BX965" s="2">
        <v>41704</v>
      </c>
      <c r="BY965">
        <v>550.5</v>
      </c>
      <c r="BZ965" t="str">
        <f>podroze789[[#This Row],[Imie]]&amp;podroze789[[#This Row],[Nazwisko]]</f>
        <v>WojciechMazowiecki</v>
      </c>
      <c r="CA965">
        <f>COUNTIF(podroze789[id],podroze789[[#This Row],[id]])</f>
        <v>7</v>
      </c>
      <c r="CB965">
        <f>podroze789[[#This Row],[D_powr]]-podroze789[[#This Row],[D_wyj]]+1</f>
        <v>4</v>
      </c>
      <c r="CC965" s="1" cm="1">
        <f t="array" ref="CC965">SUM(IF(podroze789[Nazwisko]=podroze789[[#This Row],[Nazwisko]],podroze789[dnie],0))</f>
        <v>15</v>
      </c>
      <c r="CD965" s="1">
        <f>30+(podroze789[[#This Row],[dnie]]-1)*24</f>
        <v>102</v>
      </c>
      <c r="CE965" s="1">
        <f>podroze789[[#This Row],[dieta]]+podroze789[[#This Row],[Koszt_wyj]]</f>
        <v>652.5</v>
      </c>
      <c r="CF965" s="1">
        <f>MONTH(podroze789[[#This Row],[D_wyj]])</f>
        <v>3</v>
      </c>
      <c r="CG965" s="1">
        <f>podroze789[[#This Row],[dnie]]-1</f>
        <v>3</v>
      </c>
    </row>
    <row r="966" spans="1:85" x14ac:dyDescent="0.25">
      <c r="A966" s="1" t="s">
        <v>73</v>
      </c>
      <c r="B966" s="1" t="s">
        <v>155</v>
      </c>
      <c r="C966" s="1" t="s">
        <v>19</v>
      </c>
      <c r="D966" s="2">
        <v>41696</v>
      </c>
      <c r="E966" s="2">
        <v>41698</v>
      </c>
      <c r="F966">
        <v>795.4</v>
      </c>
      <c r="G966" t="str">
        <f>podroze[[#This Row],[Imie]]&amp;podroze[[#This Row],[Nazwisko]]</f>
        <v>WojciechMazowiecki</v>
      </c>
      <c r="H966">
        <f>COUNTIF(podroze[id],podroze[[#This Row],[id]])</f>
        <v>7</v>
      </c>
      <c r="I966">
        <f>podroze[[#This Row],[D_powr]]-podroze[[#This Row],[D_wyj]]+1</f>
        <v>3</v>
      </c>
      <c r="J966" s="1" cm="1">
        <f t="array" ref="J966">SUM(IF(podroze[Nazwisko]=podroze[[#This Row],[Nazwisko]],podroze[dnie],0))</f>
        <v>15</v>
      </c>
      <c r="K966" s="1">
        <f>30+(podroze[[#This Row],[dnie]]-1)*24</f>
        <v>78</v>
      </c>
      <c r="AB966" s="1" t="s">
        <v>73</v>
      </c>
      <c r="AC966" s="1" t="s">
        <v>155</v>
      </c>
      <c r="AD966" s="1" t="s">
        <v>19</v>
      </c>
      <c r="AE966" s="2">
        <v>41696</v>
      </c>
      <c r="AF966" s="2">
        <v>41698</v>
      </c>
      <c r="AG966">
        <v>795.4</v>
      </c>
      <c r="AH966" t="str">
        <f>podroze7[[#This Row],[Imie]]&amp;podroze7[[#This Row],[Nazwisko]]</f>
        <v>WojciechMazowiecki</v>
      </c>
      <c r="AI966">
        <f>COUNTIF(podroze7[id],podroze7[[#This Row],[id]])</f>
        <v>7</v>
      </c>
      <c r="AJ966">
        <f>podroze7[[#This Row],[D_powr]]-podroze7[[#This Row],[D_wyj]]+1</f>
        <v>3</v>
      </c>
      <c r="AK966" s="1" cm="1">
        <f t="array" ref="AK966">SUM(IF(podroze7[Nazwisko]=podroze7[[#This Row],[Nazwisko]],podroze7[dnie],0))</f>
        <v>15</v>
      </c>
      <c r="AL966" s="1">
        <f>30+(podroze7[[#This Row],[dnie]]-1)*24</f>
        <v>78</v>
      </c>
      <c r="AM966" s="1">
        <f>podroze7[[#This Row],[dieta]]+podroze7[[#This Row],[Koszt_wyj]]</f>
        <v>873.4</v>
      </c>
      <c r="AZ966" s="1" t="s">
        <v>73</v>
      </c>
      <c r="BA966" s="1" t="s">
        <v>155</v>
      </c>
      <c r="BB966" s="1" t="s">
        <v>19</v>
      </c>
      <c r="BC966" s="2">
        <v>41696</v>
      </c>
      <c r="BD966" s="2">
        <v>41698</v>
      </c>
      <c r="BE966">
        <v>795.4</v>
      </c>
      <c r="BF966" t="str">
        <f>podroze78[[#This Row],[Imie]]&amp;podroze78[[#This Row],[Nazwisko]]</f>
        <v>WojciechMazowiecki</v>
      </c>
      <c r="BG966">
        <f>COUNTIF(podroze78[id],podroze78[[#This Row],[id]])</f>
        <v>7</v>
      </c>
      <c r="BH966">
        <f>podroze78[[#This Row],[D_powr]]-podroze78[[#This Row],[D_wyj]]+1</f>
        <v>3</v>
      </c>
      <c r="BI966" s="1" cm="1">
        <f t="array" ref="BI966">SUM(IF(podroze78[Nazwisko]=podroze78[[#This Row],[Nazwisko]],podroze78[dnie],0))</f>
        <v>15</v>
      </c>
      <c r="BJ966" s="1">
        <f>30+(podroze78[[#This Row],[dnie]]-1)*24</f>
        <v>78</v>
      </c>
      <c r="BK966" s="1">
        <f>podroze78[[#This Row],[dieta]]+podroze78[[#This Row],[Koszt_wyj]]</f>
        <v>873.4</v>
      </c>
      <c r="BL966" s="1">
        <f>MONTH(podroze78[[#This Row],[D_wyj]])</f>
        <v>2</v>
      </c>
      <c r="BT966" s="1" t="s">
        <v>73</v>
      </c>
      <c r="BU966" s="1" t="s">
        <v>155</v>
      </c>
      <c r="BV966" s="1" t="s">
        <v>19</v>
      </c>
      <c r="BW966" s="2">
        <v>41696</v>
      </c>
      <c r="BX966" s="2">
        <v>41698</v>
      </c>
      <c r="BY966">
        <v>795.4</v>
      </c>
      <c r="BZ966" t="str">
        <f>podroze789[[#This Row],[Imie]]&amp;podroze789[[#This Row],[Nazwisko]]</f>
        <v>WojciechMazowiecki</v>
      </c>
      <c r="CA966">
        <f>COUNTIF(podroze789[id],podroze789[[#This Row],[id]])</f>
        <v>7</v>
      </c>
      <c r="CB966">
        <f>podroze789[[#This Row],[D_powr]]-podroze789[[#This Row],[D_wyj]]+1</f>
        <v>3</v>
      </c>
      <c r="CC966" s="1" cm="1">
        <f t="array" ref="CC966">SUM(IF(podroze789[Nazwisko]=podroze789[[#This Row],[Nazwisko]],podroze789[dnie],0))</f>
        <v>15</v>
      </c>
      <c r="CD966" s="1">
        <f>30+(podroze789[[#This Row],[dnie]]-1)*24</f>
        <v>78</v>
      </c>
      <c r="CE966" s="1">
        <f>podroze789[[#This Row],[dieta]]+podroze789[[#This Row],[Koszt_wyj]]</f>
        <v>873.4</v>
      </c>
      <c r="CF966" s="1">
        <f>MONTH(podroze789[[#This Row],[D_wyj]])</f>
        <v>2</v>
      </c>
      <c r="CG966" s="1">
        <f>podroze789[[#This Row],[dnie]]-1</f>
        <v>2</v>
      </c>
    </row>
    <row r="967" spans="1:85" x14ac:dyDescent="0.25">
      <c r="A967" s="1" t="s">
        <v>73</v>
      </c>
      <c r="B967" s="1" t="s">
        <v>155</v>
      </c>
      <c r="C967" s="1" t="s">
        <v>19</v>
      </c>
      <c r="D967" s="2">
        <v>41689</v>
      </c>
      <c r="E967" s="2">
        <v>41690</v>
      </c>
      <c r="F967">
        <v>654.4</v>
      </c>
      <c r="G967" t="str">
        <f>podroze[[#This Row],[Imie]]&amp;podroze[[#This Row],[Nazwisko]]</f>
        <v>WojciechMazowiecki</v>
      </c>
      <c r="H967">
        <f>COUNTIF(podroze[id],podroze[[#This Row],[id]])</f>
        <v>7</v>
      </c>
      <c r="I967">
        <f>podroze[[#This Row],[D_powr]]-podroze[[#This Row],[D_wyj]]+1</f>
        <v>2</v>
      </c>
      <c r="J967" s="1" cm="1">
        <f t="array" ref="J967">SUM(IF(podroze[Nazwisko]=podroze[[#This Row],[Nazwisko]],podroze[dnie],0))</f>
        <v>15</v>
      </c>
      <c r="K967" s="1">
        <f>30+(podroze[[#This Row],[dnie]]-1)*24</f>
        <v>54</v>
      </c>
      <c r="AB967" s="1" t="s">
        <v>73</v>
      </c>
      <c r="AC967" s="1" t="s">
        <v>155</v>
      </c>
      <c r="AD967" s="1" t="s">
        <v>19</v>
      </c>
      <c r="AE967" s="2">
        <v>41689</v>
      </c>
      <c r="AF967" s="2">
        <v>41690</v>
      </c>
      <c r="AG967">
        <v>654.4</v>
      </c>
      <c r="AH967" t="str">
        <f>podroze7[[#This Row],[Imie]]&amp;podroze7[[#This Row],[Nazwisko]]</f>
        <v>WojciechMazowiecki</v>
      </c>
      <c r="AI967">
        <f>COUNTIF(podroze7[id],podroze7[[#This Row],[id]])</f>
        <v>7</v>
      </c>
      <c r="AJ967">
        <f>podroze7[[#This Row],[D_powr]]-podroze7[[#This Row],[D_wyj]]+1</f>
        <v>2</v>
      </c>
      <c r="AK967" s="1" cm="1">
        <f t="array" ref="AK967">SUM(IF(podroze7[Nazwisko]=podroze7[[#This Row],[Nazwisko]],podroze7[dnie],0))</f>
        <v>15</v>
      </c>
      <c r="AL967" s="1">
        <f>30+(podroze7[[#This Row],[dnie]]-1)*24</f>
        <v>54</v>
      </c>
      <c r="AM967" s="1">
        <f>podroze7[[#This Row],[dieta]]+podroze7[[#This Row],[Koszt_wyj]]</f>
        <v>708.4</v>
      </c>
      <c r="AZ967" s="1" t="s">
        <v>73</v>
      </c>
      <c r="BA967" s="1" t="s">
        <v>155</v>
      </c>
      <c r="BB967" s="1" t="s">
        <v>19</v>
      </c>
      <c r="BC967" s="2">
        <v>41689</v>
      </c>
      <c r="BD967" s="2">
        <v>41690</v>
      </c>
      <c r="BE967">
        <v>654.4</v>
      </c>
      <c r="BF967" t="str">
        <f>podroze78[[#This Row],[Imie]]&amp;podroze78[[#This Row],[Nazwisko]]</f>
        <v>WojciechMazowiecki</v>
      </c>
      <c r="BG967">
        <f>COUNTIF(podroze78[id],podroze78[[#This Row],[id]])</f>
        <v>7</v>
      </c>
      <c r="BH967">
        <f>podroze78[[#This Row],[D_powr]]-podroze78[[#This Row],[D_wyj]]+1</f>
        <v>2</v>
      </c>
      <c r="BI967" s="1" cm="1">
        <f t="array" ref="BI967">SUM(IF(podroze78[Nazwisko]=podroze78[[#This Row],[Nazwisko]],podroze78[dnie],0))</f>
        <v>15</v>
      </c>
      <c r="BJ967" s="1">
        <f>30+(podroze78[[#This Row],[dnie]]-1)*24</f>
        <v>54</v>
      </c>
      <c r="BK967" s="1">
        <f>podroze78[[#This Row],[dieta]]+podroze78[[#This Row],[Koszt_wyj]]</f>
        <v>708.4</v>
      </c>
      <c r="BL967" s="1">
        <f>MONTH(podroze78[[#This Row],[D_wyj]])</f>
        <v>2</v>
      </c>
      <c r="BT967" s="1" t="s">
        <v>73</v>
      </c>
      <c r="BU967" s="1" t="s">
        <v>155</v>
      </c>
      <c r="BV967" s="1" t="s">
        <v>19</v>
      </c>
      <c r="BW967" s="2">
        <v>41689</v>
      </c>
      <c r="BX967" s="2">
        <v>41690</v>
      </c>
      <c r="BY967">
        <v>654.4</v>
      </c>
      <c r="BZ967" t="str">
        <f>podroze789[[#This Row],[Imie]]&amp;podroze789[[#This Row],[Nazwisko]]</f>
        <v>WojciechMazowiecki</v>
      </c>
      <c r="CA967">
        <f>COUNTIF(podroze789[id],podroze789[[#This Row],[id]])</f>
        <v>7</v>
      </c>
      <c r="CB967">
        <f>podroze789[[#This Row],[D_powr]]-podroze789[[#This Row],[D_wyj]]+1</f>
        <v>2</v>
      </c>
      <c r="CC967" s="1" cm="1">
        <f t="array" ref="CC967">SUM(IF(podroze789[Nazwisko]=podroze789[[#This Row],[Nazwisko]],podroze789[dnie],0))</f>
        <v>15</v>
      </c>
      <c r="CD967" s="1">
        <f>30+(podroze789[[#This Row],[dnie]]-1)*24</f>
        <v>54</v>
      </c>
      <c r="CE967" s="1">
        <f>podroze789[[#This Row],[dieta]]+podroze789[[#This Row],[Koszt_wyj]]</f>
        <v>708.4</v>
      </c>
      <c r="CF967" s="1">
        <f>MONTH(podroze789[[#This Row],[D_wyj]])</f>
        <v>2</v>
      </c>
      <c r="CG967" s="1">
        <f>podroze789[[#This Row],[dnie]]-1</f>
        <v>1</v>
      </c>
    </row>
    <row r="968" spans="1:85" x14ac:dyDescent="0.25">
      <c r="A968" s="1" t="s">
        <v>73</v>
      </c>
      <c r="B968" s="1" t="s">
        <v>155</v>
      </c>
      <c r="C968" s="1" t="s">
        <v>17</v>
      </c>
      <c r="D968" s="2">
        <v>41899</v>
      </c>
      <c r="E968" s="2">
        <v>41900</v>
      </c>
      <c r="F968">
        <v>706.5</v>
      </c>
      <c r="G968" t="str">
        <f>podroze[[#This Row],[Imie]]&amp;podroze[[#This Row],[Nazwisko]]</f>
        <v>WojciechMazowiecki</v>
      </c>
      <c r="H968">
        <f>COUNTIF(podroze[id],podroze[[#This Row],[id]])</f>
        <v>7</v>
      </c>
      <c r="I968">
        <f>podroze[[#This Row],[D_powr]]-podroze[[#This Row],[D_wyj]]+1</f>
        <v>2</v>
      </c>
      <c r="J968" s="1" cm="1">
        <f t="array" ref="J968">SUM(IF(podroze[Nazwisko]=podroze[[#This Row],[Nazwisko]],podroze[dnie],0))</f>
        <v>15</v>
      </c>
      <c r="K968" s="1">
        <f>30+(podroze[[#This Row],[dnie]]-1)*24</f>
        <v>54</v>
      </c>
      <c r="AB968" s="1" t="s">
        <v>73</v>
      </c>
      <c r="AC968" s="1" t="s">
        <v>155</v>
      </c>
      <c r="AD968" s="1" t="s">
        <v>17</v>
      </c>
      <c r="AE968" s="2">
        <v>41899</v>
      </c>
      <c r="AF968" s="2">
        <v>41900</v>
      </c>
      <c r="AG968">
        <v>706.5</v>
      </c>
      <c r="AH968" t="str">
        <f>podroze7[[#This Row],[Imie]]&amp;podroze7[[#This Row],[Nazwisko]]</f>
        <v>WojciechMazowiecki</v>
      </c>
      <c r="AI968">
        <f>COUNTIF(podroze7[id],podroze7[[#This Row],[id]])</f>
        <v>7</v>
      </c>
      <c r="AJ968">
        <f>podroze7[[#This Row],[D_powr]]-podroze7[[#This Row],[D_wyj]]+1</f>
        <v>2</v>
      </c>
      <c r="AK968" s="1" cm="1">
        <f t="array" ref="AK968">SUM(IF(podroze7[Nazwisko]=podroze7[[#This Row],[Nazwisko]],podroze7[dnie],0))</f>
        <v>15</v>
      </c>
      <c r="AL968" s="1">
        <f>30+(podroze7[[#This Row],[dnie]]-1)*24</f>
        <v>54</v>
      </c>
      <c r="AM968" s="1">
        <f>podroze7[[#This Row],[dieta]]+podroze7[[#This Row],[Koszt_wyj]]</f>
        <v>760.5</v>
      </c>
      <c r="AZ968" s="1" t="s">
        <v>73</v>
      </c>
      <c r="BA968" s="1" t="s">
        <v>155</v>
      </c>
      <c r="BB968" s="1" t="s">
        <v>17</v>
      </c>
      <c r="BC968" s="2">
        <v>41899</v>
      </c>
      <c r="BD968" s="2">
        <v>41900</v>
      </c>
      <c r="BE968">
        <v>706.5</v>
      </c>
      <c r="BF968" t="str">
        <f>podroze78[[#This Row],[Imie]]&amp;podroze78[[#This Row],[Nazwisko]]</f>
        <v>WojciechMazowiecki</v>
      </c>
      <c r="BG968">
        <f>COUNTIF(podroze78[id],podroze78[[#This Row],[id]])</f>
        <v>7</v>
      </c>
      <c r="BH968">
        <f>podroze78[[#This Row],[D_powr]]-podroze78[[#This Row],[D_wyj]]+1</f>
        <v>2</v>
      </c>
      <c r="BI968" s="1" cm="1">
        <f t="array" ref="BI968">SUM(IF(podroze78[Nazwisko]=podroze78[[#This Row],[Nazwisko]],podroze78[dnie],0))</f>
        <v>15</v>
      </c>
      <c r="BJ968" s="1">
        <f>30+(podroze78[[#This Row],[dnie]]-1)*24</f>
        <v>54</v>
      </c>
      <c r="BK968" s="1">
        <f>podroze78[[#This Row],[dieta]]+podroze78[[#This Row],[Koszt_wyj]]</f>
        <v>760.5</v>
      </c>
      <c r="BL968" s="1">
        <f>MONTH(podroze78[[#This Row],[D_wyj]])</f>
        <v>9</v>
      </c>
      <c r="BT968" s="1" t="s">
        <v>73</v>
      </c>
      <c r="BU968" s="1" t="s">
        <v>155</v>
      </c>
      <c r="BV968" s="1" t="s">
        <v>17</v>
      </c>
      <c r="BW968" s="2">
        <v>41899</v>
      </c>
      <c r="BX968" s="2">
        <v>41900</v>
      </c>
      <c r="BY968">
        <v>706.5</v>
      </c>
      <c r="BZ968" t="str">
        <f>podroze789[[#This Row],[Imie]]&amp;podroze789[[#This Row],[Nazwisko]]</f>
        <v>WojciechMazowiecki</v>
      </c>
      <c r="CA968">
        <f>COUNTIF(podroze789[id],podroze789[[#This Row],[id]])</f>
        <v>7</v>
      </c>
      <c r="CB968">
        <f>podroze789[[#This Row],[D_powr]]-podroze789[[#This Row],[D_wyj]]+1</f>
        <v>2</v>
      </c>
      <c r="CC968" s="1" cm="1">
        <f t="array" ref="CC968">SUM(IF(podroze789[Nazwisko]=podroze789[[#This Row],[Nazwisko]],podroze789[dnie],0))</f>
        <v>15</v>
      </c>
      <c r="CD968" s="1">
        <f>30+(podroze789[[#This Row],[dnie]]-1)*24</f>
        <v>54</v>
      </c>
      <c r="CE968" s="1">
        <f>podroze789[[#This Row],[dieta]]+podroze789[[#This Row],[Koszt_wyj]]</f>
        <v>760.5</v>
      </c>
      <c r="CF968" s="1">
        <f>MONTH(podroze789[[#This Row],[D_wyj]])</f>
        <v>9</v>
      </c>
      <c r="CG968" s="1">
        <f>podroze789[[#This Row],[dnie]]-1</f>
        <v>1</v>
      </c>
    </row>
    <row r="969" spans="1:85" x14ac:dyDescent="0.25">
      <c r="A969" s="1" t="s">
        <v>73</v>
      </c>
      <c r="B969" s="1" t="s">
        <v>155</v>
      </c>
      <c r="C969" s="1" t="s">
        <v>11</v>
      </c>
      <c r="D969" s="2">
        <v>41977</v>
      </c>
      <c r="E969" s="2">
        <v>41978</v>
      </c>
      <c r="F969">
        <v>295.39999999999998</v>
      </c>
      <c r="G969" t="str">
        <f>podroze[[#This Row],[Imie]]&amp;podroze[[#This Row],[Nazwisko]]</f>
        <v>WojciechMazowiecki</v>
      </c>
      <c r="H969">
        <f>COUNTIF(podroze[id],podroze[[#This Row],[id]])</f>
        <v>7</v>
      </c>
      <c r="I969">
        <f>podroze[[#This Row],[D_powr]]-podroze[[#This Row],[D_wyj]]+1</f>
        <v>2</v>
      </c>
      <c r="J969" s="1" cm="1">
        <f t="array" ref="J969">SUM(IF(podroze[Nazwisko]=podroze[[#This Row],[Nazwisko]],podroze[dnie],0))</f>
        <v>15</v>
      </c>
      <c r="K969" s="1">
        <f>30+(podroze[[#This Row],[dnie]]-1)*24</f>
        <v>54</v>
      </c>
      <c r="AB969" s="1" t="s">
        <v>73</v>
      </c>
      <c r="AC969" s="1" t="s">
        <v>155</v>
      </c>
      <c r="AD969" s="1" t="s">
        <v>11</v>
      </c>
      <c r="AE969" s="2">
        <v>41977</v>
      </c>
      <c r="AF969" s="2">
        <v>41978</v>
      </c>
      <c r="AG969">
        <v>295.39999999999998</v>
      </c>
      <c r="AH969" t="str">
        <f>podroze7[[#This Row],[Imie]]&amp;podroze7[[#This Row],[Nazwisko]]</f>
        <v>WojciechMazowiecki</v>
      </c>
      <c r="AI969">
        <f>COUNTIF(podroze7[id],podroze7[[#This Row],[id]])</f>
        <v>7</v>
      </c>
      <c r="AJ969">
        <f>podroze7[[#This Row],[D_powr]]-podroze7[[#This Row],[D_wyj]]+1</f>
        <v>2</v>
      </c>
      <c r="AK969" s="1" cm="1">
        <f t="array" ref="AK969">SUM(IF(podroze7[Nazwisko]=podroze7[[#This Row],[Nazwisko]],podroze7[dnie],0))</f>
        <v>15</v>
      </c>
      <c r="AL969" s="1">
        <f>30+(podroze7[[#This Row],[dnie]]-1)*24</f>
        <v>54</v>
      </c>
      <c r="AM969" s="1">
        <f>podroze7[[#This Row],[dieta]]+podroze7[[#This Row],[Koszt_wyj]]</f>
        <v>349.4</v>
      </c>
      <c r="AZ969" s="1" t="s">
        <v>73</v>
      </c>
      <c r="BA969" s="1" t="s">
        <v>155</v>
      </c>
      <c r="BB969" s="1" t="s">
        <v>11</v>
      </c>
      <c r="BC969" s="2">
        <v>41977</v>
      </c>
      <c r="BD969" s="2">
        <v>41978</v>
      </c>
      <c r="BE969">
        <v>295.39999999999998</v>
      </c>
      <c r="BF969" t="str">
        <f>podroze78[[#This Row],[Imie]]&amp;podroze78[[#This Row],[Nazwisko]]</f>
        <v>WojciechMazowiecki</v>
      </c>
      <c r="BG969">
        <f>COUNTIF(podroze78[id],podroze78[[#This Row],[id]])</f>
        <v>7</v>
      </c>
      <c r="BH969">
        <f>podroze78[[#This Row],[D_powr]]-podroze78[[#This Row],[D_wyj]]+1</f>
        <v>2</v>
      </c>
      <c r="BI969" s="1" cm="1">
        <f t="array" ref="BI969">SUM(IF(podroze78[Nazwisko]=podroze78[[#This Row],[Nazwisko]],podroze78[dnie],0))</f>
        <v>15</v>
      </c>
      <c r="BJ969" s="1">
        <f>30+(podroze78[[#This Row],[dnie]]-1)*24</f>
        <v>54</v>
      </c>
      <c r="BK969" s="1">
        <f>podroze78[[#This Row],[dieta]]+podroze78[[#This Row],[Koszt_wyj]]</f>
        <v>349.4</v>
      </c>
      <c r="BL969" s="1">
        <f>MONTH(podroze78[[#This Row],[D_wyj]])</f>
        <v>12</v>
      </c>
      <c r="BT969" s="1" t="s">
        <v>73</v>
      </c>
      <c r="BU969" s="1" t="s">
        <v>155</v>
      </c>
      <c r="BV969" s="1" t="s">
        <v>11</v>
      </c>
      <c r="BW969" s="2">
        <v>41977</v>
      </c>
      <c r="BX969" s="2">
        <v>41978</v>
      </c>
      <c r="BY969">
        <v>295.39999999999998</v>
      </c>
      <c r="BZ969" t="str">
        <f>podroze789[[#This Row],[Imie]]&amp;podroze789[[#This Row],[Nazwisko]]</f>
        <v>WojciechMazowiecki</v>
      </c>
      <c r="CA969">
        <f>COUNTIF(podroze789[id],podroze789[[#This Row],[id]])</f>
        <v>7</v>
      </c>
      <c r="CB969">
        <f>podroze789[[#This Row],[D_powr]]-podroze789[[#This Row],[D_wyj]]+1</f>
        <v>2</v>
      </c>
      <c r="CC969" s="1" cm="1">
        <f t="array" ref="CC969">SUM(IF(podroze789[Nazwisko]=podroze789[[#This Row],[Nazwisko]],podroze789[dnie],0))</f>
        <v>15</v>
      </c>
      <c r="CD969" s="1">
        <f>30+(podroze789[[#This Row],[dnie]]-1)*24</f>
        <v>54</v>
      </c>
      <c r="CE969" s="1">
        <f>podroze789[[#This Row],[dieta]]+podroze789[[#This Row],[Koszt_wyj]]</f>
        <v>349.4</v>
      </c>
      <c r="CF969" s="1">
        <f>MONTH(podroze789[[#This Row],[D_wyj]])</f>
        <v>12</v>
      </c>
      <c r="CG969" s="1">
        <f>podroze789[[#This Row],[dnie]]-1</f>
        <v>1</v>
      </c>
    </row>
    <row r="970" spans="1:85" hidden="1" x14ac:dyDescent="0.25">
      <c r="A970" s="1" t="s">
        <v>73</v>
      </c>
      <c r="B970" s="1" t="s">
        <v>155</v>
      </c>
      <c r="C970" s="1" t="s">
        <v>27</v>
      </c>
      <c r="D970" s="2">
        <v>41713</v>
      </c>
      <c r="E970" s="2">
        <v>41713</v>
      </c>
      <c r="F970">
        <v>442</v>
      </c>
      <c r="G970" t="str">
        <f>podroze[[#This Row],[Imie]]&amp;podroze[[#This Row],[Nazwisko]]</f>
        <v>WojciechMazowiecki</v>
      </c>
      <c r="H970">
        <f>COUNTIF(podroze[id],podroze[[#This Row],[id]])</f>
        <v>7</v>
      </c>
      <c r="I970">
        <f>podroze[[#This Row],[D_powr]]-podroze[[#This Row],[D_wyj]]+1</f>
        <v>1</v>
      </c>
      <c r="J970" s="1" cm="1">
        <f t="array" ref="J970">SUM(IF(podroze[Nazwisko]=podroze[[#This Row],[Nazwisko]],podroze[dnie],0))</f>
        <v>15</v>
      </c>
      <c r="K970" s="1">
        <f>30+(podroze[[#This Row],[dnie]]-1)*24</f>
        <v>30</v>
      </c>
      <c r="AB970" s="1" t="s">
        <v>73</v>
      </c>
      <c r="AC970" s="1" t="s">
        <v>155</v>
      </c>
      <c r="AD970" s="1" t="s">
        <v>27</v>
      </c>
      <c r="AE970" s="2">
        <v>41713</v>
      </c>
      <c r="AF970" s="2">
        <v>41713</v>
      </c>
      <c r="AG970">
        <v>442</v>
      </c>
      <c r="AH970" t="str">
        <f>podroze7[[#This Row],[Imie]]&amp;podroze7[[#This Row],[Nazwisko]]</f>
        <v>WojciechMazowiecki</v>
      </c>
      <c r="AI970">
        <f>COUNTIF(podroze7[id],podroze7[[#This Row],[id]])</f>
        <v>7</v>
      </c>
      <c r="AJ970">
        <f>podroze7[[#This Row],[D_powr]]-podroze7[[#This Row],[D_wyj]]+1</f>
        <v>1</v>
      </c>
      <c r="AK970" s="1" cm="1">
        <f t="array" ref="AK970">SUM(IF(podroze7[Nazwisko]=podroze7[[#This Row],[Nazwisko]],podroze7[dnie],0))</f>
        <v>15</v>
      </c>
      <c r="AL970" s="1">
        <f>30+(podroze7[[#This Row],[dnie]]-1)*24</f>
        <v>30</v>
      </c>
      <c r="AM970" s="1">
        <f>podroze7[[#This Row],[dieta]]+podroze7[[#This Row],[Koszt_wyj]]</f>
        <v>472</v>
      </c>
      <c r="AZ970" s="1" t="s">
        <v>73</v>
      </c>
      <c r="BA970" s="1" t="s">
        <v>155</v>
      </c>
      <c r="BB970" s="1" t="s">
        <v>27</v>
      </c>
      <c r="BC970" s="2">
        <v>41713</v>
      </c>
      <c r="BD970" s="2">
        <v>41713</v>
      </c>
      <c r="BE970">
        <v>442</v>
      </c>
      <c r="BF970" t="str">
        <f>podroze78[[#This Row],[Imie]]&amp;podroze78[[#This Row],[Nazwisko]]</f>
        <v>WojciechMazowiecki</v>
      </c>
      <c r="BG970">
        <f>COUNTIF(podroze78[id],podroze78[[#This Row],[id]])</f>
        <v>7</v>
      </c>
      <c r="BH970">
        <f>podroze78[[#This Row],[D_powr]]-podroze78[[#This Row],[D_wyj]]+1</f>
        <v>1</v>
      </c>
      <c r="BI970" s="1" cm="1">
        <f t="array" ref="BI970">SUM(IF(podroze78[Nazwisko]=podroze78[[#This Row],[Nazwisko]],podroze78[dnie],0))</f>
        <v>15</v>
      </c>
      <c r="BJ970" s="1">
        <f>30+(podroze78[[#This Row],[dnie]]-1)*24</f>
        <v>30</v>
      </c>
      <c r="BK970" s="1">
        <f>podroze78[[#This Row],[dieta]]+podroze78[[#This Row],[Koszt_wyj]]</f>
        <v>472</v>
      </c>
      <c r="BL970" s="1">
        <f>MONTH(podroze78[[#This Row],[D_wyj]])</f>
        <v>3</v>
      </c>
      <c r="BT970" s="1" t="s">
        <v>73</v>
      </c>
      <c r="BU970" s="1" t="s">
        <v>155</v>
      </c>
      <c r="BV970" s="1" t="s">
        <v>27</v>
      </c>
      <c r="BW970" s="2">
        <v>41713</v>
      </c>
      <c r="BX970" s="2">
        <v>41713</v>
      </c>
      <c r="BY970">
        <v>442</v>
      </c>
      <c r="BZ970" t="str">
        <f>podroze789[[#This Row],[Imie]]&amp;podroze789[[#This Row],[Nazwisko]]</f>
        <v>WojciechMazowiecki</v>
      </c>
      <c r="CA970">
        <f>COUNTIF(podroze789[id],podroze789[[#This Row],[id]])</f>
        <v>7</v>
      </c>
      <c r="CB970">
        <f>podroze789[[#This Row],[D_powr]]-podroze789[[#This Row],[D_wyj]]+1</f>
        <v>1</v>
      </c>
      <c r="CC970" s="1" cm="1">
        <f t="array" ref="CC970">SUM(IF(podroze789[Nazwisko]=podroze789[[#This Row],[Nazwisko]],podroze789[dnie],0))</f>
        <v>15</v>
      </c>
      <c r="CD970" s="1">
        <f>30+(podroze789[[#This Row],[dnie]]-1)*24</f>
        <v>30</v>
      </c>
      <c r="CE970" s="1">
        <f>podroze789[[#This Row],[dieta]]+podroze789[[#This Row],[Koszt_wyj]]</f>
        <v>472</v>
      </c>
      <c r="CF970" s="1">
        <f>MONTH(podroze789[[#This Row],[D_wyj]])</f>
        <v>3</v>
      </c>
      <c r="CG970" s="1">
        <f>podroze789[[#This Row],[dnie]]-1</f>
        <v>0</v>
      </c>
    </row>
    <row r="971" spans="1:85" hidden="1" x14ac:dyDescent="0.25">
      <c r="A971" s="1" t="s">
        <v>73</v>
      </c>
      <c r="B971" s="1" t="s">
        <v>155</v>
      </c>
      <c r="C971" s="1" t="s">
        <v>11</v>
      </c>
      <c r="D971" s="2">
        <v>41988</v>
      </c>
      <c r="E971" s="2">
        <v>41988</v>
      </c>
      <c r="F971">
        <v>156.4</v>
      </c>
      <c r="G971" t="str">
        <f>podroze[[#This Row],[Imie]]&amp;podroze[[#This Row],[Nazwisko]]</f>
        <v>WojciechMazowiecki</v>
      </c>
      <c r="H971">
        <f>COUNTIF(podroze[id],podroze[[#This Row],[id]])</f>
        <v>7</v>
      </c>
      <c r="I971">
        <f>podroze[[#This Row],[D_powr]]-podroze[[#This Row],[D_wyj]]+1</f>
        <v>1</v>
      </c>
      <c r="J971" s="1" cm="1">
        <f t="array" ref="J971">SUM(IF(podroze[Nazwisko]=podroze[[#This Row],[Nazwisko]],podroze[dnie],0))</f>
        <v>15</v>
      </c>
      <c r="K971" s="1">
        <f>30+(podroze[[#This Row],[dnie]]-1)*24</f>
        <v>30</v>
      </c>
      <c r="AB971" s="1" t="s">
        <v>73</v>
      </c>
      <c r="AC971" s="1" t="s">
        <v>155</v>
      </c>
      <c r="AD971" s="1" t="s">
        <v>11</v>
      </c>
      <c r="AE971" s="2">
        <v>41988</v>
      </c>
      <c r="AF971" s="2">
        <v>41988</v>
      </c>
      <c r="AG971">
        <v>156.4</v>
      </c>
      <c r="AH971" t="str">
        <f>podroze7[[#This Row],[Imie]]&amp;podroze7[[#This Row],[Nazwisko]]</f>
        <v>WojciechMazowiecki</v>
      </c>
      <c r="AI971">
        <f>COUNTIF(podroze7[id],podroze7[[#This Row],[id]])</f>
        <v>7</v>
      </c>
      <c r="AJ971">
        <f>podroze7[[#This Row],[D_powr]]-podroze7[[#This Row],[D_wyj]]+1</f>
        <v>1</v>
      </c>
      <c r="AK971" s="1" cm="1">
        <f t="array" ref="AK971">SUM(IF(podroze7[Nazwisko]=podroze7[[#This Row],[Nazwisko]],podroze7[dnie],0))</f>
        <v>15</v>
      </c>
      <c r="AL971" s="1">
        <f>30+(podroze7[[#This Row],[dnie]]-1)*24</f>
        <v>30</v>
      </c>
      <c r="AM971" s="1">
        <f>podroze7[[#This Row],[dieta]]+podroze7[[#This Row],[Koszt_wyj]]</f>
        <v>186.4</v>
      </c>
      <c r="AZ971" s="1" t="s">
        <v>73</v>
      </c>
      <c r="BA971" s="1" t="s">
        <v>155</v>
      </c>
      <c r="BB971" s="1" t="s">
        <v>11</v>
      </c>
      <c r="BC971" s="2">
        <v>41988</v>
      </c>
      <c r="BD971" s="2">
        <v>41988</v>
      </c>
      <c r="BE971">
        <v>156.4</v>
      </c>
      <c r="BF971" t="str">
        <f>podroze78[[#This Row],[Imie]]&amp;podroze78[[#This Row],[Nazwisko]]</f>
        <v>WojciechMazowiecki</v>
      </c>
      <c r="BG971">
        <f>COUNTIF(podroze78[id],podroze78[[#This Row],[id]])</f>
        <v>7</v>
      </c>
      <c r="BH971">
        <f>podroze78[[#This Row],[D_powr]]-podroze78[[#This Row],[D_wyj]]+1</f>
        <v>1</v>
      </c>
      <c r="BI971" s="1" cm="1">
        <f t="array" ref="BI971">SUM(IF(podroze78[Nazwisko]=podroze78[[#This Row],[Nazwisko]],podroze78[dnie],0))</f>
        <v>15</v>
      </c>
      <c r="BJ971" s="1">
        <f>30+(podroze78[[#This Row],[dnie]]-1)*24</f>
        <v>30</v>
      </c>
      <c r="BK971" s="1">
        <f>podroze78[[#This Row],[dieta]]+podroze78[[#This Row],[Koszt_wyj]]</f>
        <v>186.4</v>
      </c>
      <c r="BL971" s="1">
        <f>MONTH(podroze78[[#This Row],[D_wyj]])</f>
        <v>12</v>
      </c>
      <c r="BT971" s="1" t="s">
        <v>73</v>
      </c>
      <c r="BU971" s="1" t="s">
        <v>155</v>
      </c>
      <c r="BV971" s="1" t="s">
        <v>11</v>
      </c>
      <c r="BW971" s="2">
        <v>41988</v>
      </c>
      <c r="BX971" s="2">
        <v>41988</v>
      </c>
      <c r="BY971">
        <v>156.4</v>
      </c>
      <c r="BZ971" t="str">
        <f>podroze789[[#This Row],[Imie]]&amp;podroze789[[#This Row],[Nazwisko]]</f>
        <v>WojciechMazowiecki</v>
      </c>
      <c r="CA971">
        <f>COUNTIF(podroze789[id],podroze789[[#This Row],[id]])</f>
        <v>7</v>
      </c>
      <c r="CB971">
        <f>podroze789[[#This Row],[D_powr]]-podroze789[[#This Row],[D_wyj]]+1</f>
        <v>1</v>
      </c>
      <c r="CC971" s="1" cm="1">
        <f t="array" ref="CC971">SUM(IF(podroze789[Nazwisko]=podroze789[[#This Row],[Nazwisko]],podroze789[dnie],0))</f>
        <v>15</v>
      </c>
      <c r="CD971" s="1">
        <f>30+(podroze789[[#This Row],[dnie]]-1)*24</f>
        <v>30</v>
      </c>
      <c r="CE971" s="1">
        <f>podroze789[[#This Row],[dieta]]+podroze789[[#This Row],[Koszt_wyj]]</f>
        <v>186.4</v>
      </c>
      <c r="CF971" s="1">
        <f>MONTH(podroze789[[#This Row],[D_wyj]])</f>
        <v>12</v>
      </c>
      <c r="CG971" s="1">
        <f>podroze789[[#This Row],[dnie]]-1</f>
        <v>0</v>
      </c>
    </row>
    <row r="972" spans="1:85" x14ac:dyDescent="0.25">
      <c r="A972" s="1" t="s">
        <v>54</v>
      </c>
      <c r="B972" s="1" t="s">
        <v>81</v>
      </c>
      <c r="C972" s="1" t="s">
        <v>19</v>
      </c>
      <c r="D972" s="2">
        <v>41971</v>
      </c>
      <c r="E972" s="2">
        <v>41974</v>
      </c>
      <c r="F972">
        <v>936.4</v>
      </c>
      <c r="G972" t="str">
        <f>podroze[[#This Row],[Imie]]&amp;podroze[[#This Row],[Nazwisko]]</f>
        <v>PaulinaChorzowska</v>
      </c>
      <c r="H972">
        <f>COUNTIF(podroze[id],podroze[[#This Row],[id]])</f>
        <v>10</v>
      </c>
      <c r="I972">
        <f>podroze[[#This Row],[D_powr]]-podroze[[#This Row],[D_wyj]]+1</f>
        <v>4</v>
      </c>
      <c r="J972" s="1" cm="1">
        <f t="array" ref="J972">SUM(IF(podroze[Nazwisko]=podroze[[#This Row],[Nazwisko]],podroze[dnie],0))</f>
        <v>14</v>
      </c>
      <c r="K972" s="1">
        <f>30+(podroze[[#This Row],[dnie]]-1)*24</f>
        <v>102</v>
      </c>
      <c r="AB972" s="1" t="s">
        <v>54</v>
      </c>
      <c r="AC972" s="1" t="s">
        <v>81</v>
      </c>
      <c r="AD972" s="1" t="s">
        <v>19</v>
      </c>
      <c r="AE972" s="2">
        <v>41971</v>
      </c>
      <c r="AF972" s="2">
        <v>41974</v>
      </c>
      <c r="AG972">
        <v>936.4</v>
      </c>
      <c r="AH972" t="str">
        <f>podroze7[[#This Row],[Imie]]&amp;podroze7[[#This Row],[Nazwisko]]</f>
        <v>PaulinaChorzowska</v>
      </c>
      <c r="AI972">
        <f>COUNTIF(podroze7[id],podroze7[[#This Row],[id]])</f>
        <v>10</v>
      </c>
      <c r="AJ972">
        <f>podroze7[[#This Row],[D_powr]]-podroze7[[#This Row],[D_wyj]]+1</f>
        <v>4</v>
      </c>
      <c r="AK972" s="1" cm="1">
        <f t="array" ref="AK972">SUM(IF(podroze7[Nazwisko]=podroze7[[#This Row],[Nazwisko]],podroze7[dnie],0))</f>
        <v>14</v>
      </c>
      <c r="AL972" s="1">
        <f>30+(podroze7[[#This Row],[dnie]]-1)*24</f>
        <v>102</v>
      </c>
      <c r="AM972" s="1">
        <f>podroze7[[#This Row],[dieta]]+podroze7[[#This Row],[Koszt_wyj]]</f>
        <v>1038.4000000000001</v>
      </c>
      <c r="AZ972" s="1" t="s">
        <v>54</v>
      </c>
      <c r="BA972" s="1" t="s">
        <v>81</v>
      </c>
      <c r="BB972" s="1" t="s">
        <v>19</v>
      </c>
      <c r="BC972" s="2">
        <v>41971</v>
      </c>
      <c r="BD972" s="2">
        <v>41974</v>
      </c>
      <c r="BE972">
        <v>936.4</v>
      </c>
      <c r="BF972" t="str">
        <f>podroze78[[#This Row],[Imie]]&amp;podroze78[[#This Row],[Nazwisko]]</f>
        <v>PaulinaChorzowska</v>
      </c>
      <c r="BG972">
        <f>COUNTIF(podroze78[id],podroze78[[#This Row],[id]])</f>
        <v>10</v>
      </c>
      <c r="BH972">
        <f>podroze78[[#This Row],[D_powr]]-podroze78[[#This Row],[D_wyj]]+1</f>
        <v>4</v>
      </c>
      <c r="BI972" s="1" cm="1">
        <f t="array" ref="BI972">SUM(IF(podroze78[Nazwisko]=podroze78[[#This Row],[Nazwisko]],podroze78[dnie],0))</f>
        <v>14</v>
      </c>
      <c r="BJ972" s="1">
        <f>30+(podroze78[[#This Row],[dnie]]-1)*24</f>
        <v>102</v>
      </c>
      <c r="BK972" s="1">
        <f>podroze78[[#This Row],[dieta]]+podroze78[[#This Row],[Koszt_wyj]]</f>
        <v>1038.4000000000001</v>
      </c>
      <c r="BL972" s="1">
        <f>MONTH(podroze78[[#This Row],[D_wyj]])</f>
        <v>11</v>
      </c>
      <c r="BT972" s="1" t="s">
        <v>54</v>
      </c>
      <c r="BU972" s="1" t="s">
        <v>81</v>
      </c>
      <c r="BV972" s="1" t="s">
        <v>19</v>
      </c>
      <c r="BW972" s="2">
        <v>41971</v>
      </c>
      <c r="BX972" s="2">
        <v>41974</v>
      </c>
      <c r="BY972">
        <v>936.4</v>
      </c>
      <c r="BZ972" t="str">
        <f>podroze789[[#This Row],[Imie]]&amp;podroze789[[#This Row],[Nazwisko]]</f>
        <v>PaulinaChorzowska</v>
      </c>
      <c r="CA972">
        <f>COUNTIF(podroze789[id],podroze789[[#This Row],[id]])</f>
        <v>10</v>
      </c>
      <c r="CB972">
        <f>podroze789[[#This Row],[D_powr]]-podroze789[[#This Row],[D_wyj]]+1</f>
        <v>4</v>
      </c>
      <c r="CC972" s="1" cm="1">
        <f t="array" ref="CC972">SUM(IF(podroze789[Nazwisko]=podroze789[[#This Row],[Nazwisko]],podroze789[dnie],0))</f>
        <v>14</v>
      </c>
      <c r="CD972" s="1">
        <f>30+(podroze789[[#This Row],[dnie]]-1)*24</f>
        <v>102</v>
      </c>
      <c r="CE972" s="1">
        <f>podroze789[[#This Row],[dieta]]+podroze789[[#This Row],[Koszt_wyj]]</f>
        <v>1038.4000000000001</v>
      </c>
      <c r="CF972" s="1">
        <f>MONTH(podroze789[[#This Row],[D_wyj]])</f>
        <v>11</v>
      </c>
      <c r="CG972" s="1">
        <f>podroze789[[#This Row],[dnie]]-1</f>
        <v>3</v>
      </c>
    </row>
    <row r="973" spans="1:85" x14ac:dyDescent="0.25">
      <c r="A973" s="1" t="s">
        <v>54</v>
      </c>
      <c r="B973" s="1" t="s">
        <v>55</v>
      </c>
      <c r="C973" s="1" t="s">
        <v>66</v>
      </c>
      <c r="D973" s="2">
        <v>41803</v>
      </c>
      <c r="E973" s="2">
        <v>41805</v>
      </c>
      <c r="F973">
        <v>663.7</v>
      </c>
      <c r="G973" t="str">
        <f>podroze[[#This Row],[Imie]]&amp;podroze[[#This Row],[Nazwisko]]</f>
        <v>PaulinaBasala</v>
      </c>
      <c r="H973">
        <f>COUNTIF(podroze[id],podroze[[#This Row],[id]])</f>
        <v>8</v>
      </c>
      <c r="I973">
        <f>podroze[[#This Row],[D_powr]]-podroze[[#This Row],[D_wyj]]+1</f>
        <v>3</v>
      </c>
      <c r="J973" s="1" cm="1">
        <f t="array" ref="J973">SUM(IF(podroze[Nazwisko]=podroze[[#This Row],[Nazwisko]],podroze[dnie],0))</f>
        <v>14</v>
      </c>
      <c r="K973" s="1">
        <f>30+(podroze[[#This Row],[dnie]]-1)*24</f>
        <v>78</v>
      </c>
      <c r="AB973" s="1" t="s">
        <v>54</v>
      </c>
      <c r="AC973" s="1" t="s">
        <v>55</v>
      </c>
      <c r="AD973" s="1" t="s">
        <v>66</v>
      </c>
      <c r="AE973" s="2">
        <v>41803</v>
      </c>
      <c r="AF973" s="2">
        <v>41805</v>
      </c>
      <c r="AG973">
        <v>663.7</v>
      </c>
      <c r="AH973" t="str">
        <f>podroze7[[#This Row],[Imie]]&amp;podroze7[[#This Row],[Nazwisko]]</f>
        <v>PaulinaBasala</v>
      </c>
      <c r="AI973">
        <f>COUNTIF(podroze7[id],podroze7[[#This Row],[id]])</f>
        <v>8</v>
      </c>
      <c r="AJ973">
        <f>podroze7[[#This Row],[D_powr]]-podroze7[[#This Row],[D_wyj]]+1</f>
        <v>3</v>
      </c>
      <c r="AK973" s="1" cm="1">
        <f t="array" ref="AK973">SUM(IF(podroze7[Nazwisko]=podroze7[[#This Row],[Nazwisko]],podroze7[dnie],0))</f>
        <v>14</v>
      </c>
      <c r="AL973" s="1">
        <f>30+(podroze7[[#This Row],[dnie]]-1)*24</f>
        <v>78</v>
      </c>
      <c r="AM973" s="1">
        <f>podroze7[[#This Row],[dieta]]+podroze7[[#This Row],[Koszt_wyj]]</f>
        <v>741.7</v>
      </c>
      <c r="AZ973" s="1" t="s">
        <v>54</v>
      </c>
      <c r="BA973" s="1" t="s">
        <v>55</v>
      </c>
      <c r="BB973" s="1" t="s">
        <v>66</v>
      </c>
      <c r="BC973" s="2">
        <v>41803</v>
      </c>
      <c r="BD973" s="2">
        <v>41805</v>
      </c>
      <c r="BE973">
        <v>663.7</v>
      </c>
      <c r="BF973" t="str">
        <f>podroze78[[#This Row],[Imie]]&amp;podroze78[[#This Row],[Nazwisko]]</f>
        <v>PaulinaBasala</v>
      </c>
      <c r="BG973">
        <f>COUNTIF(podroze78[id],podroze78[[#This Row],[id]])</f>
        <v>8</v>
      </c>
      <c r="BH973">
        <f>podroze78[[#This Row],[D_powr]]-podroze78[[#This Row],[D_wyj]]+1</f>
        <v>3</v>
      </c>
      <c r="BI973" s="1" cm="1">
        <f t="array" ref="BI973">SUM(IF(podroze78[Nazwisko]=podroze78[[#This Row],[Nazwisko]],podroze78[dnie],0))</f>
        <v>14</v>
      </c>
      <c r="BJ973" s="1">
        <f>30+(podroze78[[#This Row],[dnie]]-1)*24</f>
        <v>78</v>
      </c>
      <c r="BK973" s="1">
        <f>podroze78[[#This Row],[dieta]]+podroze78[[#This Row],[Koszt_wyj]]</f>
        <v>741.7</v>
      </c>
      <c r="BL973" s="1">
        <f>MONTH(podroze78[[#This Row],[D_wyj]])</f>
        <v>6</v>
      </c>
      <c r="BT973" s="1" t="s">
        <v>54</v>
      </c>
      <c r="BU973" s="1" t="s">
        <v>55</v>
      </c>
      <c r="BV973" s="1" t="s">
        <v>66</v>
      </c>
      <c r="BW973" s="2">
        <v>41803</v>
      </c>
      <c r="BX973" s="2">
        <v>41805</v>
      </c>
      <c r="BY973">
        <v>663.7</v>
      </c>
      <c r="BZ973" t="str">
        <f>podroze789[[#This Row],[Imie]]&amp;podroze789[[#This Row],[Nazwisko]]</f>
        <v>PaulinaBasala</v>
      </c>
      <c r="CA973">
        <f>COUNTIF(podroze789[id],podroze789[[#This Row],[id]])</f>
        <v>8</v>
      </c>
      <c r="CB973">
        <f>podroze789[[#This Row],[D_powr]]-podroze789[[#This Row],[D_wyj]]+1</f>
        <v>3</v>
      </c>
      <c r="CC973" s="1" cm="1">
        <f t="array" ref="CC973">SUM(IF(podroze789[Nazwisko]=podroze789[[#This Row],[Nazwisko]],podroze789[dnie],0))</f>
        <v>14</v>
      </c>
      <c r="CD973" s="1">
        <f>30+(podroze789[[#This Row],[dnie]]-1)*24</f>
        <v>78</v>
      </c>
      <c r="CE973" s="1">
        <f>podroze789[[#This Row],[dieta]]+podroze789[[#This Row],[Koszt_wyj]]</f>
        <v>741.7</v>
      </c>
      <c r="CF973" s="1">
        <f>MONTH(podroze789[[#This Row],[D_wyj]])</f>
        <v>6</v>
      </c>
      <c r="CG973" s="1">
        <f>podroze789[[#This Row],[dnie]]-1</f>
        <v>2</v>
      </c>
    </row>
    <row r="974" spans="1:85" x14ac:dyDescent="0.25">
      <c r="A974" s="1" t="s">
        <v>54</v>
      </c>
      <c r="B974" s="1" t="s">
        <v>55</v>
      </c>
      <c r="C974" s="1" t="s">
        <v>14</v>
      </c>
      <c r="D974" s="2">
        <v>41940</v>
      </c>
      <c r="E974" s="2">
        <v>41942</v>
      </c>
      <c r="F974">
        <v>426.5</v>
      </c>
      <c r="G974" t="str">
        <f>podroze[[#This Row],[Imie]]&amp;podroze[[#This Row],[Nazwisko]]</f>
        <v>PaulinaBasala</v>
      </c>
      <c r="H974">
        <f>COUNTIF(podroze[id],podroze[[#This Row],[id]])</f>
        <v>8</v>
      </c>
      <c r="I974">
        <f>podroze[[#This Row],[D_powr]]-podroze[[#This Row],[D_wyj]]+1</f>
        <v>3</v>
      </c>
      <c r="J974" s="1" cm="1">
        <f t="array" ref="J974">SUM(IF(podroze[Nazwisko]=podroze[[#This Row],[Nazwisko]],podroze[dnie],0))</f>
        <v>14</v>
      </c>
      <c r="K974" s="1">
        <f>30+(podroze[[#This Row],[dnie]]-1)*24</f>
        <v>78</v>
      </c>
      <c r="AB974" s="1" t="s">
        <v>54</v>
      </c>
      <c r="AC974" s="1" t="s">
        <v>55</v>
      </c>
      <c r="AD974" s="1" t="s">
        <v>14</v>
      </c>
      <c r="AE974" s="2">
        <v>41940</v>
      </c>
      <c r="AF974" s="2">
        <v>41942</v>
      </c>
      <c r="AG974">
        <v>426.5</v>
      </c>
      <c r="AH974" t="str">
        <f>podroze7[[#This Row],[Imie]]&amp;podroze7[[#This Row],[Nazwisko]]</f>
        <v>PaulinaBasala</v>
      </c>
      <c r="AI974">
        <f>COUNTIF(podroze7[id],podroze7[[#This Row],[id]])</f>
        <v>8</v>
      </c>
      <c r="AJ974">
        <f>podroze7[[#This Row],[D_powr]]-podroze7[[#This Row],[D_wyj]]+1</f>
        <v>3</v>
      </c>
      <c r="AK974" s="1" cm="1">
        <f t="array" ref="AK974">SUM(IF(podroze7[Nazwisko]=podroze7[[#This Row],[Nazwisko]],podroze7[dnie],0))</f>
        <v>14</v>
      </c>
      <c r="AL974" s="1">
        <f>30+(podroze7[[#This Row],[dnie]]-1)*24</f>
        <v>78</v>
      </c>
      <c r="AM974" s="1">
        <f>podroze7[[#This Row],[dieta]]+podroze7[[#This Row],[Koszt_wyj]]</f>
        <v>504.5</v>
      </c>
      <c r="AZ974" s="1" t="s">
        <v>54</v>
      </c>
      <c r="BA974" s="1" t="s">
        <v>55</v>
      </c>
      <c r="BB974" s="1" t="s">
        <v>14</v>
      </c>
      <c r="BC974" s="2">
        <v>41940</v>
      </c>
      <c r="BD974" s="2">
        <v>41942</v>
      </c>
      <c r="BE974">
        <v>426.5</v>
      </c>
      <c r="BF974" t="str">
        <f>podroze78[[#This Row],[Imie]]&amp;podroze78[[#This Row],[Nazwisko]]</f>
        <v>PaulinaBasala</v>
      </c>
      <c r="BG974">
        <f>COUNTIF(podroze78[id],podroze78[[#This Row],[id]])</f>
        <v>8</v>
      </c>
      <c r="BH974">
        <f>podroze78[[#This Row],[D_powr]]-podroze78[[#This Row],[D_wyj]]+1</f>
        <v>3</v>
      </c>
      <c r="BI974" s="1" cm="1">
        <f t="array" ref="BI974">SUM(IF(podroze78[Nazwisko]=podroze78[[#This Row],[Nazwisko]],podroze78[dnie],0))</f>
        <v>14</v>
      </c>
      <c r="BJ974" s="1">
        <f>30+(podroze78[[#This Row],[dnie]]-1)*24</f>
        <v>78</v>
      </c>
      <c r="BK974" s="1">
        <f>podroze78[[#This Row],[dieta]]+podroze78[[#This Row],[Koszt_wyj]]</f>
        <v>504.5</v>
      </c>
      <c r="BL974" s="1">
        <f>MONTH(podroze78[[#This Row],[D_wyj]])</f>
        <v>10</v>
      </c>
      <c r="BT974" s="1" t="s">
        <v>54</v>
      </c>
      <c r="BU974" s="1" t="s">
        <v>55</v>
      </c>
      <c r="BV974" s="1" t="s">
        <v>14</v>
      </c>
      <c r="BW974" s="2">
        <v>41940</v>
      </c>
      <c r="BX974" s="2">
        <v>41942</v>
      </c>
      <c r="BY974">
        <v>426.5</v>
      </c>
      <c r="BZ974" t="str">
        <f>podroze789[[#This Row],[Imie]]&amp;podroze789[[#This Row],[Nazwisko]]</f>
        <v>PaulinaBasala</v>
      </c>
      <c r="CA974">
        <f>COUNTIF(podroze789[id],podroze789[[#This Row],[id]])</f>
        <v>8</v>
      </c>
      <c r="CB974">
        <f>podroze789[[#This Row],[D_powr]]-podroze789[[#This Row],[D_wyj]]+1</f>
        <v>3</v>
      </c>
      <c r="CC974" s="1" cm="1">
        <f t="array" ref="CC974">SUM(IF(podroze789[Nazwisko]=podroze789[[#This Row],[Nazwisko]],podroze789[dnie],0))</f>
        <v>14</v>
      </c>
      <c r="CD974" s="1">
        <f>30+(podroze789[[#This Row],[dnie]]-1)*24</f>
        <v>78</v>
      </c>
      <c r="CE974" s="1">
        <f>podroze789[[#This Row],[dieta]]+podroze789[[#This Row],[Koszt_wyj]]</f>
        <v>504.5</v>
      </c>
      <c r="CF974" s="1">
        <f>MONTH(podroze789[[#This Row],[D_wyj]])</f>
        <v>10</v>
      </c>
      <c r="CG974" s="1">
        <f>podroze789[[#This Row],[dnie]]-1</f>
        <v>2</v>
      </c>
    </row>
    <row r="975" spans="1:85" x14ac:dyDescent="0.25">
      <c r="A975" s="1" t="s">
        <v>54</v>
      </c>
      <c r="B975" s="1" t="s">
        <v>81</v>
      </c>
      <c r="C975" s="1" t="s">
        <v>66</v>
      </c>
      <c r="D975" s="2">
        <v>41959</v>
      </c>
      <c r="E975" s="2">
        <v>41960</v>
      </c>
      <c r="F975">
        <v>485.7</v>
      </c>
      <c r="G975" t="str">
        <f>podroze[[#This Row],[Imie]]&amp;podroze[[#This Row],[Nazwisko]]</f>
        <v>PaulinaChorzowska</v>
      </c>
      <c r="H975">
        <f>COUNTIF(podroze[id],podroze[[#This Row],[id]])</f>
        <v>10</v>
      </c>
      <c r="I975">
        <f>podroze[[#This Row],[D_powr]]-podroze[[#This Row],[D_wyj]]+1</f>
        <v>2</v>
      </c>
      <c r="J975" s="1" cm="1">
        <f t="array" ref="J975">SUM(IF(podroze[Nazwisko]=podroze[[#This Row],[Nazwisko]],podroze[dnie],0))</f>
        <v>14</v>
      </c>
      <c r="K975" s="1">
        <f>30+(podroze[[#This Row],[dnie]]-1)*24</f>
        <v>54</v>
      </c>
      <c r="AB975" s="1" t="s">
        <v>54</v>
      </c>
      <c r="AC975" s="1" t="s">
        <v>81</v>
      </c>
      <c r="AD975" s="1" t="s">
        <v>66</v>
      </c>
      <c r="AE975" s="2">
        <v>41959</v>
      </c>
      <c r="AF975" s="2">
        <v>41960</v>
      </c>
      <c r="AG975">
        <v>485.7</v>
      </c>
      <c r="AH975" t="str">
        <f>podroze7[[#This Row],[Imie]]&amp;podroze7[[#This Row],[Nazwisko]]</f>
        <v>PaulinaChorzowska</v>
      </c>
      <c r="AI975">
        <f>COUNTIF(podroze7[id],podroze7[[#This Row],[id]])</f>
        <v>10</v>
      </c>
      <c r="AJ975">
        <f>podroze7[[#This Row],[D_powr]]-podroze7[[#This Row],[D_wyj]]+1</f>
        <v>2</v>
      </c>
      <c r="AK975" s="1" cm="1">
        <f t="array" ref="AK975">SUM(IF(podroze7[Nazwisko]=podroze7[[#This Row],[Nazwisko]],podroze7[dnie],0))</f>
        <v>14</v>
      </c>
      <c r="AL975" s="1">
        <f>30+(podroze7[[#This Row],[dnie]]-1)*24</f>
        <v>54</v>
      </c>
      <c r="AM975" s="1">
        <f>podroze7[[#This Row],[dieta]]+podroze7[[#This Row],[Koszt_wyj]]</f>
        <v>539.70000000000005</v>
      </c>
      <c r="AZ975" s="1" t="s">
        <v>54</v>
      </c>
      <c r="BA975" s="1" t="s">
        <v>81</v>
      </c>
      <c r="BB975" s="1" t="s">
        <v>66</v>
      </c>
      <c r="BC975" s="2">
        <v>41959</v>
      </c>
      <c r="BD975" s="2">
        <v>41960</v>
      </c>
      <c r="BE975">
        <v>485.7</v>
      </c>
      <c r="BF975" t="str">
        <f>podroze78[[#This Row],[Imie]]&amp;podroze78[[#This Row],[Nazwisko]]</f>
        <v>PaulinaChorzowska</v>
      </c>
      <c r="BG975">
        <f>COUNTIF(podroze78[id],podroze78[[#This Row],[id]])</f>
        <v>10</v>
      </c>
      <c r="BH975">
        <f>podroze78[[#This Row],[D_powr]]-podroze78[[#This Row],[D_wyj]]+1</f>
        <v>2</v>
      </c>
      <c r="BI975" s="1" cm="1">
        <f t="array" ref="BI975">SUM(IF(podroze78[Nazwisko]=podroze78[[#This Row],[Nazwisko]],podroze78[dnie],0))</f>
        <v>14</v>
      </c>
      <c r="BJ975" s="1">
        <f>30+(podroze78[[#This Row],[dnie]]-1)*24</f>
        <v>54</v>
      </c>
      <c r="BK975" s="1">
        <f>podroze78[[#This Row],[dieta]]+podroze78[[#This Row],[Koszt_wyj]]</f>
        <v>539.70000000000005</v>
      </c>
      <c r="BL975" s="1">
        <f>MONTH(podroze78[[#This Row],[D_wyj]])</f>
        <v>11</v>
      </c>
      <c r="BT975" s="1" t="s">
        <v>54</v>
      </c>
      <c r="BU975" s="1" t="s">
        <v>81</v>
      </c>
      <c r="BV975" s="1" t="s">
        <v>66</v>
      </c>
      <c r="BW975" s="2">
        <v>41959</v>
      </c>
      <c r="BX975" s="2">
        <v>41960</v>
      </c>
      <c r="BY975">
        <v>485.7</v>
      </c>
      <c r="BZ975" t="str">
        <f>podroze789[[#This Row],[Imie]]&amp;podroze789[[#This Row],[Nazwisko]]</f>
        <v>PaulinaChorzowska</v>
      </c>
      <c r="CA975">
        <f>COUNTIF(podroze789[id],podroze789[[#This Row],[id]])</f>
        <v>10</v>
      </c>
      <c r="CB975">
        <f>podroze789[[#This Row],[D_powr]]-podroze789[[#This Row],[D_wyj]]+1</f>
        <v>2</v>
      </c>
      <c r="CC975" s="1" cm="1">
        <f t="array" ref="CC975">SUM(IF(podroze789[Nazwisko]=podroze789[[#This Row],[Nazwisko]],podroze789[dnie],0))</f>
        <v>14</v>
      </c>
      <c r="CD975" s="1">
        <f>30+(podroze789[[#This Row],[dnie]]-1)*24</f>
        <v>54</v>
      </c>
      <c r="CE975" s="1">
        <f>podroze789[[#This Row],[dieta]]+podroze789[[#This Row],[Koszt_wyj]]</f>
        <v>539.70000000000005</v>
      </c>
      <c r="CF975" s="1">
        <f>MONTH(podroze789[[#This Row],[D_wyj]])</f>
        <v>11</v>
      </c>
      <c r="CG975" s="1">
        <f>podroze789[[#This Row],[dnie]]-1</f>
        <v>1</v>
      </c>
    </row>
    <row r="976" spans="1:85" x14ac:dyDescent="0.25">
      <c r="A976" s="1" t="s">
        <v>54</v>
      </c>
      <c r="B976" s="1" t="s">
        <v>55</v>
      </c>
      <c r="C976" s="1" t="s">
        <v>38</v>
      </c>
      <c r="D976" s="2">
        <v>41857</v>
      </c>
      <c r="E976" s="2">
        <v>41858</v>
      </c>
      <c r="F976">
        <v>407.8</v>
      </c>
      <c r="G976" t="str">
        <f>podroze[[#This Row],[Imie]]&amp;podroze[[#This Row],[Nazwisko]]</f>
        <v>PaulinaBasala</v>
      </c>
      <c r="H976">
        <f>COUNTIF(podroze[id],podroze[[#This Row],[id]])</f>
        <v>8</v>
      </c>
      <c r="I976">
        <f>podroze[[#This Row],[D_powr]]-podroze[[#This Row],[D_wyj]]+1</f>
        <v>2</v>
      </c>
      <c r="J976" s="1" cm="1">
        <f t="array" ref="J976">SUM(IF(podroze[Nazwisko]=podroze[[#This Row],[Nazwisko]],podroze[dnie],0))</f>
        <v>14</v>
      </c>
      <c r="K976" s="1">
        <f>30+(podroze[[#This Row],[dnie]]-1)*24</f>
        <v>54</v>
      </c>
      <c r="AB976" s="1" t="s">
        <v>54</v>
      </c>
      <c r="AC976" s="1" t="s">
        <v>55</v>
      </c>
      <c r="AD976" s="1" t="s">
        <v>38</v>
      </c>
      <c r="AE976" s="2">
        <v>41857</v>
      </c>
      <c r="AF976" s="2">
        <v>41858</v>
      </c>
      <c r="AG976">
        <v>407.8</v>
      </c>
      <c r="AH976" t="str">
        <f>podroze7[[#This Row],[Imie]]&amp;podroze7[[#This Row],[Nazwisko]]</f>
        <v>PaulinaBasala</v>
      </c>
      <c r="AI976">
        <f>COUNTIF(podroze7[id],podroze7[[#This Row],[id]])</f>
        <v>8</v>
      </c>
      <c r="AJ976">
        <f>podroze7[[#This Row],[D_powr]]-podroze7[[#This Row],[D_wyj]]+1</f>
        <v>2</v>
      </c>
      <c r="AK976" s="1" cm="1">
        <f t="array" ref="AK976">SUM(IF(podroze7[Nazwisko]=podroze7[[#This Row],[Nazwisko]],podroze7[dnie],0))</f>
        <v>14</v>
      </c>
      <c r="AL976" s="1">
        <f>30+(podroze7[[#This Row],[dnie]]-1)*24</f>
        <v>54</v>
      </c>
      <c r="AM976" s="1">
        <f>podroze7[[#This Row],[dieta]]+podroze7[[#This Row],[Koszt_wyj]]</f>
        <v>461.8</v>
      </c>
      <c r="AZ976" s="1" t="s">
        <v>54</v>
      </c>
      <c r="BA976" s="1" t="s">
        <v>55</v>
      </c>
      <c r="BB976" s="1" t="s">
        <v>38</v>
      </c>
      <c r="BC976" s="2">
        <v>41857</v>
      </c>
      <c r="BD976" s="2">
        <v>41858</v>
      </c>
      <c r="BE976">
        <v>407.8</v>
      </c>
      <c r="BF976" t="str">
        <f>podroze78[[#This Row],[Imie]]&amp;podroze78[[#This Row],[Nazwisko]]</f>
        <v>PaulinaBasala</v>
      </c>
      <c r="BG976">
        <f>COUNTIF(podroze78[id],podroze78[[#This Row],[id]])</f>
        <v>8</v>
      </c>
      <c r="BH976">
        <f>podroze78[[#This Row],[D_powr]]-podroze78[[#This Row],[D_wyj]]+1</f>
        <v>2</v>
      </c>
      <c r="BI976" s="1" cm="1">
        <f t="array" ref="BI976">SUM(IF(podroze78[Nazwisko]=podroze78[[#This Row],[Nazwisko]],podroze78[dnie],0))</f>
        <v>14</v>
      </c>
      <c r="BJ976" s="1">
        <f>30+(podroze78[[#This Row],[dnie]]-1)*24</f>
        <v>54</v>
      </c>
      <c r="BK976" s="1">
        <f>podroze78[[#This Row],[dieta]]+podroze78[[#This Row],[Koszt_wyj]]</f>
        <v>461.8</v>
      </c>
      <c r="BL976" s="1">
        <f>MONTH(podroze78[[#This Row],[D_wyj]])</f>
        <v>8</v>
      </c>
      <c r="BT976" s="1" t="s">
        <v>54</v>
      </c>
      <c r="BU976" s="1" t="s">
        <v>55</v>
      </c>
      <c r="BV976" s="1" t="s">
        <v>38</v>
      </c>
      <c r="BW976" s="2">
        <v>41857</v>
      </c>
      <c r="BX976" s="2">
        <v>41858</v>
      </c>
      <c r="BY976">
        <v>407.8</v>
      </c>
      <c r="BZ976" t="str">
        <f>podroze789[[#This Row],[Imie]]&amp;podroze789[[#This Row],[Nazwisko]]</f>
        <v>PaulinaBasala</v>
      </c>
      <c r="CA976">
        <f>COUNTIF(podroze789[id],podroze789[[#This Row],[id]])</f>
        <v>8</v>
      </c>
      <c r="CB976">
        <f>podroze789[[#This Row],[D_powr]]-podroze789[[#This Row],[D_wyj]]+1</f>
        <v>2</v>
      </c>
      <c r="CC976" s="1" cm="1">
        <f t="array" ref="CC976">SUM(IF(podroze789[Nazwisko]=podroze789[[#This Row],[Nazwisko]],podroze789[dnie],0))</f>
        <v>14</v>
      </c>
      <c r="CD976" s="1">
        <f>30+(podroze789[[#This Row],[dnie]]-1)*24</f>
        <v>54</v>
      </c>
      <c r="CE976" s="1">
        <f>podroze789[[#This Row],[dieta]]+podroze789[[#This Row],[Koszt_wyj]]</f>
        <v>461.8</v>
      </c>
      <c r="CF976" s="1">
        <f>MONTH(podroze789[[#This Row],[D_wyj]])</f>
        <v>8</v>
      </c>
      <c r="CG976" s="1">
        <f>podroze789[[#This Row],[dnie]]-1</f>
        <v>1</v>
      </c>
    </row>
    <row r="977" spans="1:85" x14ac:dyDescent="0.25">
      <c r="A977" s="1" t="s">
        <v>54</v>
      </c>
      <c r="B977" s="1" t="s">
        <v>55</v>
      </c>
      <c r="C977" s="1" t="s">
        <v>27</v>
      </c>
      <c r="D977" s="2">
        <v>41964</v>
      </c>
      <c r="E977" s="2">
        <v>41965</v>
      </c>
      <c r="F977">
        <v>570</v>
      </c>
      <c r="G977" t="str">
        <f>podroze[[#This Row],[Imie]]&amp;podroze[[#This Row],[Nazwisko]]</f>
        <v>PaulinaBasala</v>
      </c>
      <c r="H977">
        <f>COUNTIF(podroze[id],podroze[[#This Row],[id]])</f>
        <v>8</v>
      </c>
      <c r="I977">
        <f>podroze[[#This Row],[D_powr]]-podroze[[#This Row],[D_wyj]]+1</f>
        <v>2</v>
      </c>
      <c r="J977" s="1" cm="1">
        <f t="array" ref="J977">SUM(IF(podroze[Nazwisko]=podroze[[#This Row],[Nazwisko]],podroze[dnie],0))</f>
        <v>14</v>
      </c>
      <c r="K977" s="1">
        <f>30+(podroze[[#This Row],[dnie]]-1)*24</f>
        <v>54</v>
      </c>
      <c r="AB977" s="1" t="s">
        <v>54</v>
      </c>
      <c r="AC977" s="1" t="s">
        <v>55</v>
      </c>
      <c r="AD977" s="1" t="s">
        <v>27</v>
      </c>
      <c r="AE977" s="2">
        <v>41964</v>
      </c>
      <c r="AF977" s="2">
        <v>41965</v>
      </c>
      <c r="AG977">
        <v>570</v>
      </c>
      <c r="AH977" t="str">
        <f>podroze7[[#This Row],[Imie]]&amp;podroze7[[#This Row],[Nazwisko]]</f>
        <v>PaulinaBasala</v>
      </c>
      <c r="AI977">
        <f>COUNTIF(podroze7[id],podroze7[[#This Row],[id]])</f>
        <v>8</v>
      </c>
      <c r="AJ977">
        <f>podroze7[[#This Row],[D_powr]]-podroze7[[#This Row],[D_wyj]]+1</f>
        <v>2</v>
      </c>
      <c r="AK977" s="1" cm="1">
        <f t="array" ref="AK977">SUM(IF(podroze7[Nazwisko]=podroze7[[#This Row],[Nazwisko]],podroze7[dnie],0))</f>
        <v>14</v>
      </c>
      <c r="AL977" s="1">
        <f>30+(podroze7[[#This Row],[dnie]]-1)*24</f>
        <v>54</v>
      </c>
      <c r="AM977" s="1">
        <f>podroze7[[#This Row],[dieta]]+podroze7[[#This Row],[Koszt_wyj]]</f>
        <v>624</v>
      </c>
      <c r="AZ977" s="1" t="s">
        <v>54</v>
      </c>
      <c r="BA977" s="1" t="s">
        <v>55</v>
      </c>
      <c r="BB977" s="1" t="s">
        <v>27</v>
      </c>
      <c r="BC977" s="2">
        <v>41964</v>
      </c>
      <c r="BD977" s="2">
        <v>41965</v>
      </c>
      <c r="BE977">
        <v>570</v>
      </c>
      <c r="BF977" t="str">
        <f>podroze78[[#This Row],[Imie]]&amp;podroze78[[#This Row],[Nazwisko]]</f>
        <v>PaulinaBasala</v>
      </c>
      <c r="BG977">
        <f>COUNTIF(podroze78[id],podroze78[[#This Row],[id]])</f>
        <v>8</v>
      </c>
      <c r="BH977">
        <f>podroze78[[#This Row],[D_powr]]-podroze78[[#This Row],[D_wyj]]+1</f>
        <v>2</v>
      </c>
      <c r="BI977" s="1" cm="1">
        <f t="array" ref="BI977">SUM(IF(podroze78[Nazwisko]=podroze78[[#This Row],[Nazwisko]],podroze78[dnie],0))</f>
        <v>14</v>
      </c>
      <c r="BJ977" s="1">
        <f>30+(podroze78[[#This Row],[dnie]]-1)*24</f>
        <v>54</v>
      </c>
      <c r="BK977" s="1">
        <f>podroze78[[#This Row],[dieta]]+podroze78[[#This Row],[Koszt_wyj]]</f>
        <v>624</v>
      </c>
      <c r="BL977" s="1">
        <f>MONTH(podroze78[[#This Row],[D_wyj]])</f>
        <v>11</v>
      </c>
      <c r="BT977" s="1" t="s">
        <v>54</v>
      </c>
      <c r="BU977" s="1" t="s">
        <v>55</v>
      </c>
      <c r="BV977" s="1" t="s">
        <v>27</v>
      </c>
      <c r="BW977" s="2">
        <v>41964</v>
      </c>
      <c r="BX977" s="2">
        <v>41965</v>
      </c>
      <c r="BY977">
        <v>570</v>
      </c>
      <c r="BZ977" t="str">
        <f>podroze789[[#This Row],[Imie]]&amp;podroze789[[#This Row],[Nazwisko]]</f>
        <v>PaulinaBasala</v>
      </c>
      <c r="CA977">
        <f>COUNTIF(podroze789[id],podroze789[[#This Row],[id]])</f>
        <v>8</v>
      </c>
      <c r="CB977">
        <f>podroze789[[#This Row],[D_powr]]-podroze789[[#This Row],[D_wyj]]+1</f>
        <v>2</v>
      </c>
      <c r="CC977" s="1" cm="1">
        <f t="array" ref="CC977">SUM(IF(podroze789[Nazwisko]=podroze789[[#This Row],[Nazwisko]],podroze789[dnie],0))</f>
        <v>14</v>
      </c>
      <c r="CD977" s="1">
        <f>30+(podroze789[[#This Row],[dnie]]-1)*24</f>
        <v>54</v>
      </c>
      <c r="CE977" s="1">
        <f>podroze789[[#This Row],[dieta]]+podroze789[[#This Row],[Koszt_wyj]]</f>
        <v>624</v>
      </c>
      <c r="CF977" s="1">
        <f>MONTH(podroze789[[#This Row],[D_wyj]])</f>
        <v>11</v>
      </c>
      <c r="CG977" s="1">
        <f>podroze789[[#This Row],[dnie]]-1</f>
        <v>1</v>
      </c>
    </row>
    <row r="978" spans="1:85" hidden="1" x14ac:dyDescent="0.25">
      <c r="A978" s="1" t="s">
        <v>54</v>
      </c>
      <c r="B978" s="1" t="s">
        <v>81</v>
      </c>
      <c r="C978" s="1" t="s">
        <v>8</v>
      </c>
      <c r="D978" s="2">
        <v>41653</v>
      </c>
      <c r="E978" s="2">
        <v>41653</v>
      </c>
      <c r="F978">
        <v>680</v>
      </c>
      <c r="G978" t="str">
        <f>podroze[[#This Row],[Imie]]&amp;podroze[[#This Row],[Nazwisko]]</f>
        <v>PaulinaChorzowska</v>
      </c>
      <c r="H978">
        <f>COUNTIF(podroze[id],podroze[[#This Row],[id]])</f>
        <v>10</v>
      </c>
      <c r="I978">
        <f>podroze[[#This Row],[D_powr]]-podroze[[#This Row],[D_wyj]]+1</f>
        <v>1</v>
      </c>
      <c r="J978" s="1" cm="1">
        <f t="array" ref="J978">SUM(IF(podroze[Nazwisko]=podroze[[#This Row],[Nazwisko]],podroze[dnie],0))</f>
        <v>14</v>
      </c>
      <c r="K978" s="1">
        <f>30+(podroze[[#This Row],[dnie]]-1)*24</f>
        <v>30</v>
      </c>
      <c r="AB978" s="1" t="s">
        <v>54</v>
      </c>
      <c r="AC978" s="1" t="s">
        <v>81</v>
      </c>
      <c r="AD978" s="1" t="s">
        <v>8</v>
      </c>
      <c r="AE978" s="2">
        <v>41653</v>
      </c>
      <c r="AF978" s="2">
        <v>41653</v>
      </c>
      <c r="AG978">
        <v>680</v>
      </c>
      <c r="AH978" t="str">
        <f>podroze7[[#This Row],[Imie]]&amp;podroze7[[#This Row],[Nazwisko]]</f>
        <v>PaulinaChorzowska</v>
      </c>
      <c r="AI978">
        <f>COUNTIF(podroze7[id],podroze7[[#This Row],[id]])</f>
        <v>10</v>
      </c>
      <c r="AJ978">
        <f>podroze7[[#This Row],[D_powr]]-podroze7[[#This Row],[D_wyj]]+1</f>
        <v>1</v>
      </c>
      <c r="AK978" s="1" cm="1">
        <f t="array" ref="AK978">SUM(IF(podroze7[Nazwisko]=podroze7[[#This Row],[Nazwisko]],podroze7[dnie],0))</f>
        <v>14</v>
      </c>
      <c r="AL978" s="1">
        <f>30+(podroze7[[#This Row],[dnie]]-1)*24</f>
        <v>30</v>
      </c>
      <c r="AM978" s="1">
        <f>podroze7[[#This Row],[dieta]]+podroze7[[#This Row],[Koszt_wyj]]</f>
        <v>710</v>
      </c>
      <c r="AZ978" s="1" t="s">
        <v>54</v>
      </c>
      <c r="BA978" s="1" t="s">
        <v>81</v>
      </c>
      <c r="BB978" s="1" t="s">
        <v>8</v>
      </c>
      <c r="BC978" s="2">
        <v>41653</v>
      </c>
      <c r="BD978" s="2">
        <v>41653</v>
      </c>
      <c r="BE978">
        <v>680</v>
      </c>
      <c r="BF978" t="str">
        <f>podroze78[[#This Row],[Imie]]&amp;podroze78[[#This Row],[Nazwisko]]</f>
        <v>PaulinaChorzowska</v>
      </c>
      <c r="BG978">
        <f>COUNTIF(podroze78[id],podroze78[[#This Row],[id]])</f>
        <v>10</v>
      </c>
      <c r="BH978">
        <f>podroze78[[#This Row],[D_powr]]-podroze78[[#This Row],[D_wyj]]+1</f>
        <v>1</v>
      </c>
      <c r="BI978" s="1" cm="1">
        <f t="array" ref="BI978">SUM(IF(podroze78[Nazwisko]=podroze78[[#This Row],[Nazwisko]],podroze78[dnie],0))</f>
        <v>14</v>
      </c>
      <c r="BJ978" s="1">
        <f>30+(podroze78[[#This Row],[dnie]]-1)*24</f>
        <v>30</v>
      </c>
      <c r="BK978" s="1">
        <f>podroze78[[#This Row],[dieta]]+podroze78[[#This Row],[Koszt_wyj]]</f>
        <v>710</v>
      </c>
      <c r="BL978" s="1">
        <f>MONTH(podroze78[[#This Row],[D_wyj]])</f>
        <v>1</v>
      </c>
      <c r="BT978" s="1" t="s">
        <v>54</v>
      </c>
      <c r="BU978" s="1" t="s">
        <v>81</v>
      </c>
      <c r="BV978" s="1" t="s">
        <v>8</v>
      </c>
      <c r="BW978" s="2">
        <v>41653</v>
      </c>
      <c r="BX978" s="2">
        <v>41653</v>
      </c>
      <c r="BY978">
        <v>680</v>
      </c>
      <c r="BZ978" t="str">
        <f>podroze789[[#This Row],[Imie]]&amp;podroze789[[#This Row],[Nazwisko]]</f>
        <v>PaulinaChorzowska</v>
      </c>
      <c r="CA978">
        <f>COUNTIF(podroze789[id],podroze789[[#This Row],[id]])</f>
        <v>10</v>
      </c>
      <c r="CB978">
        <f>podroze789[[#This Row],[D_powr]]-podroze789[[#This Row],[D_wyj]]+1</f>
        <v>1</v>
      </c>
      <c r="CC978" s="1" cm="1">
        <f t="array" ref="CC978">SUM(IF(podroze789[Nazwisko]=podroze789[[#This Row],[Nazwisko]],podroze789[dnie],0))</f>
        <v>14</v>
      </c>
      <c r="CD978" s="1">
        <f>30+(podroze789[[#This Row],[dnie]]-1)*24</f>
        <v>30</v>
      </c>
      <c r="CE978" s="1">
        <f>podroze789[[#This Row],[dieta]]+podroze789[[#This Row],[Koszt_wyj]]</f>
        <v>710</v>
      </c>
      <c r="CF978" s="1">
        <f>MONTH(podroze789[[#This Row],[D_wyj]])</f>
        <v>1</v>
      </c>
      <c r="CG978" s="1">
        <f>podroze789[[#This Row],[dnie]]-1</f>
        <v>0</v>
      </c>
    </row>
    <row r="979" spans="1:85" hidden="1" x14ac:dyDescent="0.25">
      <c r="A979" s="1" t="s">
        <v>54</v>
      </c>
      <c r="B979" s="1" t="s">
        <v>81</v>
      </c>
      <c r="C979" s="1" t="s">
        <v>27</v>
      </c>
      <c r="D979" s="2">
        <v>41656</v>
      </c>
      <c r="E979" s="2">
        <v>41656</v>
      </c>
      <c r="F979">
        <v>442</v>
      </c>
      <c r="G979" t="str">
        <f>podroze[[#This Row],[Imie]]&amp;podroze[[#This Row],[Nazwisko]]</f>
        <v>PaulinaChorzowska</v>
      </c>
      <c r="H979">
        <f>COUNTIF(podroze[id],podroze[[#This Row],[id]])</f>
        <v>10</v>
      </c>
      <c r="I979">
        <f>podroze[[#This Row],[D_powr]]-podroze[[#This Row],[D_wyj]]+1</f>
        <v>1</v>
      </c>
      <c r="J979" s="1" cm="1">
        <f t="array" ref="J979">SUM(IF(podroze[Nazwisko]=podroze[[#This Row],[Nazwisko]],podroze[dnie],0))</f>
        <v>14</v>
      </c>
      <c r="K979" s="1">
        <f>30+(podroze[[#This Row],[dnie]]-1)*24</f>
        <v>30</v>
      </c>
      <c r="AB979" s="1" t="s">
        <v>54</v>
      </c>
      <c r="AC979" s="1" t="s">
        <v>81</v>
      </c>
      <c r="AD979" s="1" t="s">
        <v>27</v>
      </c>
      <c r="AE979" s="2">
        <v>41656</v>
      </c>
      <c r="AF979" s="2">
        <v>41656</v>
      </c>
      <c r="AG979">
        <v>442</v>
      </c>
      <c r="AH979" t="str">
        <f>podroze7[[#This Row],[Imie]]&amp;podroze7[[#This Row],[Nazwisko]]</f>
        <v>PaulinaChorzowska</v>
      </c>
      <c r="AI979">
        <f>COUNTIF(podroze7[id],podroze7[[#This Row],[id]])</f>
        <v>10</v>
      </c>
      <c r="AJ979">
        <f>podroze7[[#This Row],[D_powr]]-podroze7[[#This Row],[D_wyj]]+1</f>
        <v>1</v>
      </c>
      <c r="AK979" s="1" cm="1">
        <f t="array" ref="AK979">SUM(IF(podroze7[Nazwisko]=podroze7[[#This Row],[Nazwisko]],podroze7[dnie],0))</f>
        <v>14</v>
      </c>
      <c r="AL979" s="1">
        <f>30+(podroze7[[#This Row],[dnie]]-1)*24</f>
        <v>30</v>
      </c>
      <c r="AM979" s="1">
        <f>podroze7[[#This Row],[dieta]]+podroze7[[#This Row],[Koszt_wyj]]</f>
        <v>472</v>
      </c>
      <c r="AZ979" s="1" t="s">
        <v>54</v>
      </c>
      <c r="BA979" s="1" t="s">
        <v>81</v>
      </c>
      <c r="BB979" s="1" t="s">
        <v>27</v>
      </c>
      <c r="BC979" s="2">
        <v>41656</v>
      </c>
      <c r="BD979" s="2">
        <v>41656</v>
      </c>
      <c r="BE979">
        <v>442</v>
      </c>
      <c r="BF979" t="str">
        <f>podroze78[[#This Row],[Imie]]&amp;podroze78[[#This Row],[Nazwisko]]</f>
        <v>PaulinaChorzowska</v>
      </c>
      <c r="BG979">
        <f>COUNTIF(podroze78[id],podroze78[[#This Row],[id]])</f>
        <v>10</v>
      </c>
      <c r="BH979">
        <f>podroze78[[#This Row],[D_powr]]-podroze78[[#This Row],[D_wyj]]+1</f>
        <v>1</v>
      </c>
      <c r="BI979" s="1" cm="1">
        <f t="array" ref="BI979">SUM(IF(podroze78[Nazwisko]=podroze78[[#This Row],[Nazwisko]],podroze78[dnie],0))</f>
        <v>14</v>
      </c>
      <c r="BJ979" s="1">
        <f>30+(podroze78[[#This Row],[dnie]]-1)*24</f>
        <v>30</v>
      </c>
      <c r="BK979" s="1">
        <f>podroze78[[#This Row],[dieta]]+podroze78[[#This Row],[Koszt_wyj]]</f>
        <v>472</v>
      </c>
      <c r="BL979" s="1">
        <f>MONTH(podroze78[[#This Row],[D_wyj]])</f>
        <v>1</v>
      </c>
      <c r="BT979" s="1" t="s">
        <v>54</v>
      </c>
      <c r="BU979" s="1" t="s">
        <v>81</v>
      </c>
      <c r="BV979" s="1" t="s">
        <v>27</v>
      </c>
      <c r="BW979" s="2">
        <v>41656</v>
      </c>
      <c r="BX979" s="2">
        <v>41656</v>
      </c>
      <c r="BY979">
        <v>442</v>
      </c>
      <c r="BZ979" t="str">
        <f>podroze789[[#This Row],[Imie]]&amp;podroze789[[#This Row],[Nazwisko]]</f>
        <v>PaulinaChorzowska</v>
      </c>
      <c r="CA979">
        <f>COUNTIF(podroze789[id],podroze789[[#This Row],[id]])</f>
        <v>10</v>
      </c>
      <c r="CB979">
        <f>podroze789[[#This Row],[D_powr]]-podroze789[[#This Row],[D_wyj]]+1</f>
        <v>1</v>
      </c>
      <c r="CC979" s="1" cm="1">
        <f t="array" ref="CC979">SUM(IF(podroze789[Nazwisko]=podroze789[[#This Row],[Nazwisko]],podroze789[dnie],0))</f>
        <v>14</v>
      </c>
      <c r="CD979" s="1">
        <f>30+(podroze789[[#This Row],[dnie]]-1)*24</f>
        <v>30</v>
      </c>
      <c r="CE979" s="1">
        <f>podroze789[[#This Row],[dieta]]+podroze789[[#This Row],[Koszt_wyj]]</f>
        <v>472</v>
      </c>
      <c r="CF979" s="1">
        <f>MONTH(podroze789[[#This Row],[D_wyj]])</f>
        <v>1</v>
      </c>
      <c r="CG979" s="1">
        <f>podroze789[[#This Row],[dnie]]-1</f>
        <v>0</v>
      </c>
    </row>
    <row r="980" spans="1:85" hidden="1" x14ac:dyDescent="0.25">
      <c r="A980" s="1" t="s">
        <v>54</v>
      </c>
      <c r="B980" s="1" t="s">
        <v>81</v>
      </c>
      <c r="C980" s="1" t="s">
        <v>17</v>
      </c>
      <c r="D980" s="2">
        <v>41666</v>
      </c>
      <c r="E980" s="2">
        <v>41666</v>
      </c>
      <c r="F980">
        <v>501.5</v>
      </c>
      <c r="G980" t="str">
        <f>podroze[[#This Row],[Imie]]&amp;podroze[[#This Row],[Nazwisko]]</f>
        <v>PaulinaChorzowska</v>
      </c>
      <c r="H980">
        <f>COUNTIF(podroze[id],podroze[[#This Row],[id]])</f>
        <v>10</v>
      </c>
      <c r="I980">
        <f>podroze[[#This Row],[D_powr]]-podroze[[#This Row],[D_wyj]]+1</f>
        <v>1</v>
      </c>
      <c r="J980" s="1" cm="1">
        <f t="array" ref="J980">SUM(IF(podroze[Nazwisko]=podroze[[#This Row],[Nazwisko]],podroze[dnie],0))</f>
        <v>14</v>
      </c>
      <c r="K980" s="1">
        <f>30+(podroze[[#This Row],[dnie]]-1)*24</f>
        <v>30</v>
      </c>
      <c r="AB980" s="1" t="s">
        <v>54</v>
      </c>
      <c r="AC980" s="1" t="s">
        <v>81</v>
      </c>
      <c r="AD980" s="1" t="s">
        <v>17</v>
      </c>
      <c r="AE980" s="2">
        <v>41666</v>
      </c>
      <c r="AF980" s="2">
        <v>41666</v>
      </c>
      <c r="AG980">
        <v>501.5</v>
      </c>
      <c r="AH980" t="str">
        <f>podroze7[[#This Row],[Imie]]&amp;podroze7[[#This Row],[Nazwisko]]</f>
        <v>PaulinaChorzowska</v>
      </c>
      <c r="AI980">
        <f>COUNTIF(podroze7[id],podroze7[[#This Row],[id]])</f>
        <v>10</v>
      </c>
      <c r="AJ980">
        <f>podroze7[[#This Row],[D_powr]]-podroze7[[#This Row],[D_wyj]]+1</f>
        <v>1</v>
      </c>
      <c r="AK980" s="1" cm="1">
        <f t="array" ref="AK980">SUM(IF(podroze7[Nazwisko]=podroze7[[#This Row],[Nazwisko]],podroze7[dnie],0))</f>
        <v>14</v>
      </c>
      <c r="AL980" s="1">
        <f>30+(podroze7[[#This Row],[dnie]]-1)*24</f>
        <v>30</v>
      </c>
      <c r="AM980" s="1">
        <f>podroze7[[#This Row],[dieta]]+podroze7[[#This Row],[Koszt_wyj]]</f>
        <v>531.5</v>
      </c>
      <c r="AZ980" s="1" t="s">
        <v>54</v>
      </c>
      <c r="BA980" s="1" t="s">
        <v>81</v>
      </c>
      <c r="BB980" s="1" t="s">
        <v>17</v>
      </c>
      <c r="BC980" s="2">
        <v>41666</v>
      </c>
      <c r="BD980" s="2">
        <v>41666</v>
      </c>
      <c r="BE980">
        <v>501.5</v>
      </c>
      <c r="BF980" t="str">
        <f>podroze78[[#This Row],[Imie]]&amp;podroze78[[#This Row],[Nazwisko]]</f>
        <v>PaulinaChorzowska</v>
      </c>
      <c r="BG980">
        <f>COUNTIF(podroze78[id],podroze78[[#This Row],[id]])</f>
        <v>10</v>
      </c>
      <c r="BH980">
        <f>podroze78[[#This Row],[D_powr]]-podroze78[[#This Row],[D_wyj]]+1</f>
        <v>1</v>
      </c>
      <c r="BI980" s="1" cm="1">
        <f t="array" ref="BI980">SUM(IF(podroze78[Nazwisko]=podroze78[[#This Row],[Nazwisko]],podroze78[dnie],0))</f>
        <v>14</v>
      </c>
      <c r="BJ980" s="1">
        <f>30+(podroze78[[#This Row],[dnie]]-1)*24</f>
        <v>30</v>
      </c>
      <c r="BK980" s="1">
        <f>podroze78[[#This Row],[dieta]]+podroze78[[#This Row],[Koszt_wyj]]</f>
        <v>531.5</v>
      </c>
      <c r="BL980" s="1">
        <f>MONTH(podroze78[[#This Row],[D_wyj]])</f>
        <v>1</v>
      </c>
      <c r="BT980" s="1" t="s">
        <v>54</v>
      </c>
      <c r="BU980" s="1" t="s">
        <v>81</v>
      </c>
      <c r="BV980" s="1" t="s">
        <v>17</v>
      </c>
      <c r="BW980" s="2">
        <v>41666</v>
      </c>
      <c r="BX980" s="2">
        <v>41666</v>
      </c>
      <c r="BY980">
        <v>501.5</v>
      </c>
      <c r="BZ980" t="str">
        <f>podroze789[[#This Row],[Imie]]&amp;podroze789[[#This Row],[Nazwisko]]</f>
        <v>PaulinaChorzowska</v>
      </c>
      <c r="CA980">
        <f>COUNTIF(podroze789[id],podroze789[[#This Row],[id]])</f>
        <v>10</v>
      </c>
      <c r="CB980">
        <f>podroze789[[#This Row],[D_powr]]-podroze789[[#This Row],[D_wyj]]+1</f>
        <v>1</v>
      </c>
      <c r="CC980" s="1" cm="1">
        <f t="array" ref="CC980">SUM(IF(podroze789[Nazwisko]=podroze789[[#This Row],[Nazwisko]],podroze789[dnie],0))</f>
        <v>14</v>
      </c>
      <c r="CD980" s="1">
        <f>30+(podroze789[[#This Row],[dnie]]-1)*24</f>
        <v>30</v>
      </c>
      <c r="CE980" s="1">
        <f>podroze789[[#This Row],[dieta]]+podroze789[[#This Row],[Koszt_wyj]]</f>
        <v>531.5</v>
      </c>
      <c r="CF980" s="1">
        <f>MONTH(podroze789[[#This Row],[D_wyj]])</f>
        <v>1</v>
      </c>
      <c r="CG980" s="1">
        <f>podroze789[[#This Row],[dnie]]-1</f>
        <v>0</v>
      </c>
    </row>
    <row r="981" spans="1:85" hidden="1" x14ac:dyDescent="0.25">
      <c r="A981" s="1" t="s">
        <v>54</v>
      </c>
      <c r="B981" s="1" t="s">
        <v>81</v>
      </c>
      <c r="C981" s="1" t="s">
        <v>19</v>
      </c>
      <c r="D981" s="2">
        <v>41682</v>
      </c>
      <c r="E981" s="2">
        <v>41682</v>
      </c>
      <c r="F981">
        <v>513.4</v>
      </c>
      <c r="G981" t="str">
        <f>podroze[[#This Row],[Imie]]&amp;podroze[[#This Row],[Nazwisko]]</f>
        <v>PaulinaChorzowska</v>
      </c>
      <c r="H981">
        <f>COUNTIF(podroze[id],podroze[[#This Row],[id]])</f>
        <v>10</v>
      </c>
      <c r="I981">
        <f>podroze[[#This Row],[D_powr]]-podroze[[#This Row],[D_wyj]]+1</f>
        <v>1</v>
      </c>
      <c r="J981" s="1" cm="1">
        <f t="array" ref="J981">SUM(IF(podroze[Nazwisko]=podroze[[#This Row],[Nazwisko]],podroze[dnie],0))</f>
        <v>14</v>
      </c>
      <c r="K981" s="1">
        <f>30+(podroze[[#This Row],[dnie]]-1)*24</f>
        <v>30</v>
      </c>
      <c r="AB981" s="1" t="s">
        <v>54</v>
      </c>
      <c r="AC981" s="1" t="s">
        <v>81</v>
      </c>
      <c r="AD981" s="1" t="s">
        <v>19</v>
      </c>
      <c r="AE981" s="2">
        <v>41682</v>
      </c>
      <c r="AF981" s="2">
        <v>41682</v>
      </c>
      <c r="AG981">
        <v>513.4</v>
      </c>
      <c r="AH981" t="str">
        <f>podroze7[[#This Row],[Imie]]&amp;podroze7[[#This Row],[Nazwisko]]</f>
        <v>PaulinaChorzowska</v>
      </c>
      <c r="AI981">
        <f>COUNTIF(podroze7[id],podroze7[[#This Row],[id]])</f>
        <v>10</v>
      </c>
      <c r="AJ981">
        <f>podroze7[[#This Row],[D_powr]]-podroze7[[#This Row],[D_wyj]]+1</f>
        <v>1</v>
      </c>
      <c r="AK981" s="1" cm="1">
        <f t="array" ref="AK981">SUM(IF(podroze7[Nazwisko]=podroze7[[#This Row],[Nazwisko]],podroze7[dnie],0))</f>
        <v>14</v>
      </c>
      <c r="AL981" s="1">
        <f>30+(podroze7[[#This Row],[dnie]]-1)*24</f>
        <v>30</v>
      </c>
      <c r="AM981" s="1">
        <f>podroze7[[#This Row],[dieta]]+podroze7[[#This Row],[Koszt_wyj]]</f>
        <v>543.4</v>
      </c>
      <c r="AZ981" s="1" t="s">
        <v>54</v>
      </c>
      <c r="BA981" s="1" t="s">
        <v>81</v>
      </c>
      <c r="BB981" s="1" t="s">
        <v>19</v>
      </c>
      <c r="BC981" s="2">
        <v>41682</v>
      </c>
      <c r="BD981" s="2">
        <v>41682</v>
      </c>
      <c r="BE981">
        <v>513.4</v>
      </c>
      <c r="BF981" t="str">
        <f>podroze78[[#This Row],[Imie]]&amp;podroze78[[#This Row],[Nazwisko]]</f>
        <v>PaulinaChorzowska</v>
      </c>
      <c r="BG981">
        <f>COUNTIF(podroze78[id],podroze78[[#This Row],[id]])</f>
        <v>10</v>
      </c>
      <c r="BH981">
        <f>podroze78[[#This Row],[D_powr]]-podroze78[[#This Row],[D_wyj]]+1</f>
        <v>1</v>
      </c>
      <c r="BI981" s="1" cm="1">
        <f t="array" ref="BI981">SUM(IF(podroze78[Nazwisko]=podroze78[[#This Row],[Nazwisko]],podroze78[dnie],0))</f>
        <v>14</v>
      </c>
      <c r="BJ981" s="1">
        <f>30+(podroze78[[#This Row],[dnie]]-1)*24</f>
        <v>30</v>
      </c>
      <c r="BK981" s="1">
        <f>podroze78[[#This Row],[dieta]]+podroze78[[#This Row],[Koszt_wyj]]</f>
        <v>543.4</v>
      </c>
      <c r="BL981" s="1">
        <f>MONTH(podroze78[[#This Row],[D_wyj]])</f>
        <v>2</v>
      </c>
      <c r="BT981" s="1" t="s">
        <v>54</v>
      </c>
      <c r="BU981" s="1" t="s">
        <v>81</v>
      </c>
      <c r="BV981" s="1" t="s">
        <v>19</v>
      </c>
      <c r="BW981" s="2">
        <v>41682</v>
      </c>
      <c r="BX981" s="2">
        <v>41682</v>
      </c>
      <c r="BY981">
        <v>513.4</v>
      </c>
      <c r="BZ981" t="str">
        <f>podroze789[[#This Row],[Imie]]&amp;podroze789[[#This Row],[Nazwisko]]</f>
        <v>PaulinaChorzowska</v>
      </c>
      <c r="CA981">
        <f>COUNTIF(podroze789[id],podroze789[[#This Row],[id]])</f>
        <v>10</v>
      </c>
      <c r="CB981">
        <f>podroze789[[#This Row],[D_powr]]-podroze789[[#This Row],[D_wyj]]+1</f>
        <v>1</v>
      </c>
      <c r="CC981" s="1" cm="1">
        <f t="array" ref="CC981">SUM(IF(podroze789[Nazwisko]=podroze789[[#This Row],[Nazwisko]],podroze789[dnie],0))</f>
        <v>14</v>
      </c>
      <c r="CD981" s="1">
        <f>30+(podroze789[[#This Row],[dnie]]-1)*24</f>
        <v>30</v>
      </c>
      <c r="CE981" s="1">
        <f>podroze789[[#This Row],[dieta]]+podroze789[[#This Row],[Koszt_wyj]]</f>
        <v>543.4</v>
      </c>
      <c r="CF981" s="1">
        <f>MONTH(podroze789[[#This Row],[D_wyj]])</f>
        <v>2</v>
      </c>
      <c r="CG981" s="1">
        <f>podroze789[[#This Row],[dnie]]-1</f>
        <v>0</v>
      </c>
    </row>
    <row r="982" spans="1:85" hidden="1" x14ac:dyDescent="0.25">
      <c r="A982" s="1" t="s">
        <v>54</v>
      </c>
      <c r="B982" s="1" t="s">
        <v>81</v>
      </c>
      <c r="C982" s="1" t="s">
        <v>27</v>
      </c>
      <c r="D982" s="2">
        <v>41837</v>
      </c>
      <c r="E982" s="2">
        <v>41837</v>
      </c>
      <c r="F982">
        <v>442</v>
      </c>
      <c r="G982" t="str">
        <f>podroze[[#This Row],[Imie]]&amp;podroze[[#This Row],[Nazwisko]]</f>
        <v>PaulinaChorzowska</v>
      </c>
      <c r="H982">
        <f>COUNTIF(podroze[id],podroze[[#This Row],[id]])</f>
        <v>10</v>
      </c>
      <c r="I982">
        <f>podroze[[#This Row],[D_powr]]-podroze[[#This Row],[D_wyj]]+1</f>
        <v>1</v>
      </c>
      <c r="J982" s="1" cm="1">
        <f t="array" ref="J982">SUM(IF(podroze[Nazwisko]=podroze[[#This Row],[Nazwisko]],podroze[dnie],0))</f>
        <v>14</v>
      </c>
      <c r="K982" s="1">
        <f>30+(podroze[[#This Row],[dnie]]-1)*24</f>
        <v>30</v>
      </c>
      <c r="AB982" s="1" t="s">
        <v>54</v>
      </c>
      <c r="AC982" s="1" t="s">
        <v>81</v>
      </c>
      <c r="AD982" s="1" t="s">
        <v>27</v>
      </c>
      <c r="AE982" s="2">
        <v>41837</v>
      </c>
      <c r="AF982" s="2">
        <v>41837</v>
      </c>
      <c r="AG982">
        <v>442</v>
      </c>
      <c r="AH982" t="str">
        <f>podroze7[[#This Row],[Imie]]&amp;podroze7[[#This Row],[Nazwisko]]</f>
        <v>PaulinaChorzowska</v>
      </c>
      <c r="AI982">
        <f>COUNTIF(podroze7[id],podroze7[[#This Row],[id]])</f>
        <v>10</v>
      </c>
      <c r="AJ982">
        <f>podroze7[[#This Row],[D_powr]]-podroze7[[#This Row],[D_wyj]]+1</f>
        <v>1</v>
      </c>
      <c r="AK982" s="1" cm="1">
        <f t="array" ref="AK982">SUM(IF(podroze7[Nazwisko]=podroze7[[#This Row],[Nazwisko]],podroze7[dnie],0))</f>
        <v>14</v>
      </c>
      <c r="AL982" s="1">
        <f>30+(podroze7[[#This Row],[dnie]]-1)*24</f>
        <v>30</v>
      </c>
      <c r="AM982" s="1">
        <f>podroze7[[#This Row],[dieta]]+podroze7[[#This Row],[Koszt_wyj]]</f>
        <v>472</v>
      </c>
      <c r="AZ982" s="1" t="s">
        <v>54</v>
      </c>
      <c r="BA982" s="1" t="s">
        <v>81</v>
      </c>
      <c r="BB982" s="1" t="s">
        <v>27</v>
      </c>
      <c r="BC982" s="2">
        <v>41837</v>
      </c>
      <c r="BD982" s="2">
        <v>41837</v>
      </c>
      <c r="BE982">
        <v>442</v>
      </c>
      <c r="BF982" t="str">
        <f>podroze78[[#This Row],[Imie]]&amp;podroze78[[#This Row],[Nazwisko]]</f>
        <v>PaulinaChorzowska</v>
      </c>
      <c r="BG982">
        <f>COUNTIF(podroze78[id],podroze78[[#This Row],[id]])</f>
        <v>10</v>
      </c>
      <c r="BH982">
        <f>podroze78[[#This Row],[D_powr]]-podroze78[[#This Row],[D_wyj]]+1</f>
        <v>1</v>
      </c>
      <c r="BI982" s="1" cm="1">
        <f t="array" ref="BI982">SUM(IF(podroze78[Nazwisko]=podroze78[[#This Row],[Nazwisko]],podroze78[dnie],0))</f>
        <v>14</v>
      </c>
      <c r="BJ982" s="1">
        <f>30+(podroze78[[#This Row],[dnie]]-1)*24</f>
        <v>30</v>
      </c>
      <c r="BK982" s="1">
        <f>podroze78[[#This Row],[dieta]]+podroze78[[#This Row],[Koszt_wyj]]</f>
        <v>472</v>
      </c>
      <c r="BL982" s="1">
        <f>MONTH(podroze78[[#This Row],[D_wyj]])</f>
        <v>7</v>
      </c>
      <c r="BT982" s="1" t="s">
        <v>54</v>
      </c>
      <c r="BU982" s="1" t="s">
        <v>81</v>
      </c>
      <c r="BV982" s="1" t="s">
        <v>27</v>
      </c>
      <c r="BW982" s="2">
        <v>41837</v>
      </c>
      <c r="BX982" s="2">
        <v>41837</v>
      </c>
      <c r="BY982">
        <v>442</v>
      </c>
      <c r="BZ982" t="str">
        <f>podroze789[[#This Row],[Imie]]&amp;podroze789[[#This Row],[Nazwisko]]</f>
        <v>PaulinaChorzowska</v>
      </c>
      <c r="CA982">
        <f>COUNTIF(podroze789[id],podroze789[[#This Row],[id]])</f>
        <v>10</v>
      </c>
      <c r="CB982">
        <f>podroze789[[#This Row],[D_powr]]-podroze789[[#This Row],[D_wyj]]+1</f>
        <v>1</v>
      </c>
      <c r="CC982" s="1" cm="1">
        <f t="array" ref="CC982">SUM(IF(podroze789[Nazwisko]=podroze789[[#This Row],[Nazwisko]],podroze789[dnie],0))</f>
        <v>14</v>
      </c>
      <c r="CD982" s="1">
        <f>30+(podroze789[[#This Row],[dnie]]-1)*24</f>
        <v>30</v>
      </c>
      <c r="CE982" s="1">
        <f>podroze789[[#This Row],[dieta]]+podroze789[[#This Row],[Koszt_wyj]]</f>
        <v>472</v>
      </c>
      <c r="CF982" s="1">
        <f>MONTH(podroze789[[#This Row],[D_wyj]])</f>
        <v>7</v>
      </c>
      <c r="CG982" s="1">
        <f>podroze789[[#This Row],[dnie]]-1</f>
        <v>0</v>
      </c>
    </row>
    <row r="983" spans="1:85" hidden="1" x14ac:dyDescent="0.25">
      <c r="A983" s="1" t="s">
        <v>54</v>
      </c>
      <c r="B983" s="1" t="s">
        <v>81</v>
      </c>
      <c r="C983" s="1" t="s">
        <v>66</v>
      </c>
      <c r="D983" s="2">
        <v>41934</v>
      </c>
      <c r="E983" s="2">
        <v>41934</v>
      </c>
      <c r="F983">
        <v>307.7</v>
      </c>
      <c r="G983" t="str">
        <f>podroze[[#This Row],[Imie]]&amp;podroze[[#This Row],[Nazwisko]]</f>
        <v>PaulinaChorzowska</v>
      </c>
      <c r="H983">
        <f>COUNTIF(podroze[id],podroze[[#This Row],[id]])</f>
        <v>10</v>
      </c>
      <c r="I983">
        <f>podroze[[#This Row],[D_powr]]-podroze[[#This Row],[D_wyj]]+1</f>
        <v>1</v>
      </c>
      <c r="J983" s="1" cm="1">
        <f t="array" ref="J983">SUM(IF(podroze[Nazwisko]=podroze[[#This Row],[Nazwisko]],podroze[dnie],0))</f>
        <v>14</v>
      </c>
      <c r="K983" s="1">
        <f>30+(podroze[[#This Row],[dnie]]-1)*24</f>
        <v>30</v>
      </c>
      <c r="AB983" s="1" t="s">
        <v>54</v>
      </c>
      <c r="AC983" s="1" t="s">
        <v>81</v>
      </c>
      <c r="AD983" s="1" t="s">
        <v>66</v>
      </c>
      <c r="AE983" s="2">
        <v>41934</v>
      </c>
      <c r="AF983" s="2">
        <v>41934</v>
      </c>
      <c r="AG983">
        <v>307.7</v>
      </c>
      <c r="AH983" t="str">
        <f>podroze7[[#This Row],[Imie]]&amp;podroze7[[#This Row],[Nazwisko]]</f>
        <v>PaulinaChorzowska</v>
      </c>
      <c r="AI983">
        <f>COUNTIF(podroze7[id],podroze7[[#This Row],[id]])</f>
        <v>10</v>
      </c>
      <c r="AJ983">
        <f>podroze7[[#This Row],[D_powr]]-podroze7[[#This Row],[D_wyj]]+1</f>
        <v>1</v>
      </c>
      <c r="AK983" s="1" cm="1">
        <f t="array" ref="AK983">SUM(IF(podroze7[Nazwisko]=podroze7[[#This Row],[Nazwisko]],podroze7[dnie],0))</f>
        <v>14</v>
      </c>
      <c r="AL983" s="1">
        <f>30+(podroze7[[#This Row],[dnie]]-1)*24</f>
        <v>30</v>
      </c>
      <c r="AM983" s="1">
        <f>podroze7[[#This Row],[dieta]]+podroze7[[#This Row],[Koszt_wyj]]</f>
        <v>337.7</v>
      </c>
      <c r="AZ983" s="1" t="s">
        <v>54</v>
      </c>
      <c r="BA983" s="1" t="s">
        <v>81</v>
      </c>
      <c r="BB983" s="1" t="s">
        <v>66</v>
      </c>
      <c r="BC983" s="2">
        <v>41934</v>
      </c>
      <c r="BD983" s="2">
        <v>41934</v>
      </c>
      <c r="BE983">
        <v>307.7</v>
      </c>
      <c r="BF983" t="str">
        <f>podroze78[[#This Row],[Imie]]&amp;podroze78[[#This Row],[Nazwisko]]</f>
        <v>PaulinaChorzowska</v>
      </c>
      <c r="BG983">
        <f>COUNTIF(podroze78[id],podroze78[[#This Row],[id]])</f>
        <v>10</v>
      </c>
      <c r="BH983">
        <f>podroze78[[#This Row],[D_powr]]-podroze78[[#This Row],[D_wyj]]+1</f>
        <v>1</v>
      </c>
      <c r="BI983" s="1" cm="1">
        <f t="array" ref="BI983">SUM(IF(podroze78[Nazwisko]=podroze78[[#This Row],[Nazwisko]],podroze78[dnie],0))</f>
        <v>14</v>
      </c>
      <c r="BJ983" s="1">
        <f>30+(podroze78[[#This Row],[dnie]]-1)*24</f>
        <v>30</v>
      </c>
      <c r="BK983" s="1">
        <f>podroze78[[#This Row],[dieta]]+podroze78[[#This Row],[Koszt_wyj]]</f>
        <v>337.7</v>
      </c>
      <c r="BL983" s="1">
        <f>MONTH(podroze78[[#This Row],[D_wyj]])</f>
        <v>10</v>
      </c>
      <c r="BT983" s="1" t="s">
        <v>54</v>
      </c>
      <c r="BU983" s="1" t="s">
        <v>81</v>
      </c>
      <c r="BV983" s="1" t="s">
        <v>66</v>
      </c>
      <c r="BW983" s="2">
        <v>41934</v>
      </c>
      <c r="BX983" s="2">
        <v>41934</v>
      </c>
      <c r="BY983">
        <v>307.7</v>
      </c>
      <c r="BZ983" t="str">
        <f>podroze789[[#This Row],[Imie]]&amp;podroze789[[#This Row],[Nazwisko]]</f>
        <v>PaulinaChorzowska</v>
      </c>
      <c r="CA983">
        <f>COUNTIF(podroze789[id],podroze789[[#This Row],[id]])</f>
        <v>10</v>
      </c>
      <c r="CB983">
        <f>podroze789[[#This Row],[D_powr]]-podroze789[[#This Row],[D_wyj]]+1</f>
        <v>1</v>
      </c>
      <c r="CC983" s="1" cm="1">
        <f t="array" ref="CC983">SUM(IF(podroze789[Nazwisko]=podroze789[[#This Row],[Nazwisko]],podroze789[dnie],0))</f>
        <v>14</v>
      </c>
      <c r="CD983" s="1">
        <f>30+(podroze789[[#This Row],[dnie]]-1)*24</f>
        <v>30</v>
      </c>
      <c r="CE983" s="1">
        <f>podroze789[[#This Row],[dieta]]+podroze789[[#This Row],[Koszt_wyj]]</f>
        <v>337.7</v>
      </c>
      <c r="CF983" s="1">
        <f>MONTH(podroze789[[#This Row],[D_wyj]])</f>
        <v>10</v>
      </c>
      <c r="CG983" s="1">
        <f>podroze789[[#This Row],[dnie]]-1</f>
        <v>0</v>
      </c>
    </row>
    <row r="984" spans="1:85" hidden="1" x14ac:dyDescent="0.25">
      <c r="A984" s="1" t="s">
        <v>54</v>
      </c>
      <c r="B984" s="1" t="s">
        <v>81</v>
      </c>
      <c r="C984" s="1" t="s">
        <v>17</v>
      </c>
      <c r="D984" s="2">
        <v>41946</v>
      </c>
      <c r="E984" s="2">
        <v>41946</v>
      </c>
      <c r="F984">
        <v>501.5</v>
      </c>
      <c r="G984" t="str">
        <f>podroze[[#This Row],[Imie]]&amp;podroze[[#This Row],[Nazwisko]]</f>
        <v>PaulinaChorzowska</v>
      </c>
      <c r="H984">
        <f>COUNTIF(podroze[id],podroze[[#This Row],[id]])</f>
        <v>10</v>
      </c>
      <c r="I984">
        <f>podroze[[#This Row],[D_powr]]-podroze[[#This Row],[D_wyj]]+1</f>
        <v>1</v>
      </c>
      <c r="J984" s="1" cm="1">
        <f t="array" ref="J984">SUM(IF(podroze[Nazwisko]=podroze[[#This Row],[Nazwisko]],podroze[dnie],0))</f>
        <v>14</v>
      </c>
      <c r="K984" s="1">
        <f>30+(podroze[[#This Row],[dnie]]-1)*24</f>
        <v>30</v>
      </c>
      <c r="AB984" s="1" t="s">
        <v>54</v>
      </c>
      <c r="AC984" s="1" t="s">
        <v>81</v>
      </c>
      <c r="AD984" s="1" t="s">
        <v>17</v>
      </c>
      <c r="AE984" s="2">
        <v>41946</v>
      </c>
      <c r="AF984" s="2">
        <v>41946</v>
      </c>
      <c r="AG984">
        <v>501.5</v>
      </c>
      <c r="AH984" t="str">
        <f>podroze7[[#This Row],[Imie]]&amp;podroze7[[#This Row],[Nazwisko]]</f>
        <v>PaulinaChorzowska</v>
      </c>
      <c r="AI984">
        <f>COUNTIF(podroze7[id],podroze7[[#This Row],[id]])</f>
        <v>10</v>
      </c>
      <c r="AJ984">
        <f>podroze7[[#This Row],[D_powr]]-podroze7[[#This Row],[D_wyj]]+1</f>
        <v>1</v>
      </c>
      <c r="AK984" s="1" cm="1">
        <f t="array" ref="AK984">SUM(IF(podroze7[Nazwisko]=podroze7[[#This Row],[Nazwisko]],podroze7[dnie],0))</f>
        <v>14</v>
      </c>
      <c r="AL984" s="1">
        <f>30+(podroze7[[#This Row],[dnie]]-1)*24</f>
        <v>30</v>
      </c>
      <c r="AM984" s="1">
        <f>podroze7[[#This Row],[dieta]]+podroze7[[#This Row],[Koszt_wyj]]</f>
        <v>531.5</v>
      </c>
      <c r="AZ984" s="1" t="s">
        <v>54</v>
      </c>
      <c r="BA984" s="1" t="s">
        <v>81</v>
      </c>
      <c r="BB984" s="1" t="s">
        <v>17</v>
      </c>
      <c r="BC984" s="2">
        <v>41946</v>
      </c>
      <c r="BD984" s="2">
        <v>41946</v>
      </c>
      <c r="BE984">
        <v>501.5</v>
      </c>
      <c r="BF984" t="str">
        <f>podroze78[[#This Row],[Imie]]&amp;podroze78[[#This Row],[Nazwisko]]</f>
        <v>PaulinaChorzowska</v>
      </c>
      <c r="BG984">
        <f>COUNTIF(podroze78[id],podroze78[[#This Row],[id]])</f>
        <v>10</v>
      </c>
      <c r="BH984">
        <f>podroze78[[#This Row],[D_powr]]-podroze78[[#This Row],[D_wyj]]+1</f>
        <v>1</v>
      </c>
      <c r="BI984" s="1" cm="1">
        <f t="array" ref="BI984">SUM(IF(podroze78[Nazwisko]=podroze78[[#This Row],[Nazwisko]],podroze78[dnie],0))</f>
        <v>14</v>
      </c>
      <c r="BJ984" s="1">
        <f>30+(podroze78[[#This Row],[dnie]]-1)*24</f>
        <v>30</v>
      </c>
      <c r="BK984" s="1">
        <f>podroze78[[#This Row],[dieta]]+podroze78[[#This Row],[Koszt_wyj]]</f>
        <v>531.5</v>
      </c>
      <c r="BL984" s="1">
        <f>MONTH(podroze78[[#This Row],[D_wyj]])</f>
        <v>11</v>
      </c>
      <c r="BT984" s="1" t="s">
        <v>54</v>
      </c>
      <c r="BU984" s="1" t="s">
        <v>81</v>
      </c>
      <c r="BV984" s="1" t="s">
        <v>17</v>
      </c>
      <c r="BW984" s="2">
        <v>41946</v>
      </c>
      <c r="BX984" s="2">
        <v>41946</v>
      </c>
      <c r="BY984">
        <v>501.5</v>
      </c>
      <c r="BZ984" t="str">
        <f>podroze789[[#This Row],[Imie]]&amp;podroze789[[#This Row],[Nazwisko]]</f>
        <v>PaulinaChorzowska</v>
      </c>
      <c r="CA984">
        <f>COUNTIF(podroze789[id],podroze789[[#This Row],[id]])</f>
        <v>10</v>
      </c>
      <c r="CB984">
        <f>podroze789[[#This Row],[D_powr]]-podroze789[[#This Row],[D_wyj]]+1</f>
        <v>1</v>
      </c>
      <c r="CC984" s="1" cm="1">
        <f t="array" ref="CC984">SUM(IF(podroze789[Nazwisko]=podroze789[[#This Row],[Nazwisko]],podroze789[dnie],0))</f>
        <v>14</v>
      </c>
      <c r="CD984" s="1">
        <f>30+(podroze789[[#This Row],[dnie]]-1)*24</f>
        <v>30</v>
      </c>
      <c r="CE984" s="1">
        <f>podroze789[[#This Row],[dieta]]+podroze789[[#This Row],[Koszt_wyj]]</f>
        <v>531.5</v>
      </c>
      <c r="CF984" s="1">
        <f>MONTH(podroze789[[#This Row],[D_wyj]])</f>
        <v>11</v>
      </c>
      <c r="CG984" s="1">
        <f>podroze789[[#This Row],[dnie]]-1</f>
        <v>0</v>
      </c>
    </row>
    <row r="985" spans="1:85" hidden="1" x14ac:dyDescent="0.25">
      <c r="A985" s="1" t="s">
        <v>54</v>
      </c>
      <c r="B985" s="1" t="s">
        <v>81</v>
      </c>
      <c r="C985" s="1" t="s">
        <v>19</v>
      </c>
      <c r="D985" s="2">
        <v>41977</v>
      </c>
      <c r="E985" s="2">
        <v>41977</v>
      </c>
      <c r="F985">
        <v>513.4</v>
      </c>
      <c r="G985" t="str">
        <f>podroze[[#This Row],[Imie]]&amp;podroze[[#This Row],[Nazwisko]]</f>
        <v>PaulinaChorzowska</v>
      </c>
      <c r="H985">
        <f>COUNTIF(podroze[id],podroze[[#This Row],[id]])</f>
        <v>10</v>
      </c>
      <c r="I985">
        <f>podroze[[#This Row],[D_powr]]-podroze[[#This Row],[D_wyj]]+1</f>
        <v>1</v>
      </c>
      <c r="J985" s="1" cm="1">
        <f t="array" ref="J985">SUM(IF(podroze[Nazwisko]=podroze[[#This Row],[Nazwisko]],podroze[dnie],0))</f>
        <v>14</v>
      </c>
      <c r="K985" s="1">
        <f>30+(podroze[[#This Row],[dnie]]-1)*24</f>
        <v>30</v>
      </c>
      <c r="AB985" s="1" t="s">
        <v>54</v>
      </c>
      <c r="AC985" s="1" t="s">
        <v>81</v>
      </c>
      <c r="AD985" s="1" t="s">
        <v>19</v>
      </c>
      <c r="AE985" s="2">
        <v>41977</v>
      </c>
      <c r="AF985" s="2">
        <v>41977</v>
      </c>
      <c r="AG985">
        <v>513.4</v>
      </c>
      <c r="AH985" t="str">
        <f>podroze7[[#This Row],[Imie]]&amp;podroze7[[#This Row],[Nazwisko]]</f>
        <v>PaulinaChorzowska</v>
      </c>
      <c r="AI985">
        <f>COUNTIF(podroze7[id],podroze7[[#This Row],[id]])</f>
        <v>10</v>
      </c>
      <c r="AJ985">
        <f>podroze7[[#This Row],[D_powr]]-podroze7[[#This Row],[D_wyj]]+1</f>
        <v>1</v>
      </c>
      <c r="AK985" s="1" cm="1">
        <f t="array" ref="AK985">SUM(IF(podroze7[Nazwisko]=podroze7[[#This Row],[Nazwisko]],podroze7[dnie],0))</f>
        <v>14</v>
      </c>
      <c r="AL985" s="1">
        <f>30+(podroze7[[#This Row],[dnie]]-1)*24</f>
        <v>30</v>
      </c>
      <c r="AM985" s="1">
        <f>podroze7[[#This Row],[dieta]]+podroze7[[#This Row],[Koszt_wyj]]</f>
        <v>543.4</v>
      </c>
      <c r="AZ985" s="1" t="s">
        <v>54</v>
      </c>
      <c r="BA985" s="1" t="s">
        <v>81</v>
      </c>
      <c r="BB985" s="1" t="s">
        <v>19</v>
      </c>
      <c r="BC985" s="2">
        <v>41977</v>
      </c>
      <c r="BD985" s="2">
        <v>41977</v>
      </c>
      <c r="BE985">
        <v>513.4</v>
      </c>
      <c r="BF985" t="str">
        <f>podroze78[[#This Row],[Imie]]&amp;podroze78[[#This Row],[Nazwisko]]</f>
        <v>PaulinaChorzowska</v>
      </c>
      <c r="BG985">
        <f>COUNTIF(podroze78[id],podroze78[[#This Row],[id]])</f>
        <v>10</v>
      </c>
      <c r="BH985">
        <f>podroze78[[#This Row],[D_powr]]-podroze78[[#This Row],[D_wyj]]+1</f>
        <v>1</v>
      </c>
      <c r="BI985" s="1" cm="1">
        <f t="array" ref="BI985">SUM(IF(podroze78[Nazwisko]=podroze78[[#This Row],[Nazwisko]],podroze78[dnie],0))</f>
        <v>14</v>
      </c>
      <c r="BJ985" s="1">
        <f>30+(podroze78[[#This Row],[dnie]]-1)*24</f>
        <v>30</v>
      </c>
      <c r="BK985" s="1">
        <f>podroze78[[#This Row],[dieta]]+podroze78[[#This Row],[Koszt_wyj]]</f>
        <v>543.4</v>
      </c>
      <c r="BL985" s="1">
        <f>MONTH(podroze78[[#This Row],[D_wyj]])</f>
        <v>12</v>
      </c>
      <c r="BT985" s="1" t="s">
        <v>54</v>
      </c>
      <c r="BU985" s="1" t="s">
        <v>81</v>
      </c>
      <c r="BV985" s="1" t="s">
        <v>19</v>
      </c>
      <c r="BW985" s="2">
        <v>41977</v>
      </c>
      <c r="BX985" s="2">
        <v>41977</v>
      </c>
      <c r="BY985">
        <v>513.4</v>
      </c>
      <c r="BZ985" t="str">
        <f>podroze789[[#This Row],[Imie]]&amp;podroze789[[#This Row],[Nazwisko]]</f>
        <v>PaulinaChorzowska</v>
      </c>
      <c r="CA985">
        <f>COUNTIF(podroze789[id],podroze789[[#This Row],[id]])</f>
        <v>10</v>
      </c>
      <c r="CB985">
        <f>podroze789[[#This Row],[D_powr]]-podroze789[[#This Row],[D_wyj]]+1</f>
        <v>1</v>
      </c>
      <c r="CC985" s="1" cm="1">
        <f t="array" ref="CC985">SUM(IF(podroze789[Nazwisko]=podroze789[[#This Row],[Nazwisko]],podroze789[dnie],0))</f>
        <v>14</v>
      </c>
      <c r="CD985" s="1">
        <f>30+(podroze789[[#This Row],[dnie]]-1)*24</f>
        <v>30</v>
      </c>
      <c r="CE985" s="1">
        <f>podroze789[[#This Row],[dieta]]+podroze789[[#This Row],[Koszt_wyj]]</f>
        <v>543.4</v>
      </c>
      <c r="CF985" s="1">
        <f>MONTH(podroze789[[#This Row],[D_wyj]])</f>
        <v>12</v>
      </c>
      <c r="CG985" s="1">
        <f>podroze789[[#This Row],[dnie]]-1</f>
        <v>0</v>
      </c>
    </row>
    <row r="986" spans="1:85" hidden="1" x14ac:dyDescent="0.25">
      <c r="A986" s="1" t="s">
        <v>54</v>
      </c>
      <c r="B986" s="1" t="s">
        <v>55</v>
      </c>
      <c r="C986" s="1" t="s">
        <v>19</v>
      </c>
      <c r="D986" s="2">
        <v>41647</v>
      </c>
      <c r="E986" s="2">
        <v>41647</v>
      </c>
      <c r="F986">
        <v>513.4</v>
      </c>
      <c r="G986" t="str">
        <f>podroze[[#This Row],[Imie]]&amp;podroze[[#This Row],[Nazwisko]]</f>
        <v>PaulinaBasala</v>
      </c>
      <c r="H986">
        <f>COUNTIF(podroze[id],podroze[[#This Row],[id]])</f>
        <v>8</v>
      </c>
      <c r="I986">
        <f>podroze[[#This Row],[D_powr]]-podroze[[#This Row],[D_wyj]]+1</f>
        <v>1</v>
      </c>
      <c r="J986" s="1" cm="1">
        <f t="array" ref="J986">SUM(IF(podroze[Nazwisko]=podroze[[#This Row],[Nazwisko]],podroze[dnie],0))</f>
        <v>14</v>
      </c>
      <c r="K986" s="1">
        <f>30+(podroze[[#This Row],[dnie]]-1)*24</f>
        <v>30</v>
      </c>
      <c r="AB986" s="1" t="s">
        <v>54</v>
      </c>
      <c r="AC986" s="1" t="s">
        <v>55</v>
      </c>
      <c r="AD986" s="1" t="s">
        <v>19</v>
      </c>
      <c r="AE986" s="2">
        <v>41647</v>
      </c>
      <c r="AF986" s="2">
        <v>41647</v>
      </c>
      <c r="AG986">
        <v>513.4</v>
      </c>
      <c r="AH986" t="str">
        <f>podroze7[[#This Row],[Imie]]&amp;podroze7[[#This Row],[Nazwisko]]</f>
        <v>PaulinaBasala</v>
      </c>
      <c r="AI986">
        <f>COUNTIF(podroze7[id],podroze7[[#This Row],[id]])</f>
        <v>8</v>
      </c>
      <c r="AJ986">
        <f>podroze7[[#This Row],[D_powr]]-podroze7[[#This Row],[D_wyj]]+1</f>
        <v>1</v>
      </c>
      <c r="AK986" s="1" cm="1">
        <f t="array" ref="AK986">SUM(IF(podroze7[Nazwisko]=podroze7[[#This Row],[Nazwisko]],podroze7[dnie],0))</f>
        <v>14</v>
      </c>
      <c r="AL986" s="1">
        <f>30+(podroze7[[#This Row],[dnie]]-1)*24</f>
        <v>30</v>
      </c>
      <c r="AM986" s="1">
        <f>podroze7[[#This Row],[dieta]]+podroze7[[#This Row],[Koszt_wyj]]</f>
        <v>543.4</v>
      </c>
      <c r="AZ986" s="1" t="s">
        <v>54</v>
      </c>
      <c r="BA986" s="1" t="s">
        <v>55</v>
      </c>
      <c r="BB986" s="1" t="s">
        <v>19</v>
      </c>
      <c r="BC986" s="2">
        <v>41647</v>
      </c>
      <c r="BD986" s="2">
        <v>41647</v>
      </c>
      <c r="BE986">
        <v>513.4</v>
      </c>
      <c r="BF986" t="str">
        <f>podroze78[[#This Row],[Imie]]&amp;podroze78[[#This Row],[Nazwisko]]</f>
        <v>PaulinaBasala</v>
      </c>
      <c r="BG986">
        <f>COUNTIF(podroze78[id],podroze78[[#This Row],[id]])</f>
        <v>8</v>
      </c>
      <c r="BH986">
        <f>podroze78[[#This Row],[D_powr]]-podroze78[[#This Row],[D_wyj]]+1</f>
        <v>1</v>
      </c>
      <c r="BI986" s="1" cm="1">
        <f t="array" ref="BI986">SUM(IF(podroze78[Nazwisko]=podroze78[[#This Row],[Nazwisko]],podroze78[dnie],0))</f>
        <v>14</v>
      </c>
      <c r="BJ986" s="1">
        <f>30+(podroze78[[#This Row],[dnie]]-1)*24</f>
        <v>30</v>
      </c>
      <c r="BK986" s="1">
        <f>podroze78[[#This Row],[dieta]]+podroze78[[#This Row],[Koszt_wyj]]</f>
        <v>543.4</v>
      </c>
      <c r="BL986" s="1">
        <f>MONTH(podroze78[[#This Row],[D_wyj]])</f>
        <v>1</v>
      </c>
      <c r="BT986" s="1" t="s">
        <v>54</v>
      </c>
      <c r="BU986" s="1" t="s">
        <v>55</v>
      </c>
      <c r="BV986" s="1" t="s">
        <v>19</v>
      </c>
      <c r="BW986" s="2">
        <v>41647</v>
      </c>
      <c r="BX986" s="2">
        <v>41647</v>
      </c>
      <c r="BY986">
        <v>513.4</v>
      </c>
      <c r="BZ986" t="str">
        <f>podroze789[[#This Row],[Imie]]&amp;podroze789[[#This Row],[Nazwisko]]</f>
        <v>PaulinaBasala</v>
      </c>
      <c r="CA986">
        <f>COUNTIF(podroze789[id],podroze789[[#This Row],[id]])</f>
        <v>8</v>
      </c>
      <c r="CB986">
        <f>podroze789[[#This Row],[D_powr]]-podroze789[[#This Row],[D_wyj]]+1</f>
        <v>1</v>
      </c>
      <c r="CC986" s="1" cm="1">
        <f t="array" ref="CC986">SUM(IF(podroze789[Nazwisko]=podroze789[[#This Row],[Nazwisko]],podroze789[dnie],0))</f>
        <v>14</v>
      </c>
      <c r="CD986" s="1">
        <f>30+(podroze789[[#This Row],[dnie]]-1)*24</f>
        <v>30</v>
      </c>
      <c r="CE986" s="1">
        <f>podroze789[[#This Row],[dieta]]+podroze789[[#This Row],[Koszt_wyj]]</f>
        <v>543.4</v>
      </c>
      <c r="CF986" s="1">
        <f>MONTH(podroze789[[#This Row],[D_wyj]])</f>
        <v>1</v>
      </c>
      <c r="CG986" s="1">
        <f>podroze789[[#This Row],[dnie]]-1</f>
        <v>0</v>
      </c>
    </row>
    <row r="987" spans="1:85" hidden="1" x14ac:dyDescent="0.25">
      <c r="A987" s="1" t="s">
        <v>54</v>
      </c>
      <c r="B987" s="1" t="s">
        <v>55</v>
      </c>
      <c r="C987" s="1" t="s">
        <v>27</v>
      </c>
      <c r="D987" s="2">
        <v>41680</v>
      </c>
      <c r="E987" s="2">
        <v>41680</v>
      </c>
      <c r="F987">
        <v>442</v>
      </c>
      <c r="G987" t="str">
        <f>podroze[[#This Row],[Imie]]&amp;podroze[[#This Row],[Nazwisko]]</f>
        <v>PaulinaBasala</v>
      </c>
      <c r="H987">
        <f>COUNTIF(podroze[id],podroze[[#This Row],[id]])</f>
        <v>8</v>
      </c>
      <c r="I987">
        <f>podroze[[#This Row],[D_powr]]-podroze[[#This Row],[D_wyj]]+1</f>
        <v>1</v>
      </c>
      <c r="J987" s="1" cm="1">
        <f t="array" ref="J987">SUM(IF(podroze[Nazwisko]=podroze[[#This Row],[Nazwisko]],podroze[dnie],0))</f>
        <v>14</v>
      </c>
      <c r="K987" s="1">
        <f>30+(podroze[[#This Row],[dnie]]-1)*24</f>
        <v>30</v>
      </c>
      <c r="AB987" s="1" t="s">
        <v>54</v>
      </c>
      <c r="AC987" s="1" t="s">
        <v>55</v>
      </c>
      <c r="AD987" s="1" t="s">
        <v>27</v>
      </c>
      <c r="AE987" s="2">
        <v>41680</v>
      </c>
      <c r="AF987" s="2">
        <v>41680</v>
      </c>
      <c r="AG987">
        <v>442</v>
      </c>
      <c r="AH987" t="str">
        <f>podroze7[[#This Row],[Imie]]&amp;podroze7[[#This Row],[Nazwisko]]</f>
        <v>PaulinaBasala</v>
      </c>
      <c r="AI987">
        <f>COUNTIF(podroze7[id],podroze7[[#This Row],[id]])</f>
        <v>8</v>
      </c>
      <c r="AJ987">
        <f>podroze7[[#This Row],[D_powr]]-podroze7[[#This Row],[D_wyj]]+1</f>
        <v>1</v>
      </c>
      <c r="AK987" s="1" cm="1">
        <f t="array" ref="AK987">SUM(IF(podroze7[Nazwisko]=podroze7[[#This Row],[Nazwisko]],podroze7[dnie],0))</f>
        <v>14</v>
      </c>
      <c r="AL987" s="1">
        <f>30+(podroze7[[#This Row],[dnie]]-1)*24</f>
        <v>30</v>
      </c>
      <c r="AM987" s="1">
        <f>podroze7[[#This Row],[dieta]]+podroze7[[#This Row],[Koszt_wyj]]</f>
        <v>472</v>
      </c>
      <c r="AZ987" s="1" t="s">
        <v>54</v>
      </c>
      <c r="BA987" s="1" t="s">
        <v>55</v>
      </c>
      <c r="BB987" s="1" t="s">
        <v>27</v>
      </c>
      <c r="BC987" s="2">
        <v>41680</v>
      </c>
      <c r="BD987" s="2">
        <v>41680</v>
      </c>
      <c r="BE987">
        <v>442</v>
      </c>
      <c r="BF987" t="str">
        <f>podroze78[[#This Row],[Imie]]&amp;podroze78[[#This Row],[Nazwisko]]</f>
        <v>PaulinaBasala</v>
      </c>
      <c r="BG987">
        <f>COUNTIF(podroze78[id],podroze78[[#This Row],[id]])</f>
        <v>8</v>
      </c>
      <c r="BH987">
        <f>podroze78[[#This Row],[D_powr]]-podroze78[[#This Row],[D_wyj]]+1</f>
        <v>1</v>
      </c>
      <c r="BI987" s="1" cm="1">
        <f t="array" ref="BI987">SUM(IF(podroze78[Nazwisko]=podroze78[[#This Row],[Nazwisko]],podroze78[dnie],0))</f>
        <v>14</v>
      </c>
      <c r="BJ987" s="1">
        <f>30+(podroze78[[#This Row],[dnie]]-1)*24</f>
        <v>30</v>
      </c>
      <c r="BK987" s="1">
        <f>podroze78[[#This Row],[dieta]]+podroze78[[#This Row],[Koszt_wyj]]</f>
        <v>472</v>
      </c>
      <c r="BL987" s="1">
        <f>MONTH(podroze78[[#This Row],[D_wyj]])</f>
        <v>2</v>
      </c>
      <c r="BT987" s="1" t="s">
        <v>54</v>
      </c>
      <c r="BU987" s="1" t="s">
        <v>55</v>
      </c>
      <c r="BV987" s="1" t="s">
        <v>27</v>
      </c>
      <c r="BW987" s="2">
        <v>41680</v>
      </c>
      <c r="BX987" s="2">
        <v>41680</v>
      </c>
      <c r="BY987">
        <v>442</v>
      </c>
      <c r="BZ987" t="str">
        <f>podroze789[[#This Row],[Imie]]&amp;podroze789[[#This Row],[Nazwisko]]</f>
        <v>PaulinaBasala</v>
      </c>
      <c r="CA987">
        <f>COUNTIF(podroze789[id],podroze789[[#This Row],[id]])</f>
        <v>8</v>
      </c>
      <c r="CB987">
        <f>podroze789[[#This Row],[D_powr]]-podroze789[[#This Row],[D_wyj]]+1</f>
        <v>1</v>
      </c>
      <c r="CC987" s="1" cm="1">
        <f t="array" ref="CC987">SUM(IF(podroze789[Nazwisko]=podroze789[[#This Row],[Nazwisko]],podroze789[dnie],0))</f>
        <v>14</v>
      </c>
      <c r="CD987" s="1">
        <f>30+(podroze789[[#This Row],[dnie]]-1)*24</f>
        <v>30</v>
      </c>
      <c r="CE987" s="1">
        <f>podroze789[[#This Row],[dieta]]+podroze789[[#This Row],[Koszt_wyj]]</f>
        <v>472</v>
      </c>
      <c r="CF987" s="1">
        <f>MONTH(podroze789[[#This Row],[D_wyj]])</f>
        <v>2</v>
      </c>
      <c r="CG987" s="1">
        <f>podroze789[[#This Row],[dnie]]-1</f>
        <v>0</v>
      </c>
    </row>
    <row r="988" spans="1:85" hidden="1" x14ac:dyDescent="0.25">
      <c r="A988" s="1" t="s">
        <v>54</v>
      </c>
      <c r="B988" s="1" t="s">
        <v>55</v>
      </c>
      <c r="C988" s="1" t="s">
        <v>72</v>
      </c>
      <c r="D988" s="2">
        <v>41701</v>
      </c>
      <c r="E988" s="2">
        <v>41701</v>
      </c>
      <c r="F988">
        <v>494.7</v>
      </c>
      <c r="G988" t="str">
        <f>podroze[[#This Row],[Imie]]&amp;podroze[[#This Row],[Nazwisko]]</f>
        <v>PaulinaBasala</v>
      </c>
      <c r="H988">
        <f>COUNTIF(podroze[id],podroze[[#This Row],[id]])</f>
        <v>8</v>
      </c>
      <c r="I988">
        <f>podroze[[#This Row],[D_powr]]-podroze[[#This Row],[D_wyj]]+1</f>
        <v>1</v>
      </c>
      <c r="J988" s="1" cm="1">
        <f t="array" ref="J988">SUM(IF(podroze[Nazwisko]=podroze[[#This Row],[Nazwisko]],podroze[dnie],0))</f>
        <v>14</v>
      </c>
      <c r="K988" s="1">
        <f>30+(podroze[[#This Row],[dnie]]-1)*24</f>
        <v>30</v>
      </c>
      <c r="AB988" s="1" t="s">
        <v>54</v>
      </c>
      <c r="AC988" s="1" t="s">
        <v>55</v>
      </c>
      <c r="AD988" s="1" t="s">
        <v>72</v>
      </c>
      <c r="AE988" s="2">
        <v>41701</v>
      </c>
      <c r="AF988" s="2">
        <v>41701</v>
      </c>
      <c r="AG988">
        <v>494.7</v>
      </c>
      <c r="AH988" t="str">
        <f>podroze7[[#This Row],[Imie]]&amp;podroze7[[#This Row],[Nazwisko]]</f>
        <v>PaulinaBasala</v>
      </c>
      <c r="AI988">
        <f>COUNTIF(podroze7[id],podroze7[[#This Row],[id]])</f>
        <v>8</v>
      </c>
      <c r="AJ988">
        <f>podroze7[[#This Row],[D_powr]]-podroze7[[#This Row],[D_wyj]]+1</f>
        <v>1</v>
      </c>
      <c r="AK988" s="1" cm="1">
        <f t="array" ref="AK988">SUM(IF(podroze7[Nazwisko]=podroze7[[#This Row],[Nazwisko]],podroze7[dnie],0))</f>
        <v>14</v>
      </c>
      <c r="AL988" s="1">
        <f>30+(podroze7[[#This Row],[dnie]]-1)*24</f>
        <v>30</v>
      </c>
      <c r="AM988" s="1">
        <f>podroze7[[#This Row],[dieta]]+podroze7[[#This Row],[Koszt_wyj]]</f>
        <v>524.70000000000005</v>
      </c>
      <c r="AZ988" s="1" t="s">
        <v>54</v>
      </c>
      <c r="BA988" s="1" t="s">
        <v>55</v>
      </c>
      <c r="BB988" s="1" t="s">
        <v>72</v>
      </c>
      <c r="BC988" s="2">
        <v>41701</v>
      </c>
      <c r="BD988" s="2">
        <v>41701</v>
      </c>
      <c r="BE988">
        <v>494.7</v>
      </c>
      <c r="BF988" t="str">
        <f>podroze78[[#This Row],[Imie]]&amp;podroze78[[#This Row],[Nazwisko]]</f>
        <v>PaulinaBasala</v>
      </c>
      <c r="BG988">
        <f>COUNTIF(podroze78[id],podroze78[[#This Row],[id]])</f>
        <v>8</v>
      </c>
      <c r="BH988">
        <f>podroze78[[#This Row],[D_powr]]-podroze78[[#This Row],[D_wyj]]+1</f>
        <v>1</v>
      </c>
      <c r="BI988" s="1" cm="1">
        <f t="array" ref="BI988">SUM(IF(podroze78[Nazwisko]=podroze78[[#This Row],[Nazwisko]],podroze78[dnie],0))</f>
        <v>14</v>
      </c>
      <c r="BJ988" s="1">
        <f>30+(podroze78[[#This Row],[dnie]]-1)*24</f>
        <v>30</v>
      </c>
      <c r="BK988" s="1">
        <f>podroze78[[#This Row],[dieta]]+podroze78[[#This Row],[Koszt_wyj]]</f>
        <v>524.70000000000005</v>
      </c>
      <c r="BL988" s="1">
        <f>MONTH(podroze78[[#This Row],[D_wyj]])</f>
        <v>3</v>
      </c>
      <c r="BT988" s="1" t="s">
        <v>54</v>
      </c>
      <c r="BU988" s="1" t="s">
        <v>55</v>
      </c>
      <c r="BV988" s="1" t="s">
        <v>72</v>
      </c>
      <c r="BW988" s="2">
        <v>41701</v>
      </c>
      <c r="BX988" s="2">
        <v>41701</v>
      </c>
      <c r="BY988">
        <v>494.7</v>
      </c>
      <c r="BZ988" t="str">
        <f>podroze789[[#This Row],[Imie]]&amp;podroze789[[#This Row],[Nazwisko]]</f>
        <v>PaulinaBasala</v>
      </c>
      <c r="CA988">
        <f>COUNTIF(podroze789[id],podroze789[[#This Row],[id]])</f>
        <v>8</v>
      </c>
      <c r="CB988">
        <f>podroze789[[#This Row],[D_powr]]-podroze789[[#This Row],[D_wyj]]+1</f>
        <v>1</v>
      </c>
      <c r="CC988" s="1" cm="1">
        <f t="array" ref="CC988">SUM(IF(podroze789[Nazwisko]=podroze789[[#This Row],[Nazwisko]],podroze789[dnie],0))</f>
        <v>14</v>
      </c>
      <c r="CD988" s="1">
        <f>30+(podroze789[[#This Row],[dnie]]-1)*24</f>
        <v>30</v>
      </c>
      <c r="CE988" s="1">
        <f>podroze789[[#This Row],[dieta]]+podroze789[[#This Row],[Koszt_wyj]]</f>
        <v>524.70000000000005</v>
      </c>
      <c r="CF988" s="1">
        <f>MONTH(podroze789[[#This Row],[D_wyj]])</f>
        <v>3</v>
      </c>
      <c r="CG988" s="1">
        <f>podroze789[[#This Row],[dnie]]-1</f>
        <v>0</v>
      </c>
    </row>
    <row r="989" spans="1:85" hidden="1" x14ac:dyDescent="0.25">
      <c r="A989" s="1" t="s">
        <v>54</v>
      </c>
      <c r="B989" s="1" t="s">
        <v>55</v>
      </c>
      <c r="C989" s="1" t="s">
        <v>19</v>
      </c>
      <c r="D989" s="2">
        <v>41890</v>
      </c>
      <c r="E989" s="2">
        <v>41890</v>
      </c>
      <c r="F989">
        <v>513.4</v>
      </c>
      <c r="G989" t="str">
        <f>podroze[[#This Row],[Imie]]&amp;podroze[[#This Row],[Nazwisko]]</f>
        <v>PaulinaBasala</v>
      </c>
      <c r="H989">
        <f>COUNTIF(podroze[id],podroze[[#This Row],[id]])</f>
        <v>8</v>
      </c>
      <c r="I989">
        <f>podroze[[#This Row],[D_powr]]-podroze[[#This Row],[D_wyj]]+1</f>
        <v>1</v>
      </c>
      <c r="J989" s="1" cm="1">
        <f t="array" ref="J989">SUM(IF(podroze[Nazwisko]=podroze[[#This Row],[Nazwisko]],podroze[dnie],0))</f>
        <v>14</v>
      </c>
      <c r="K989" s="1">
        <f>30+(podroze[[#This Row],[dnie]]-1)*24</f>
        <v>30</v>
      </c>
      <c r="AB989" s="1" t="s">
        <v>54</v>
      </c>
      <c r="AC989" s="1" t="s">
        <v>55</v>
      </c>
      <c r="AD989" s="1" t="s">
        <v>19</v>
      </c>
      <c r="AE989" s="2">
        <v>41890</v>
      </c>
      <c r="AF989" s="2">
        <v>41890</v>
      </c>
      <c r="AG989">
        <v>513.4</v>
      </c>
      <c r="AH989" t="str">
        <f>podroze7[[#This Row],[Imie]]&amp;podroze7[[#This Row],[Nazwisko]]</f>
        <v>PaulinaBasala</v>
      </c>
      <c r="AI989">
        <f>COUNTIF(podroze7[id],podroze7[[#This Row],[id]])</f>
        <v>8</v>
      </c>
      <c r="AJ989">
        <f>podroze7[[#This Row],[D_powr]]-podroze7[[#This Row],[D_wyj]]+1</f>
        <v>1</v>
      </c>
      <c r="AK989" s="1" cm="1">
        <f t="array" ref="AK989">SUM(IF(podroze7[Nazwisko]=podroze7[[#This Row],[Nazwisko]],podroze7[dnie],0))</f>
        <v>14</v>
      </c>
      <c r="AL989" s="1">
        <f>30+(podroze7[[#This Row],[dnie]]-1)*24</f>
        <v>30</v>
      </c>
      <c r="AM989" s="1">
        <f>podroze7[[#This Row],[dieta]]+podroze7[[#This Row],[Koszt_wyj]]</f>
        <v>543.4</v>
      </c>
      <c r="AZ989" s="1" t="s">
        <v>54</v>
      </c>
      <c r="BA989" s="1" t="s">
        <v>55</v>
      </c>
      <c r="BB989" s="1" t="s">
        <v>19</v>
      </c>
      <c r="BC989" s="2">
        <v>41890</v>
      </c>
      <c r="BD989" s="2">
        <v>41890</v>
      </c>
      <c r="BE989">
        <v>513.4</v>
      </c>
      <c r="BF989" t="str">
        <f>podroze78[[#This Row],[Imie]]&amp;podroze78[[#This Row],[Nazwisko]]</f>
        <v>PaulinaBasala</v>
      </c>
      <c r="BG989">
        <f>COUNTIF(podroze78[id],podroze78[[#This Row],[id]])</f>
        <v>8</v>
      </c>
      <c r="BH989">
        <f>podroze78[[#This Row],[D_powr]]-podroze78[[#This Row],[D_wyj]]+1</f>
        <v>1</v>
      </c>
      <c r="BI989" s="1" cm="1">
        <f t="array" ref="BI989">SUM(IF(podroze78[Nazwisko]=podroze78[[#This Row],[Nazwisko]],podroze78[dnie],0))</f>
        <v>14</v>
      </c>
      <c r="BJ989" s="1">
        <f>30+(podroze78[[#This Row],[dnie]]-1)*24</f>
        <v>30</v>
      </c>
      <c r="BK989" s="1">
        <f>podroze78[[#This Row],[dieta]]+podroze78[[#This Row],[Koszt_wyj]]</f>
        <v>543.4</v>
      </c>
      <c r="BL989" s="1">
        <f>MONTH(podroze78[[#This Row],[D_wyj]])</f>
        <v>9</v>
      </c>
      <c r="BT989" s="1" t="s">
        <v>54</v>
      </c>
      <c r="BU989" s="1" t="s">
        <v>55</v>
      </c>
      <c r="BV989" s="1" t="s">
        <v>19</v>
      </c>
      <c r="BW989" s="2">
        <v>41890</v>
      </c>
      <c r="BX989" s="2">
        <v>41890</v>
      </c>
      <c r="BY989">
        <v>513.4</v>
      </c>
      <c r="BZ989" t="str">
        <f>podroze789[[#This Row],[Imie]]&amp;podroze789[[#This Row],[Nazwisko]]</f>
        <v>PaulinaBasala</v>
      </c>
      <c r="CA989">
        <f>COUNTIF(podroze789[id],podroze789[[#This Row],[id]])</f>
        <v>8</v>
      </c>
      <c r="CB989">
        <f>podroze789[[#This Row],[D_powr]]-podroze789[[#This Row],[D_wyj]]+1</f>
        <v>1</v>
      </c>
      <c r="CC989" s="1" cm="1">
        <f t="array" ref="CC989">SUM(IF(podroze789[Nazwisko]=podroze789[[#This Row],[Nazwisko]],podroze789[dnie],0))</f>
        <v>14</v>
      </c>
      <c r="CD989" s="1">
        <f>30+(podroze789[[#This Row],[dnie]]-1)*24</f>
        <v>30</v>
      </c>
      <c r="CE989" s="1">
        <f>podroze789[[#This Row],[dieta]]+podroze789[[#This Row],[Koszt_wyj]]</f>
        <v>543.4</v>
      </c>
      <c r="CF989" s="1">
        <f>MONTH(podroze789[[#This Row],[D_wyj]])</f>
        <v>9</v>
      </c>
      <c r="CG989" s="1">
        <f>podroze789[[#This Row],[dnie]]-1</f>
        <v>0</v>
      </c>
    </row>
    <row r="990" spans="1:85" x14ac:dyDescent="0.25">
      <c r="A990" s="1" t="s">
        <v>42</v>
      </c>
      <c r="B990" s="1" t="s">
        <v>43</v>
      </c>
      <c r="C990" s="1" t="s">
        <v>24</v>
      </c>
      <c r="D990" s="2">
        <v>41839</v>
      </c>
      <c r="E990" s="2">
        <v>41841</v>
      </c>
      <c r="F990">
        <v>588.70000000000005</v>
      </c>
      <c r="G990" t="str">
        <f>podroze[[#This Row],[Imie]]&amp;podroze[[#This Row],[Nazwisko]]</f>
        <v>MartaNowowiejska</v>
      </c>
      <c r="H990">
        <f>COUNTIF(podroze[id],podroze[[#This Row],[id]])</f>
        <v>6</v>
      </c>
      <c r="I990">
        <f>podroze[[#This Row],[D_powr]]-podroze[[#This Row],[D_wyj]]+1</f>
        <v>3</v>
      </c>
      <c r="J990" s="1" cm="1">
        <f t="array" ref="J990">SUM(IF(podroze[Nazwisko]=podroze[[#This Row],[Nazwisko]],podroze[dnie],0))</f>
        <v>11</v>
      </c>
      <c r="K990" s="1">
        <f>30+(podroze[[#This Row],[dnie]]-1)*24</f>
        <v>78</v>
      </c>
      <c r="AB990" s="1" t="s">
        <v>42</v>
      </c>
      <c r="AC990" s="1" t="s">
        <v>43</v>
      </c>
      <c r="AD990" s="1" t="s">
        <v>24</v>
      </c>
      <c r="AE990" s="2">
        <v>41839</v>
      </c>
      <c r="AF990" s="2">
        <v>41841</v>
      </c>
      <c r="AG990">
        <v>588.70000000000005</v>
      </c>
      <c r="AH990" t="str">
        <f>podroze7[[#This Row],[Imie]]&amp;podroze7[[#This Row],[Nazwisko]]</f>
        <v>MartaNowowiejska</v>
      </c>
      <c r="AI990">
        <f>COUNTIF(podroze7[id],podroze7[[#This Row],[id]])</f>
        <v>6</v>
      </c>
      <c r="AJ990">
        <f>podroze7[[#This Row],[D_powr]]-podroze7[[#This Row],[D_wyj]]+1</f>
        <v>3</v>
      </c>
      <c r="AK990" s="1" cm="1">
        <f t="array" ref="AK990">SUM(IF(podroze7[Nazwisko]=podroze7[[#This Row],[Nazwisko]],podroze7[dnie],0))</f>
        <v>11</v>
      </c>
      <c r="AL990" s="1">
        <f>30+(podroze7[[#This Row],[dnie]]-1)*24</f>
        <v>78</v>
      </c>
      <c r="AM990" s="1">
        <f>podroze7[[#This Row],[dieta]]+podroze7[[#This Row],[Koszt_wyj]]</f>
        <v>666.7</v>
      </c>
      <c r="AZ990" s="1" t="s">
        <v>42</v>
      </c>
      <c r="BA990" s="1" t="s">
        <v>43</v>
      </c>
      <c r="BB990" s="1" t="s">
        <v>24</v>
      </c>
      <c r="BC990" s="2">
        <v>41839</v>
      </c>
      <c r="BD990" s="2">
        <v>41841</v>
      </c>
      <c r="BE990">
        <v>588.70000000000005</v>
      </c>
      <c r="BF990" t="str">
        <f>podroze78[[#This Row],[Imie]]&amp;podroze78[[#This Row],[Nazwisko]]</f>
        <v>MartaNowowiejska</v>
      </c>
      <c r="BG990">
        <f>COUNTIF(podroze78[id],podroze78[[#This Row],[id]])</f>
        <v>6</v>
      </c>
      <c r="BH990">
        <f>podroze78[[#This Row],[D_powr]]-podroze78[[#This Row],[D_wyj]]+1</f>
        <v>3</v>
      </c>
      <c r="BI990" s="1" cm="1">
        <f t="array" ref="BI990">SUM(IF(podroze78[Nazwisko]=podroze78[[#This Row],[Nazwisko]],podroze78[dnie],0))</f>
        <v>11</v>
      </c>
      <c r="BJ990" s="1">
        <f>30+(podroze78[[#This Row],[dnie]]-1)*24</f>
        <v>78</v>
      </c>
      <c r="BK990" s="1">
        <f>podroze78[[#This Row],[dieta]]+podroze78[[#This Row],[Koszt_wyj]]</f>
        <v>666.7</v>
      </c>
      <c r="BL990" s="1">
        <f>MONTH(podroze78[[#This Row],[D_wyj]])</f>
        <v>7</v>
      </c>
      <c r="BT990" s="1" t="s">
        <v>42</v>
      </c>
      <c r="BU990" s="1" t="s">
        <v>43</v>
      </c>
      <c r="BV990" s="1" t="s">
        <v>24</v>
      </c>
      <c r="BW990" s="2">
        <v>41839</v>
      </c>
      <c r="BX990" s="2">
        <v>41841</v>
      </c>
      <c r="BY990">
        <v>588.70000000000005</v>
      </c>
      <c r="BZ990" t="str">
        <f>podroze789[[#This Row],[Imie]]&amp;podroze789[[#This Row],[Nazwisko]]</f>
        <v>MartaNowowiejska</v>
      </c>
      <c r="CA990">
        <f>COUNTIF(podroze789[id],podroze789[[#This Row],[id]])</f>
        <v>6</v>
      </c>
      <c r="CB990">
        <f>podroze789[[#This Row],[D_powr]]-podroze789[[#This Row],[D_wyj]]+1</f>
        <v>3</v>
      </c>
      <c r="CC990" s="1" cm="1">
        <f t="array" ref="CC990">SUM(IF(podroze789[Nazwisko]=podroze789[[#This Row],[Nazwisko]],podroze789[dnie],0))</f>
        <v>11</v>
      </c>
      <c r="CD990" s="1">
        <f>30+(podroze789[[#This Row],[dnie]]-1)*24</f>
        <v>78</v>
      </c>
      <c r="CE990" s="1">
        <f>podroze789[[#This Row],[dieta]]+podroze789[[#This Row],[Koszt_wyj]]</f>
        <v>666.7</v>
      </c>
      <c r="CF990" s="1">
        <f>MONTH(podroze789[[#This Row],[D_wyj]])</f>
        <v>7</v>
      </c>
      <c r="CG990" s="1">
        <f>podroze789[[#This Row],[dnie]]-1</f>
        <v>2</v>
      </c>
    </row>
    <row r="991" spans="1:85" x14ac:dyDescent="0.25">
      <c r="A991" s="1" t="s">
        <v>42</v>
      </c>
      <c r="B991" s="1" t="s">
        <v>43</v>
      </c>
      <c r="C991" s="1" t="s">
        <v>24</v>
      </c>
      <c r="D991" s="2">
        <v>41911</v>
      </c>
      <c r="E991" s="2">
        <v>41913</v>
      </c>
      <c r="F991">
        <v>588.70000000000005</v>
      </c>
      <c r="G991" t="str">
        <f>podroze[[#This Row],[Imie]]&amp;podroze[[#This Row],[Nazwisko]]</f>
        <v>MartaNowowiejska</v>
      </c>
      <c r="H991">
        <f>COUNTIF(podroze[id],podroze[[#This Row],[id]])</f>
        <v>6</v>
      </c>
      <c r="I991">
        <f>podroze[[#This Row],[D_powr]]-podroze[[#This Row],[D_wyj]]+1</f>
        <v>3</v>
      </c>
      <c r="J991" s="1" cm="1">
        <f t="array" ref="J991">SUM(IF(podroze[Nazwisko]=podroze[[#This Row],[Nazwisko]],podroze[dnie],0))</f>
        <v>11</v>
      </c>
      <c r="K991" s="1">
        <f>30+(podroze[[#This Row],[dnie]]-1)*24</f>
        <v>78</v>
      </c>
      <c r="AB991" s="1" t="s">
        <v>42</v>
      </c>
      <c r="AC991" s="1" t="s">
        <v>43</v>
      </c>
      <c r="AD991" s="1" t="s">
        <v>24</v>
      </c>
      <c r="AE991" s="2">
        <v>41911</v>
      </c>
      <c r="AF991" s="2">
        <v>41913</v>
      </c>
      <c r="AG991">
        <v>588.70000000000005</v>
      </c>
      <c r="AH991" t="str">
        <f>podroze7[[#This Row],[Imie]]&amp;podroze7[[#This Row],[Nazwisko]]</f>
        <v>MartaNowowiejska</v>
      </c>
      <c r="AI991">
        <f>COUNTIF(podroze7[id],podroze7[[#This Row],[id]])</f>
        <v>6</v>
      </c>
      <c r="AJ991">
        <f>podroze7[[#This Row],[D_powr]]-podroze7[[#This Row],[D_wyj]]+1</f>
        <v>3</v>
      </c>
      <c r="AK991" s="1" cm="1">
        <f t="array" ref="AK991">SUM(IF(podroze7[Nazwisko]=podroze7[[#This Row],[Nazwisko]],podroze7[dnie],0))</f>
        <v>11</v>
      </c>
      <c r="AL991" s="1">
        <f>30+(podroze7[[#This Row],[dnie]]-1)*24</f>
        <v>78</v>
      </c>
      <c r="AM991" s="1">
        <f>podroze7[[#This Row],[dieta]]+podroze7[[#This Row],[Koszt_wyj]]</f>
        <v>666.7</v>
      </c>
      <c r="AZ991" s="1" t="s">
        <v>42</v>
      </c>
      <c r="BA991" s="1" t="s">
        <v>43</v>
      </c>
      <c r="BB991" s="1" t="s">
        <v>24</v>
      </c>
      <c r="BC991" s="2">
        <v>41911</v>
      </c>
      <c r="BD991" s="2">
        <v>41913</v>
      </c>
      <c r="BE991">
        <v>588.70000000000005</v>
      </c>
      <c r="BF991" t="str">
        <f>podroze78[[#This Row],[Imie]]&amp;podroze78[[#This Row],[Nazwisko]]</f>
        <v>MartaNowowiejska</v>
      </c>
      <c r="BG991">
        <f>COUNTIF(podroze78[id],podroze78[[#This Row],[id]])</f>
        <v>6</v>
      </c>
      <c r="BH991">
        <f>podroze78[[#This Row],[D_powr]]-podroze78[[#This Row],[D_wyj]]+1</f>
        <v>3</v>
      </c>
      <c r="BI991" s="1" cm="1">
        <f t="array" ref="BI991">SUM(IF(podroze78[Nazwisko]=podroze78[[#This Row],[Nazwisko]],podroze78[dnie],0))</f>
        <v>11</v>
      </c>
      <c r="BJ991" s="1">
        <f>30+(podroze78[[#This Row],[dnie]]-1)*24</f>
        <v>78</v>
      </c>
      <c r="BK991" s="1">
        <f>podroze78[[#This Row],[dieta]]+podroze78[[#This Row],[Koszt_wyj]]</f>
        <v>666.7</v>
      </c>
      <c r="BL991" s="1">
        <f>MONTH(podroze78[[#This Row],[D_wyj]])</f>
        <v>9</v>
      </c>
      <c r="BT991" s="1" t="s">
        <v>42</v>
      </c>
      <c r="BU991" s="1" t="s">
        <v>43</v>
      </c>
      <c r="BV991" s="1" t="s">
        <v>24</v>
      </c>
      <c r="BW991" s="2">
        <v>41911</v>
      </c>
      <c r="BX991" s="2">
        <v>41913</v>
      </c>
      <c r="BY991">
        <v>588.70000000000005</v>
      </c>
      <c r="BZ991" t="str">
        <f>podroze789[[#This Row],[Imie]]&amp;podroze789[[#This Row],[Nazwisko]]</f>
        <v>MartaNowowiejska</v>
      </c>
      <c r="CA991">
        <f>COUNTIF(podroze789[id],podroze789[[#This Row],[id]])</f>
        <v>6</v>
      </c>
      <c r="CB991">
        <f>podroze789[[#This Row],[D_powr]]-podroze789[[#This Row],[D_wyj]]+1</f>
        <v>3</v>
      </c>
      <c r="CC991" s="1" cm="1">
        <f t="array" ref="CC991">SUM(IF(podroze789[Nazwisko]=podroze789[[#This Row],[Nazwisko]],podroze789[dnie],0))</f>
        <v>11</v>
      </c>
      <c r="CD991" s="1">
        <f>30+(podroze789[[#This Row],[dnie]]-1)*24</f>
        <v>78</v>
      </c>
      <c r="CE991" s="1">
        <f>podroze789[[#This Row],[dieta]]+podroze789[[#This Row],[Koszt_wyj]]</f>
        <v>666.7</v>
      </c>
      <c r="CF991" s="1">
        <f>MONTH(podroze789[[#This Row],[D_wyj]])</f>
        <v>9</v>
      </c>
      <c r="CG991" s="1">
        <f>podroze789[[#This Row],[dnie]]-1</f>
        <v>2</v>
      </c>
    </row>
    <row r="992" spans="1:85" x14ac:dyDescent="0.25">
      <c r="A992" s="1" t="s">
        <v>42</v>
      </c>
      <c r="B992" s="1" t="s">
        <v>43</v>
      </c>
      <c r="C992" s="1" t="s">
        <v>27</v>
      </c>
      <c r="D992" s="2">
        <v>41654</v>
      </c>
      <c r="E992" s="2">
        <v>41655</v>
      </c>
      <c r="F992">
        <v>570</v>
      </c>
      <c r="G992" t="str">
        <f>podroze[[#This Row],[Imie]]&amp;podroze[[#This Row],[Nazwisko]]</f>
        <v>MartaNowowiejska</v>
      </c>
      <c r="H992">
        <f>COUNTIF(podroze[id],podroze[[#This Row],[id]])</f>
        <v>6</v>
      </c>
      <c r="I992">
        <f>podroze[[#This Row],[D_powr]]-podroze[[#This Row],[D_wyj]]+1</f>
        <v>2</v>
      </c>
      <c r="J992" s="1" cm="1">
        <f t="array" ref="J992">SUM(IF(podroze[Nazwisko]=podroze[[#This Row],[Nazwisko]],podroze[dnie],0))</f>
        <v>11</v>
      </c>
      <c r="K992" s="1">
        <f>30+(podroze[[#This Row],[dnie]]-1)*24</f>
        <v>54</v>
      </c>
      <c r="AB992" s="1" t="s">
        <v>42</v>
      </c>
      <c r="AC992" s="1" t="s">
        <v>43</v>
      </c>
      <c r="AD992" s="1" t="s">
        <v>27</v>
      </c>
      <c r="AE992" s="2">
        <v>41654</v>
      </c>
      <c r="AF992" s="2">
        <v>41655</v>
      </c>
      <c r="AG992">
        <v>570</v>
      </c>
      <c r="AH992" t="str">
        <f>podroze7[[#This Row],[Imie]]&amp;podroze7[[#This Row],[Nazwisko]]</f>
        <v>MartaNowowiejska</v>
      </c>
      <c r="AI992">
        <f>COUNTIF(podroze7[id],podroze7[[#This Row],[id]])</f>
        <v>6</v>
      </c>
      <c r="AJ992">
        <f>podroze7[[#This Row],[D_powr]]-podroze7[[#This Row],[D_wyj]]+1</f>
        <v>2</v>
      </c>
      <c r="AK992" s="1" cm="1">
        <f t="array" ref="AK992">SUM(IF(podroze7[Nazwisko]=podroze7[[#This Row],[Nazwisko]],podroze7[dnie],0))</f>
        <v>11</v>
      </c>
      <c r="AL992" s="1">
        <f>30+(podroze7[[#This Row],[dnie]]-1)*24</f>
        <v>54</v>
      </c>
      <c r="AM992" s="1">
        <f>podroze7[[#This Row],[dieta]]+podroze7[[#This Row],[Koszt_wyj]]</f>
        <v>624</v>
      </c>
      <c r="AZ992" s="1" t="s">
        <v>42</v>
      </c>
      <c r="BA992" s="1" t="s">
        <v>43</v>
      </c>
      <c r="BB992" s="1" t="s">
        <v>27</v>
      </c>
      <c r="BC992" s="2">
        <v>41654</v>
      </c>
      <c r="BD992" s="2">
        <v>41655</v>
      </c>
      <c r="BE992">
        <v>570</v>
      </c>
      <c r="BF992" t="str">
        <f>podroze78[[#This Row],[Imie]]&amp;podroze78[[#This Row],[Nazwisko]]</f>
        <v>MartaNowowiejska</v>
      </c>
      <c r="BG992">
        <f>COUNTIF(podroze78[id],podroze78[[#This Row],[id]])</f>
        <v>6</v>
      </c>
      <c r="BH992">
        <f>podroze78[[#This Row],[D_powr]]-podroze78[[#This Row],[D_wyj]]+1</f>
        <v>2</v>
      </c>
      <c r="BI992" s="1" cm="1">
        <f t="array" ref="BI992">SUM(IF(podroze78[Nazwisko]=podroze78[[#This Row],[Nazwisko]],podroze78[dnie],0))</f>
        <v>11</v>
      </c>
      <c r="BJ992" s="1">
        <f>30+(podroze78[[#This Row],[dnie]]-1)*24</f>
        <v>54</v>
      </c>
      <c r="BK992" s="1">
        <f>podroze78[[#This Row],[dieta]]+podroze78[[#This Row],[Koszt_wyj]]</f>
        <v>624</v>
      </c>
      <c r="BL992" s="1">
        <f>MONTH(podroze78[[#This Row],[D_wyj]])</f>
        <v>1</v>
      </c>
      <c r="BT992" s="1" t="s">
        <v>42</v>
      </c>
      <c r="BU992" s="1" t="s">
        <v>43</v>
      </c>
      <c r="BV992" s="1" t="s">
        <v>27</v>
      </c>
      <c r="BW992" s="2">
        <v>41654</v>
      </c>
      <c r="BX992" s="2">
        <v>41655</v>
      </c>
      <c r="BY992">
        <v>570</v>
      </c>
      <c r="BZ992" t="str">
        <f>podroze789[[#This Row],[Imie]]&amp;podroze789[[#This Row],[Nazwisko]]</f>
        <v>MartaNowowiejska</v>
      </c>
      <c r="CA992">
        <f>COUNTIF(podroze789[id],podroze789[[#This Row],[id]])</f>
        <v>6</v>
      </c>
      <c r="CB992">
        <f>podroze789[[#This Row],[D_powr]]-podroze789[[#This Row],[D_wyj]]+1</f>
        <v>2</v>
      </c>
      <c r="CC992" s="1" cm="1">
        <f t="array" ref="CC992">SUM(IF(podroze789[Nazwisko]=podroze789[[#This Row],[Nazwisko]],podroze789[dnie],0))</f>
        <v>11</v>
      </c>
      <c r="CD992" s="1">
        <f>30+(podroze789[[#This Row],[dnie]]-1)*24</f>
        <v>54</v>
      </c>
      <c r="CE992" s="1">
        <f>podroze789[[#This Row],[dieta]]+podroze789[[#This Row],[Koszt_wyj]]</f>
        <v>624</v>
      </c>
      <c r="CF992" s="1">
        <f>MONTH(podroze789[[#This Row],[D_wyj]])</f>
        <v>1</v>
      </c>
      <c r="CG992" s="1">
        <f>podroze789[[#This Row],[dnie]]-1</f>
        <v>1</v>
      </c>
    </row>
    <row r="993" spans="1:85" hidden="1" x14ac:dyDescent="0.25">
      <c r="A993" s="1" t="s">
        <v>42</v>
      </c>
      <c r="B993" s="1" t="s">
        <v>43</v>
      </c>
      <c r="C993" s="1" t="s">
        <v>19</v>
      </c>
      <c r="D993" s="2">
        <v>41643</v>
      </c>
      <c r="E993" s="2">
        <v>41643</v>
      </c>
      <c r="F993">
        <v>513.4</v>
      </c>
      <c r="G993" t="str">
        <f>podroze[[#This Row],[Imie]]&amp;podroze[[#This Row],[Nazwisko]]</f>
        <v>MartaNowowiejska</v>
      </c>
      <c r="H993">
        <f>COUNTIF(podroze[id],podroze[[#This Row],[id]])</f>
        <v>6</v>
      </c>
      <c r="I993">
        <f>podroze[[#This Row],[D_powr]]-podroze[[#This Row],[D_wyj]]+1</f>
        <v>1</v>
      </c>
      <c r="J993" s="1" cm="1">
        <f t="array" ref="J993">SUM(IF(podroze[Nazwisko]=podroze[[#This Row],[Nazwisko]],podroze[dnie],0))</f>
        <v>11</v>
      </c>
      <c r="K993" s="1">
        <f>30+(podroze[[#This Row],[dnie]]-1)*24</f>
        <v>30</v>
      </c>
      <c r="AB993" s="1" t="s">
        <v>42</v>
      </c>
      <c r="AC993" s="1" t="s">
        <v>43</v>
      </c>
      <c r="AD993" s="1" t="s">
        <v>19</v>
      </c>
      <c r="AE993" s="2">
        <v>41643</v>
      </c>
      <c r="AF993" s="2">
        <v>41643</v>
      </c>
      <c r="AG993">
        <v>513.4</v>
      </c>
      <c r="AH993" t="str">
        <f>podroze7[[#This Row],[Imie]]&amp;podroze7[[#This Row],[Nazwisko]]</f>
        <v>MartaNowowiejska</v>
      </c>
      <c r="AI993">
        <f>COUNTIF(podroze7[id],podroze7[[#This Row],[id]])</f>
        <v>6</v>
      </c>
      <c r="AJ993">
        <f>podroze7[[#This Row],[D_powr]]-podroze7[[#This Row],[D_wyj]]+1</f>
        <v>1</v>
      </c>
      <c r="AK993" s="1" cm="1">
        <f t="array" ref="AK993">SUM(IF(podroze7[Nazwisko]=podroze7[[#This Row],[Nazwisko]],podroze7[dnie],0))</f>
        <v>11</v>
      </c>
      <c r="AL993" s="1">
        <f>30+(podroze7[[#This Row],[dnie]]-1)*24</f>
        <v>30</v>
      </c>
      <c r="AM993" s="1">
        <f>podroze7[[#This Row],[dieta]]+podroze7[[#This Row],[Koszt_wyj]]</f>
        <v>543.4</v>
      </c>
      <c r="AZ993" s="1" t="s">
        <v>42</v>
      </c>
      <c r="BA993" s="1" t="s">
        <v>43</v>
      </c>
      <c r="BB993" s="1" t="s">
        <v>19</v>
      </c>
      <c r="BC993" s="2">
        <v>41643</v>
      </c>
      <c r="BD993" s="2">
        <v>41643</v>
      </c>
      <c r="BE993">
        <v>513.4</v>
      </c>
      <c r="BF993" t="str">
        <f>podroze78[[#This Row],[Imie]]&amp;podroze78[[#This Row],[Nazwisko]]</f>
        <v>MartaNowowiejska</v>
      </c>
      <c r="BG993">
        <f>COUNTIF(podroze78[id],podroze78[[#This Row],[id]])</f>
        <v>6</v>
      </c>
      <c r="BH993">
        <f>podroze78[[#This Row],[D_powr]]-podroze78[[#This Row],[D_wyj]]+1</f>
        <v>1</v>
      </c>
      <c r="BI993" s="1" cm="1">
        <f t="array" ref="BI993">SUM(IF(podroze78[Nazwisko]=podroze78[[#This Row],[Nazwisko]],podroze78[dnie],0))</f>
        <v>11</v>
      </c>
      <c r="BJ993" s="1">
        <f>30+(podroze78[[#This Row],[dnie]]-1)*24</f>
        <v>30</v>
      </c>
      <c r="BK993" s="1">
        <f>podroze78[[#This Row],[dieta]]+podroze78[[#This Row],[Koszt_wyj]]</f>
        <v>543.4</v>
      </c>
      <c r="BL993" s="1">
        <f>MONTH(podroze78[[#This Row],[D_wyj]])</f>
        <v>1</v>
      </c>
      <c r="BT993" s="1" t="s">
        <v>42</v>
      </c>
      <c r="BU993" s="1" t="s">
        <v>43</v>
      </c>
      <c r="BV993" s="1" t="s">
        <v>19</v>
      </c>
      <c r="BW993" s="2">
        <v>41643</v>
      </c>
      <c r="BX993" s="2">
        <v>41643</v>
      </c>
      <c r="BY993">
        <v>513.4</v>
      </c>
      <c r="BZ993" t="str">
        <f>podroze789[[#This Row],[Imie]]&amp;podroze789[[#This Row],[Nazwisko]]</f>
        <v>MartaNowowiejska</v>
      </c>
      <c r="CA993">
        <f>COUNTIF(podroze789[id],podroze789[[#This Row],[id]])</f>
        <v>6</v>
      </c>
      <c r="CB993">
        <f>podroze789[[#This Row],[D_powr]]-podroze789[[#This Row],[D_wyj]]+1</f>
        <v>1</v>
      </c>
      <c r="CC993" s="1" cm="1">
        <f t="array" ref="CC993">SUM(IF(podroze789[Nazwisko]=podroze789[[#This Row],[Nazwisko]],podroze789[dnie],0))</f>
        <v>11</v>
      </c>
      <c r="CD993" s="1">
        <f>30+(podroze789[[#This Row],[dnie]]-1)*24</f>
        <v>30</v>
      </c>
      <c r="CE993" s="1">
        <f>podroze789[[#This Row],[dieta]]+podroze789[[#This Row],[Koszt_wyj]]</f>
        <v>543.4</v>
      </c>
      <c r="CF993" s="1">
        <f>MONTH(podroze789[[#This Row],[D_wyj]])</f>
        <v>1</v>
      </c>
      <c r="CG993" s="1">
        <f>podroze789[[#This Row],[dnie]]-1</f>
        <v>0</v>
      </c>
    </row>
    <row r="994" spans="1:85" hidden="1" x14ac:dyDescent="0.25">
      <c r="A994" s="1" t="s">
        <v>42</v>
      </c>
      <c r="B994" s="1" t="s">
        <v>43</v>
      </c>
      <c r="C994" s="1" t="s">
        <v>47</v>
      </c>
      <c r="D994" s="2">
        <v>41673</v>
      </c>
      <c r="E994" s="2">
        <v>41673</v>
      </c>
      <c r="F994">
        <v>363.8</v>
      </c>
      <c r="G994" t="str">
        <f>podroze[[#This Row],[Imie]]&amp;podroze[[#This Row],[Nazwisko]]</f>
        <v>MartaNowowiejska</v>
      </c>
      <c r="H994">
        <f>COUNTIF(podroze[id],podroze[[#This Row],[id]])</f>
        <v>6</v>
      </c>
      <c r="I994">
        <f>podroze[[#This Row],[D_powr]]-podroze[[#This Row],[D_wyj]]+1</f>
        <v>1</v>
      </c>
      <c r="J994" s="1" cm="1">
        <f t="array" ref="J994">SUM(IF(podroze[Nazwisko]=podroze[[#This Row],[Nazwisko]],podroze[dnie],0))</f>
        <v>11</v>
      </c>
      <c r="K994" s="1">
        <f>30+(podroze[[#This Row],[dnie]]-1)*24</f>
        <v>30</v>
      </c>
      <c r="AB994" s="1" t="s">
        <v>42</v>
      </c>
      <c r="AC994" s="1" t="s">
        <v>43</v>
      </c>
      <c r="AD994" s="1" t="s">
        <v>47</v>
      </c>
      <c r="AE994" s="2">
        <v>41673</v>
      </c>
      <c r="AF994" s="2">
        <v>41673</v>
      </c>
      <c r="AG994">
        <v>363.8</v>
      </c>
      <c r="AH994" t="str">
        <f>podroze7[[#This Row],[Imie]]&amp;podroze7[[#This Row],[Nazwisko]]</f>
        <v>MartaNowowiejska</v>
      </c>
      <c r="AI994">
        <f>COUNTIF(podroze7[id],podroze7[[#This Row],[id]])</f>
        <v>6</v>
      </c>
      <c r="AJ994">
        <f>podroze7[[#This Row],[D_powr]]-podroze7[[#This Row],[D_wyj]]+1</f>
        <v>1</v>
      </c>
      <c r="AK994" s="1" cm="1">
        <f t="array" ref="AK994">SUM(IF(podroze7[Nazwisko]=podroze7[[#This Row],[Nazwisko]],podroze7[dnie],0))</f>
        <v>11</v>
      </c>
      <c r="AL994" s="1">
        <f>30+(podroze7[[#This Row],[dnie]]-1)*24</f>
        <v>30</v>
      </c>
      <c r="AM994" s="1">
        <f>podroze7[[#This Row],[dieta]]+podroze7[[#This Row],[Koszt_wyj]]</f>
        <v>393.8</v>
      </c>
      <c r="AZ994" s="1" t="s">
        <v>42</v>
      </c>
      <c r="BA994" s="1" t="s">
        <v>43</v>
      </c>
      <c r="BB994" s="1" t="s">
        <v>47</v>
      </c>
      <c r="BC994" s="2">
        <v>41673</v>
      </c>
      <c r="BD994" s="2">
        <v>41673</v>
      </c>
      <c r="BE994">
        <v>363.8</v>
      </c>
      <c r="BF994" t="str">
        <f>podroze78[[#This Row],[Imie]]&amp;podroze78[[#This Row],[Nazwisko]]</f>
        <v>MartaNowowiejska</v>
      </c>
      <c r="BG994">
        <f>COUNTIF(podroze78[id],podroze78[[#This Row],[id]])</f>
        <v>6</v>
      </c>
      <c r="BH994">
        <f>podroze78[[#This Row],[D_powr]]-podroze78[[#This Row],[D_wyj]]+1</f>
        <v>1</v>
      </c>
      <c r="BI994" s="1" cm="1">
        <f t="array" ref="BI994">SUM(IF(podroze78[Nazwisko]=podroze78[[#This Row],[Nazwisko]],podroze78[dnie],0))</f>
        <v>11</v>
      </c>
      <c r="BJ994" s="1">
        <f>30+(podroze78[[#This Row],[dnie]]-1)*24</f>
        <v>30</v>
      </c>
      <c r="BK994" s="1">
        <f>podroze78[[#This Row],[dieta]]+podroze78[[#This Row],[Koszt_wyj]]</f>
        <v>393.8</v>
      </c>
      <c r="BL994" s="1">
        <f>MONTH(podroze78[[#This Row],[D_wyj]])</f>
        <v>2</v>
      </c>
      <c r="BT994" s="1" t="s">
        <v>42</v>
      </c>
      <c r="BU994" s="1" t="s">
        <v>43</v>
      </c>
      <c r="BV994" s="1" t="s">
        <v>47</v>
      </c>
      <c r="BW994" s="2">
        <v>41673</v>
      </c>
      <c r="BX994" s="2">
        <v>41673</v>
      </c>
      <c r="BY994">
        <v>363.8</v>
      </c>
      <c r="BZ994" t="str">
        <f>podroze789[[#This Row],[Imie]]&amp;podroze789[[#This Row],[Nazwisko]]</f>
        <v>MartaNowowiejska</v>
      </c>
      <c r="CA994">
        <f>COUNTIF(podroze789[id],podroze789[[#This Row],[id]])</f>
        <v>6</v>
      </c>
      <c r="CB994">
        <f>podroze789[[#This Row],[D_powr]]-podroze789[[#This Row],[D_wyj]]+1</f>
        <v>1</v>
      </c>
      <c r="CC994" s="1" cm="1">
        <f t="array" ref="CC994">SUM(IF(podroze789[Nazwisko]=podroze789[[#This Row],[Nazwisko]],podroze789[dnie],0))</f>
        <v>11</v>
      </c>
      <c r="CD994" s="1">
        <f>30+(podroze789[[#This Row],[dnie]]-1)*24</f>
        <v>30</v>
      </c>
      <c r="CE994" s="1">
        <f>podroze789[[#This Row],[dieta]]+podroze789[[#This Row],[Koszt_wyj]]</f>
        <v>393.8</v>
      </c>
      <c r="CF994" s="1">
        <f>MONTH(podroze789[[#This Row],[D_wyj]])</f>
        <v>2</v>
      </c>
      <c r="CG994" s="1">
        <f>podroze789[[#This Row],[dnie]]-1</f>
        <v>0</v>
      </c>
    </row>
    <row r="995" spans="1:85" hidden="1" x14ac:dyDescent="0.25">
      <c r="A995" s="1" t="s">
        <v>42</v>
      </c>
      <c r="B995" s="1" t="s">
        <v>43</v>
      </c>
      <c r="C995" s="1" t="s">
        <v>72</v>
      </c>
      <c r="D995" s="2">
        <v>41704</v>
      </c>
      <c r="E995" s="2">
        <v>41704</v>
      </c>
      <c r="F995">
        <v>494.7</v>
      </c>
      <c r="G995" t="str">
        <f>podroze[[#This Row],[Imie]]&amp;podroze[[#This Row],[Nazwisko]]</f>
        <v>MartaNowowiejska</v>
      </c>
      <c r="H995">
        <f>COUNTIF(podroze[id],podroze[[#This Row],[id]])</f>
        <v>6</v>
      </c>
      <c r="I995">
        <f>podroze[[#This Row],[D_powr]]-podroze[[#This Row],[D_wyj]]+1</f>
        <v>1</v>
      </c>
      <c r="J995" s="1" cm="1">
        <f t="array" ref="J995">SUM(IF(podroze[Nazwisko]=podroze[[#This Row],[Nazwisko]],podroze[dnie],0))</f>
        <v>11</v>
      </c>
      <c r="K995" s="1">
        <f>30+(podroze[[#This Row],[dnie]]-1)*24</f>
        <v>30</v>
      </c>
      <c r="AB995" s="1" t="s">
        <v>42</v>
      </c>
      <c r="AC995" s="1" t="s">
        <v>43</v>
      </c>
      <c r="AD995" s="1" t="s">
        <v>72</v>
      </c>
      <c r="AE995" s="2">
        <v>41704</v>
      </c>
      <c r="AF995" s="2">
        <v>41704</v>
      </c>
      <c r="AG995">
        <v>494.7</v>
      </c>
      <c r="AH995" t="str">
        <f>podroze7[[#This Row],[Imie]]&amp;podroze7[[#This Row],[Nazwisko]]</f>
        <v>MartaNowowiejska</v>
      </c>
      <c r="AI995">
        <f>COUNTIF(podroze7[id],podroze7[[#This Row],[id]])</f>
        <v>6</v>
      </c>
      <c r="AJ995">
        <f>podroze7[[#This Row],[D_powr]]-podroze7[[#This Row],[D_wyj]]+1</f>
        <v>1</v>
      </c>
      <c r="AK995" s="1" cm="1">
        <f t="array" ref="AK995">SUM(IF(podroze7[Nazwisko]=podroze7[[#This Row],[Nazwisko]],podroze7[dnie],0))</f>
        <v>11</v>
      </c>
      <c r="AL995" s="1">
        <f>30+(podroze7[[#This Row],[dnie]]-1)*24</f>
        <v>30</v>
      </c>
      <c r="AM995" s="1">
        <f>podroze7[[#This Row],[dieta]]+podroze7[[#This Row],[Koszt_wyj]]</f>
        <v>524.70000000000005</v>
      </c>
      <c r="AZ995" s="1" t="s">
        <v>42</v>
      </c>
      <c r="BA995" s="1" t="s">
        <v>43</v>
      </c>
      <c r="BB995" s="1" t="s">
        <v>72</v>
      </c>
      <c r="BC995" s="2">
        <v>41704</v>
      </c>
      <c r="BD995" s="2">
        <v>41704</v>
      </c>
      <c r="BE995">
        <v>494.7</v>
      </c>
      <c r="BF995" t="str">
        <f>podroze78[[#This Row],[Imie]]&amp;podroze78[[#This Row],[Nazwisko]]</f>
        <v>MartaNowowiejska</v>
      </c>
      <c r="BG995">
        <f>COUNTIF(podroze78[id],podroze78[[#This Row],[id]])</f>
        <v>6</v>
      </c>
      <c r="BH995">
        <f>podroze78[[#This Row],[D_powr]]-podroze78[[#This Row],[D_wyj]]+1</f>
        <v>1</v>
      </c>
      <c r="BI995" s="1" cm="1">
        <f t="array" ref="BI995">SUM(IF(podroze78[Nazwisko]=podroze78[[#This Row],[Nazwisko]],podroze78[dnie],0))</f>
        <v>11</v>
      </c>
      <c r="BJ995" s="1">
        <f>30+(podroze78[[#This Row],[dnie]]-1)*24</f>
        <v>30</v>
      </c>
      <c r="BK995" s="1">
        <f>podroze78[[#This Row],[dieta]]+podroze78[[#This Row],[Koszt_wyj]]</f>
        <v>524.70000000000005</v>
      </c>
      <c r="BL995" s="1">
        <f>MONTH(podroze78[[#This Row],[D_wyj]])</f>
        <v>3</v>
      </c>
      <c r="BT995" s="1" t="s">
        <v>42</v>
      </c>
      <c r="BU995" s="1" t="s">
        <v>43</v>
      </c>
      <c r="BV995" s="1" t="s">
        <v>72</v>
      </c>
      <c r="BW995" s="2">
        <v>41704</v>
      </c>
      <c r="BX995" s="2">
        <v>41704</v>
      </c>
      <c r="BY995">
        <v>494.7</v>
      </c>
      <c r="BZ995" t="str">
        <f>podroze789[[#This Row],[Imie]]&amp;podroze789[[#This Row],[Nazwisko]]</f>
        <v>MartaNowowiejska</v>
      </c>
      <c r="CA995">
        <f>COUNTIF(podroze789[id],podroze789[[#This Row],[id]])</f>
        <v>6</v>
      </c>
      <c r="CB995">
        <f>podroze789[[#This Row],[D_powr]]-podroze789[[#This Row],[D_wyj]]+1</f>
        <v>1</v>
      </c>
      <c r="CC995" s="1" cm="1">
        <f t="array" ref="CC995">SUM(IF(podroze789[Nazwisko]=podroze789[[#This Row],[Nazwisko]],podroze789[dnie],0))</f>
        <v>11</v>
      </c>
      <c r="CD995" s="1">
        <f>30+(podroze789[[#This Row],[dnie]]-1)*24</f>
        <v>30</v>
      </c>
      <c r="CE995" s="1">
        <f>podroze789[[#This Row],[dieta]]+podroze789[[#This Row],[Koszt_wyj]]</f>
        <v>524.70000000000005</v>
      </c>
      <c r="CF995" s="1">
        <f>MONTH(podroze789[[#This Row],[D_wyj]])</f>
        <v>3</v>
      </c>
      <c r="CG995" s="1">
        <f>podroze789[[#This Row],[dnie]]-1</f>
        <v>0</v>
      </c>
    </row>
    <row r="996" spans="1:85" x14ac:dyDescent="0.25">
      <c r="A996" s="1" t="s">
        <v>97</v>
      </c>
      <c r="B996" s="1" t="s">
        <v>98</v>
      </c>
      <c r="C996" s="1" t="s">
        <v>8</v>
      </c>
      <c r="D996" s="2">
        <v>41654</v>
      </c>
      <c r="E996" s="2">
        <v>41656</v>
      </c>
      <c r="F996">
        <v>1102</v>
      </c>
      <c r="G996" t="str">
        <f>podroze[[#This Row],[Imie]]&amp;podroze[[#This Row],[Nazwisko]]</f>
        <v>JanuszJurkicz</v>
      </c>
      <c r="H996">
        <f>COUNTIF(podroze[id],podroze[[#This Row],[id]])</f>
        <v>5</v>
      </c>
      <c r="I996">
        <f>podroze[[#This Row],[D_powr]]-podroze[[#This Row],[D_wyj]]+1</f>
        <v>3</v>
      </c>
      <c r="J996" s="1" cm="1">
        <f t="array" ref="J996">SUM(IF(podroze[Nazwisko]=podroze[[#This Row],[Nazwisko]],podroze[dnie],0))</f>
        <v>10</v>
      </c>
      <c r="K996" s="1">
        <f>30+(podroze[[#This Row],[dnie]]-1)*24</f>
        <v>78</v>
      </c>
      <c r="AB996" s="1" t="s">
        <v>97</v>
      </c>
      <c r="AC996" s="1" t="s">
        <v>98</v>
      </c>
      <c r="AD996" s="1" t="s">
        <v>8</v>
      </c>
      <c r="AE996" s="2">
        <v>41654</v>
      </c>
      <c r="AF996" s="2">
        <v>41656</v>
      </c>
      <c r="AG996">
        <v>1102</v>
      </c>
      <c r="AH996" t="str">
        <f>podroze7[[#This Row],[Imie]]&amp;podroze7[[#This Row],[Nazwisko]]</f>
        <v>JanuszJurkicz</v>
      </c>
      <c r="AI996">
        <f>COUNTIF(podroze7[id],podroze7[[#This Row],[id]])</f>
        <v>5</v>
      </c>
      <c r="AJ996">
        <f>podroze7[[#This Row],[D_powr]]-podroze7[[#This Row],[D_wyj]]+1</f>
        <v>3</v>
      </c>
      <c r="AK996" s="1" cm="1">
        <f t="array" ref="AK996">SUM(IF(podroze7[Nazwisko]=podroze7[[#This Row],[Nazwisko]],podroze7[dnie],0))</f>
        <v>10</v>
      </c>
      <c r="AL996" s="1">
        <f>30+(podroze7[[#This Row],[dnie]]-1)*24</f>
        <v>78</v>
      </c>
      <c r="AM996" s="1">
        <f>podroze7[[#This Row],[dieta]]+podroze7[[#This Row],[Koszt_wyj]]</f>
        <v>1180</v>
      </c>
      <c r="AZ996" s="1" t="s">
        <v>97</v>
      </c>
      <c r="BA996" s="1" t="s">
        <v>98</v>
      </c>
      <c r="BB996" s="1" t="s">
        <v>8</v>
      </c>
      <c r="BC996" s="2">
        <v>41654</v>
      </c>
      <c r="BD996" s="2">
        <v>41656</v>
      </c>
      <c r="BE996">
        <v>1102</v>
      </c>
      <c r="BF996" t="str">
        <f>podroze78[[#This Row],[Imie]]&amp;podroze78[[#This Row],[Nazwisko]]</f>
        <v>JanuszJurkicz</v>
      </c>
      <c r="BG996">
        <f>COUNTIF(podroze78[id],podroze78[[#This Row],[id]])</f>
        <v>5</v>
      </c>
      <c r="BH996">
        <f>podroze78[[#This Row],[D_powr]]-podroze78[[#This Row],[D_wyj]]+1</f>
        <v>3</v>
      </c>
      <c r="BI996" s="1" cm="1">
        <f t="array" ref="BI996">SUM(IF(podroze78[Nazwisko]=podroze78[[#This Row],[Nazwisko]],podroze78[dnie],0))</f>
        <v>10</v>
      </c>
      <c r="BJ996" s="1">
        <f>30+(podroze78[[#This Row],[dnie]]-1)*24</f>
        <v>78</v>
      </c>
      <c r="BK996" s="1">
        <f>podroze78[[#This Row],[dieta]]+podroze78[[#This Row],[Koszt_wyj]]</f>
        <v>1180</v>
      </c>
      <c r="BL996" s="1">
        <f>MONTH(podroze78[[#This Row],[D_wyj]])</f>
        <v>1</v>
      </c>
      <c r="BT996" s="1" t="s">
        <v>97</v>
      </c>
      <c r="BU996" s="1" t="s">
        <v>98</v>
      </c>
      <c r="BV996" s="1" t="s">
        <v>8</v>
      </c>
      <c r="BW996" s="2">
        <v>41654</v>
      </c>
      <c r="BX996" s="2">
        <v>41656</v>
      </c>
      <c r="BY996">
        <v>1102</v>
      </c>
      <c r="BZ996" t="str">
        <f>podroze789[[#This Row],[Imie]]&amp;podroze789[[#This Row],[Nazwisko]]</f>
        <v>JanuszJurkicz</v>
      </c>
      <c r="CA996">
        <f>COUNTIF(podroze789[id],podroze789[[#This Row],[id]])</f>
        <v>5</v>
      </c>
      <c r="CB996">
        <f>podroze789[[#This Row],[D_powr]]-podroze789[[#This Row],[D_wyj]]+1</f>
        <v>3</v>
      </c>
      <c r="CC996" s="1" cm="1">
        <f t="array" ref="CC996">SUM(IF(podroze789[Nazwisko]=podroze789[[#This Row],[Nazwisko]],podroze789[dnie],0))</f>
        <v>10</v>
      </c>
      <c r="CD996" s="1">
        <f>30+(podroze789[[#This Row],[dnie]]-1)*24</f>
        <v>78</v>
      </c>
      <c r="CE996" s="1">
        <f>podroze789[[#This Row],[dieta]]+podroze789[[#This Row],[Koszt_wyj]]</f>
        <v>1180</v>
      </c>
      <c r="CF996" s="1">
        <f>MONTH(podroze789[[#This Row],[D_wyj]])</f>
        <v>1</v>
      </c>
      <c r="CG996" s="1">
        <f>podroze789[[#This Row],[dnie]]-1</f>
        <v>2</v>
      </c>
    </row>
    <row r="997" spans="1:85" x14ac:dyDescent="0.25">
      <c r="A997" s="1" t="s">
        <v>97</v>
      </c>
      <c r="B997" s="1" t="s">
        <v>98</v>
      </c>
      <c r="C997" s="1" t="s">
        <v>17</v>
      </c>
      <c r="D997" s="2">
        <v>41761</v>
      </c>
      <c r="E997" s="2">
        <v>41762</v>
      </c>
      <c r="F997">
        <v>706.5</v>
      </c>
      <c r="G997" t="str">
        <f>podroze[[#This Row],[Imie]]&amp;podroze[[#This Row],[Nazwisko]]</f>
        <v>JanuszJurkicz</v>
      </c>
      <c r="H997">
        <f>COUNTIF(podroze[id],podroze[[#This Row],[id]])</f>
        <v>5</v>
      </c>
      <c r="I997">
        <f>podroze[[#This Row],[D_powr]]-podroze[[#This Row],[D_wyj]]+1</f>
        <v>2</v>
      </c>
      <c r="J997" s="1" cm="1">
        <f t="array" ref="J997">SUM(IF(podroze[Nazwisko]=podroze[[#This Row],[Nazwisko]],podroze[dnie],0))</f>
        <v>10</v>
      </c>
      <c r="K997" s="1">
        <f>30+(podroze[[#This Row],[dnie]]-1)*24</f>
        <v>54</v>
      </c>
      <c r="AB997" s="1" t="s">
        <v>97</v>
      </c>
      <c r="AC997" s="1" t="s">
        <v>98</v>
      </c>
      <c r="AD997" s="1" t="s">
        <v>17</v>
      </c>
      <c r="AE997" s="2">
        <v>41761</v>
      </c>
      <c r="AF997" s="2">
        <v>41762</v>
      </c>
      <c r="AG997">
        <v>706.5</v>
      </c>
      <c r="AH997" t="str">
        <f>podroze7[[#This Row],[Imie]]&amp;podroze7[[#This Row],[Nazwisko]]</f>
        <v>JanuszJurkicz</v>
      </c>
      <c r="AI997">
        <f>COUNTIF(podroze7[id],podroze7[[#This Row],[id]])</f>
        <v>5</v>
      </c>
      <c r="AJ997">
        <f>podroze7[[#This Row],[D_powr]]-podroze7[[#This Row],[D_wyj]]+1</f>
        <v>2</v>
      </c>
      <c r="AK997" s="1" cm="1">
        <f t="array" ref="AK997">SUM(IF(podroze7[Nazwisko]=podroze7[[#This Row],[Nazwisko]],podroze7[dnie],0))</f>
        <v>10</v>
      </c>
      <c r="AL997" s="1">
        <f>30+(podroze7[[#This Row],[dnie]]-1)*24</f>
        <v>54</v>
      </c>
      <c r="AM997" s="1">
        <f>podroze7[[#This Row],[dieta]]+podroze7[[#This Row],[Koszt_wyj]]</f>
        <v>760.5</v>
      </c>
      <c r="AZ997" s="1" t="s">
        <v>97</v>
      </c>
      <c r="BA997" s="1" t="s">
        <v>98</v>
      </c>
      <c r="BB997" s="1" t="s">
        <v>17</v>
      </c>
      <c r="BC997" s="2">
        <v>41761</v>
      </c>
      <c r="BD997" s="2">
        <v>41762</v>
      </c>
      <c r="BE997">
        <v>706.5</v>
      </c>
      <c r="BF997" t="str">
        <f>podroze78[[#This Row],[Imie]]&amp;podroze78[[#This Row],[Nazwisko]]</f>
        <v>JanuszJurkicz</v>
      </c>
      <c r="BG997">
        <f>COUNTIF(podroze78[id],podroze78[[#This Row],[id]])</f>
        <v>5</v>
      </c>
      <c r="BH997">
        <f>podroze78[[#This Row],[D_powr]]-podroze78[[#This Row],[D_wyj]]+1</f>
        <v>2</v>
      </c>
      <c r="BI997" s="1" cm="1">
        <f t="array" ref="BI997">SUM(IF(podroze78[Nazwisko]=podroze78[[#This Row],[Nazwisko]],podroze78[dnie],0))</f>
        <v>10</v>
      </c>
      <c r="BJ997" s="1">
        <f>30+(podroze78[[#This Row],[dnie]]-1)*24</f>
        <v>54</v>
      </c>
      <c r="BK997" s="1">
        <f>podroze78[[#This Row],[dieta]]+podroze78[[#This Row],[Koszt_wyj]]</f>
        <v>760.5</v>
      </c>
      <c r="BL997" s="1">
        <f>MONTH(podroze78[[#This Row],[D_wyj]])</f>
        <v>5</v>
      </c>
      <c r="BT997" s="1" t="s">
        <v>97</v>
      </c>
      <c r="BU997" s="1" t="s">
        <v>98</v>
      </c>
      <c r="BV997" s="1" t="s">
        <v>17</v>
      </c>
      <c r="BW997" s="2">
        <v>41761</v>
      </c>
      <c r="BX997" s="2">
        <v>41762</v>
      </c>
      <c r="BY997">
        <v>706.5</v>
      </c>
      <c r="BZ997" t="str">
        <f>podroze789[[#This Row],[Imie]]&amp;podroze789[[#This Row],[Nazwisko]]</f>
        <v>JanuszJurkicz</v>
      </c>
      <c r="CA997">
        <f>COUNTIF(podroze789[id],podroze789[[#This Row],[id]])</f>
        <v>5</v>
      </c>
      <c r="CB997">
        <f>podroze789[[#This Row],[D_powr]]-podroze789[[#This Row],[D_wyj]]+1</f>
        <v>2</v>
      </c>
      <c r="CC997" s="1" cm="1">
        <f t="array" ref="CC997">SUM(IF(podroze789[Nazwisko]=podroze789[[#This Row],[Nazwisko]],podroze789[dnie],0))</f>
        <v>10</v>
      </c>
      <c r="CD997" s="1">
        <f>30+(podroze789[[#This Row],[dnie]]-1)*24</f>
        <v>54</v>
      </c>
      <c r="CE997" s="1">
        <f>podroze789[[#This Row],[dieta]]+podroze789[[#This Row],[Koszt_wyj]]</f>
        <v>760.5</v>
      </c>
      <c r="CF997" s="1">
        <f>MONTH(podroze789[[#This Row],[D_wyj]])</f>
        <v>5</v>
      </c>
      <c r="CG997" s="1">
        <f>podroze789[[#This Row],[dnie]]-1</f>
        <v>1</v>
      </c>
    </row>
    <row r="998" spans="1:85" x14ac:dyDescent="0.25">
      <c r="A998" s="1" t="s">
        <v>97</v>
      </c>
      <c r="B998" s="1" t="s">
        <v>98</v>
      </c>
      <c r="C998" s="1" t="s">
        <v>8</v>
      </c>
      <c r="D998" s="2">
        <v>41875</v>
      </c>
      <c r="E998" s="2">
        <v>41876</v>
      </c>
      <c r="F998">
        <v>891</v>
      </c>
      <c r="G998" t="str">
        <f>podroze[[#This Row],[Imie]]&amp;podroze[[#This Row],[Nazwisko]]</f>
        <v>JanuszJurkicz</v>
      </c>
      <c r="H998">
        <f>COUNTIF(podroze[id],podroze[[#This Row],[id]])</f>
        <v>5</v>
      </c>
      <c r="I998">
        <f>podroze[[#This Row],[D_powr]]-podroze[[#This Row],[D_wyj]]+1</f>
        <v>2</v>
      </c>
      <c r="J998" s="1" cm="1">
        <f t="array" ref="J998">SUM(IF(podroze[Nazwisko]=podroze[[#This Row],[Nazwisko]],podroze[dnie],0))</f>
        <v>10</v>
      </c>
      <c r="K998" s="1">
        <f>30+(podroze[[#This Row],[dnie]]-1)*24</f>
        <v>54</v>
      </c>
      <c r="AB998" s="1" t="s">
        <v>97</v>
      </c>
      <c r="AC998" s="1" t="s">
        <v>98</v>
      </c>
      <c r="AD998" s="1" t="s">
        <v>8</v>
      </c>
      <c r="AE998" s="2">
        <v>41875</v>
      </c>
      <c r="AF998" s="2">
        <v>41876</v>
      </c>
      <c r="AG998">
        <v>891</v>
      </c>
      <c r="AH998" t="str">
        <f>podroze7[[#This Row],[Imie]]&amp;podroze7[[#This Row],[Nazwisko]]</f>
        <v>JanuszJurkicz</v>
      </c>
      <c r="AI998">
        <f>COUNTIF(podroze7[id],podroze7[[#This Row],[id]])</f>
        <v>5</v>
      </c>
      <c r="AJ998">
        <f>podroze7[[#This Row],[D_powr]]-podroze7[[#This Row],[D_wyj]]+1</f>
        <v>2</v>
      </c>
      <c r="AK998" s="1" cm="1">
        <f t="array" ref="AK998">SUM(IF(podroze7[Nazwisko]=podroze7[[#This Row],[Nazwisko]],podroze7[dnie],0))</f>
        <v>10</v>
      </c>
      <c r="AL998" s="1">
        <f>30+(podroze7[[#This Row],[dnie]]-1)*24</f>
        <v>54</v>
      </c>
      <c r="AM998" s="1">
        <f>podroze7[[#This Row],[dieta]]+podroze7[[#This Row],[Koszt_wyj]]</f>
        <v>945</v>
      </c>
      <c r="AZ998" s="1" t="s">
        <v>97</v>
      </c>
      <c r="BA998" s="1" t="s">
        <v>98</v>
      </c>
      <c r="BB998" s="1" t="s">
        <v>8</v>
      </c>
      <c r="BC998" s="2">
        <v>41875</v>
      </c>
      <c r="BD998" s="2">
        <v>41876</v>
      </c>
      <c r="BE998">
        <v>891</v>
      </c>
      <c r="BF998" t="str">
        <f>podroze78[[#This Row],[Imie]]&amp;podroze78[[#This Row],[Nazwisko]]</f>
        <v>JanuszJurkicz</v>
      </c>
      <c r="BG998">
        <f>COUNTIF(podroze78[id],podroze78[[#This Row],[id]])</f>
        <v>5</v>
      </c>
      <c r="BH998">
        <f>podroze78[[#This Row],[D_powr]]-podroze78[[#This Row],[D_wyj]]+1</f>
        <v>2</v>
      </c>
      <c r="BI998" s="1" cm="1">
        <f t="array" ref="BI998">SUM(IF(podroze78[Nazwisko]=podroze78[[#This Row],[Nazwisko]],podroze78[dnie],0))</f>
        <v>10</v>
      </c>
      <c r="BJ998" s="1">
        <f>30+(podroze78[[#This Row],[dnie]]-1)*24</f>
        <v>54</v>
      </c>
      <c r="BK998" s="1">
        <f>podroze78[[#This Row],[dieta]]+podroze78[[#This Row],[Koszt_wyj]]</f>
        <v>945</v>
      </c>
      <c r="BL998" s="1">
        <f>MONTH(podroze78[[#This Row],[D_wyj]])</f>
        <v>8</v>
      </c>
      <c r="BT998" s="1" t="s">
        <v>97</v>
      </c>
      <c r="BU998" s="1" t="s">
        <v>98</v>
      </c>
      <c r="BV998" s="1" t="s">
        <v>8</v>
      </c>
      <c r="BW998" s="2">
        <v>41875</v>
      </c>
      <c r="BX998" s="2">
        <v>41876</v>
      </c>
      <c r="BY998">
        <v>891</v>
      </c>
      <c r="BZ998" t="str">
        <f>podroze789[[#This Row],[Imie]]&amp;podroze789[[#This Row],[Nazwisko]]</f>
        <v>JanuszJurkicz</v>
      </c>
      <c r="CA998">
        <f>COUNTIF(podroze789[id],podroze789[[#This Row],[id]])</f>
        <v>5</v>
      </c>
      <c r="CB998">
        <f>podroze789[[#This Row],[D_powr]]-podroze789[[#This Row],[D_wyj]]+1</f>
        <v>2</v>
      </c>
      <c r="CC998" s="1" cm="1">
        <f t="array" ref="CC998">SUM(IF(podroze789[Nazwisko]=podroze789[[#This Row],[Nazwisko]],podroze789[dnie],0))</f>
        <v>10</v>
      </c>
      <c r="CD998" s="1">
        <f>30+(podroze789[[#This Row],[dnie]]-1)*24</f>
        <v>54</v>
      </c>
      <c r="CE998" s="1">
        <f>podroze789[[#This Row],[dieta]]+podroze789[[#This Row],[Koszt_wyj]]</f>
        <v>945</v>
      </c>
      <c r="CF998" s="1">
        <f>MONTH(podroze789[[#This Row],[D_wyj]])</f>
        <v>8</v>
      </c>
      <c r="CG998" s="1">
        <f>podroze789[[#This Row],[dnie]]-1</f>
        <v>1</v>
      </c>
    </row>
    <row r="999" spans="1:85" x14ac:dyDescent="0.25">
      <c r="A999" s="1" t="s">
        <v>97</v>
      </c>
      <c r="B999" s="1" t="s">
        <v>98</v>
      </c>
      <c r="C999" s="1" t="s">
        <v>14</v>
      </c>
      <c r="D999" s="2">
        <v>41977</v>
      </c>
      <c r="E999" s="2">
        <v>41978</v>
      </c>
      <c r="F999">
        <v>302.5</v>
      </c>
      <c r="G999" t="str">
        <f>podroze[[#This Row],[Imie]]&amp;podroze[[#This Row],[Nazwisko]]</f>
        <v>JanuszJurkicz</v>
      </c>
      <c r="H999">
        <f>COUNTIF(podroze[id],podroze[[#This Row],[id]])</f>
        <v>5</v>
      </c>
      <c r="I999">
        <f>podroze[[#This Row],[D_powr]]-podroze[[#This Row],[D_wyj]]+1</f>
        <v>2</v>
      </c>
      <c r="J999" s="1" cm="1">
        <f t="array" ref="J999">SUM(IF(podroze[Nazwisko]=podroze[[#This Row],[Nazwisko]],podroze[dnie],0))</f>
        <v>10</v>
      </c>
      <c r="K999" s="1">
        <f>30+(podroze[[#This Row],[dnie]]-1)*24</f>
        <v>54</v>
      </c>
      <c r="AB999" s="1" t="s">
        <v>97</v>
      </c>
      <c r="AC999" s="1" t="s">
        <v>98</v>
      </c>
      <c r="AD999" s="1" t="s">
        <v>14</v>
      </c>
      <c r="AE999" s="2">
        <v>41977</v>
      </c>
      <c r="AF999" s="2">
        <v>41978</v>
      </c>
      <c r="AG999">
        <v>302.5</v>
      </c>
      <c r="AH999" t="str">
        <f>podroze7[[#This Row],[Imie]]&amp;podroze7[[#This Row],[Nazwisko]]</f>
        <v>JanuszJurkicz</v>
      </c>
      <c r="AI999">
        <f>COUNTIF(podroze7[id],podroze7[[#This Row],[id]])</f>
        <v>5</v>
      </c>
      <c r="AJ999">
        <f>podroze7[[#This Row],[D_powr]]-podroze7[[#This Row],[D_wyj]]+1</f>
        <v>2</v>
      </c>
      <c r="AK999" s="1" cm="1">
        <f t="array" ref="AK999">SUM(IF(podroze7[Nazwisko]=podroze7[[#This Row],[Nazwisko]],podroze7[dnie],0))</f>
        <v>10</v>
      </c>
      <c r="AL999" s="1">
        <f>30+(podroze7[[#This Row],[dnie]]-1)*24</f>
        <v>54</v>
      </c>
      <c r="AM999" s="1">
        <f>podroze7[[#This Row],[dieta]]+podroze7[[#This Row],[Koszt_wyj]]</f>
        <v>356.5</v>
      </c>
      <c r="AZ999" s="1" t="s">
        <v>97</v>
      </c>
      <c r="BA999" s="1" t="s">
        <v>98</v>
      </c>
      <c r="BB999" s="1" t="s">
        <v>14</v>
      </c>
      <c r="BC999" s="2">
        <v>41977</v>
      </c>
      <c r="BD999" s="2">
        <v>41978</v>
      </c>
      <c r="BE999">
        <v>302.5</v>
      </c>
      <c r="BF999" t="str">
        <f>podroze78[[#This Row],[Imie]]&amp;podroze78[[#This Row],[Nazwisko]]</f>
        <v>JanuszJurkicz</v>
      </c>
      <c r="BG999">
        <f>COUNTIF(podroze78[id],podroze78[[#This Row],[id]])</f>
        <v>5</v>
      </c>
      <c r="BH999">
        <f>podroze78[[#This Row],[D_powr]]-podroze78[[#This Row],[D_wyj]]+1</f>
        <v>2</v>
      </c>
      <c r="BI999" s="1" cm="1">
        <f t="array" ref="BI999">SUM(IF(podroze78[Nazwisko]=podroze78[[#This Row],[Nazwisko]],podroze78[dnie],0))</f>
        <v>10</v>
      </c>
      <c r="BJ999" s="1">
        <f>30+(podroze78[[#This Row],[dnie]]-1)*24</f>
        <v>54</v>
      </c>
      <c r="BK999" s="1">
        <f>podroze78[[#This Row],[dieta]]+podroze78[[#This Row],[Koszt_wyj]]</f>
        <v>356.5</v>
      </c>
      <c r="BL999" s="1">
        <f>MONTH(podroze78[[#This Row],[D_wyj]])</f>
        <v>12</v>
      </c>
      <c r="BT999" s="1" t="s">
        <v>97</v>
      </c>
      <c r="BU999" s="1" t="s">
        <v>98</v>
      </c>
      <c r="BV999" s="1" t="s">
        <v>14</v>
      </c>
      <c r="BW999" s="2">
        <v>41977</v>
      </c>
      <c r="BX999" s="2">
        <v>41978</v>
      </c>
      <c r="BY999">
        <v>302.5</v>
      </c>
      <c r="BZ999" t="str">
        <f>podroze789[[#This Row],[Imie]]&amp;podroze789[[#This Row],[Nazwisko]]</f>
        <v>JanuszJurkicz</v>
      </c>
      <c r="CA999">
        <f>COUNTIF(podroze789[id],podroze789[[#This Row],[id]])</f>
        <v>5</v>
      </c>
      <c r="CB999">
        <f>podroze789[[#This Row],[D_powr]]-podroze789[[#This Row],[D_wyj]]+1</f>
        <v>2</v>
      </c>
      <c r="CC999" s="1" cm="1">
        <f t="array" ref="CC999">SUM(IF(podroze789[Nazwisko]=podroze789[[#This Row],[Nazwisko]],podroze789[dnie],0))</f>
        <v>10</v>
      </c>
      <c r="CD999" s="1">
        <f>30+(podroze789[[#This Row],[dnie]]-1)*24</f>
        <v>54</v>
      </c>
      <c r="CE999" s="1">
        <f>podroze789[[#This Row],[dieta]]+podroze789[[#This Row],[Koszt_wyj]]</f>
        <v>356.5</v>
      </c>
      <c r="CF999" s="1">
        <f>MONTH(podroze789[[#This Row],[D_wyj]])</f>
        <v>12</v>
      </c>
      <c r="CG999" s="1">
        <f>podroze789[[#This Row],[dnie]]-1</f>
        <v>1</v>
      </c>
    </row>
    <row r="1000" spans="1:85" hidden="1" x14ac:dyDescent="0.25">
      <c r="A1000" s="1" t="s">
        <v>97</v>
      </c>
      <c r="B1000" s="1" t="s">
        <v>98</v>
      </c>
      <c r="C1000" s="1" t="s">
        <v>24</v>
      </c>
      <c r="D1000" s="2">
        <v>41995</v>
      </c>
      <c r="E1000" s="2">
        <v>41995</v>
      </c>
      <c r="F1000">
        <v>290.7</v>
      </c>
      <c r="G1000" t="str">
        <f>podroze[[#This Row],[Imie]]&amp;podroze[[#This Row],[Nazwisko]]</f>
        <v>JanuszJurkicz</v>
      </c>
      <c r="H1000">
        <f>COUNTIF(podroze[id],podroze[[#This Row],[id]])</f>
        <v>5</v>
      </c>
      <c r="I1000">
        <f>podroze[[#This Row],[D_powr]]-podroze[[#This Row],[D_wyj]]+1</f>
        <v>1</v>
      </c>
      <c r="J1000" s="1" cm="1">
        <f t="array" ref="J1000">SUM(IF(podroze[Nazwisko]=podroze[[#This Row],[Nazwisko]],podroze[dnie],0))</f>
        <v>10</v>
      </c>
      <c r="K1000" s="1">
        <f>30+(podroze[[#This Row],[dnie]]-1)*24</f>
        <v>30</v>
      </c>
      <c r="AB1000" s="1" t="s">
        <v>97</v>
      </c>
      <c r="AC1000" s="1" t="s">
        <v>98</v>
      </c>
      <c r="AD1000" s="1" t="s">
        <v>24</v>
      </c>
      <c r="AE1000" s="2">
        <v>41995</v>
      </c>
      <c r="AF1000" s="2">
        <v>41995</v>
      </c>
      <c r="AG1000">
        <v>290.7</v>
      </c>
      <c r="AH1000" t="str">
        <f>podroze7[[#This Row],[Imie]]&amp;podroze7[[#This Row],[Nazwisko]]</f>
        <v>JanuszJurkicz</v>
      </c>
      <c r="AI1000">
        <f>COUNTIF(podroze7[id],podroze7[[#This Row],[id]])</f>
        <v>5</v>
      </c>
      <c r="AJ1000">
        <f>podroze7[[#This Row],[D_powr]]-podroze7[[#This Row],[D_wyj]]+1</f>
        <v>1</v>
      </c>
      <c r="AK1000" s="1" cm="1">
        <f t="array" ref="AK1000">SUM(IF(podroze7[Nazwisko]=podroze7[[#This Row],[Nazwisko]],podroze7[dnie],0))</f>
        <v>10</v>
      </c>
      <c r="AL1000" s="1">
        <f>30+(podroze7[[#This Row],[dnie]]-1)*24</f>
        <v>30</v>
      </c>
      <c r="AM1000" s="1">
        <f>podroze7[[#This Row],[dieta]]+podroze7[[#This Row],[Koszt_wyj]]</f>
        <v>320.7</v>
      </c>
      <c r="AZ1000" s="1" t="s">
        <v>97</v>
      </c>
      <c r="BA1000" s="1" t="s">
        <v>98</v>
      </c>
      <c r="BB1000" s="1" t="s">
        <v>24</v>
      </c>
      <c r="BC1000" s="2">
        <v>41995</v>
      </c>
      <c r="BD1000" s="2">
        <v>41995</v>
      </c>
      <c r="BE1000">
        <v>290.7</v>
      </c>
      <c r="BF1000" t="str">
        <f>podroze78[[#This Row],[Imie]]&amp;podroze78[[#This Row],[Nazwisko]]</f>
        <v>JanuszJurkicz</v>
      </c>
      <c r="BG1000">
        <f>COUNTIF(podroze78[id],podroze78[[#This Row],[id]])</f>
        <v>5</v>
      </c>
      <c r="BH1000">
        <f>podroze78[[#This Row],[D_powr]]-podroze78[[#This Row],[D_wyj]]+1</f>
        <v>1</v>
      </c>
      <c r="BI1000" s="1" cm="1">
        <f t="array" ref="BI1000">SUM(IF(podroze78[Nazwisko]=podroze78[[#This Row],[Nazwisko]],podroze78[dnie],0))</f>
        <v>10</v>
      </c>
      <c r="BJ1000" s="1">
        <f>30+(podroze78[[#This Row],[dnie]]-1)*24</f>
        <v>30</v>
      </c>
      <c r="BK1000" s="1">
        <f>podroze78[[#This Row],[dieta]]+podroze78[[#This Row],[Koszt_wyj]]</f>
        <v>320.7</v>
      </c>
      <c r="BL1000" s="1">
        <f>MONTH(podroze78[[#This Row],[D_wyj]])</f>
        <v>12</v>
      </c>
      <c r="BT1000" s="1" t="s">
        <v>97</v>
      </c>
      <c r="BU1000" s="1" t="s">
        <v>98</v>
      </c>
      <c r="BV1000" s="1" t="s">
        <v>24</v>
      </c>
      <c r="BW1000" s="2">
        <v>41995</v>
      </c>
      <c r="BX1000" s="2">
        <v>41995</v>
      </c>
      <c r="BY1000">
        <v>290.7</v>
      </c>
      <c r="BZ1000" t="str">
        <f>podroze789[[#This Row],[Imie]]&amp;podroze789[[#This Row],[Nazwisko]]</f>
        <v>JanuszJurkicz</v>
      </c>
      <c r="CA1000">
        <f>COUNTIF(podroze789[id],podroze789[[#This Row],[id]])</f>
        <v>5</v>
      </c>
      <c r="CB1000">
        <f>podroze789[[#This Row],[D_powr]]-podroze789[[#This Row],[D_wyj]]+1</f>
        <v>1</v>
      </c>
      <c r="CC1000" s="1" cm="1">
        <f t="array" ref="CC1000">SUM(IF(podroze789[Nazwisko]=podroze789[[#This Row],[Nazwisko]],podroze789[dnie],0))</f>
        <v>10</v>
      </c>
      <c r="CD1000" s="1">
        <f>30+(podroze789[[#This Row],[dnie]]-1)*24</f>
        <v>30</v>
      </c>
      <c r="CE1000" s="1">
        <f>podroze789[[#This Row],[dieta]]+podroze789[[#This Row],[Koszt_wyj]]</f>
        <v>320.7</v>
      </c>
      <c r="CF1000" s="1">
        <f>MONTH(podroze789[[#This Row],[D_wyj]])</f>
        <v>12</v>
      </c>
      <c r="CG1000" s="1">
        <f>podroze789[[#This Row],[dnie]]-1</f>
        <v>0</v>
      </c>
    </row>
    <row r="1001" spans="1:85" x14ac:dyDescent="0.25">
      <c r="A1001" s="1" t="s">
        <v>173</v>
      </c>
      <c r="B1001" s="1" t="s">
        <v>174</v>
      </c>
      <c r="C1001" s="1" t="s">
        <v>72</v>
      </c>
      <c r="D1001" s="2">
        <v>41947</v>
      </c>
      <c r="E1001" s="2">
        <v>41949</v>
      </c>
      <c r="F1001">
        <v>892.7</v>
      </c>
      <c r="G1001" t="str">
        <f>podroze[[#This Row],[Imie]]&amp;podroze[[#This Row],[Nazwisko]]</f>
        <v>EwelinaAdamska</v>
      </c>
      <c r="H1001">
        <f>COUNTIF(podroze[id],podroze[[#This Row],[id]])</f>
        <v>1</v>
      </c>
      <c r="I1001">
        <f>podroze[[#This Row],[D_powr]]-podroze[[#This Row],[D_wyj]]+1</f>
        <v>3</v>
      </c>
      <c r="J1001" s="1" cm="1">
        <f t="array" ref="J1001">SUM(IF(podroze[Nazwisko]=podroze[[#This Row],[Nazwisko]],podroze[dnie],0))</f>
        <v>3</v>
      </c>
      <c r="K1001" s="1">
        <f>30+(podroze[[#This Row],[dnie]]-1)*24</f>
        <v>78</v>
      </c>
      <c r="AB1001" s="1" t="s">
        <v>173</v>
      </c>
      <c r="AC1001" s="1" t="s">
        <v>174</v>
      </c>
      <c r="AD1001" s="1" t="s">
        <v>72</v>
      </c>
      <c r="AE1001" s="2">
        <v>41947</v>
      </c>
      <c r="AF1001" s="2">
        <v>41949</v>
      </c>
      <c r="AG1001">
        <v>892.7</v>
      </c>
      <c r="AH1001" t="str">
        <f>podroze7[[#This Row],[Imie]]&amp;podroze7[[#This Row],[Nazwisko]]</f>
        <v>EwelinaAdamska</v>
      </c>
      <c r="AI1001">
        <f>COUNTIF(podroze7[id],podroze7[[#This Row],[id]])</f>
        <v>1</v>
      </c>
      <c r="AJ1001">
        <f>podroze7[[#This Row],[D_powr]]-podroze7[[#This Row],[D_wyj]]+1</f>
        <v>3</v>
      </c>
      <c r="AK1001" s="1" cm="1">
        <f t="array" ref="AK1001">SUM(IF(podroze7[Nazwisko]=podroze7[[#This Row],[Nazwisko]],podroze7[dnie],0))</f>
        <v>3</v>
      </c>
      <c r="AL1001" s="1">
        <f>30+(podroze7[[#This Row],[dnie]]-1)*24</f>
        <v>78</v>
      </c>
      <c r="AM1001" s="1">
        <f>podroze7[[#This Row],[dieta]]+podroze7[[#This Row],[Koszt_wyj]]</f>
        <v>970.7</v>
      </c>
      <c r="AZ1001" s="1" t="s">
        <v>173</v>
      </c>
      <c r="BA1001" s="1" t="s">
        <v>174</v>
      </c>
      <c r="BB1001" s="1" t="s">
        <v>72</v>
      </c>
      <c r="BC1001" s="2">
        <v>41947</v>
      </c>
      <c r="BD1001" s="2">
        <v>41949</v>
      </c>
      <c r="BE1001">
        <v>892.7</v>
      </c>
      <c r="BF1001" t="str">
        <f>podroze78[[#This Row],[Imie]]&amp;podroze78[[#This Row],[Nazwisko]]</f>
        <v>EwelinaAdamska</v>
      </c>
      <c r="BG1001">
        <f>COUNTIF(podroze78[id],podroze78[[#This Row],[id]])</f>
        <v>1</v>
      </c>
      <c r="BH1001">
        <f>podroze78[[#This Row],[D_powr]]-podroze78[[#This Row],[D_wyj]]+1</f>
        <v>3</v>
      </c>
      <c r="BI1001" s="1" cm="1">
        <f t="array" ref="BI1001">SUM(IF(podroze78[Nazwisko]=podroze78[[#This Row],[Nazwisko]],podroze78[dnie],0))</f>
        <v>3</v>
      </c>
      <c r="BJ1001" s="1">
        <f>30+(podroze78[[#This Row],[dnie]]-1)*24</f>
        <v>78</v>
      </c>
      <c r="BK1001" s="1">
        <f>podroze78[[#This Row],[dieta]]+podroze78[[#This Row],[Koszt_wyj]]</f>
        <v>970.7</v>
      </c>
      <c r="BL1001" s="1">
        <f>MONTH(podroze78[[#This Row],[D_wyj]])</f>
        <v>11</v>
      </c>
      <c r="BT1001" s="1" t="s">
        <v>173</v>
      </c>
      <c r="BU1001" s="1" t="s">
        <v>174</v>
      </c>
      <c r="BV1001" s="1" t="s">
        <v>72</v>
      </c>
      <c r="BW1001" s="2">
        <v>41947</v>
      </c>
      <c r="BX1001" s="2">
        <v>41949</v>
      </c>
      <c r="BY1001">
        <v>892.7</v>
      </c>
      <c r="BZ1001" t="str">
        <f>podroze789[[#This Row],[Imie]]&amp;podroze789[[#This Row],[Nazwisko]]</f>
        <v>EwelinaAdamska</v>
      </c>
      <c r="CA1001">
        <f>COUNTIF(podroze789[id],podroze789[[#This Row],[id]])</f>
        <v>1</v>
      </c>
      <c r="CB1001">
        <f>podroze789[[#This Row],[D_powr]]-podroze789[[#This Row],[D_wyj]]+1</f>
        <v>3</v>
      </c>
      <c r="CC1001" s="1" cm="1">
        <f t="array" ref="CC1001">SUM(IF(podroze789[Nazwisko]=podroze789[[#This Row],[Nazwisko]],podroze789[dnie],0))</f>
        <v>3</v>
      </c>
      <c r="CD1001" s="1">
        <f>30+(podroze789[[#This Row],[dnie]]-1)*24</f>
        <v>78</v>
      </c>
      <c r="CE1001" s="1">
        <f>podroze789[[#This Row],[dieta]]+podroze789[[#This Row],[Koszt_wyj]]</f>
        <v>970.7</v>
      </c>
      <c r="CF1001" s="1">
        <f>MONTH(podroze789[[#This Row],[D_wyj]])</f>
        <v>11</v>
      </c>
      <c r="CG1001" s="1">
        <f>podroze789[[#This Row],[dnie]]-1</f>
        <v>2</v>
      </c>
    </row>
  </sheetData>
  <pageMargins left="0.7" right="0.7" top="0.75" bottom="0.75" header="0.3" footer="0.3"/>
  <drawing r:id="rId9"/>
  <tableParts count="4"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opLeftCell="C1" workbookViewId="0">
      <selection activeCell="O1" sqref="O1:X1001"/>
    </sheetView>
  </sheetViews>
  <sheetFormatPr defaultRowHeight="15" x14ac:dyDescent="0.25"/>
  <cols>
    <col min="15" max="15" width="10.140625" bestFit="1" customWidth="1"/>
    <col min="16" max="16" width="13.7109375" bestFit="1" customWidth="1"/>
    <col min="17" max="17" width="9.85546875" bestFit="1" customWidth="1"/>
    <col min="18" max="19" width="10.140625" bestFit="1" customWidth="1"/>
    <col min="20" max="20" width="12.140625" bestFit="1" customWidth="1"/>
    <col min="21" max="21" width="15.85546875" customWidth="1"/>
    <col min="27" max="27" width="17.7109375" bestFit="1" customWidth="1"/>
    <col min="28" max="29" width="11.5703125" bestFit="1" customWidth="1"/>
    <col min="30" max="30" width="17.42578125" customWidth="1"/>
    <col min="31" max="31" width="13.7109375" customWidth="1"/>
  </cols>
  <sheetData>
    <row r="1" spans="1:31" x14ac:dyDescent="0.25">
      <c r="A1" t="s">
        <v>177</v>
      </c>
      <c r="E1" t="s">
        <v>185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175</v>
      </c>
      <c r="V1" t="s">
        <v>176</v>
      </c>
      <c r="W1" t="s">
        <v>178</v>
      </c>
      <c r="X1" t="s">
        <v>184</v>
      </c>
    </row>
    <row r="2" spans="1:31" x14ac:dyDescent="0.25">
      <c r="A2" s="3" t="s">
        <v>0</v>
      </c>
      <c r="B2" s="4" t="s">
        <v>1</v>
      </c>
      <c r="E2" s="19" t="s">
        <v>114</v>
      </c>
      <c r="F2" s="20">
        <v>42</v>
      </c>
      <c r="O2" s="1" t="s">
        <v>113</v>
      </c>
      <c r="P2" s="1" t="s">
        <v>114</v>
      </c>
      <c r="Q2" s="1" t="s">
        <v>11</v>
      </c>
      <c r="R2" s="2">
        <v>41654</v>
      </c>
      <c r="S2" s="2">
        <v>41658</v>
      </c>
      <c r="T2">
        <v>712.4</v>
      </c>
      <c r="U2" t="str">
        <f>podroze5[[#This Row],[Imie]]&amp;podroze5[[#This Row],[Nazwisko]]</f>
        <v>TomaszRzepka</v>
      </c>
      <c r="V2">
        <f>COUNTIF(podroze5[id],podroze5[[#This Row],[id]])</f>
        <v>17</v>
      </c>
      <c r="W2">
        <f>podroze5[[#This Row],[D_powr]]-podroze5[[#This Row],[D_wyj]]+1</f>
        <v>5</v>
      </c>
      <c r="X2" s="1" cm="1">
        <f t="array" ref="X2">SUM(IF(podroze5[Nazwisko]=podroze5[[#This Row],[Nazwisko]],podroze5[dnie],0))</f>
        <v>42</v>
      </c>
      <c r="AA2" s="16" t="s">
        <v>179</v>
      </c>
      <c r="AB2" t="s">
        <v>181</v>
      </c>
      <c r="AD2" s="18" t="s">
        <v>179</v>
      </c>
      <c r="AE2" s="18" t="s">
        <v>181</v>
      </c>
    </row>
    <row r="3" spans="1:31" x14ac:dyDescent="0.25">
      <c r="A3" s="5" t="s">
        <v>173</v>
      </c>
      <c r="B3" s="6" t="s">
        <v>174</v>
      </c>
      <c r="E3" s="21" t="s">
        <v>92</v>
      </c>
      <c r="F3" s="22">
        <v>42</v>
      </c>
      <c r="O3" s="1" t="s">
        <v>113</v>
      </c>
      <c r="P3" s="1" t="s">
        <v>114</v>
      </c>
      <c r="Q3" s="1" t="s">
        <v>11</v>
      </c>
      <c r="R3" s="2">
        <v>41684</v>
      </c>
      <c r="S3" s="2">
        <v>41687</v>
      </c>
      <c r="T3">
        <v>573.4</v>
      </c>
      <c r="U3" t="str">
        <f>podroze5[[#This Row],[Imie]]&amp;podroze5[[#This Row],[Nazwisko]]</f>
        <v>TomaszRzepka</v>
      </c>
      <c r="V3">
        <f>COUNTIF(podroze5[id],podroze5[[#This Row],[id]])</f>
        <v>17</v>
      </c>
      <c r="W3">
        <f>podroze5[[#This Row],[D_powr]]-podroze5[[#This Row],[D_wyj]]+1</f>
        <v>4</v>
      </c>
      <c r="X3" s="1" cm="1">
        <f t="array" ref="X3">SUM(IF(podroze5[Nazwisko]=podroze5[[#This Row],[Nazwisko]],podroze5[dnie],0))</f>
        <v>42</v>
      </c>
      <c r="AA3" s="17" t="s">
        <v>174</v>
      </c>
      <c r="AB3" s="1">
        <v>3</v>
      </c>
      <c r="AD3" s="17" t="s">
        <v>114</v>
      </c>
      <c r="AE3" s="1">
        <v>42</v>
      </c>
    </row>
    <row r="4" spans="1:31" x14ac:dyDescent="0.25">
      <c r="E4" s="19" t="s">
        <v>124</v>
      </c>
      <c r="F4" s="20">
        <v>41</v>
      </c>
      <c r="O4" s="1" t="s">
        <v>113</v>
      </c>
      <c r="P4" s="1" t="s">
        <v>114</v>
      </c>
      <c r="Q4" s="1" t="s">
        <v>19</v>
      </c>
      <c r="R4" s="2">
        <v>41755</v>
      </c>
      <c r="S4" s="2">
        <v>41758</v>
      </c>
      <c r="T4">
        <v>936.4</v>
      </c>
      <c r="U4" t="str">
        <f>podroze5[[#This Row],[Imie]]&amp;podroze5[[#This Row],[Nazwisko]]</f>
        <v>TomaszRzepka</v>
      </c>
      <c r="V4">
        <f>COUNTIF(podroze5[id],podroze5[[#This Row],[id]])</f>
        <v>17</v>
      </c>
      <c r="W4">
        <f>podroze5[[#This Row],[D_powr]]-podroze5[[#This Row],[D_wyj]]+1</f>
        <v>4</v>
      </c>
      <c r="X4" s="1" cm="1">
        <f t="array" ref="X4">SUM(IF(podroze5[Nazwisko]=podroze5[[#This Row],[Nazwisko]],podroze5[dnie],0))</f>
        <v>42</v>
      </c>
      <c r="AA4" s="17" t="s">
        <v>23</v>
      </c>
      <c r="AB4" s="1">
        <v>40</v>
      </c>
      <c r="AD4" s="17" t="s">
        <v>92</v>
      </c>
      <c r="AE4" s="1">
        <v>42</v>
      </c>
    </row>
    <row r="5" spans="1:31" x14ac:dyDescent="0.25">
      <c r="E5" s="21" t="s">
        <v>41</v>
      </c>
      <c r="F5" s="22">
        <v>41</v>
      </c>
      <c r="O5" s="1" t="s">
        <v>91</v>
      </c>
      <c r="P5" s="1" t="s">
        <v>92</v>
      </c>
      <c r="Q5" s="1" t="s">
        <v>14</v>
      </c>
      <c r="R5" s="2">
        <v>41863</v>
      </c>
      <c r="S5" s="2">
        <v>41867</v>
      </c>
      <c r="T5">
        <v>674.5</v>
      </c>
      <c r="U5" t="str">
        <f>podroze5[[#This Row],[Imie]]&amp;podroze5[[#This Row],[Nazwisko]]</f>
        <v>JanRzymski</v>
      </c>
      <c r="V5">
        <f>COUNTIF(podroze5[id],podroze5[[#This Row],[id]])</f>
        <v>13</v>
      </c>
      <c r="W5">
        <f>podroze5[[#This Row],[D_powr]]-podroze5[[#This Row],[D_wyj]]+1</f>
        <v>5</v>
      </c>
      <c r="X5" s="1" cm="1">
        <f t="array" ref="X5">SUM(IF(podroze5[Nazwisko]=podroze5[[#This Row],[Nazwisko]],podroze5[dnie],0))</f>
        <v>42</v>
      </c>
      <c r="AA5" s="17" t="s">
        <v>78</v>
      </c>
      <c r="AB5" s="1">
        <v>31</v>
      </c>
      <c r="AD5" s="17" t="s">
        <v>124</v>
      </c>
      <c r="AE5" s="1">
        <v>41</v>
      </c>
    </row>
    <row r="6" spans="1:31" x14ac:dyDescent="0.25">
      <c r="E6" s="19" t="s">
        <v>103</v>
      </c>
      <c r="F6" s="20">
        <v>41</v>
      </c>
      <c r="O6" s="1" t="s">
        <v>91</v>
      </c>
      <c r="P6" s="1" t="s">
        <v>92</v>
      </c>
      <c r="Q6" s="1" t="s">
        <v>66</v>
      </c>
      <c r="R6" s="2">
        <v>41911</v>
      </c>
      <c r="S6" s="2">
        <v>41915</v>
      </c>
      <c r="T6">
        <v>1019.7</v>
      </c>
      <c r="U6" t="str">
        <f>podroze5[[#This Row],[Imie]]&amp;podroze5[[#This Row],[Nazwisko]]</f>
        <v>JanRzymski</v>
      </c>
      <c r="V6">
        <f>COUNTIF(podroze5[id],podroze5[[#This Row],[id]])</f>
        <v>13</v>
      </c>
      <c r="W6">
        <f>podroze5[[#This Row],[D_powr]]-podroze5[[#This Row],[D_wyj]]+1</f>
        <v>5</v>
      </c>
      <c r="X6" s="1" cm="1">
        <f t="array" ref="X6">SUM(IF(podroze5[Nazwisko]=podroze5[[#This Row],[Nazwisko]],podroze5[dnie],0))</f>
        <v>42</v>
      </c>
      <c r="AA6" s="17" t="s">
        <v>44</v>
      </c>
      <c r="AB6" s="1">
        <v>25</v>
      </c>
      <c r="AD6" s="17" t="s">
        <v>41</v>
      </c>
      <c r="AE6" s="1">
        <v>41</v>
      </c>
    </row>
    <row r="7" spans="1:31" x14ac:dyDescent="0.25">
      <c r="E7" s="21" t="s">
        <v>121</v>
      </c>
      <c r="F7" s="22">
        <v>41</v>
      </c>
      <c r="O7" s="1" t="s">
        <v>91</v>
      </c>
      <c r="P7" s="1" t="s">
        <v>92</v>
      </c>
      <c r="Q7" s="1" t="s">
        <v>24</v>
      </c>
      <c r="R7" s="2">
        <v>41941</v>
      </c>
      <c r="S7" s="2">
        <v>41945</v>
      </c>
      <c r="T7">
        <v>886.7</v>
      </c>
      <c r="U7" t="str">
        <f>podroze5[[#This Row],[Imie]]&amp;podroze5[[#This Row],[Nazwisko]]</f>
        <v>JanRzymski</v>
      </c>
      <c r="V7">
        <f>COUNTIF(podroze5[id],podroze5[[#This Row],[id]])</f>
        <v>13</v>
      </c>
      <c r="W7">
        <f>podroze5[[#This Row],[D_powr]]-podroze5[[#This Row],[D_wyj]]+1</f>
        <v>5</v>
      </c>
      <c r="X7" s="1" cm="1">
        <f t="array" ref="X7">SUM(IF(podroze5[Nazwisko]=podroze5[[#This Row],[Nazwisko]],podroze5[dnie],0))</f>
        <v>42</v>
      </c>
      <c r="AA7" s="17" t="s">
        <v>7</v>
      </c>
      <c r="AB7" s="1">
        <v>36</v>
      </c>
      <c r="AD7" s="17" t="s">
        <v>103</v>
      </c>
      <c r="AE7" s="1">
        <v>41</v>
      </c>
    </row>
    <row r="8" spans="1:31" x14ac:dyDescent="0.25">
      <c r="O8" s="1" t="s">
        <v>91</v>
      </c>
      <c r="P8" s="1" t="s">
        <v>92</v>
      </c>
      <c r="Q8" s="1" t="s">
        <v>66</v>
      </c>
      <c r="R8" s="2">
        <v>41779</v>
      </c>
      <c r="S8" s="2">
        <v>41782</v>
      </c>
      <c r="T8">
        <v>841.7</v>
      </c>
      <c r="U8" t="str">
        <f>podroze5[[#This Row],[Imie]]&amp;podroze5[[#This Row],[Nazwisko]]</f>
        <v>JanRzymski</v>
      </c>
      <c r="V8">
        <f>COUNTIF(podroze5[id],podroze5[[#This Row],[id]])</f>
        <v>13</v>
      </c>
      <c r="W8">
        <f>podroze5[[#This Row],[D_powr]]-podroze5[[#This Row],[D_wyj]]+1</f>
        <v>4</v>
      </c>
      <c r="X8" s="1" cm="1">
        <f t="array" ref="X8">SUM(IF(podroze5[Nazwisko]=podroze5[[#This Row],[Nazwisko]],podroze5[dnie],0))</f>
        <v>42</v>
      </c>
      <c r="AA8" s="17" t="s">
        <v>153</v>
      </c>
      <c r="AB8" s="1">
        <v>22</v>
      </c>
      <c r="AD8" s="17" t="s">
        <v>121</v>
      </c>
      <c r="AE8" s="1">
        <v>41</v>
      </c>
    </row>
    <row r="9" spans="1:31" x14ac:dyDescent="0.25">
      <c r="O9" s="1" t="s">
        <v>91</v>
      </c>
      <c r="P9" s="1" t="s">
        <v>92</v>
      </c>
      <c r="Q9" s="1" t="s">
        <v>66</v>
      </c>
      <c r="R9" s="2">
        <v>41827</v>
      </c>
      <c r="S9" s="2">
        <v>41830</v>
      </c>
      <c r="T9">
        <v>841.7</v>
      </c>
      <c r="U9" t="str">
        <f>podroze5[[#This Row],[Imie]]&amp;podroze5[[#This Row],[Nazwisko]]</f>
        <v>JanRzymski</v>
      </c>
      <c r="V9">
        <f>COUNTIF(podroze5[id],podroze5[[#This Row],[id]])</f>
        <v>13</v>
      </c>
      <c r="W9">
        <f>podroze5[[#This Row],[D_powr]]-podroze5[[#This Row],[D_wyj]]+1</f>
        <v>4</v>
      </c>
      <c r="X9" s="1" cm="1">
        <f t="array" ref="X9">SUM(IF(podroze5[Nazwisko]=podroze5[[#This Row],[Nazwisko]],podroze5[dnie],0))</f>
        <v>42</v>
      </c>
      <c r="AA9" s="17" t="s">
        <v>141</v>
      </c>
      <c r="AB9" s="1">
        <v>18</v>
      </c>
      <c r="AD9" s="17" t="s">
        <v>23</v>
      </c>
      <c r="AE9" s="1">
        <v>40</v>
      </c>
    </row>
    <row r="10" spans="1:31" x14ac:dyDescent="0.25">
      <c r="O10" s="1" t="s">
        <v>91</v>
      </c>
      <c r="P10" s="1" t="s">
        <v>92</v>
      </c>
      <c r="Q10" s="1" t="s">
        <v>66</v>
      </c>
      <c r="R10" s="2">
        <v>41851</v>
      </c>
      <c r="S10" s="2">
        <v>41854</v>
      </c>
      <c r="T10">
        <v>841.7</v>
      </c>
      <c r="U10" t="str">
        <f>podroze5[[#This Row],[Imie]]&amp;podroze5[[#This Row],[Nazwisko]]</f>
        <v>JanRzymski</v>
      </c>
      <c r="V10">
        <f>COUNTIF(podroze5[id],podroze5[[#This Row],[id]])</f>
        <v>13</v>
      </c>
      <c r="W10">
        <f>podroze5[[#This Row],[D_powr]]-podroze5[[#This Row],[D_wyj]]+1</f>
        <v>4</v>
      </c>
      <c r="X10" s="1" cm="1">
        <f t="array" ref="X10">SUM(IF(podroze5[Nazwisko]=podroze5[[#This Row],[Nazwisko]],podroze5[dnie],0))</f>
        <v>42</v>
      </c>
      <c r="AA10" s="17" t="s">
        <v>49</v>
      </c>
      <c r="AB10" s="1">
        <v>17</v>
      </c>
      <c r="AD10" s="17" t="s">
        <v>85</v>
      </c>
      <c r="AE10" s="1">
        <v>40</v>
      </c>
    </row>
    <row r="11" spans="1:31" x14ac:dyDescent="0.25">
      <c r="O11" s="1" t="s">
        <v>113</v>
      </c>
      <c r="P11" s="1" t="s">
        <v>114</v>
      </c>
      <c r="Q11" s="1" t="s">
        <v>59</v>
      </c>
      <c r="R11" s="2">
        <v>41815</v>
      </c>
      <c r="S11" s="2">
        <v>41817</v>
      </c>
      <c r="T11">
        <v>760</v>
      </c>
      <c r="U11" t="str">
        <f>podroze5[[#This Row],[Imie]]&amp;podroze5[[#This Row],[Nazwisko]]</f>
        <v>TomaszRzepka</v>
      </c>
      <c r="V11">
        <f>COUNTIF(podroze5[id],podroze5[[#This Row],[id]])</f>
        <v>17</v>
      </c>
      <c r="W11">
        <f>podroze5[[#This Row],[D_powr]]-podroze5[[#This Row],[D_wyj]]+1</f>
        <v>3</v>
      </c>
      <c r="X11" s="1" cm="1">
        <f t="array" ref="X11">SUM(IF(podroze5[Nazwisko]=podroze5[[#This Row],[Nazwisko]],podroze5[dnie],0))</f>
        <v>42</v>
      </c>
      <c r="AA11" s="17" t="s">
        <v>55</v>
      </c>
      <c r="AB11" s="1">
        <v>14</v>
      </c>
      <c r="AD11" s="17" t="s">
        <v>172</v>
      </c>
      <c r="AE11" s="1">
        <v>39</v>
      </c>
    </row>
    <row r="12" spans="1:31" x14ac:dyDescent="0.25">
      <c r="O12" s="1" t="s">
        <v>113</v>
      </c>
      <c r="P12" s="1" t="s">
        <v>114</v>
      </c>
      <c r="Q12" s="1" t="s">
        <v>17</v>
      </c>
      <c r="R12" s="2">
        <v>41869</v>
      </c>
      <c r="S12" s="2">
        <v>41871</v>
      </c>
      <c r="T12">
        <v>911.5</v>
      </c>
      <c r="U12" t="str">
        <f>podroze5[[#This Row],[Imie]]&amp;podroze5[[#This Row],[Nazwisko]]</f>
        <v>TomaszRzepka</v>
      </c>
      <c r="V12">
        <f>COUNTIF(podroze5[id],podroze5[[#This Row],[id]])</f>
        <v>17</v>
      </c>
      <c r="W12">
        <f>podroze5[[#This Row],[D_powr]]-podroze5[[#This Row],[D_wyj]]+1</f>
        <v>3</v>
      </c>
      <c r="X12" s="1" cm="1">
        <f t="array" ref="X12">SUM(IF(podroze5[Nazwisko]=podroze5[[#This Row],[Nazwisko]],podroze5[dnie],0))</f>
        <v>42</v>
      </c>
      <c r="AA12" s="17" t="s">
        <v>139</v>
      </c>
      <c r="AB12" s="1">
        <v>26</v>
      </c>
      <c r="AD12" s="17" t="s">
        <v>16</v>
      </c>
      <c r="AE12" s="1">
        <v>39</v>
      </c>
    </row>
    <row r="13" spans="1:31" x14ac:dyDescent="0.25">
      <c r="O13" s="1" t="s">
        <v>113</v>
      </c>
      <c r="P13" s="1" t="s">
        <v>114</v>
      </c>
      <c r="Q13" s="1" t="s">
        <v>72</v>
      </c>
      <c r="R13" s="2">
        <v>41875</v>
      </c>
      <c r="S13" s="2">
        <v>41877</v>
      </c>
      <c r="T13">
        <v>892.7</v>
      </c>
      <c r="U13" t="str">
        <f>podroze5[[#This Row],[Imie]]&amp;podroze5[[#This Row],[Nazwisko]]</f>
        <v>TomaszRzepka</v>
      </c>
      <c r="V13">
        <f>COUNTIF(podroze5[id],podroze5[[#This Row],[id]])</f>
        <v>17</v>
      </c>
      <c r="W13">
        <f>podroze5[[#This Row],[D_powr]]-podroze5[[#This Row],[D_wyj]]+1</f>
        <v>3</v>
      </c>
      <c r="X13" s="1" cm="1">
        <f t="array" ref="X13">SUM(IF(podroze5[Nazwisko]=podroze5[[#This Row],[Nazwisko]],podroze5[dnie],0))</f>
        <v>42</v>
      </c>
      <c r="AA13" s="17" t="s">
        <v>123</v>
      </c>
      <c r="AB13" s="1">
        <v>35</v>
      </c>
      <c r="AD13" s="17" t="s">
        <v>67</v>
      </c>
      <c r="AE13" s="1">
        <v>38</v>
      </c>
    </row>
    <row r="14" spans="1:31" x14ac:dyDescent="0.25">
      <c r="O14" s="1" t="s">
        <v>113</v>
      </c>
      <c r="P14" s="1" t="s">
        <v>114</v>
      </c>
      <c r="Q14" s="1" t="s">
        <v>8</v>
      </c>
      <c r="R14" s="2">
        <v>41899</v>
      </c>
      <c r="S14" s="2">
        <v>41901</v>
      </c>
      <c r="T14">
        <v>1102</v>
      </c>
      <c r="U14" t="str">
        <f>podroze5[[#This Row],[Imie]]&amp;podroze5[[#This Row],[Nazwisko]]</f>
        <v>TomaszRzepka</v>
      </c>
      <c r="V14">
        <f>COUNTIF(podroze5[id],podroze5[[#This Row],[id]])</f>
        <v>17</v>
      </c>
      <c r="W14">
        <f>podroze5[[#This Row],[D_powr]]-podroze5[[#This Row],[D_wyj]]+1</f>
        <v>3</v>
      </c>
      <c r="X14" s="1" cm="1">
        <f t="array" ref="X14">SUM(IF(podroze5[Nazwisko]=podroze5[[#This Row],[Nazwisko]],podroze5[dnie],0))</f>
        <v>42</v>
      </c>
      <c r="AA14" s="17" t="s">
        <v>46</v>
      </c>
      <c r="AB14" s="1">
        <v>32</v>
      </c>
      <c r="AD14" s="17" t="s">
        <v>7</v>
      </c>
      <c r="AE14" s="1">
        <v>36</v>
      </c>
    </row>
    <row r="15" spans="1:31" x14ac:dyDescent="0.25">
      <c r="O15" s="1" t="s">
        <v>113</v>
      </c>
      <c r="P15" s="1" t="s">
        <v>114</v>
      </c>
      <c r="Q15" s="1" t="s">
        <v>8</v>
      </c>
      <c r="R15" s="2">
        <v>41960</v>
      </c>
      <c r="S15" s="2">
        <v>41962</v>
      </c>
      <c r="T15">
        <v>1102</v>
      </c>
      <c r="U15" t="str">
        <f>podroze5[[#This Row],[Imie]]&amp;podroze5[[#This Row],[Nazwisko]]</f>
        <v>TomaszRzepka</v>
      </c>
      <c r="V15">
        <f>COUNTIF(podroze5[id],podroze5[[#This Row],[id]])</f>
        <v>17</v>
      </c>
      <c r="W15">
        <f>podroze5[[#This Row],[D_powr]]-podroze5[[#This Row],[D_wyj]]+1</f>
        <v>3</v>
      </c>
      <c r="X15" s="1" cm="1">
        <f t="array" ref="X15">SUM(IF(podroze5[Nazwisko]=podroze5[[#This Row],[Nazwisko]],podroze5[dnie],0))</f>
        <v>42</v>
      </c>
      <c r="AA15" s="17" t="s">
        <v>129</v>
      </c>
      <c r="AB15" s="1">
        <v>25</v>
      </c>
      <c r="AD15" s="17" t="s">
        <v>142</v>
      </c>
      <c r="AE15" s="1">
        <v>36</v>
      </c>
    </row>
    <row r="16" spans="1:31" x14ac:dyDescent="0.25">
      <c r="O16" s="1" t="s">
        <v>91</v>
      </c>
      <c r="P16" s="1" t="s">
        <v>92</v>
      </c>
      <c r="Q16" s="1" t="s">
        <v>59</v>
      </c>
      <c r="R16" s="2">
        <v>41653</v>
      </c>
      <c r="S16" s="2">
        <v>41655</v>
      </c>
      <c r="T16">
        <v>760</v>
      </c>
      <c r="U16" t="str">
        <f>podroze5[[#This Row],[Imie]]&amp;podroze5[[#This Row],[Nazwisko]]</f>
        <v>JanRzymski</v>
      </c>
      <c r="V16">
        <f>COUNTIF(podroze5[id],podroze5[[#This Row],[id]])</f>
        <v>13</v>
      </c>
      <c r="W16">
        <f>podroze5[[#This Row],[D_powr]]-podroze5[[#This Row],[D_wyj]]+1</f>
        <v>3</v>
      </c>
      <c r="X16" s="1" cm="1">
        <f t="array" ref="X16">SUM(IF(podroze5[Nazwisko]=podroze5[[#This Row],[Nazwisko]],podroze5[dnie],0))</f>
        <v>42</v>
      </c>
      <c r="AA16" s="17" t="s">
        <v>124</v>
      </c>
      <c r="AB16" s="1">
        <v>41</v>
      </c>
      <c r="AD16" s="17" t="s">
        <v>94</v>
      </c>
      <c r="AE16" s="1">
        <v>36</v>
      </c>
    </row>
    <row r="17" spans="15:31" x14ac:dyDescent="0.25">
      <c r="O17" s="1" t="s">
        <v>91</v>
      </c>
      <c r="P17" s="1" t="s">
        <v>92</v>
      </c>
      <c r="Q17" s="1" t="s">
        <v>17</v>
      </c>
      <c r="R17" s="2">
        <v>41667</v>
      </c>
      <c r="S17" s="2">
        <v>41669</v>
      </c>
      <c r="T17">
        <v>911.5</v>
      </c>
      <c r="U17" t="str">
        <f>podroze5[[#This Row],[Imie]]&amp;podroze5[[#This Row],[Nazwisko]]</f>
        <v>JanRzymski</v>
      </c>
      <c r="V17">
        <f>COUNTIF(podroze5[id],podroze5[[#This Row],[id]])</f>
        <v>13</v>
      </c>
      <c r="W17">
        <f>podroze5[[#This Row],[D_powr]]-podroze5[[#This Row],[D_wyj]]+1</f>
        <v>3</v>
      </c>
      <c r="X17" s="1" cm="1">
        <f t="array" ref="X17">SUM(IF(podroze5[Nazwisko]=podroze5[[#This Row],[Nazwisko]],podroze5[dnie],0))</f>
        <v>42</v>
      </c>
      <c r="AA17" s="17" t="s">
        <v>154</v>
      </c>
      <c r="AB17" s="1">
        <v>30</v>
      </c>
      <c r="AD17" s="17" t="s">
        <v>18</v>
      </c>
      <c r="AE17" s="1">
        <v>36</v>
      </c>
    </row>
    <row r="18" spans="15:31" x14ac:dyDescent="0.25">
      <c r="O18" s="1" t="s">
        <v>91</v>
      </c>
      <c r="P18" s="1" t="s">
        <v>92</v>
      </c>
      <c r="Q18" s="1" t="s">
        <v>8</v>
      </c>
      <c r="R18" s="2">
        <v>41898</v>
      </c>
      <c r="S18" s="2">
        <v>41900</v>
      </c>
      <c r="T18">
        <v>1102</v>
      </c>
      <c r="U18" t="str">
        <f>podroze5[[#This Row],[Imie]]&amp;podroze5[[#This Row],[Nazwisko]]</f>
        <v>JanRzymski</v>
      </c>
      <c r="V18">
        <f>COUNTIF(podroze5[id],podroze5[[#This Row],[id]])</f>
        <v>13</v>
      </c>
      <c r="W18">
        <f>podroze5[[#This Row],[D_powr]]-podroze5[[#This Row],[D_wyj]]+1</f>
        <v>3</v>
      </c>
      <c r="X18" s="1" cm="1">
        <f t="array" ref="X18">SUM(IF(podroze5[Nazwisko]=podroze5[[#This Row],[Nazwisko]],podroze5[dnie],0))</f>
        <v>42</v>
      </c>
      <c r="AA18" s="17" t="s">
        <v>80</v>
      </c>
      <c r="AB18" s="1">
        <v>19</v>
      </c>
      <c r="AD18" s="17" t="s">
        <v>123</v>
      </c>
      <c r="AE18" s="1">
        <v>35</v>
      </c>
    </row>
    <row r="19" spans="15:31" x14ac:dyDescent="0.25">
      <c r="O19" s="1" t="s">
        <v>113</v>
      </c>
      <c r="P19" s="1" t="s">
        <v>114</v>
      </c>
      <c r="Q19" s="1" t="s">
        <v>59</v>
      </c>
      <c r="R19" s="2">
        <v>41719</v>
      </c>
      <c r="S19" s="2">
        <v>41720</v>
      </c>
      <c r="T19">
        <v>601</v>
      </c>
      <c r="U19" t="str">
        <f>podroze5[[#This Row],[Imie]]&amp;podroze5[[#This Row],[Nazwisko]]</f>
        <v>TomaszRzepka</v>
      </c>
      <c r="V19">
        <f>COUNTIF(podroze5[id],podroze5[[#This Row],[id]])</f>
        <v>17</v>
      </c>
      <c r="W19">
        <f>podroze5[[#This Row],[D_powr]]-podroze5[[#This Row],[D_wyj]]+1</f>
        <v>2</v>
      </c>
      <c r="X19" s="1" cm="1">
        <f t="array" ref="X19">SUM(IF(podroze5[Nazwisko]=podroze5[[#This Row],[Nazwisko]],podroze5[dnie],0))</f>
        <v>42</v>
      </c>
      <c r="AA19" s="17" t="s">
        <v>163</v>
      </c>
      <c r="AB19" s="1">
        <v>23</v>
      </c>
      <c r="AD19" s="17" t="s">
        <v>77</v>
      </c>
      <c r="AE19" s="1">
        <v>35</v>
      </c>
    </row>
    <row r="20" spans="15:31" x14ac:dyDescent="0.25">
      <c r="O20" s="1" t="s">
        <v>113</v>
      </c>
      <c r="P20" s="1" t="s">
        <v>114</v>
      </c>
      <c r="Q20" s="1" t="s">
        <v>38</v>
      </c>
      <c r="R20" s="2">
        <v>41851</v>
      </c>
      <c r="S20" s="2">
        <v>41852</v>
      </c>
      <c r="T20">
        <v>407.8</v>
      </c>
      <c r="U20" t="str">
        <f>podroze5[[#This Row],[Imie]]&amp;podroze5[[#This Row],[Nazwisko]]</f>
        <v>TomaszRzepka</v>
      </c>
      <c r="V20">
        <f>COUNTIF(podroze5[id],podroze5[[#This Row],[id]])</f>
        <v>17</v>
      </c>
      <c r="W20">
        <f>podroze5[[#This Row],[D_powr]]-podroze5[[#This Row],[D_wyj]]+1</f>
        <v>2</v>
      </c>
      <c r="X20" s="1" cm="1">
        <f t="array" ref="X20">SUM(IF(podroze5[Nazwisko]=podroze5[[#This Row],[Nazwisko]],podroze5[dnie],0))</f>
        <v>42</v>
      </c>
      <c r="AA20" s="17" t="s">
        <v>81</v>
      </c>
      <c r="AB20" s="1">
        <v>14</v>
      </c>
      <c r="AD20" s="17" t="s">
        <v>60</v>
      </c>
      <c r="AE20" s="1">
        <v>34</v>
      </c>
    </row>
    <row r="21" spans="15:31" x14ac:dyDescent="0.25">
      <c r="O21" s="1" t="s">
        <v>113</v>
      </c>
      <c r="P21" s="1" t="s">
        <v>114</v>
      </c>
      <c r="Q21" s="1" t="s">
        <v>24</v>
      </c>
      <c r="R21" s="2">
        <v>41914</v>
      </c>
      <c r="S21" s="2">
        <v>41915</v>
      </c>
      <c r="T21">
        <v>439.7</v>
      </c>
      <c r="U21" t="str">
        <f>podroze5[[#This Row],[Imie]]&amp;podroze5[[#This Row],[Nazwisko]]</f>
        <v>TomaszRzepka</v>
      </c>
      <c r="V21">
        <f>COUNTIF(podroze5[id],podroze5[[#This Row],[id]])</f>
        <v>17</v>
      </c>
      <c r="W21">
        <f>podroze5[[#This Row],[D_powr]]-podroze5[[#This Row],[D_wyj]]+1</f>
        <v>2</v>
      </c>
      <c r="X21" s="1" cm="1">
        <f t="array" ref="X21">SUM(IF(podroze5[Nazwisko]=podroze5[[#This Row],[Nazwisko]],podroze5[dnie],0))</f>
        <v>42</v>
      </c>
      <c r="AA21" s="17" t="s">
        <v>172</v>
      </c>
      <c r="AB21" s="1">
        <v>39</v>
      </c>
      <c r="AD21" s="17" t="s">
        <v>157</v>
      </c>
      <c r="AE21" s="1">
        <v>34</v>
      </c>
    </row>
    <row r="22" spans="15:31" x14ac:dyDescent="0.25">
      <c r="O22" s="1" t="s">
        <v>113</v>
      </c>
      <c r="P22" s="1" t="s">
        <v>114</v>
      </c>
      <c r="Q22" s="1" t="s">
        <v>24</v>
      </c>
      <c r="R22" s="2">
        <v>41941</v>
      </c>
      <c r="S22" s="2">
        <v>41942</v>
      </c>
      <c r="T22">
        <v>439.7</v>
      </c>
      <c r="U22" t="str">
        <f>podroze5[[#This Row],[Imie]]&amp;podroze5[[#This Row],[Nazwisko]]</f>
        <v>TomaszRzepka</v>
      </c>
      <c r="V22">
        <f>COUNTIF(podroze5[id],podroze5[[#This Row],[id]])</f>
        <v>17</v>
      </c>
      <c r="W22">
        <f>podroze5[[#This Row],[D_powr]]-podroze5[[#This Row],[D_wyj]]+1</f>
        <v>2</v>
      </c>
      <c r="X22" s="1" cm="1">
        <f t="array" ref="X22">SUM(IF(podroze5[Nazwisko]=podroze5[[#This Row],[Nazwisko]],podroze5[dnie],0))</f>
        <v>42</v>
      </c>
      <c r="AA22" s="17" t="s">
        <v>142</v>
      </c>
      <c r="AB22" s="1">
        <v>36</v>
      </c>
      <c r="AD22" s="17" t="s">
        <v>149</v>
      </c>
      <c r="AE22" s="1">
        <v>34</v>
      </c>
    </row>
    <row r="23" spans="15:31" x14ac:dyDescent="0.25">
      <c r="O23" s="1" t="s">
        <v>113</v>
      </c>
      <c r="P23" s="1" t="s">
        <v>114</v>
      </c>
      <c r="Q23" s="1" t="s">
        <v>11</v>
      </c>
      <c r="R23" s="2">
        <v>41946</v>
      </c>
      <c r="S23" s="2">
        <v>41947</v>
      </c>
      <c r="T23">
        <v>295.39999999999998</v>
      </c>
      <c r="U23" t="str">
        <f>podroze5[[#This Row],[Imie]]&amp;podroze5[[#This Row],[Nazwisko]]</f>
        <v>TomaszRzepka</v>
      </c>
      <c r="V23">
        <f>COUNTIF(podroze5[id],podroze5[[#This Row],[id]])</f>
        <v>17</v>
      </c>
      <c r="W23">
        <f>podroze5[[#This Row],[D_powr]]-podroze5[[#This Row],[D_wyj]]+1</f>
        <v>2</v>
      </c>
      <c r="X23" s="1" cm="1">
        <f t="array" ref="X23">SUM(IF(podroze5[Nazwisko]=podroze5[[#This Row],[Nazwisko]],podroze5[dnie],0))</f>
        <v>42</v>
      </c>
      <c r="AA23" s="17" t="s">
        <v>83</v>
      </c>
      <c r="AB23" s="1">
        <v>28</v>
      </c>
      <c r="AD23" s="17" t="s">
        <v>21</v>
      </c>
      <c r="AE23" s="1">
        <v>34</v>
      </c>
    </row>
    <row r="24" spans="15:31" x14ac:dyDescent="0.25">
      <c r="O24" s="1" t="s">
        <v>91</v>
      </c>
      <c r="P24" s="1" t="s">
        <v>92</v>
      </c>
      <c r="Q24" s="1" t="s">
        <v>17</v>
      </c>
      <c r="R24" s="2">
        <v>41794</v>
      </c>
      <c r="S24" s="2">
        <v>41795</v>
      </c>
      <c r="T24">
        <v>706.5</v>
      </c>
      <c r="U24" t="str">
        <f>podroze5[[#This Row],[Imie]]&amp;podroze5[[#This Row],[Nazwisko]]</f>
        <v>JanRzymski</v>
      </c>
      <c r="V24">
        <f>COUNTIF(podroze5[id],podroze5[[#This Row],[id]])</f>
        <v>13</v>
      </c>
      <c r="W24">
        <f>podroze5[[#This Row],[D_powr]]-podroze5[[#This Row],[D_wyj]]+1</f>
        <v>2</v>
      </c>
      <c r="X24" s="1" cm="1">
        <f t="array" ref="X24">SUM(IF(podroze5[Nazwisko]=podroze5[[#This Row],[Nazwisko]],podroze5[dnie],0))</f>
        <v>42</v>
      </c>
      <c r="AA24" s="17" t="s">
        <v>133</v>
      </c>
      <c r="AB24" s="1">
        <v>20</v>
      </c>
      <c r="AD24" s="17" t="s">
        <v>56</v>
      </c>
      <c r="AE24" s="1">
        <v>33</v>
      </c>
    </row>
    <row r="25" spans="15:31" x14ac:dyDescent="0.25">
      <c r="O25" s="1" t="s">
        <v>91</v>
      </c>
      <c r="P25" s="1" t="s">
        <v>92</v>
      </c>
      <c r="Q25" s="1" t="s">
        <v>38</v>
      </c>
      <c r="R25" s="2">
        <v>41886</v>
      </c>
      <c r="S25" s="2">
        <v>41887</v>
      </c>
      <c r="T25">
        <v>407.8</v>
      </c>
      <c r="U25" t="str">
        <f>podroze5[[#This Row],[Imie]]&amp;podroze5[[#This Row],[Nazwisko]]</f>
        <v>JanRzymski</v>
      </c>
      <c r="V25">
        <f>COUNTIF(podroze5[id],podroze5[[#This Row],[id]])</f>
        <v>13</v>
      </c>
      <c r="W25">
        <f>podroze5[[#This Row],[D_powr]]-podroze5[[#This Row],[D_wyj]]+1</f>
        <v>2</v>
      </c>
      <c r="X25" s="1" cm="1">
        <f t="array" ref="X25">SUM(IF(podroze5[Nazwisko]=podroze5[[#This Row],[Nazwisko]],podroze5[dnie],0))</f>
        <v>42</v>
      </c>
      <c r="AA25" s="17" t="s">
        <v>67</v>
      </c>
      <c r="AB25" s="1">
        <v>38</v>
      </c>
      <c r="AD25" s="17" t="s">
        <v>96</v>
      </c>
      <c r="AE25" s="1">
        <v>33</v>
      </c>
    </row>
    <row r="26" spans="15:31" x14ac:dyDescent="0.25">
      <c r="O26" s="1" t="s">
        <v>113</v>
      </c>
      <c r="P26" s="1" t="s">
        <v>114</v>
      </c>
      <c r="Q26" s="1" t="s">
        <v>19</v>
      </c>
      <c r="R26" s="2">
        <v>41925</v>
      </c>
      <c r="S26" s="2">
        <v>41925</v>
      </c>
      <c r="T26">
        <v>513.4</v>
      </c>
      <c r="U26" t="str">
        <f>podroze5[[#This Row],[Imie]]&amp;podroze5[[#This Row],[Nazwisko]]</f>
        <v>TomaszRzepka</v>
      </c>
      <c r="V26">
        <f>COUNTIF(podroze5[id],podroze5[[#This Row],[id]])</f>
        <v>17</v>
      </c>
      <c r="W26">
        <f>podroze5[[#This Row],[D_powr]]-podroze5[[#This Row],[D_wyj]]+1</f>
        <v>1</v>
      </c>
      <c r="X26" s="1" cm="1">
        <f t="array" ref="X26">SUM(IF(podroze5[Nazwisko]=podroze5[[#This Row],[Nazwisko]],podroze5[dnie],0))</f>
        <v>42</v>
      </c>
      <c r="AA26" s="17" t="s">
        <v>85</v>
      </c>
      <c r="AB26" s="1">
        <v>40</v>
      </c>
      <c r="AD26" s="17" t="s">
        <v>46</v>
      </c>
      <c r="AE26" s="1">
        <v>32</v>
      </c>
    </row>
    <row r="27" spans="15:31" x14ac:dyDescent="0.25">
      <c r="O27" s="1" t="s">
        <v>113</v>
      </c>
      <c r="P27" s="1" t="s">
        <v>114</v>
      </c>
      <c r="Q27" s="1" t="s">
        <v>24</v>
      </c>
      <c r="R27" s="2">
        <v>41928</v>
      </c>
      <c r="S27" s="2">
        <v>41928</v>
      </c>
      <c r="T27">
        <v>290.7</v>
      </c>
      <c r="U27" t="str">
        <f>podroze5[[#This Row],[Imie]]&amp;podroze5[[#This Row],[Nazwisko]]</f>
        <v>TomaszRzepka</v>
      </c>
      <c r="V27">
        <f>COUNTIF(podroze5[id],podroze5[[#This Row],[id]])</f>
        <v>17</v>
      </c>
      <c r="W27">
        <f>podroze5[[#This Row],[D_powr]]-podroze5[[#This Row],[D_wyj]]+1</f>
        <v>1</v>
      </c>
      <c r="X27" s="1" cm="1">
        <f t="array" ref="X27">SUM(IF(podroze5[Nazwisko]=podroze5[[#This Row],[Nazwisko]],podroze5[dnie],0))</f>
        <v>42</v>
      </c>
      <c r="AA27" s="17" t="s">
        <v>150</v>
      </c>
      <c r="AB27" s="1">
        <v>22</v>
      </c>
      <c r="AD27" s="17" t="s">
        <v>112</v>
      </c>
      <c r="AE27" s="1">
        <v>32</v>
      </c>
    </row>
    <row r="28" spans="15:31" x14ac:dyDescent="0.25">
      <c r="O28" s="1" t="s">
        <v>113</v>
      </c>
      <c r="P28" s="1" t="s">
        <v>114</v>
      </c>
      <c r="Q28" s="1" t="s">
        <v>59</v>
      </c>
      <c r="R28" s="2">
        <v>41950</v>
      </c>
      <c r="S28" s="2">
        <v>41950</v>
      </c>
      <c r="T28">
        <v>442</v>
      </c>
      <c r="U28" t="str">
        <f>podroze5[[#This Row],[Imie]]&amp;podroze5[[#This Row],[Nazwisko]]</f>
        <v>TomaszRzepka</v>
      </c>
      <c r="V28">
        <f>COUNTIF(podroze5[id],podroze5[[#This Row],[id]])</f>
        <v>17</v>
      </c>
      <c r="W28">
        <f>podroze5[[#This Row],[D_powr]]-podroze5[[#This Row],[D_wyj]]+1</f>
        <v>1</v>
      </c>
      <c r="X28" s="1" cm="1">
        <f t="array" ref="X28">SUM(IF(podroze5[Nazwisko]=podroze5[[#This Row],[Nazwisko]],podroze5[dnie],0))</f>
        <v>42</v>
      </c>
      <c r="AA28" s="17" t="s">
        <v>130</v>
      </c>
      <c r="AB28" s="1">
        <v>20</v>
      </c>
      <c r="AD28" s="17" t="s">
        <v>78</v>
      </c>
      <c r="AE28" s="1">
        <v>31</v>
      </c>
    </row>
    <row r="29" spans="15:31" x14ac:dyDescent="0.25">
      <c r="O29" s="1" t="s">
        <v>113</v>
      </c>
      <c r="P29" s="1" t="s">
        <v>114</v>
      </c>
      <c r="Q29" s="1" t="s">
        <v>66</v>
      </c>
      <c r="R29" s="2">
        <v>41985</v>
      </c>
      <c r="S29" s="2">
        <v>41985</v>
      </c>
      <c r="T29">
        <v>307.7</v>
      </c>
      <c r="U29" t="str">
        <f>podroze5[[#This Row],[Imie]]&amp;podroze5[[#This Row],[Nazwisko]]</f>
        <v>TomaszRzepka</v>
      </c>
      <c r="V29">
        <f>COUNTIF(podroze5[id],podroze5[[#This Row],[id]])</f>
        <v>17</v>
      </c>
      <c r="W29">
        <f>podroze5[[#This Row],[D_powr]]-podroze5[[#This Row],[D_wyj]]+1</f>
        <v>1</v>
      </c>
      <c r="X29" s="1" cm="1">
        <f t="array" ref="X29">SUM(IF(podroze5[Nazwisko]=podroze5[[#This Row],[Nazwisko]],podroze5[dnie],0))</f>
        <v>42</v>
      </c>
      <c r="AA29" s="17" t="s">
        <v>51</v>
      </c>
      <c r="AB29" s="1">
        <v>31</v>
      </c>
      <c r="AD29" s="17" t="s">
        <v>51</v>
      </c>
      <c r="AE29" s="1">
        <v>31</v>
      </c>
    </row>
    <row r="30" spans="15:31" x14ac:dyDescent="0.25">
      <c r="O30" s="1" t="s">
        <v>91</v>
      </c>
      <c r="P30" s="1" t="s">
        <v>92</v>
      </c>
      <c r="Q30" s="1" t="s">
        <v>11</v>
      </c>
      <c r="R30" s="2">
        <v>41755</v>
      </c>
      <c r="S30" s="2">
        <v>41755</v>
      </c>
      <c r="T30">
        <v>156.4</v>
      </c>
      <c r="U30" t="str">
        <f>podroze5[[#This Row],[Imie]]&amp;podroze5[[#This Row],[Nazwisko]]</f>
        <v>JanRzymski</v>
      </c>
      <c r="V30">
        <f>COUNTIF(podroze5[id],podroze5[[#This Row],[id]])</f>
        <v>13</v>
      </c>
      <c r="W30">
        <f>podroze5[[#This Row],[D_powr]]-podroze5[[#This Row],[D_wyj]]+1</f>
        <v>1</v>
      </c>
      <c r="X30" s="1" cm="1">
        <f t="array" ref="X30">SUM(IF(podroze5[Nazwisko]=podroze5[[#This Row],[Nazwisko]],podroze5[dnie],0))</f>
        <v>42</v>
      </c>
      <c r="AA30" s="17" t="s">
        <v>60</v>
      </c>
      <c r="AB30" s="1">
        <v>34</v>
      </c>
      <c r="AD30" s="17" t="s">
        <v>154</v>
      </c>
      <c r="AE30" s="1">
        <v>30</v>
      </c>
    </row>
    <row r="31" spans="15:31" x14ac:dyDescent="0.25">
      <c r="O31" s="1" t="s">
        <v>91</v>
      </c>
      <c r="P31" s="1" t="s">
        <v>92</v>
      </c>
      <c r="Q31" s="1" t="s">
        <v>38</v>
      </c>
      <c r="R31" s="2">
        <v>41792</v>
      </c>
      <c r="S31" s="2">
        <v>41792</v>
      </c>
      <c r="T31">
        <v>278.8</v>
      </c>
      <c r="U31" t="str">
        <f>podroze5[[#This Row],[Imie]]&amp;podroze5[[#This Row],[Nazwisko]]</f>
        <v>JanRzymski</v>
      </c>
      <c r="V31">
        <f>COUNTIF(podroze5[id],podroze5[[#This Row],[id]])</f>
        <v>13</v>
      </c>
      <c r="W31">
        <f>podroze5[[#This Row],[D_powr]]-podroze5[[#This Row],[D_wyj]]+1</f>
        <v>1</v>
      </c>
      <c r="X31" s="1" cm="1">
        <f t="array" ref="X31">SUM(IF(podroze5[Nazwisko]=podroze5[[#This Row],[Nazwisko]],podroze5[dnie],0))</f>
        <v>42</v>
      </c>
      <c r="AA31" s="17" t="s">
        <v>26</v>
      </c>
      <c r="AB31" s="1">
        <v>26</v>
      </c>
      <c r="AD31" s="17" t="s">
        <v>62</v>
      </c>
      <c r="AE31" s="1">
        <v>30</v>
      </c>
    </row>
    <row r="32" spans="15:31" x14ac:dyDescent="0.25">
      <c r="O32" s="1" t="s">
        <v>93</v>
      </c>
      <c r="P32" s="1" t="s">
        <v>124</v>
      </c>
      <c r="Q32" s="1" t="s">
        <v>24</v>
      </c>
      <c r="R32" s="2">
        <v>41791</v>
      </c>
      <c r="S32" s="2">
        <v>41795</v>
      </c>
      <c r="T32">
        <v>886.7</v>
      </c>
      <c r="U32" t="str">
        <f>podroze5[[#This Row],[Imie]]&amp;podroze5[[#This Row],[Nazwisko]]</f>
        <v>ZofiaBudzianowska</v>
      </c>
      <c r="V32">
        <f>COUNTIF(podroze5[id],podroze5[[#This Row],[id]])</f>
        <v>16</v>
      </c>
      <c r="W32">
        <f>podroze5[[#This Row],[D_powr]]-podroze5[[#This Row],[D_wyj]]+1</f>
        <v>5</v>
      </c>
      <c r="X32" s="1" cm="1">
        <f t="array" ref="X32">SUM(IF(podroze5[Nazwisko]=podroze5[[#This Row],[Nazwisko]],podroze5[dnie],0))</f>
        <v>41</v>
      </c>
      <c r="AA32" s="17" t="s">
        <v>29</v>
      </c>
      <c r="AB32" s="1">
        <v>20</v>
      </c>
      <c r="AD32" s="17" t="s">
        <v>34</v>
      </c>
      <c r="AE32" s="1">
        <v>30</v>
      </c>
    </row>
    <row r="33" spans="15:31" x14ac:dyDescent="0.25">
      <c r="O33" s="1" t="s">
        <v>93</v>
      </c>
      <c r="P33" s="1" t="s">
        <v>124</v>
      </c>
      <c r="Q33" s="1" t="s">
        <v>24</v>
      </c>
      <c r="R33" s="2">
        <v>41905</v>
      </c>
      <c r="S33" s="2">
        <v>41909</v>
      </c>
      <c r="T33">
        <v>886.7</v>
      </c>
      <c r="U33" t="str">
        <f>podroze5[[#This Row],[Imie]]&amp;podroze5[[#This Row],[Nazwisko]]</f>
        <v>ZofiaBudzianowska</v>
      </c>
      <c r="V33">
        <f>COUNTIF(podroze5[id],podroze5[[#This Row],[id]])</f>
        <v>16</v>
      </c>
      <c r="W33">
        <f>podroze5[[#This Row],[D_powr]]-podroze5[[#This Row],[D_wyj]]+1</f>
        <v>5</v>
      </c>
      <c r="X33" s="1" cm="1">
        <f t="array" ref="X33">SUM(IF(podroze5[Nazwisko]=podroze5[[#This Row],[Nazwisko]],podroze5[dnie],0))</f>
        <v>41</v>
      </c>
      <c r="AA33" s="17" t="s">
        <v>32</v>
      </c>
      <c r="AB33" s="1">
        <v>23</v>
      </c>
      <c r="AD33" s="17" t="s">
        <v>144</v>
      </c>
      <c r="AE33" s="1">
        <v>30</v>
      </c>
    </row>
    <row r="34" spans="15:31" x14ac:dyDescent="0.25">
      <c r="O34" s="1" t="s">
        <v>9</v>
      </c>
      <c r="P34" s="1" t="s">
        <v>103</v>
      </c>
      <c r="Q34" s="1" t="s">
        <v>47</v>
      </c>
      <c r="R34" s="2">
        <v>41654</v>
      </c>
      <c r="S34" s="2">
        <v>41658</v>
      </c>
      <c r="T34">
        <v>1015.8</v>
      </c>
      <c r="U34" t="str">
        <f>podroze5[[#This Row],[Imie]]&amp;podroze5[[#This Row],[Nazwisko]]</f>
        <v>JustynaLaska</v>
      </c>
      <c r="V34">
        <f>COUNTIF(podroze5[id],podroze5[[#This Row],[id]])</f>
        <v>15</v>
      </c>
      <c r="W34">
        <f>podroze5[[#This Row],[D_powr]]-podroze5[[#This Row],[D_wyj]]+1</f>
        <v>5</v>
      </c>
      <c r="X34" s="1" cm="1">
        <f t="array" ref="X34">SUM(IF(podroze5[Nazwisko]=podroze5[[#This Row],[Nazwisko]],podroze5[dnie],0))</f>
        <v>41</v>
      </c>
      <c r="AA34" s="17" t="s">
        <v>62</v>
      </c>
      <c r="AB34" s="1">
        <v>30</v>
      </c>
      <c r="AD34" s="17" t="s">
        <v>13</v>
      </c>
      <c r="AE34" s="1">
        <v>30</v>
      </c>
    </row>
    <row r="35" spans="15:31" x14ac:dyDescent="0.25">
      <c r="O35" s="1" t="s">
        <v>9</v>
      </c>
      <c r="P35" s="1" t="s">
        <v>103</v>
      </c>
      <c r="Q35" s="1" t="s">
        <v>27</v>
      </c>
      <c r="R35" s="2">
        <v>41713</v>
      </c>
      <c r="S35" s="2">
        <v>41717</v>
      </c>
      <c r="T35">
        <v>954</v>
      </c>
      <c r="U35" t="str">
        <f>podroze5[[#This Row],[Imie]]&amp;podroze5[[#This Row],[Nazwisko]]</f>
        <v>JustynaLaska</v>
      </c>
      <c r="V35">
        <f>COUNTIF(podroze5[id],podroze5[[#This Row],[id]])</f>
        <v>15</v>
      </c>
      <c r="W35">
        <f>podroze5[[#This Row],[D_powr]]-podroze5[[#This Row],[D_wyj]]+1</f>
        <v>5</v>
      </c>
      <c r="X35" s="1" cm="1">
        <f t="array" ref="X35">SUM(IF(podroze5[Nazwisko]=podroze5[[#This Row],[Nazwisko]],podroze5[dnie],0))</f>
        <v>41</v>
      </c>
      <c r="AA35" s="17" t="s">
        <v>125</v>
      </c>
      <c r="AB35" s="1">
        <v>27</v>
      </c>
      <c r="AD35" s="17" t="s">
        <v>138</v>
      </c>
      <c r="AE35" s="1">
        <v>30</v>
      </c>
    </row>
    <row r="36" spans="15:31" x14ac:dyDescent="0.25">
      <c r="O36" s="1" t="s">
        <v>9</v>
      </c>
      <c r="P36" s="1" t="s">
        <v>103</v>
      </c>
      <c r="Q36" s="1" t="s">
        <v>47</v>
      </c>
      <c r="R36" s="2">
        <v>41731</v>
      </c>
      <c r="S36" s="2">
        <v>41735</v>
      </c>
      <c r="T36">
        <v>1015.8</v>
      </c>
      <c r="U36" t="str">
        <f>podroze5[[#This Row],[Imie]]&amp;podroze5[[#This Row],[Nazwisko]]</f>
        <v>JustynaLaska</v>
      </c>
      <c r="V36">
        <f>COUNTIF(podroze5[id],podroze5[[#This Row],[id]])</f>
        <v>15</v>
      </c>
      <c r="W36">
        <f>podroze5[[#This Row],[D_powr]]-podroze5[[#This Row],[D_wyj]]+1</f>
        <v>5</v>
      </c>
      <c r="X36" s="1" cm="1">
        <f t="array" ref="X36">SUM(IF(podroze5[Nazwisko]=podroze5[[#This Row],[Nazwisko]],podroze5[dnie],0))</f>
        <v>41</v>
      </c>
      <c r="AA36" s="17" t="s">
        <v>71</v>
      </c>
      <c r="AB36" s="1">
        <v>18</v>
      </c>
      <c r="AD36" s="17" t="s">
        <v>136</v>
      </c>
      <c r="AE36" s="1">
        <v>30</v>
      </c>
    </row>
    <row r="37" spans="15:31" x14ac:dyDescent="0.25">
      <c r="O37" s="1" t="s">
        <v>9</v>
      </c>
      <c r="P37" s="1" t="s">
        <v>103</v>
      </c>
      <c r="Q37" s="1" t="s">
        <v>30</v>
      </c>
      <c r="R37" s="2">
        <v>41875</v>
      </c>
      <c r="S37" s="2">
        <v>41879</v>
      </c>
      <c r="T37">
        <v>688.5</v>
      </c>
      <c r="U37" t="str">
        <f>podroze5[[#This Row],[Imie]]&amp;podroze5[[#This Row],[Nazwisko]]</f>
        <v>JustynaLaska</v>
      </c>
      <c r="V37">
        <f>COUNTIF(podroze5[id],podroze5[[#This Row],[id]])</f>
        <v>15</v>
      </c>
      <c r="W37">
        <f>podroze5[[#This Row],[D_powr]]-podroze5[[#This Row],[D_wyj]]+1</f>
        <v>5</v>
      </c>
      <c r="X37" s="1" cm="1">
        <f t="array" ref="X37">SUM(IF(podroze5[Nazwisko]=podroze5[[#This Row],[Nazwisko]],podroze5[dnie],0))</f>
        <v>41</v>
      </c>
      <c r="AA37" s="17" t="s">
        <v>171</v>
      </c>
      <c r="AB37" s="1">
        <v>18</v>
      </c>
      <c r="AD37" s="17" t="s">
        <v>100</v>
      </c>
      <c r="AE37" s="1">
        <v>29</v>
      </c>
    </row>
    <row r="38" spans="15:31" x14ac:dyDescent="0.25">
      <c r="O38" s="1" t="s">
        <v>33</v>
      </c>
      <c r="P38" s="1" t="s">
        <v>41</v>
      </c>
      <c r="Q38" s="1" t="s">
        <v>72</v>
      </c>
      <c r="R38" s="2">
        <v>41713</v>
      </c>
      <c r="S38" s="2">
        <v>41717</v>
      </c>
      <c r="T38">
        <v>1290.7</v>
      </c>
      <c r="U38" t="str">
        <f>podroze5[[#This Row],[Imie]]&amp;podroze5[[#This Row],[Nazwisko]]</f>
        <v>AndrzejKolarski</v>
      </c>
      <c r="V38">
        <f>COUNTIF(podroze5[id],podroze5[[#This Row],[id]])</f>
        <v>14</v>
      </c>
      <c r="W38">
        <f>podroze5[[#This Row],[D_powr]]-podroze5[[#This Row],[D_wyj]]+1</f>
        <v>5</v>
      </c>
      <c r="X38" s="1" cm="1">
        <f t="array" ref="X38">SUM(IF(podroze5[Nazwisko]=podroze5[[#This Row],[Nazwisko]],podroze5[dnie],0))</f>
        <v>41</v>
      </c>
      <c r="AA38" s="17" t="s">
        <v>56</v>
      </c>
      <c r="AB38" s="1">
        <v>33</v>
      </c>
      <c r="AD38" s="17" t="s">
        <v>95</v>
      </c>
      <c r="AE38" s="1">
        <v>29</v>
      </c>
    </row>
    <row r="39" spans="15:31" x14ac:dyDescent="0.25">
      <c r="O39" s="1" t="s">
        <v>33</v>
      </c>
      <c r="P39" s="1" t="s">
        <v>41</v>
      </c>
      <c r="Q39" s="1" t="s">
        <v>19</v>
      </c>
      <c r="R39" s="2">
        <v>41821</v>
      </c>
      <c r="S39" s="2">
        <v>41825</v>
      </c>
      <c r="T39">
        <v>1077.4000000000001</v>
      </c>
      <c r="U39" t="str">
        <f>podroze5[[#This Row],[Imie]]&amp;podroze5[[#This Row],[Nazwisko]]</f>
        <v>AndrzejKolarski</v>
      </c>
      <c r="V39">
        <f>COUNTIF(podroze5[id],podroze5[[#This Row],[id]])</f>
        <v>14</v>
      </c>
      <c r="W39">
        <f>podroze5[[#This Row],[D_powr]]-podroze5[[#This Row],[D_wyj]]+1</f>
        <v>5</v>
      </c>
      <c r="X39" s="1" cm="1">
        <f t="array" ref="X39">SUM(IF(podroze5[Nazwisko]=podroze5[[#This Row],[Nazwisko]],podroze5[dnie],0))</f>
        <v>41</v>
      </c>
      <c r="AA39" s="17" t="s">
        <v>169</v>
      </c>
      <c r="AB39" s="1">
        <v>22</v>
      </c>
      <c r="AD39" s="17" t="s">
        <v>83</v>
      </c>
      <c r="AE39" s="1">
        <v>28</v>
      </c>
    </row>
    <row r="40" spans="15:31" x14ac:dyDescent="0.25">
      <c r="O40" s="1" t="s">
        <v>33</v>
      </c>
      <c r="P40" s="1" t="s">
        <v>41</v>
      </c>
      <c r="Q40" s="1" t="s">
        <v>30</v>
      </c>
      <c r="R40" s="2">
        <v>41851</v>
      </c>
      <c r="S40" s="2">
        <v>41855</v>
      </c>
      <c r="T40">
        <v>688.5</v>
      </c>
      <c r="U40" t="str">
        <f>podroze5[[#This Row],[Imie]]&amp;podroze5[[#This Row],[Nazwisko]]</f>
        <v>AndrzejKolarski</v>
      </c>
      <c r="V40">
        <f>COUNTIF(podroze5[id],podroze5[[#This Row],[id]])</f>
        <v>14</v>
      </c>
      <c r="W40">
        <f>podroze5[[#This Row],[D_powr]]-podroze5[[#This Row],[D_wyj]]+1</f>
        <v>5</v>
      </c>
      <c r="X40" s="1" cm="1">
        <f t="array" ref="X40">SUM(IF(podroze5[Nazwisko]=podroze5[[#This Row],[Nazwisko]],podroze5[dnie],0))</f>
        <v>41</v>
      </c>
      <c r="AA40" s="17" t="s">
        <v>68</v>
      </c>
      <c r="AB40" s="1">
        <v>16</v>
      </c>
      <c r="AD40" s="17" t="s">
        <v>104</v>
      </c>
      <c r="AE40" s="1">
        <v>28</v>
      </c>
    </row>
    <row r="41" spans="15:31" x14ac:dyDescent="0.25">
      <c r="O41" s="1" t="s">
        <v>54</v>
      </c>
      <c r="P41" s="1" t="s">
        <v>121</v>
      </c>
      <c r="Q41" s="1" t="s">
        <v>11</v>
      </c>
      <c r="R41" s="2">
        <v>41845</v>
      </c>
      <c r="S41" s="2">
        <v>41849</v>
      </c>
      <c r="T41">
        <v>712.4</v>
      </c>
      <c r="U41" t="str">
        <f>podroze5[[#This Row],[Imie]]&amp;podroze5[[#This Row],[Nazwisko]]</f>
        <v>PaulinaMaskor</v>
      </c>
      <c r="V41">
        <f>COUNTIF(podroze5[id],podroze5[[#This Row],[id]])</f>
        <v>13</v>
      </c>
      <c r="W41">
        <f>podroze5[[#This Row],[D_powr]]-podroze5[[#This Row],[D_wyj]]+1</f>
        <v>5</v>
      </c>
      <c r="X41" s="1" cm="1">
        <f t="array" ref="X41">SUM(IF(podroze5[Nazwisko]=podroze5[[#This Row],[Nazwisko]],podroze5[dnie],0))</f>
        <v>41</v>
      </c>
      <c r="AA41" s="17" t="s">
        <v>98</v>
      </c>
      <c r="AB41" s="1">
        <v>10</v>
      </c>
      <c r="AD41" s="17" t="s">
        <v>35</v>
      </c>
      <c r="AE41" s="1">
        <v>28</v>
      </c>
    </row>
    <row r="42" spans="15:31" x14ac:dyDescent="0.25">
      <c r="O42" s="1" t="s">
        <v>54</v>
      </c>
      <c r="P42" s="1" t="s">
        <v>121</v>
      </c>
      <c r="Q42" s="1" t="s">
        <v>24</v>
      </c>
      <c r="R42" s="2">
        <v>41946</v>
      </c>
      <c r="S42" s="2">
        <v>41950</v>
      </c>
      <c r="T42">
        <v>886.7</v>
      </c>
      <c r="U42" t="str">
        <f>podroze5[[#This Row],[Imie]]&amp;podroze5[[#This Row],[Nazwisko]]</f>
        <v>PaulinaMaskor</v>
      </c>
      <c r="V42">
        <f>COUNTIF(podroze5[id],podroze5[[#This Row],[id]])</f>
        <v>13</v>
      </c>
      <c r="W42">
        <f>podroze5[[#This Row],[D_powr]]-podroze5[[#This Row],[D_wyj]]+1</f>
        <v>5</v>
      </c>
      <c r="X42" s="1" cm="1">
        <f t="array" ref="X42">SUM(IF(podroze5[Nazwisko]=podroze5[[#This Row],[Nazwisko]],podroze5[dnie],0))</f>
        <v>41</v>
      </c>
      <c r="AA42" s="17" t="s">
        <v>140</v>
      </c>
      <c r="AB42" s="1">
        <v>27</v>
      </c>
      <c r="AD42" s="17" t="s">
        <v>120</v>
      </c>
      <c r="AE42" s="1">
        <v>28</v>
      </c>
    </row>
    <row r="43" spans="15:31" x14ac:dyDescent="0.25">
      <c r="O43" s="1" t="s">
        <v>54</v>
      </c>
      <c r="P43" s="1" t="s">
        <v>121</v>
      </c>
      <c r="Q43" s="1" t="s">
        <v>72</v>
      </c>
      <c r="R43" s="2">
        <v>41970</v>
      </c>
      <c r="S43" s="2">
        <v>41974</v>
      </c>
      <c r="T43">
        <v>1290.7</v>
      </c>
      <c r="U43" t="str">
        <f>podroze5[[#This Row],[Imie]]&amp;podroze5[[#This Row],[Nazwisko]]</f>
        <v>PaulinaMaskor</v>
      </c>
      <c r="V43">
        <f>COUNTIF(podroze5[id],podroze5[[#This Row],[id]])</f>
        <v>13</v>
      </c>
      <c r="W43">
        <f>podroze5[[#This Row],[D_powr]]-podroze5[[#This Row],[D_wyj]]+1</f>
        <v>5</v>
      </c>
      <c r="X43" s="1" cm="1">
        <f t="array" ref="X43">SUM(IF(podroze5[Nazwisko]=podroze5[[#This Row],[Nazwisko]],podroze5[dnie],0))</f>
        <v>41</v>
      </c>
      <c r="AA43" s="17" t="s">
        <v>34</v>
      </c>
      <c r="AB43" s="1">
        <v>30</v>
      </c>
      <c r="AD43" s="17" t="s">
        <v>108</v>
      </c>
      <c r="AE43" s="1">
        <v>28</v>
      </c>
    </row>
    <row r="44" spans="15:31" x14ac:dyDescent="0.25">
      <c r="O44" s="1" t="s">
        <v>93</v>
      </c>
      <c r="P44" s="1" t="s">
        <v>124</v>
      </c>
      <c r="Q44" s="1" t="s">
        <v>72</v>
      </c>
      <c r="R44" s="2">
        <v>41672</v>
      </c>
      <c r="S44" s="2">
        <v>41675</v>
      </c>
      <c r="T44">
        <v>1091.7</v>
      </c>
      <c r="U44" t="str">
        <f>podroze5[[#This Row],[Imie]]&amp;podroze5[[#This Row],[Nazwisko]]</f>
        <v>ZofiaBudzianowska</v>
      </c>
      <c r="V44">
        <f>COUNTIF(podroze5[id],podroze5[[#This Row],[id]])</f>
        <v>16</v>
      </c>
      <c r="W44">
        <f>podroze5[[#This Row],[D_powr]]-podroze5[[#This Row],[D_wyj]]+1</f>
        <v>4</v>
      </c>
      <c r="X44" s="1" cm="1">
        <f t="array" ref="X44">SUM(IF(podroze5[Nazwisko]=podroze5[[#This Row],[Nazwisko]],podroze5[dnie],0))</f>
        <v>41</v>
      </c>
      <c r="AA44" s="17" t="s">
        <v>41</v>
      </c>
      <c r="AB44" s="1">
        <v>41</v>
      </c>
      <c r="AD44" s="17" t="s">
        <v>167</v>
      </c>
      <c r="AE44" s="1">
        <v>28</v>
      </c>
    </row>
    <row r="45" spans="15:31" x14ac:dyDescent="0.25">
      <c r="O45" s="1" t="s">
        <v>9</v>
      </c>
      <c r="P45" s="1" t="s">
        <v>103</v>
      </c>
      <c r="Q45" s="1" t="s">
        <v>24</v>
      </c>
      <c r="R45" s="2">
        <v>41929</v>
      </c>
      <c r="S45" s="2">
        <v>41932</v>
      </c>
      <c r="T45">
        <v>737.7</v>
      </c>
      <c r="U45" t="str">
        <f>podroze5[[#This Row],[Imie]]&amp;podroze5[[#This Row],[Nazwisko]]</f>
        <v>JustynaLaska</v>
      </c>
      <c r="V45">
        <f>COUNTIF(podroze5[id],podroze5[[#This Row],[id]])</f>
        <v>15</v>
      </c>
      <c r="W45">
        <f>podroze5[[#This Row],[D_powr]]-podroze5[[#This Row],[D_wyj]]+1</f>
        <v>4</v>
      </c>
      <c r="X45" s="1" cm="1">
        <f t="array" ref="X45">SUM(IF(podroze5[Nazwisko]=podroze5[[#This Row],[Nazwisko]],podroze5[dnie],0))</f>
        <v>41</v>
      </c>
      <c r="AA45" s="17" t="s">
        <v>10</v>
      </c>
      <c r="AB45" s="1">
        <v>23</v>
      </c>
      <c r="AD45" s="17" t="s">
        <v>162</v>
      </c>
      <c r="AE45" s="1">
        <v>28</v>
      </c>
    </row>
    <row r="46" spans="15:31" x14ac:dyDescent="0.25">
      <c r="O46" s="1" t="s">
        <v>33</v>
      </c>
      <c r="P46" s="1" t="s">
        <v>41</v>
      </c>
      <c r="Q46" s="1" t="s">
        <v>72</v>
      </c>
      <c r="R46" s="2">
        <v>41803</v>
      </c>
      <c r="S46" s="2">
        <v>41806</v>
      </c>
      <c r="T46">
        <v>1091.7</v>
      </c>
      <c r="U46" t="str">
        <f>podroze5[[#This Row],[Imie]]&amp;podroze5[[#This Row],[Nazwisko]]</f>
        <v>AndrzejKolarski</v>
      </c>
      <c r="V46">
        <f>COUNTIF(podroze5[id],podroze5[[#This Row],[id]])</f>
        <v>14</v>
      </c>
      <c r="W46">
        <f>podroze5[[#This Row],[D_powr]]-podroze5[[#This Row],[D_wyj]]+1</f>
        <v>4</v>
      </c>
      <c r="X46" s="1" cm="1">
        <f t="array" ref="X46">SUM(IF(podroze5[Nazwisko]=podroze5[[#This Row],[Nazwisko]],podroze5[dnie],0))</f>
        <v>41</v>
      </c>
      <c r="AA46" s="17" t="s">
        <v>135</v>
      </c>
      <c r="AB46" s="1">
        <v>25</v>
      </c>
      <c r="AD46" s="17" t="s">
        <v>65</v>
      </c>
      <c r="AE46" s="1">
        <v>28</v>
      </c>
    </row>
    <row r="47" spans="15:31" x14ac:dyDescent="0.25">
      <c r="O47" s="1" t="s">
        <v>33</v>
      </c>
      <c r="P47" s="1" t="s">
        <v>41</v>
      </c>
      <c r="Q47" s="1" t="s">
        <v>11</v>
      </c>
      <c r="R47" s="2">
        <v>41922</v>
      </c>
      <c r="S47" s="2">
        <v>41925</v>
      </c>
      <c r="T47">
        <v>573.4</v>
      </c>
      <c r="U47" t="str">
        <f>podroze5[[#This Row],[Imie]]&amp;podroze5[[#This Row],[Nazwisko]]</f>
        <v>AndrzejKolarski</v>
      </c>
      <c r="V47">
        <f>COUNTIF(podroze5[id],podroze5[[#This Row],[id]])</f>
        <v>14</v>
      </c>
      <c r="W47">
        <f>podroze5[[#This Row],[D_powr]]-podroze5[[#This Row],[D_wyj]]+1</f>
        <v>4</v>
      </c>
      <c r="X47" s="1" cm="1">
        <f t="array" ref="X47">SUM(IF(podroze5[Nazwisko]=podroze5[[#This Row],[Nazwisko]],podroze5[dnie],0))</f>
        <v>41</v>
      </c>
      <c r="AA47" s="17" t="s">
        <v>127</v>
      </c>
      <c r="AB47" s="1">
        <v>25</v>
      </c>
      <c r="AD47" s="17" t="s">
        <v>125</v>
      </c>
      <c r="AE47" s="1">
        <v>27</v>
      </c>
    </row>
    <row r="48" spans="15:31" x14ac:dyDescent="0.25">
      <c r="O48" s="1" t="s">
        <v>54</v>
      </c>
      <c r="P48" s="1" t="s">
        <v>121</v>
      </c>
      <c r="Q48" s="1" t="s">
        <v>8</v>
      </c>
      <c r="R48" s="2">
        <v>41743</v>
      </c>
      <c r="S48" s="2">
        <v>41746</v>
      </c>
      <c r="T48">
        <v>1313</v>
      </c>
      <c r="U48" t="str">
        <f>podroze5[[#This Row],[Imie]]&amp;podroze5[[#This Row],[Nazwisko]]</f>
        <v>PaulinaMaskor</v>
      </c>
      <c r="V48">
        <f>COUNTIF(podroze5[id],podroze5[[#This Row],[id]])</f>
        <v>13</v>
      </c>
      <c r="W48">
        <f>podroze5[[#This Row],[D_powr]]-podroze5[[#This Row],[D_wyj]]+1</f>
        <v>4</v>
      </c>
      <c r="X48" s="1" cm="1">
        <f t="array" ref="X48">SUM(IF(podroze5[Nazwisko]=podroze5[[#This Row],[Nazwisko]],podroze5[dnie],0))</f>
        <v>41</v>
      </c>
      <c r="AA48" s="17" t="s">
        <v>74</v>
      </c>
      <c r="AB48" s="1">
        <v>26</v>
      </c>
      <c r="AD48" s="17" t="s">
        <v>140</v>
      </c>
      <c r="AE48" s="1">
        <v>27</v>
      </c>
    </row>
    <row r="49" spans="15:31" x14ac:dyDescent="0.25">
      <c r="O49" s="1" t="s">
        <v>54</v>
      </c>
      <c r="P49" s="1" t="s">
        <v>121</v>
      </c>
      <c r="Q49" s="1" t="s">
        <v>27</v>
      </c>
      <c r="R49" s="2">
        <v>41922</v>
      </c>
      <c r="S49" s="2">
        <v>41925</v>
      </c>
      <c r="T49">
        <v>826</v>
      </c>
      <c r="U49" t="str">
        <f>podroze5[[#This Row],[Imie]]&amp;podroze5[[#This Row],[Nazwisko]]</f>
        <v>PaulinaMaskor</v>
      </c>
      <c r="V49">
        <f>COUNTIF(podroze5[id],podroze5[[#This Row],[id]])</f>
        <v>13</v>
      </c>
      <c r="W49">
        <f>podroze5[[#This Row],[D_powr]]-podroze5[[#This Row],[D_wyj]]+1</f>
        <v>4</v>
      </c>
      <c r="X49" s="1" cm="1">
        <f t="array" ref="X49">SUM(IF(podroze5[Nazwisko]=podroze5[[#This Row],[Nazwisko]],podroze5[dnie],0))</f>
        <v>41</v>
      </c>
      <c r="AA49" s="17" t="s">
        <v>69</v>
      </c>
      <c r="AB49" s="1">
        <v>25</v>
      </c>
      <c r="AD49" s="17" t="s">
        <v>88</v>
      </c>
      <c r="AE49" s="1">
        <v>27</v>
      </c>
    </row>
    <row r="50" spans="15:31" x14ac:dyDescent="0.25">
      <c r="O50" s="1" t="s">
        <v>54</v>
      </c>
      <c r="P50" s="1" t="s">
        <v>121</v>
      </c>
      <c r="Q50" s="1" t="s">
        <v>17</v>
      </c>
      <c r="R50" s="2">
        <v>41958</v>
      </c>
      <c r="S50" s="2">
        <v>41961</v>
      </c>
      <c r="T50">
        <v>1116.5</v>
      </c>
      <c r="U50" t="str">
        <f>podroze5[[#This Row],[Imie]]&amp;podroze5[[#This Row],[Nazwisko]]</f>
        <v>PaulinaMaskor</v>
      </c>
      <c r="V50">
        <f>COUNTIF(podroze5[id],podroze5[[#This Row],[id]])</f>
        <v>13</v>
      </c>
      <c r="W50">
        <f>podroze5[[#This Row],[D_powr]]-podroze5[[#This Row],[D_wyj]]+1</f>
        <v>4</v>
      </c>
      <c r="X50" s="1" cm="1">
        <f t="array" ref="X50">SUM(IF(podroze5[Nazwisko]=podroze5[[#This Row],[Nazwisko]],podroze5[dnie],0))</f>
        <v>41</v>
      </c>
      <c r="AA50" s="17" t="s">
        <v>100</v>
      </c>
      <c r="AB50" s="1">
        <v>29</v>
      </c>
      <c r="AD50" s="17" t="s">
        <v>110</v>
      </c>
      <c r="AE50" s="1">
        <v>27</v>
      </c>
    </row>
    <row r="51" spans="15:31" x14ac:dyDescent="0.25">
      <c r="O51" s="1" t="s">
        <v>54</v>
      </c>
      <c r="P51" s="1" t="s">
        <v>121</v>
      </c>
      <c r="Q51" s="1" t="s">
        <v>38</v>
      </c>
      <c r="R51" s="2">
        <v>41983</v>
      </c>
      <c r="S51" s="2">
        <v>41986</v>
      </c>
      <c r="T51">
        <v>665.8</v>
      </c>
      <c r="U51" t="str">
        <f>podroze5[[#This Row],[Imie]]&amp;podroze5[[#This Row],[Nazwisko]]</f>
        <v>PaulinaMaskor</v>
      </c>
      <c r="V51">
        <f>COUNTIF(podroze5[id],podroze5[[#This Row],[id]])</f>
        <v>13</v>
      </c>
      <c r="W51">
        <f>podroze5[[#This Row],[D_powr]]-podroze5[[#This Row],[D_wyj]]+1</f>
        <v>4</v>
      </c>
      <c r="X51" s="1" cm="1">
        <f t="array" ref="X51">SUM(IF(podroze5[Nazwisko]=podroze5[[#This Row],[Nazwisko]],podroze5[dnie],0))</f>
        <v>41</v>
      </c>
      <c r="AA51" s="17" t="s">
        <v>102</v>
      </c>
      <c r="AB51" s="1">
        <v>26</v>
      </c>
      <c r="AD51" s="17" t="s">
        <v>76</v>
      </c>
      <c r="AE51" s="1">
        <v>27</v>
      </c>
    </row>
    <row r="52" spans="15:31" x14ac:dyDescent="0.25">
      <c r="O52" s="1" t="s">
        <v>93</v>
      </c>
      <c r="P52" s="1" t="s">
        <v>124</v>
      </c>
      <c r="Q52" s="1" t="s">
        <v>66</v>
      </c>
      <c r="R52" s="2">
        <v>41797</v>
      </c>
      <c r="S52" s="2">
        <v>41799</v>
      </c>
      <c r="T52">
        <v>663.7</v>
      </c>
      <c r="U52" t="str">
        <f>podroze5[[#This Row],[Imie]]&amp;podroze5[[#This Row],[Nazwisko]]</f>
        <v>ZofiaBudzianowska</v>
      </c>
      <c r="V52">
        <f>COUNTIF(podroze5[id],podroze5[[#This Row],[id]])</f>
        <v>16</v>
      </c>
      <c r="W52">
        <f>podroze5[[#This Row],[D_powr]]-podroze5[[#This Row],[D_wyj]]+1</f>
        <v>3</v>
      </c>
      <c r="X52" s="1" cm="1">
        <f t="array" ref="X52">SUM(IF(podroze5[Nazwisko]=podroze5[[#This Row],[Nazwisko]],podroze5[dnie],0))</f>
        <v>41</v>
      </c>
      <c r="AA52" s="17" t="s">
        <v>103</v>
      </c>
      <c r="AB52" s="1">
        <v>41</v>
      </c>
      <c r="AD52" s="17" t="s">
        <v>139</v>
      </c>
      <c r="AE52" s="1">
        <v>26</v>
      </c>
    </row>
    <row r="53" spans="15:31" x14ac:dyDescent="0.25">
      <c r="O53" s="1" t="s">
        <v>93</v>
      </c>
      <c r="P53" s="1" t="s">
        <v>124</v>
      </c>
      <c r="Q53" s="1" t="s">
        <v>72</v>
      </c>
      <c r="R53" s="2">
        <v>41851</v>
      </c>
      <c r="S53" s="2">
        <v>41853</v>
      </c>
      <c r="T53">
        <v>892.7</v>
      </c>
      <c r="U53" t="str">
        <f>podroze5[[#This Row],[Imie]]&amp;podroze5[[#This Row],[Nazwisko]]</f>
        <v>ZofiaBudzianowska</v>
      </c>
      <c r="V53">
        <f>COUNTIF(podroze5[id],podroze5[[#This Row],[id]])</f>
        <v>16</v>
      </c>
      <c r="W53">
        <f>podroze5[[#This Row],[D_powr]]-podroze5[[#This Row],[D_wyj]]+1</f>
        <v>3</v>
      </c>
      <c r="X53" s="1" cm="1">
        <f t="array" ref="X53">SUM(IF(podroze5[Nazwisko]=podroze5[[#This Row],[Nazwisko]],podroze5[dnie],0))</f>
        <v>41</v>
      </c>
      <c r="AA53" s="17" t="s">
        <v>144</v>
      </c>
      <c r="AB53" s="1">
        <v>30</v>
      </c>
      <c r="AD53" s="17" t="s">
        <v>26</v>
      </c>
      <c r="AE53" s="1">
        <v>26</v>
      </c>
    </row>
    <row r="54" spans="15:31" x14ac:dyDescent="0.25">
      <c r="O54" s="1" t="s">
        <v>93</v>
      </c>
      <c r="P54" s="1" t="s">
        <v>124</v>
      </c>
      <c r="Q54" s="1" t="s">
        <v>24</v>
      </c>
      <c r="R54" s="2">
        <v>41863</v>
      </c>
      <c r="S54" s="2">
        <v>41865</v>
      </c>
      <c r="T54">
        <v>588.70000000000005</v>
      </c>
      <c r="U54" t="str">
        <f>podroze5[[#This Row],[Imie]]&amp;podroze5[[#This Row],[Nazwisko]]</f>
        <v>ZofiaBudzianowska</v>
      </c>
      <c r="V54">
        <f>COUNTIF(podroze5[id],podroze5[[#This Row],[id]])</f>
        <v>16</v>
      </c>
      <c r="W54">
        <f>podroze5[[#This Row],[D_powr]]-podroze5[[#This Row],[D_wyj]]+1</f>
        <v>3</v>
      </c>
      <c r="X54" s="1" cm="1">
        <f t="array" ref="X54">SUM(IF(podroze5[Nazwisko]=podroze5[[#This Row],[Nazwisko]],podroze5[dnie],0))</f>
        <v>41</v>
      </c>
      <c r="AA54" s="17" t="s">
        <v>104</v>
      </c>
      <c r="AB54" s="1">
        <v>28</v>
      </c>
      <c r="AD54" s="17" t="s">
        <v>74</v>
      </c>
      <c r="AE54" s="1">
        <v>26</v>
      </c>
    </row>
    <row r="55" spans="15:31" x14ac:dyDescent="0.25">
      <c r="O55" s="1" t="s">
        <v>93</v>
      </c>
      <c r="P55" s="1" t="s">
        <v>124</v>
      </c>
      <c r="Q55" s="1" t="s">
        <v>8</v>
      </c>
      <c r="R55" s="2">
        <v>41869</v>
      </c>
      <c r="S55" s="2">
        <v>41871</v>
      </c>
      <c r="T55">
        <v>1102</v>
      </c>
      <c r="U55" t="str">
        <f>podroze5[[#This Row],[Imie]]&amp;podroze5[[#This Row],[Nazwisko]]</f>
        <v>ZofiaBudzianowska</v>
      </c>
      <c r="V55">
        <f>COUNTIF(podroze5[id],podroze5[[#This Row],[id]])</f>
        <v>16</v>
      </c>
      <c r="W55">
        <f>podroze5[[#This Row],[D_powr]]-podroze5[[#This Row],[D_wyj]]+1</f>
        <v>3</v>
      </c>
      <c r="X55" s="1" cm="1">
        <f t="array" ref="X55">SUM(IF(podroze5[Nazwisko]=podroze5[[#This Row],[Nazwisko]],podroze5[dnie],0))</f>
        <v>41</v>
      </c>
      <c r="AA55" s="17" t="s">
        <v>105</v>
      </c>
      <c r="AB55" s="1">
        <v>17</v>
      </c>
      <c r="AD55" s="17" t="s">
        <v>102</v>
      </c>
      <c r="AE55" s="1">
        <v>26</v>
      </c>
    </row>
    <row r="56" spans="15:31" x14ac:dyDescent="0.25">
      <c r="O56" s="1" t="s">
        <v>93</v>
      </c>
      <c r="P56" s="1" t="s">
        <v>124</v>
      </c>
      <c r="Q56" s="1" t="s">
        <v>47</v>
      </c>
      <c r="R56" s="2">
        <v>41923</v>
      </c>
      <c r="S56" s="2">
        <v>41925</v>
      </c>
      <c r="T56">
        <v>689.8</v>
      </c>
      <c r="U56" t="str">
        <f>podroze5[[#This Row],[Imie]]&amp;podroze5[[#This Row],[Nazwisko]]</f>
        <v>ZofiaBudzianowska</v>
      </c>
      <c r="V56">
        <f>COUNTIF(podroze5[id],podroze5[[#This Row],[id]])</f>
        <v>16</v>
      </c>
      <c r="W56">
        <f>podroze5[[#This Row],[D_powr]]-podroze5[[#This Row],[D_wyj]]+1</f>
        <v>3</v>
      </c>
      <c r="X56" s="1" cm="1">
        <f t="array" ref="X56">SUM(IF(podroze5[Nazwisko]=podroze5[[#This Row],[Nazwisko]],podroze5[dnie],0))</f>
        <v>41</v>
      </c>
      <c r="AA56" s="17" t="s">
        <v>165</v>
      </c>
      <c r="AB56" s="1">
        <v>22</v>
      </c>
      <c r="AD56" s="17" t="s">
        <v>44</v>
      </c>
      <c r="AE56" s="1">
        <v>25</v>
      </c>
    </row>
    <row r="57" spans="15:31" x14ac:dyDescent="0.25">
      <c r="O57" s="1" t="s">
        <v>9</v>
      </c>
      <c r="P57" s="1" t="s">
        <v>103</v>
      </c>
      <c r="Q57" s="1" t="s">
        <v>17</v>
      </c>
      <c r="R57" s="2">
        <v>41959</v>
      </c>
      <c r="S57" s="2">
        <v>41961</v>
      </c>
      <c r="T57">
        <v>911.5</v>
      </c>
      <c r="U57" t="str">
        <f>podroze5[[#This Row],[Imie]]&amp;podroze5[[#This Row],[Nazwisko]]</f>
        <v>JustynaLaska</v>
      </c>
      <c r="V57">
        <f>COUNTIF(podroze5[id],podroze5[[#This Row],[id]])</f>
        <v>15</v>
      </c>
      <c r="W57">
        <f>podroze5[[#This Row],[D_powr]]-podroze5[[#This Row],[D_wyj]]+1</f>
        <v>3</v>
      </c>
      <c r="X57" s="1" cm="1">
        <f t="array" ref="X57">SUM(IF(podroze5[Nazwisko]=podroze5[[#This Row],[Nazwisko]],podroze5[dnie],0))</f>
        <v>41</v>
      </c>
      <c r="AA57" s="17" t="s">
        <v>87</v>
      </c>
      <c r="AB57" s="1">
        <v>17</v>
      </c>
      <c r="AD57" s="17" t="s">
        <v>129</v>
      </c>
      <c r="AE57" s="1">
        <v>25</v>
      </c>
    </row>
    <row r="58" spans="15:31" x14ac:dyDescent="0.25">
      <c r="O58" s="1" t="s">
        <v>9</v>
      </c>
      <c r="P58" s="1" t="s">
        <v>103</v>
      </c>
      <c r="Q58" s="1" t="s">
        <v>24</v>
      </c>
      <c r="R58" s="2">
        <v>42001</v>
      </c>
      <c r="S58" s="2">
        <v>42003</v>
      </c>
      <c r="T58">
        <v>588.70000000000005</v>
      </c>
      <c r="U58" t="str">
        <f>podroze5[[#This Row],[Imie]]&amp;podroze5[[#This Row],[Nazwisko]]</f>
        <v>JustynaLaska</v>
      </c>
      <c r="V58">
        <f>COUNTIF(podroze5[id],podroze5[[#This Row],[id]])</f>
        <v>15</v>
      </c>
      <c r="W58">
        <f>podroze5[[#This Row],[D_powr]]-podroze5[[#This Row],[D_wyj]]+1</f>
        <v>3</v>
      </c>
      <c r="X58" s="1" cm="1">
        <f t="array" ref="X58">SUM(IF(podroze5[Nazwisko]=podroze5[[#This Row],[Nazwisko]],podroze5[dnie],0))</f>
        <v>41</v>
      </c>
      <c r="AA58" s="17" t="s">
        <v>106</v>
      </c>
      <c r="AB58" s="1">
        <v>25</v>
      </c>
      <c r="AD58" s="17" t="s">
        <v>135</v>
      </c>
      <c r="AE58" s="1">
        <v>25</v>
      </c>
    </row>
    <row r="59" spans="15:31" x14ac:dyDescent="0.25">
      <c r="O59" s="1" t="s">
        <v>33</v>
      </c>
      <c r="P59" s="1" t="s">
        <v>41</v>
      </c>
      <c r="Q59" s="1" t="s">
        <v>11</v>
      </c>
      <c r="R59" s="2">
        <v>41689</v>
      </c>
      <c r="S59" s="2">
        <v>41691</v>
      </c>
      <c r="T59">
        <v>434.4</v>
      </c>
      <c r="U59" t="str">
        <f>podroze5[[#This Row],[Imie]]&amp;podroze5[[#This Row],[Nazwisko]]</f>
        <v>AndrzejKolarski</v>
      </c>
      <c r="V59">
        <f>COUNTIF(podroze5[id],podroze5[[#This Row],[id]])</f>
        <v>14</v>
      </c>
      <c r="W59">
        <f>podroze5[[#This Row],[D_powr]]-podroze5[[#This Row],[D_wyj]]+1</f>
        <v>3</v>
      </c>
      <c r="X59" s="1" cm="1">
        <f t="array" ref="X59">SUM(IF(podroze5[Nazwisko]=podroze5[[#This Row],[Nazwisko]],podroze5[dnie],0))</f>
        <v>41</v>
      </c>
      <c r="AA59" s="17" t="s">
        <v>121</v>
      </c>
      <c r="AB59" s="1">
        <v>41</v>
      </c>
      <c r="AD59" s="17" t="s">
        <v>127</v>
      </c>
      <c r="AE59" s="1">
        <v>25</v>
      </c>
    </row>
    <row r="60" spans="15:31" x14ac:dyDescent="0.25">
      <c r="O60" s="1" t="s">
        <v>33</v>
      </c>
      <c r="P60" s="1" t="s">
        <v>41</v>
      </c>
      <c r="Q60" s="1" t="s">
        <v>19</v>
      </c>
      <c r="R60" s="2">
        <v>41827</v>
      </c>
      <c r="S60" s="2">
        <v>41829</v>
      </c>
      <c r="T60">
        <v>795.4</v>
      </c>
      <c r="U60" t="str">
        <f>podroze5[[#This Row],[Imie]]&amp;podroze5[[#This Row],[Nazwisko]]</f>
        <v>AndrzejKolarski</v>
      </c>
      <c r="V60">
        <f>COUNTIF(podroze5[id],podroze5[[#This Row],[id]])</f>
        <v>14</v>
      </c>
      <c r="W60">
        <f>podroze5[[#This Row],[D_powr]]-podroze5[[#This Row],[D_wyj]]+1</f>
        <v>3</v>
      </c>
      <c r="X60" s="1" cm="1">
        <f t="array" ref="X60">SUM(IF(podroze5[Nazwisko]=podroze5[[#This Row],[Nazwisko]],podroze5[dnie],0))</f>
        <v>41</v>
      </c>
      <c r="AA60" s="17" t="s">
        <v>155</v>
      </c>
      <c r="AB60" s="1">
        <v>15</v>
      </c>
      <c r="AD60" s="17" t="s">
        <v>69</v>
      </c>
      <c r="AE60" s="1">
        <v>25</v>
      </c>
    </row>
    <row r="61" spans="15:31" x14ac:dyDescent="0.25">
      <c r="O61" s="1" t="s">
        <v>33</v>
      </c>
      <c r="P61" s="1" t="s">
        <v>41</v>
      </c>
      <c r="Q61" s="1" t="s">
        <v>11</v>
      </c>
      <c r="R61" s="2">
        <v>41900</v>
      </c>
      <c r="S61" s="2">
        <v>41902</v>
      </c>
      <c r="T61">
        <v>434.4</v>
      </c>
      <c r="U61" t="str">
        <f>podroze5[[#This Row],[Imie]]&amp;podroze5[[#This Row],[Nazwisko]]</f>
        <v>AndrzejKolarski</v>
      </c>
      <c r="V61">
        <f>COUNTIF(podroze5[id],podroze5[[#This Row],[id]])</f>
        <v>14</v>
      </c>
      <c r="W61">
        <f>podroze5[[#This Row],[D_powr]]-podroze5[[#This Row],[D_wyj]]+1</f>
        <v>3</v>
      </c>
      <c r="X61" s="1" cm="1">
        <f t="array" ref="X61">SUM(IF(podroze5[Nazwisko]=podroze5[[#This Row],[Nazwisko]],podroze5[dnie],0))</f>
        <v>41</v>
      </c>
      <c r="AA61" s="17" t="s">
        <v>146</v>
      </c>
      <c r="AB61" s="1">
        <v>23</v>
      </c>
      <c r="AD61" s="17" t="s">
        <v>106</v>
      </c>
      <c r="AE61" s="1">
        <v>25</v>
      </c>
    </row>
    <row r="62" spans="15:31" x14ac:dyDescent="0.25">
      <c r="O62" s="1" t="s">
        <v>54</v>
      </c>
      <c r="P62" s="1" t="s">
        <v>121</v>
      </c>
      <c r="Q62" s="1" t="s">
        <v>19</v>
      </c>
      <c r="R62" s="2">
        <v>41660</v>
      </c>
      <c r="S62" s="2">
        <v>41662</v>
      </c>
      <c r="T62">
        <v>795.4</v>
      </c>
      <c r="U62" t="str">
        <f>podroze5[[#This Row],[Imie]]&amp;podroze5[[#This Row],[Nazwisko]]</f>
        <v>PaulinaMaskor</v>
      </c>
      <c r="V62">
        <f>COUNTIF(podroze5[id],podroze5[[#This Row],[id]])</f>
        <v>13</v>
      </c>
      <c r="W62">
        <f>podroze5[[#This Row],[D_powr]]-podroze5[[#This Row],[D_wyj]]+1</f>
        <v>3</v>
      </c>
      <c r="X62" s="1" cm="1">
        <f t="array" ref="X62">SUM(IF(podroze5[Nazwisko]=podroze5[[#This Row],[Nazwisko]],podroze5[dnie],0))</f>
        <v>41</v>
      </c>
      <c r="AA62" s="17" t="s">
        <v>35</v>
      </c>
      <c r="AB62" s="1">
        <v>28</v>
      </c>
      <c r="AD62" s="17" t="s">
        <v>159</v>
      </c>
      <c r="AE62" s="1">
        <v>25</v>
      </c>
    </row>
    <row r="63" spans="15:31" x14ac:dyDescent="0.25">
      <c r="O63" s="1" t="s">
        <v>54</v>
      </c>
      <c r="P63" s="1" t="s">
        <v>121</v>
      </c>
      <c r="Q63" s="1" t="s">
        <v>30</v>
      </c>
      <c r="R63" s="2">
        <v>41701</v>
      </c>
      <c r="S63" s="2">
        <v>41703</v>
      </c>
      <c r="T63">
        <v>450.5</v>
      </c>
      <c r="U63" t="str">
        <f>podroze5[[#This Row],[Imie]]&amp;podroze5[[#This Row],[Nazwisko]]</f>
        <v>PaulinaMaskor</v>
      </c>
      <c r="V63">
        <f>COUNTIF(podroze5[id],podroze5[[#This Row],[id]])</f>
        <v>13</v>
      </c>
      <c r="W63">
        <f>podroze5[[#This Row],[D_powr]]-podroze5[[#This Row],[D_wyj]]+1</f>
        <v>3</v>
      </c>
      <c r="X63" s="1" cm="1">
        <f t="array" ref="X63">SUM(IF(podroze5[Nazwisko]=podroze5[[#This Row],[Nazwisko]],podroze5[dnie],0))</f>
        <v>41</v>
      </c>
      <c r="AA63" s="17" t="s">
        <v>13</v>
      </c>
      <c r="AB63" s="1">
        <v>30</v>
      </c>
      <c r="AD63" s="17" t="s">
        <v>148</v>
      </c>
      <c r="AE63" s="1">
        <v>24</v>
      </c>
    </row>
    <row r="64" spans="15:31" x14ac:dyDescent="0.25">
      <c r="O64" s="1" t="s">
        <v>93</v>
      </c>
      <c r="P64" s="1" t="s">
        <v>124</v>
      </c>
      <c r="Q64" s="1" t="s">
        <v>47</v>
      </c>
      <c r="R64" s="2">
        <v>41839</v>
      </c>
      <c r="S64" s="2">
        <v>41840</v>
      </c>
      <c r="T64">
        <v>526.79999999999995</v>
      </c>
      <c r="U64" t="str">
        <f>podroze5[[#This Row],[Imie]]&amp;podroze5[[#This Row],[Nazwisko]]</f>
        <v>ZofiaBudzianowska</v>
      </c>
      <c r="V64">
        <f>COUNTIF(podroze5[id],podroze5[[#This Row],[id]])</f>
        <v>16</v>
      </c>
      <c r="W64">
        <f>podroze5[[#This Row],[D_powr]]-podroze5[[#This Row],[D_wyj]]+1</f>
        <v>2</v>
      </c>
      <c r="X64" s="1" cm="1">
        <f t="array" ref="X64">SUM(IF(podroze5[Nazwisko]=podroze5[[#This Row],[Nazwisko]],podroze5[dnie],0))</f>
        <v>41</v>
      </c>
      <c r="AA64" s="17" t="s">
        <v>152</v>
      </c>
      <c r="AB64" s="1">
        <v>20</v>
      </c>
      <c r="AD64" s="17" t="s">
        <v>37</v>
      </c>
      <c r="AE64" s="1">
        <v>24</v>
      </c>
    </row>
    <row r="65" spans="15:31" x14ac:dyDescent="0.25">
      <c r="O65" s="1" t="s">
        <v>93</v>
      </c>
      <c r="P65" s="1" t="s">
        <v>124</v>
      </c>
      <c r="Q65" s="1" t="s">
        <v>24</v>
      </c>
      <c r="R65" s="2">
        <v>41886</v>
      </c>
      <c r="S65" s="2">
        <v>41887</v>
      </c>
      <c r="T65">
        <v>439.7</v>
      </c>
      <c r="U65" t="str">
        <f>podroze5[[#This Row],[Imie]]&amp;podroze5[[#This Row],[Nazwisko]]</f>
        <v>ZofiaBudzianowska</v>
      </c>
      <c r="V65">
        <f>COUNTIF(podroze5[id],podroze5[[#This Row],[id]])</f>
        <v>16</v>
      </c>
      <c r="W65">
        <f>podroze5[[#This Row],[D_powr]]-podroze5[[#This Row],[D_wyj]]+1</f>
        <v>2</v>
      </c>
      <c r="X65" s="1" cm="1">
        <f t="array" ref="X65">SUM(IF(podroze5[Nazwisko]=podroze5[[#This Row],[Nazwisko]],podroze5[dnie],0))</f>
        <v>41</v>
      </c>
      <c r="AA65" s="17" t="s">
        <v>43</v>
      </c>
      <c r="AB65" s="1">
        <v>11</v>
      </c>
      <c r="AD65" s="17" t="s">
        <v>116</v>
      </c>
      <c r="AE65" s="1">
        <v>24</v>
      </c>
    </row>
    <row r="66" spans="15:31" x14ac:dyDescent="0.25">
      <c r="O66" s="1" t="s">
        <v>93</v>
      </c>
      <c r="P66" s="1" t="s">
        <v>124</v>
      </c>
      <c r="Q66" s="1" t="s">
        <v>72</v>
      </c>
      <c r="R66" s="2">
        <v>41934</v>
      </c>
      <c r="S66" s="2">
        <v>41935</v>
      </c>
      <c r="T66">
        <v>693.7</v>
      </c>
      <c r="U66" t="str">
        <f>podroze5[[#This Row],[Imie]]&amp;podroze5[[#This Row],[Nazwisko]]</f>
        <v>ZofiaBudzianowska</v>
      </c>
      <c r="V66">
        <f>COUNTIF(podroze5[id],podroze5[[#This Row],[id]])</f>
        <v>16</v>
      </c>
      <c r="W66">
        <f>podroze5[[#This Row],[D_powr]]-podroze5[[#This Row],[D_wyj]]+1</f>
        <v>2</v>
      </c>
      <c r="X66" s="1" cm="1">
        <f t="array" ref="X66">SUM(IF(podroze5[Nazwisko]=podroze5[[#This Row],[Nazwisko]],podroze5[dnie],0))</f>
        <v>41</v>
      </c>
      <c r="AA66" s="17" t="s">
        <v>88</v>
      </c>
      <c r="AB66" s="1">
        <v>27</v>
      </c>
      <c r="AD66" s="17" t="s">
        <v>163</v>
      </c>
      <c r="AE66" s="1">
        <v>23</v>
      </c>
    </row>
    <row r="67" spans="15:31" x14ac:dyDescent="0.25">
      <c r="O67" s="1" t="s">
        <v>93</v>
      </c>
      <c r="P67" s="1" t="s">
        <v>124</v>
      </c>
      <c r="Q67" s="1" t="s">
        <v>11</v>
      </c>
      <c r="R67" s="2">
        <v>41946</v>
      </c>
      <c r="S67" s="2">
        <v>41947</v>
      </c>
      <c r="T67">
        <v>295.39999999999998</v>
      </c>
      <c r="U67" t="str">
        <f>podroze5[[#This Row],[Imie]]&amp;podroze5[[#This Row],[Nazwisko]]</f>
        <v>ZofiaBudzianowska</v>
      </c>
      <c r="V67">
        <f>COUNTIF(podroze5[id],podroze5[[#This Row],[id]])</f>
        <v>16</v>
      </c>
      <c r="W67">
        <f>podroze5[[#This Row],[D_powr]]-podroze5[[#This Row],[D_wyj]]+1</f>
        <v>2</v>
      </c>
      <c r="X67" s="1" cm="1">
        <f t="array" ref="X67">SUM(IF(podroze5[Nazwisko]=podroze5[[#This Row],[Nazwisko]],podroze5[dnie],0))</f>
        <v>41</v>
      </c>
      <c r="AA67" s="17" t="s">
        <v>157</v>
      </c>
      <c r="AB67" s="1">
        <v>34</v>
      </c>
      <c r="AD67" s="17" t="s">
        <v>32</v>
      </c>
      <c r="AE67" s="1">
        <v>23</v>
      </c>
    </row>
    <row r="68" spans="15:31" x14ac:dyDescent="0.25">
      <c r="O68" s="1" t="s">
        <v>9</v>
      </c>
      <c r="P68" s="1" t="s">
        <v>103</v>
      </c>
      <c r="Q68" s="1" t="s">
        <v>59</v>
      </c>
      <c r="R68" s="2">
        <v>41752</v>
      </c>
      <c r="S68" s="2">
        <v>41753</v>
      </c>
      <c r="T68">
        <v>601</v>
      </c>
      <c r="U68" t="str">
        <f>podroze5[[#This Row],[Imie]]&amp;podroze5[[#This Row],[Nazwisko]]</f>
        <v>JustynaLaska</v>
      </c>
      <c r="V68">
        <f>COUNTIF(podroze5[id],podroze5[[#This Row],[id]])</f>
        <v>15</v>
      </c>
      <c r="W68">
        <f>podroze5[[#This Row],[D_powr]]-podroze5[[#This Row],[D_wyj]]+1</f>
        <v>2</v>
      </c>
      <c r="X68" s="1" cm="1">
        <f t="array" ref="X68">SUM(IF(podroze5[Nazwisko]=podroze5[[#This Row],[Nazwisko]],podroze5[dnie],0))</f>
        <v>41</v>
      </c>
      <c r="AA68" s="17" t="s">
        <v>53</v>
      </c>
      <c r="AB68" s="1">
        <v>22</v>
      </c>
      <c r="AD68" s="17" t="s">
        <v>10</v>
      </c>
      <c r="AE68" s="1">
        <v>23</v>
      </c>
    </row>
    <row r="69" spans="15:31" x14ac:dyDescent="0.25">
      <c r="O69" s="1" t="s">
        <v>9</v>
      </c>
      <c r="P69" s="1" t="s">
        <v>103</v>
      </c>
      <c r="Q69" s="1" t="s">
        <v>19</v>
      </c>
      <c r="R69" s="2">
        <v>41815</v>
      </c>
      <c r="S69" s="2">
        <v>41816</v>
      </c>
      <c r="T69">
        <v>654.4</v>
      </c>
      <c r="U69" t="str">
        <f>podroze5[[#This Row],[Imie]]&amp;podroze5[[#This Row],[Nazwisko]]</f>
        <v>JustynaLaska</v>
      </c>
      <c r="V69">
        <f>COUNTIF(podroze5[id],podroze5[[#This Row],[id]])</f>
        <v>15</v>
      </c>
      <c r="W69">
        <f>podroze5[[#This Row],[D_powr]]-podroze5[[#This Row],[D_wyj]]+1</f>
        <v>2</v>
      </c>
      <c r="X69" s="1" cm="1">
        <f t="array" ref="X69">SUM(IF(podroze5[Nazwisko]=podroze5[[#This Row],[Nazwisko]],podroze5[dnie],0))</f>
        <v>41</v>
      </c>
      <c r="AA69" s="17" t="s">
        <v>148</v>
      </c>
      <c r="AB69" s="1">
        <v>24</v>
      </c>
      <c r="AD69" s="17" t="s">
        <v>146</v>
      </c>
      <c r="AE69" s="1">
        <v>23</v>
      </c>
    </row>
    <row r="70" spans="15:31" x14ac:dyDescent="0.25">
      <c r="O70" s="1" t="s">
        <v>9</v>
      </c>
      <c r="P70" s="1" t="s">
        <v>103</v>
      </c>
      <c r="Q70" s="1" t="s">
        <v>24</v>
      </c>
      <c r="R70" s="2">
        <v>41839</v>
      </c>
      <c r="S70" s="2">
        <v>41840</v>
      </c>
      <c r="T70">
        <v>439.7</v>
      </c>
      <c r="U70" t="str">
        <f>podroze5[[#This Row],[Imie]]&amp;podroze5[[#This Row],[Nazwisko]]</f>
        <v>JustynaLaska</v>
      </c>
      <c r="V70">
        <f>COUNTIF(podroze5[id],podroze5[[#This Row],[id]])</f>
        <v>15</v>
      </c>
      <c r="W70">
        <f>podroze5[[#This Row],[D_powr]]-podroze5[[#This Row],[D_wyj]]+1</f>
        <v>2</v>
      </c>
      <c r="X70" s="1" cm="1">
        <f t="array" ref="X70">SUM(IF(podroze5[Nazwisko]=podroze5[[#This Row],[Nazwisko]],podroze5[dnie],0))</f>
        <v>41</v>
      </c>
      <c r="AA70" s="17" t="s">
        <v>120</v>
      </c>
      <c r="AB70" s="1">
        <v>28</v>
      </c>
      <c r="AD70" s="17" t="s">
        <v>153</v>
      </c>
      <c r="AE70" s="1">
        <v>22</v>
      </c>
    </row>
    <row r="71" spans="15:31" x14ac:dyDescent="0.25">
      <c r="O71" s="1" t="s">
        <v>33</v>
      </c>
      <c r="P71" s="1" t="s">
        <v>41</v>
      </c>
      <c r="Q71" s="1" t="s">
        <v>30</v>
      </c>
      <c r="R71" s="2">
        <v>41643</v>
      </c>
      <c r="S71" s="2">
        <v>41644</v>
      </c>
      <c r="T71">
        <v>331.5</v>
      </c>
      <c r="U71" t="str">
        <f>podroze5[[#This Row],[Imie]]&amp;podroze5[[#This Row],[Nazwisko]]</f>
        <v>AndrzejKolarski</v>
      </c>
      <c r="V71">
        <f>COUNTIF(podroze5[id],podroze5[[#This Row],[id]])</f>
        <v>14</v>
      </c>
      <c r="W71">
        <f>podroze5[[#This Row],[D_powr]]-podroze5[[#This Row],[D_wyj]]+1</f>
        <v>2</v>
      </c>
      <c r="X71" s="1" cm="1">
        <f t="array" ref="X71">SUM(IF(podroze5[Nazwisko]=podroze5[[#This Row],[Nazwisko]],podroze5[dnie],0))</f>
        <v>41</v>
      </c>
      <c r="AA71" s="17" t="s">
        <v>160</v>
      </c>
      <c r="AB71" s="1">
        <v>21</v>
      </c>
      <c r="AD71" s="17" t="s">
        <v>150</v>
      </c>
      <c r="AE71" s="1">
        <v>22</v>
      </c>
    </row>
    <row r="72" spans="15:31" x14ac:dyDescent="0.25">
      <c r="O72" s="1" t="s">
        <v>33</v>
      </c>
      <c r="P72" s="1" t="s">
        <v>41</v>
      </c>
      <c r="Q72" s="1" t="s">
        <v>8</v>
      </c>
      <c r="R72" s="2">
        <v>41743</v>
      </c>
      <c r="S72" s="2">
        <v>41744</v>
      </c>
      <c r="T72">
        <v>891</v>
      </c>
      <c r="U72" t="str">
        <f>podroze5[[#This Row],[Imie]]&amp;podroze5[[#This Row],[Nazwisko]]</f>
        <v>AndrzejKolarski</v>
      </c>
      <c r="V72">
        <f>COUNTIF(podroze5[id],podroze5[[#This Row],[id]])</f>
        <v>14</v>
      </c>
      <c r="W72">
        <f>podroze5[[#This Row],[D_powr]]-podroze5[[#This Row],[D_wyj]]+1</f>
        <v>2</v>
      </c>
      <c r="X72" s="1" cm="1">
        <f t="array" ref="X72">SUM(IF(podroze5[Nazwisko]=podroze5[[#This Row],[Nazwisko]],podroze5[dnie],0))</f>
        <v>41</v>
      </c>
      <c r="AA72" s="17" t="s">
        <v>108</v>
      </c>
      <c r="AB72" s="1">
        <v>28</v>
      </c>
      <c r="AD72" s="17" t="s">
        <v>169</v>
      </c>
      <c r="AE72" s="1">
        <v>22</v>
      </c>
    </row>
    <row r="73" spans="15:31" x14ac:dyDescent="0.25">
      <c r="O73" s="1" t="s">
        <v>33</v>
      </c>
      <c r="P73" s="1" t="s">
        <v>41</v>
      </c>
      <c r="Q73" s="1" t="s">
        <v>72</v>
      </c>
      <c r="R73" s="2">
        <v>41779</v>
      </c>
      <c r="S73" s="2">
        <v>41780</v>
      </c>
      <c r="T73">
        <v>693.7</v>
      </c>
      <c r="U73" t="str">
        <f>podroze5[[#This Row],[Imie]]&amp;podroze5[[#This Row],[Nazwisko]]</f>
        <v>AndrzejKolarski</v>
      </c>
      <c r="V73">
        <f>COUNTIF(podroze5[id],podroze5[[#This Row],[id]])</f>
        <v>14</v>
      </c>
      <c r="W73">
        <f>podroze5[[#This Row],[D_powr]]-podroze5[[#This Row],[D_wyj]]+1</f>
        <v>2</v>
      </c>
      <c r="X73" s="1" cm="1">
        <f t="array" ref="X73">SUM(IF(podroze5[Nazwisko]=podroze5[[#This Row],[Nazwisko]],podroze5[dnie],0))</f>
        <v>41</v>
      </c>
      <c r="AA73" s="17" t="s">
        <v>167</v>
      </c>
      <c r="AB73" s="1">
        <v>28</v>
      </c>
      <c r="AD73" s="17" t="s">
        <v>165</v>
      </c>
      <c r="AE73" s="1">
        <v>22</v>
      </c>
    </row>
    <row r="74" spans="15:31" x14ac:dyDescent="0.25">
      <c r="O74" s="1" t="s">
        <v>93</v>
      </c>
      <c r="P74" s="1" t="s">
        <v>124</v>
      </c>
      <c r="Q74" s="1" t="s">
        <v>59</v>
      </c>
      <c r="R74" s="2">
        <v>41661</v>
      </c>
      <c r="S74" s="2">
        <v>41661</v>
      </c>
      <c r="T74">
        <v>442</v>
      </c>
      <c r="U74" t="str">
        <f>podroze5[[#This Row],[Imie]]&amp;podroze5[[#This Row],[Nazwisko]]</f>
        <v>ZofiaBudzianowska</v>
      </c>
      <c r="V74">
        <f>COUNTIF(podroze5[id],podroze5[[#This Row],[id]])</f>
        <v>16</v>
      </c>
      <c r="W74">
        <f>podroze5[[#This Row],[D_powr]]-podroze5[[#This Row],[D_wyj]]+1</f>
        <v>1</v>
      </c>
      <c r="X74" s="1" cm="1">
        <f t="array" ref="X74">SUM(IF(podroze5[Nazwisko]=podroze5[[#This Row],[Nazwisko]],podroze5[dnie],0))</f>
        <v>41</v>
      </c>
      <c r="AA74" s="17" t="s">
        <v>149</v>
      </c>
      <c r="AB74" s="1">
        <v>34</v>
      </c>
      <c r="AD74" s="17" t="s">
        <v>53</v>
      </c>
      <c r="AE74" s="1">
        <v>22</v>
      </c>
    </row>
    <row r="75" spans="15:31" x14ac:dyDescent="0.25">
      <c r="O75" s="1" t="s">
        <v>93</v>
      </c>
      <c r="P75" s="1" t="s">
        <v>124</v>
      </c>
      <c r="Q75" s="1" t="s">
        <v>17</v>
      </c>
      <c r="R75" s="2">
        <v>41889</v>
      </c>
      <c r="S75" s="2">
        <v>41889</v>
      </c>
      <c r="T75">
        <v>501.5</v>
      </c>
      <c r="U75" t="str">
        <f>podroze5[[#This Row],[Imie]]&amp;podroze5[[#This Row],[Nazwisko]]</f>
        <v>ZofiaBudzianowska</v>
      </c>
      <c r="V75">
        <f>COUNTIF(podroze5[id],podroze5[[#This Row],[id]])</f>
        <v>16</v>
      </c>
      <c r="W75">
        <f>podroze5[[#This Row],[D_powr]]-podroze5[[#This Row],[D_wyj]]+1</f>
        <v>1</v>
      </c>
      <c r="X75" s="1" cm="1">
        <f t="array" ref="X75">SUM(IF(podroze5[Nazwisko]=podroze5[[#This Row],[Nazwisko]],podroze5[dnie],0))</f>
        <v>41</v>
      </c>
      <c r="AA75" s="17" t="s">
        <v>110</v>
      </c>
      <c r="AB75" s="1">
        <v>27</v>
      </c>
      <c r="AD75" s="17" t="s">
        <v>63</v>
      </c>
      <c r="AE75" s="1">
        <v>22</v>
      </c>
    </row>
    <row r="76" spans="15:31" x14ac:dyDescent="0.25">
      <c r="O76" s="1" t="s">
        <v>93</v>
      </c>
      <c r="P76" s="1" t="s">
        <v>124</v>
      </c>
      <c r="Q76" s="1" t="s">
        <v>72</v>
      </c>
      <c r="R76" s="2">
        <v>41982</v>
      </c>
      <c r="S76" s="2">
        <v>41982</v>
      </c>
      <c r="T76">
        <v>494.7</v>
      </c>
      <c r="U76" t="str">
        <f>podroze5[[#This Row],[Imie]]&amp;podroze5[[#This Row],[Nazwisko]]</f>
        <v>ZofiaBudzianowska</v>
      </c>
      <c r="V76">
        <f>COUNTIF(podroze5[id],podroze5[[#This Row],[id]])</f>
        <v>16</v>
      </c>
      <c r="W76">
        <f>podroze5[[#This Row],[D_powr]]-podroze5[[#This Row],[D_wyj]]+1</f>
        <v>1</v>
      </c>
      <c r="X76" s="1" cm="1">
        <f t="array" ref="X76">SUM(IF(podroze5[Nazwisko]=podroze5[[#This Row],[Nazwisko]],podroze5[dnie],0))</f>
        <v>41</v>
      </c>
      <c r="AA76" s="17" t="s">
        <v>159</v>
      </c>
      <c r="AB76" s="1">
        <v>25</v>
      </c>
      <c r="AD76" s="17" t="s">
        <v>160</v>
      </c>
      <c r="AE76" s="1">
        <v>21</v>
      </c>
    </row>
    <row r="77" spans="15:31" x14ac:dyDescent="0.25">
      <c r="O77" s="1" t="s">
        <v>93</v>
      </c>
      <c r="P77" s="1" t="s">
        <v>124</v>
      </c>
      <c r="Q77" s="1" t="s">
        <v>38</v>
      </c>
      <c r="R77" s="2">
        <v>41985</v>
      </c>
      <c r="S77" s="2">
        <v>41985</v>
      </c>
      <c r="T77">
        <v>278.8</v>
      </c>
      <c r="U77" t="str">
        <f>podroze5[[#This Row],[Imie]]&amp;podroze5[[#This Row],[Nazwisko]]</f>
        <v>ZofiaBudzianowska</v>
      </c>
      <c r="V77">
        <f>COUNTIF(podroze5[id],podroze5[[#This Row],[id]])</f>
        <v>16</v>
      </c>
      <c r="W77">
        <f>podroze5[[#This Row],[D_powr]]-podroze5[[#This Row],[D_wyj]]+1</f>
        <v>1</v>
      </c>
      <c r="X77" s="1" cm="1">
        <f t="array" ref="X77">SUM(IF(podroze5[Nazwisko]=podroze5[[#This Row],[Nazwisko]],podroze5[dnie],0))</f>
        <v>41</v>
      </c>
      <c r="AA77" s="17" t="s">
        <v>37</v>
      </c>
      <c r="AB77" s="1">
        <v>24</v>
      </c>
      <c r="AD77" s="17" t="s">
        <v>117</v>
      </c>
      <c r="AE77" s="1">
        <v>21</v>
      </c>
    </row>
    <row r="78" spans="15:31" x14ac:dyDescent="0.25">
      <c r="O78" s="1" t="s">
        <v>9</v>
      </c>
      <c r="P78" s="1" t="s">
        <v>103</v>
      </c>
      <c r="Q78" s="1" t="s">
        <v>19</v>
      </c>
      <c r="R78" s="2">
        <v>41747</v>
      </c>
      <c r="S78" s="2">
        <v>41747</v>
      </c>
      <c r="T78">
        <v>513.4</v>
      </c>
      <c r="U78" t="str">
        <f>podroze5[[#This Row],[Imie]]&amp;podroze5[[#This Row],[Nazwisko]]</f>
        <v>JustynaLaska</v>
      </c>
      <c r="V78">
        <f>COUNTIF(podroze5[id],podroze5[[#This Row],[id]])</f>
        <v>15</v>
      </c>
      <c r="W78">
        <f>podroze5[[#This Row],[D_powr]]-podroze5[[#This Row],[D_wyj]]+1</f>
        <v>1</v>
      </c>
      <c r="X78" s="1" cm="1">
        <f t="array" ref="X78">SUM(IF(podroze5[Nazwisko]=podroze5[[#This Row],[Nazwisko]],podroze5[dnie],0))</f>
        <v>41</v>
      </c>
      <c r="AA78" s="17" t="s">
        <v>45</v>
      </c>
      <c r="AB78" s="1">
        <v>17</v>
      </c>
      <c r="AD78" s="17" t="s">
        <v>118</v>
      </c>
      <c r="AE78" s="1">
        <v>21</v>
      </c>
    </row>
    <row r="79" spans="15:31" x14ac:dyDescent="0.25">
      <c r="O79" s="1" t="s">
        <v>9</v>
      </c>
      <c r="P79" s="1" t="s">
        <v>103</v>
      </c>
      <c r="Q79" s="1" t="s">
        <v>47</v>
      </c>
      <c r="R79" s="2">
        <v>41818</v>
      </c>
      <c r="S79" s="2">
        <v>41818</v>
      </c>
      <c r="T79">
        <v>363.8</v>
      </c>
      <c r="U79" t="str">
        <f>podroze5[[#This Row],[Imie]]&amp;podroze5[[#This Row],[Nazwisko]]</f>
        <v>JustynaLaska</v>
      </c>
      <c r="V79">
        <f>COUNTIF(podroze5[id],podroze5[[#This Row],[id]])</f>
        <v>15</v>
      </c>
      <c r="W79">
        <f>podroze5[[#This Row],[D_powr]]-podroze5[[#This Row],[D_wyj]]+1</f>
        <v>1</v>
      </c>
      <c r="X79" s="1" cm="1">
        <f t="array" ref="X79">SUM(IF(podroze5[Nazwisko]=podroze5[[#This Row],[Nazwisko]],podroze5[dnie],0))</f>
        <v>41</v>
      </c>
      <c r="AA79" s="17" t="s">
        <v>112</v>
      </c>
      <c r="AB79" s="1">
        <v>32</v>
      </c>
      <c r="AD79" s="17" t="s">
        <v>58</v>
      </c>
      <c r="AE79" s="1">
        <v>21</v>
      </c>
    </row>
    <row r="80" spans="15:31" x14ac:dyDescent="0.25">
      <c r="O80" s="1" t="s">
        <v>9</v>
      </c>
      <c r="P80" s="1" t="s">
        <v>103</v>
      </c>
      <c r="Q80" s="1" t="s">
        <v>38</v>
      </c>
      <c r="R80" s="2">
        <v>41911</v>
      </c>
      <c r="S80" s="2">
        <v>41911</v>
      </c>
      <c r="T80">
        <v>278.8</v>
      </c>
      <c r="U80" t="str">
        <f>podroze5[[#This Row],[Imie]]&amp;podroze5[[#This Row],[Nazwisko]]</f>
        <v>JustynaLaska</v>
      </c>
      <c r="V80">
        <f>COUNTIF(podroze5[id],podroze5[[#This Row],[id]])</f>
        <v>15</v>
      </c>
      <c r="W80">
        <f>podroze5[[#This Row],[D_powr]]-podroze5[[#This Row],[D_wyj]]+1</f>
        <v>1</v>
      </c>
      <c r="X80" s="1" cm="1">
        <f t="array" ref="X80">SUM(IF(podroze5[Nazwisko]=podroze5[[#This Row],[Nazwisko]],podroze5[dnie],0))</f>
        <v>41</v>
      </c>
      <c r="AA80" s="17" t="s">
        <v>90</v>
      </c>
      <c r="AB80" s="1">
        <v>16</v>
      </c>
      <c r="AD80" s="17" t="s">
        <v>133</v>
      </c>
      <c r="AE80" s="1">
        <v>20</v>
      </c>
    </row>
    <row r="81" spans="15:31" x14ac:dyDescent="0.25">
      <c r="O81" s="1" t="s">
        <v>9</v>
      </c>
      <c r="P81" s="1" t="s">
        <v>103</v>
      </c>
      <c r="Q81" s="1" t="s">
        <v>24</v>
      </c>
      <c r="R81" s="2">
        <v>41915</v>
      </c>
      <c r="S81" s="2">
        <v>41915</v>
      </c>
      <c r="T81">
        <v>290.7</v>
      </c>
      <c r="U81" t="str">
        <f>podroze5[[#This Row],[Imie]]&amp;podroze5[[#This Row],[Nazwisko]]</f>
        <v>JustynaLaska</v>
      </c>
      <c r="V81">
        <f>COUNTIF(podroze5[id],podroze5[[#This Row],[id]])</f>
        <v>15</v>
      </c>
      <c r="W81">
        <f>podroze5[[#This Row],[D_powr]]-podroze5[[#This Row],[D_wyj]]+1</f>
        <v>1</v>
      </c>
      <c r="X81" s="1" cm="1">
        <f t="array" ref="X81">SUM(IF(podroze5[Nazwisko]=podroze5[[#This Row],[Nazwisko]],podroze5[dnie],0))</f>
        <v>41</v>
      </c>
      <c r="AA81" s="17" t="s">
        <v>162</v>
      </c>
      <c r="AB81" s="1">
        <v>28</v>
      </c>
      <c r="AD81" s="17" t="s">
        <v>130</v>
      </c>
      <c r="AE81" s="1">
        <v>20</v>
      </c>
    </row>
    <row r="82" spans="15:31" x14ac:dyDescent="0.25">
      <c r="O82" s="1" t="s">
        <v>9</v>
      </c>
      <c r="P82" s="1" t="s">
        <v>103</v>
      </c>
      <c r="Q82" s="1" t="s">
        <v>11</v>
      </c>
      <c r="R82" s="2">
        <v>41965</v>
      </c>
      <c r="S82" s="2">
        <v>41965</v>
      </c>
      <c r="T82">
        <v>156.4</v>
      </c>
      <c r="U82" t="str">
        <f>podroze5[[#This Row],[Imie]]&amp;podroze5[[#This Row],[Nazwisko]]</f>
        <v>JustynaLaska</v>
      </c>
      <c r="V82">
        <f>COUNTIF(podroze5[id],podroze5[[#This Row],[id]])</f>
        <v>15</v>
      </c>
      <c r="W82">
        <f>podroze5[[#This Row],[D_powr]]-podroze5[[#This Row],[D_wyj]]+1</f>
        <v>1</v>
      </c>
      <c r="X82" s="1" cm="1">
        <f t="array" ref="X82">SUM(IF(podroze5[Nazwisko]=podroze5[[#This Row],[Nazwisko]],podroze5[dnie],0))</f>
        <v>41</v>
      </c>
      <c r="AA82" s="17" t="s">
        <v>40</v>
      </c>
      <c r="AB82" s="1">
        <v>16</v>
      </c>
      <c r="AD82" s="17" t="s">
        <v>29</v>
      </c>
      <c r="AE82" s="1">
        <v>20</v>
      </c>
    </row>
    <row r="83" spans="15:31" x14ac:dyDescent="0.25">
      <c r="O83" s="1" t="s">
        <v>33</v>
      </c>
      <c r="P83" s="1" t="s">
        <v>41</v>
      </c>
      <c r="Q83" s="1" t="s">
        <v>14</v>
      </c>
      <c r="R83" s="2">
        <v>41646</v>
      </c>
      <c r="S83" s="2">
        <v>41646</v>
      </c>
      <c r="T83">
        <v>178.5</v>
      </c>
      <c r="U83" t="str">
        <f>podroze5[[#This Row],[Imie]]&amp;podroze5[[#This Row],[Nazwisko]]</f>
        <v>AndrzejKolarski</v>
      </c>
      <c r="V83">
        <f>COUNTIF(podroze5[id],podroze5[[#This Row],[id]])</f>
        <v>14</v>
      </c>
      <c r="W83">
        <f>podroze5[[#This Row],[D_powr]]-podroze5[[#This Row],[D_wyj]]+1</f>
        <v>1</v>
      </c>
      <c r="X83" s="1" cm="1">
        <f t="array" ref="X83">SUM(IF(podroze5[Nazwisko]=podroze5[[#This Row],[Nazwisko]],podroze5[dnie],0))</f>
        <v>41</v>
      </c>
      <c r="AA83" s="17" t="s">
        <v>76</v>
      </c>
      <c r="AB83" s="1">
        <v>27</v>
      </c>
      <c r="AD83" s="17" t="s">
        <v>152</v>
      </c>
      <c r="AE83" s="1">
        <v>20</v>
      </c>
    </row>
    <row r="84" spans="15:31" x14ac:dyDescent="0.25">
      <c r="O84" s="1" t="s">
        <v>33</v>
      </c>
      <c r="P84" s="1" t="s">
        <v>41</v>
      </c>
      <c r="Q84" s="1" t="s">
        <v>19</v>
      </c>
      <c r="R84" s="2">
        <v>41680</v>
      </c>
      <c r="S84" s="2">
        <v>41680</v>
      </c>
      <c r="T84">
        <v>513.4</v>
      </c>
      <c r="U84" t="str">
        <f>podroze5[[#This Row],[Imie]]&amp;podroze5[[#This Row],[Nazwisko]]</f>
        <v>AndrzejKolarski</v>
      </c>
      <c r="V84">
        <f>COUNTIF(podroze5[id],podroze5[[#This Row],[id]])</f>
        <v>14</v>
      </c>
      <c r="W84">
        <f>podroze5[[#This Row],[D_powr]]-podroze5[[#This Row],[D_wyj]]+1</f>
        <v>1</v>
      </c>
      <c r="X84" s="1" cm="1">
        <f t="array" ref="X84">SUM(IF(podroze5[Nazwisko]=podroze5[[#This Row],[Nazwisko]],podroze5[dnie],0))</f>
        <v>41</v>
      </c>
      <c r="AA84" s="17" t="s">
        <v>77</v>
      </c>
      <c r="AB84" s="1">
        <v>35</v>
      </c>
      <c r="AD84" s="17" t="s">
        <v>80</v>
      </c>
      <c r="AE84" s="1">
        <v>19</v>
      </c>
    </row>
    <row r="85" spans="15:31" x14ac:dyDescent="0.25">
      <c r="O85" s="1" t="s">
        <v>33</v>
      </c>
      <c r="P85" s="1" t="s">
        <v>41</v>
      </c>
      <c r="Q85" s="1" t="s">
        <v>17</v>
      </c>
      <c r="R85" s="2">
        <v>41898</v>
      </c>
      <c r="S85" s="2">
        <v>41898</v>
      </c>
      <c r="T85">
        <v>501.5</v>
      </c>
      <c r="U85" t="str">
        <f>podroze5[[#This Row],[Imie]]&amp;podroze5[[#This Row],[Nazwisko]]</f>
        <v>AndrzejKolarski</v>
      </c>
      <c r="V85">
        <f>COUNTIF(podroze5[id],podroze5[[#This Row],[id]])</f>
        <v>14</v>
      </c>
      <c r="W85">
        <f>podroze5[[#This Row],[D_powr]]-podroze5[[#This Row],[D_wyj]]+1</f>
        <v>1</v>
      </c>
      <c r="X85" s="1" cm="1">
        <f t="array" ref="X85">SUM(IF(podroze5[Nazwisko]=podroze5[[#This Row],[Nazwisko]],podroze5[dnie],0))</f>
        <v>41</v>
      </c>
      <c r="AA85" s="17" t="s">
        <v>63</v>
      </c>
      <c r="AB85" s="1">
        <v>22</v>
      </c>
      <c r="AD85" s="17" t="s">
        <v>141</v>
      </c>
      <c r="AE85" s="1">
        <v>18</v>
      </c>
    </row>
    <row r="86" spans="15:31" x14ac:dyDescent="0.25">
      <c r="O86" s="1" t="s">
        <v>54</v>
      </c>
      <c r="P86" s="1" t="s">
        <v>121</v>
      </c>
      <c r="Q86" s="1" t="s">
        <v>47</v>
      </c>
      <c r="R86" s="2">
        <v>41709</v>
      </c>
      <c r="S86" s="2">
        <v>41709</v>
      </c>
      <c r="T86">
        <v>363.8</v>
      </c>
      <c r="U86" t="str">
        <f>podroze5[[#This Row],[Imie]]&amp;podroze5[[#This Row],[Nazwisko]]</f>
        <v>PaulinaMaskor</v>
      </c>
      <c r="V86">
        <f>COUNTIF(podroze5[id],podroze5[[#This Row],[id]])</f>
        <v>13</v>
      </c>
      <c r="W86">
        <f>podroze5[[#This Row],[D_powr]]-podroze5[[#This Row],[D_wyj]]+1</f>
        <v>1</v>
      </c>
      <c r="X86" s="1" cm="1">
        <f t="array" ref="X86">SUM(IF(podroze5[Nazwisko]=podroze5[[#This Row],[Nazwisko]],podroze5[dnie],0))</f>
        <v>41</v>
      </c>
      <c r="AA86" s="17" t="s">
        <v>16</v>
      </c>
      <c r="AB86" s="1">
        <v>39</v>
      </c>
      <c r="AD86" s="17" t="s">
        <v>71</v>
      </c>
      <c r="AE86" s="1">
        <v>18</v>
      </c>
    </row>
    <row r="87" spans="15:31" x14ac:dyDescent="0.25">
      <c r="O87" s="1" t="s">
        <v>54</v>
      </c>
      <c r="P87" s="1" t="s">
        <v>121</v>
      </c>
      <c r="Q87" s="1" t="s">
        <v>38</v>
      </c>
      <c r="R87" s="2">
        <v>41934</v>
      </c>
      <c r="S87" s="2">
        <v>41934</v>
      </c>
      <c r="T87">
        <v>278.8</v>
      </c>
      <c r="U87" t="str">
        <f>podroze5[[#This Row],[Imie]]&amp;podroze5[[#This Row],[Nazwisko]]</f>
        <v>PaulinaMaskor</v>
      </c>
      <c r="V87">
        <f>COUNTIF(podroze5[id],podroze5[[#This Row],[id]])</f>
        <v>13</v>
      </c>
      <c r="W87">
        <f>podroze5[[#This Row],[D_powr]]-podroze5[[#This Row],[D_wyj]]+1</f>
        <v>1</v>
      </c>
      <c r="X87" s="1" cm="1">
        <f t="array" ref="X87">SUM(IF(podroze5[Nazwisko]=podroze5[[#This Row],[Nazwisko]],podroze5[dnie],0))</f>
        <v>41</v>
      </c>
      <c r="AA87" s="17" t="s">
        <v>114</v>
      </c>
      <c r="AB87" s="1">
        <v>42</v>
      </c>
      <c r="AD87" s="17" t="s">
        <v>171</v>
      </c>
      <c r="AE87" s="1">
        <v>18</v>
      </c>
    </row>
    <row r="88" spans="15:31" x14ac:dyDescent="0.25">
      <c r="O88" s="1" t="s">
        <v>54</v>
      </c>
      <c r="P88" s="1" t="s">
        <v>121</v>
      </c>
      <c r="Q88" s="1" t="s">
        <v>38</v>
      </c>
      <c r="R88" s="2">
        <v>41937</v>
      </c>
      <c r="S88" s="2">
        <v>41937</v>
      </c>
      <c r="T88">
        <v>278.8</v>
      </c>
      <c r="U88" t="str">
        <f>podroze5[[#This Row],[Imie]]&amp;podroze5[[#This Row],[Nazwisko]]</f>
        <v>PaulinaMaskor</v>
      </c>
      <c r="V88">
        <f>COUNTIF(podroze5[id],podroze5[[#This Row],[id]])</f>
        <v>13</v>
      </c>
      <c r="W88">
        <f>podroze5[[#This Row],[D_powr]]-podroze5[[#This Row],[D_wyj]]+1</f>
        <v>1</v>
      </c>
      <c r="X88" s="1" cm="1">
        <f t="array" ref="X88">SUM(IF(podroze5[Nazwisko]=podroze5[[#This Row],[Nazwisko]],podroze5[dnie],0))</f>
        <v>41</v>
      </c>
      <c r="AA88" s="17" t="s">
        <v>92</v>
      </c>
      <c r="AB88" s="1">
        <v>42</v>
      </c>
      <c r="AD88" s="17" t="s">
        <v>49</v>
      </c>
      <c r="AE88" s="1">
        <v>17</v>
      </c>
    </row>
    <row r="89" spans="15:31" x14ac:dyDescent="0.25">
      <c r="O89" s="1" t="s">
        <v>54</v>
      </c>
      <c r="P89" s="1" t="s">
        <v>121</v>
      </c>
      <c r="Q89" s="1" t="s">
        <v>17</v>
      </c>
      <c r="R89" s="2">
        <v>41990</v>
      </c>
      <c r="S89" s="2">
        <v>41990</v>
      </c>
      <c r="T89">
        <v>501.5</v>
      </c>
      <c r="U89" t="str">
        <f>podroze5[[#This Row],[Imie]]&amp;podroze5[[#This Row],[Nazwisko]]</f>
        <v>PaulinaMaskor</v>
      </c>
      <c r="V89">
        <f>COUNTIF(podroze5[id],podroze5[[#This Row],[id]])</f>
        <v>13</v>
      </c>
      <c r="W89">
        <f>podroze5[[#This Row],[D_powr]]-podroze5[[#This Row],[D_wyj]]+1</f>
        <v>1</v>
      </c>
      <c r="X89" s="1" cm="1">
        <f t="array" ref="X89">SUM(IF(podroze5[Nazwisko]=podroze5[[#This Row],[Nazwisko]],podroze5[dnie],0))</f>
        <v>41</v>
      </c>
      <c r="AA89" s="17" t="s">
        <v>94</v>
      </c>
      <c r="AB89" s="1">
        <v>36</v>
      </c>
      <c r="AD89" s="17" t="s">
        <v>105</v>
      </c>
      <c r="AE89" s="1">
        <v>17</v>
      </c>
    </row>
    <row r="90" spans="15:31" x14ac:dyDescent="0.25">
      <c r="O90" s="1" t="s">
        <v>22</v>
      </c>
      <c r="P90" s="1" t="s">
        <v>23</v>
      </c>
      <c r="Q90" s="1" t="s">
        <v>72</v>
      </c>
      <c r="R90" s="2">
        <v>41689</v>
      </c>
      <c r="S90" s="2">
        <v>41693</v>
      </c>
      <c r="T90">
        <v>1290.7</v>
      </c>
      <c r="U90" t="str">
        <f>podroze5[[#This Row],[Imie]]&amp;podroze5[[#This Row],[Nazwisko]]</f>
        <v>PatrycjaAndrycz</v>
      </c>
      <c r="V90">
        <f>COUNTIF(podroze5[id],podroze5[[#This Row],[id]])</f>
        <v>12</v>
      </c>
      <c r="W90">
        <f>podroze5[[#This Row],[D_powr]]-podroze5[[#This Row],[D_wyj]]+1</f>
        <v>5</v>
      </c>
      <c r="X90" s="1" cm="1">
        <f t="array" ref="X90">SUM(IF(podroze5[Nazwisko]=podroze5[[#This Row],[Nazwisko]],podroze5[dnie],0))</f>
        <v>40</v>
      </c>
      <c r="AA90" s="17" t="s">
        <v>138</v>
      </c>
      <c r="AB90" s="1">
        <v>30</v>
      </c>
      <c r="AD90" s="17" t="s">
        <v>87</v>
      </c>
      <c r="AE90" s="1">
        <v>17</v>
      </c>
    </row>
    <row r="91" spans="15:31" x14ac:dyDescent="0.25">
      <c r="O91" s="1" t="s">
        <v>22</v>
      </c>
      <c r="P91" s="1" t="s">
        <v>23</v>
      </c>
      <c r="Q91" s="1" t="s">
        <v>8</v>
      </c>
      <c r="R91" s="2">
        <v>41863</v>
      </c>
      <c r="S91" s="2">
        <v>41867</v>
      </c>
      <c r="T91">
        <v>1524</v>
      </c>
      <c r="U91" t="str">
        <f>podroze5[[#This Row],[Imie]]&amp;podroze5[[#This Row],[Nazwisko]]</f>
        <v>PatrycjaAndrycz</v>
      </c>
      <c r="V91">
        <f>COUNTIF(podroze5[id],podroze5[[#This Row],[id]])</f>
        <v>12</v>
      </c>
      <c r="W91">
        <f>podroze5[[#This Row],[D_powr]]-podroze5[[#This Row],[D_wyj]]+1</f>
        <v>5</v>
      </c>
      <c r="X91" s="1" cm="1">
        <f t="array" ref="X91">SUM(IF(podroze5[Nazwisko]=podroze5[[#This Row],[Nazwisko]],podroze5[dnie],0))</f>
        <v>40</v>
      </c>
      <c r="AA91" s="17" t="s">
        <v>116</v>
      </c>
      <c r="AB91" s="1">
        <v>24</v>
      </c>
      <c r="AD91" s="17" t="s">
        <v>45</v>
      </c>
      <c r="AE91" s="1">
        <v>17</v>
      </c>
    </row>
    <row r="92" spans="15:31" x14ac:dyDescent="0.25">
      <c r="O92" s="1" t="s">
        <v>22</v>
      </c>
      <c r="P92" s="1" t="s">
        <v>23</v>
      </c>
      <c r="Q92" s="1" t="s">
        <v>59</v>
      </c>
      <c r="R92" s="2">
        <v>41905</v>
      </c>
      <c r="S92" s="2">
        <v>41909</v>
      </c>
      <c r="T92">
        <v>1078</v>
      </c>
      <c r="U92" t="str">
        <f>podroze5[[#This Row],[Imie]]&amp;podroze5[[#This Row],[Nazwisko]]</f>
        <v>PatrycjaAndrycz</v>
      </c>
      <c r="V92">
        <f>COUNTIF(podroze5[id],podroze5[[#This Row],[id]])</f>
        <v>12</v>
      </c>
      <c r="W92">
        <f>podroze5[[#This Row],[D_powr]]-podroze5[[#This Row],[D_wyj]]+1</f>
        <v>5</v>
      </c>
      <c r="X92" s="1" cm="1">
        <f t="array" ref="X92">SUM(IF(podroze5[Nazwisko]=podroze5[[#This Row],[Nazwisko]],podroze5[dnie],0))</f>
        <v>40</v>
      </c>
      <c r="AA92" s="17" t="s">
        <v>95</v>
      </c>
      <c r="AB92" s="1">
        <v>29</v>
      </c>
      <c r="AD92" s="17" t="s">
        <v>161</v>
      </c>
      <c r="AE92" s="1">
        <v>17</v>
      </c>
    </row>
    <row r="93" spans="15:31" x14ac:dyDescent="0.25">
      <c r="O93" s="1" t="s">
        <v>22</v>
      </c>
      <c r="P93" s="1" t="s">
        <v>23</v>
      </c>
      <c r="Q93" s="1" t="s">
        <v>24</v>
      </c>
      <c r="R93" s="2">
        <v>41911</v>
      </c>
      <c r="S93" s="2">
        <v>41915</v>
      </c>
      <c r="T93">
        <v>886.7</v>
      </c>
      <c r="U93" t="str">
        <f>podroze5[[#This Row],[Imie]]&amp;podroze5[[#This Row],[Nazwisko]]</f>
        <v>PatrycjaAndrycz</v>
      </c>
      <c r="V93">
        <f>COUNTIF(podroze5[id],podroze5[[#This Row],[id]])</f>
        <v>12</v>
      </c>
      <c r="W93">
        <f>podroze5[[#This Row],[D_powr]]-podroze5[[#This Row],[D_wyj]]+1</f>
        <v>5</v>
      </c>
      <c r="X93" s="1" cm="1">
        <f t="array" ref="X93">SUM(IF(podroze5[Nazwisko]=podroze5[[#This Row],[Nazwisko]],podroze5[dnie],0))</f>
        <v>40</v>
      </c>
      <c r="AA93" s="17" t="s">
        <v>161</v>
      </c>
      <c r="AB93" s="1">
        <v>17</v>
      </c>
      <c r="AD93" s="17" t="s">
        <v>68</v>
      </c>
      <c r="AE93" s="1">
        <v>16</v>
      </c>
    </row>
    <row r="94" spans="15:31" x14ac:dyDescent="0.25">
      <c r="O94" s="1" t="s">
        <v>84</v>
      </c>
      <c r="P94" s="1" t="s">
        <v>85</v>
      </c>
      <c r="Q94" s="1" t="s">
        <v>38</v>
      </c>
      <c r="R94" s="2">
        <v>41803</v>
      </c>
      <c r="S94" s="2">
        <v>41807</v>
      </c>
      <c r="T94">
        <v>794.8</v>
      </c>
      <c r="U94" t="str">
        <f>podroze5[[#This Row],[Imie]]&amp;podroze5[[#This Row],[Nazwisko]]</f>
        <v>EdwinaElawa</v>
      </c>
      <c r="V94">
        <f>COUNTIF(podroze5[id],podroze5[[#This Row],[id]])</f>
        <v>12</v>
      </c>
      <c r="W94">
        <f>podroze5[[#This Row],[D_powr]]-podroze5[[#This Row],[D_wyj]]+1</f>
        <v>5</v>
      </c>
      <c r="X94" s="1" cm="1">
        <f t="array" ref="X94">SUM(IF(podroze5[Nazwisko]=podroze5[[#This Row],[Nazwisko]],podroze5[dnie],0))</f>
        <v>40</v>
      </c>
      <c r="AA94" s="17" t="s">
        <v>96</v>
      </c>
      <c r="AB94" s="1">
        <v>33</v>
      </c>
      <c r="AD94" s="17" t="s">
        <v>90</v>
      </c>
      <c r="AE94" s="1">
        <v>16</v>
      </c>
    </row>
    <row r="95" spans="15:31" x14ac:dyDescent="0.25">
      <c r="O95" s="1" t="s">
        <v>84</v>
      </c>
      <c r="P95" s="1" t="s">
        <v>85</v>
      </c>
      <c r="Q95" s="1" t="s">
        <v>19</v>
      </c>
      <c r="R95" s="2">
        <v>41886</v>
      </c>
      <c r="S95" s="2">
        <v>41890</v>
      </c>
      <c r="T95">
        <v>1077.4000000000001</v>
      </c>
      <c r="U95" t="str">
        <f>podroze5[[#This Row],[Imie]]&amp;podroze5[[#This Row],[Nazwisko]]</f>
        <v>EdwinaElawa</v>
      </c>
      <c r="V95">
        <f>COUNTIF(podroze5[id],podroze5[[#This Row],[id]])</f>
        <v>12</v>
      </c>
      <c r="W95">
        <f>podroze5[[#This Row],[D_powr]]-podroze5[[#This Row],[D_wyj]]+1</f>
        <v>5</v>
      </c>
      <c r="X95" s="1" cm="1">
        <f t="array" ref="X95">SUM(IF(podroze5[Nazwisko]=podroze5[[#This Row],[Nazwisko]],podroze5[dnie],0))</f>
        <v>40</v>
      </c>
      <c r="AA95" s="17" t="s">
        <v>18</v>
      </c>
      <c r="AB95" s="1">
        <v>36</v>
      </c>
      <c r="AD95" s="17" t="s">
        <v>40</v>
      </c>
      <c r="AE95" s="1">
        <v>16</v>
      </c>
    </row>
    <row r="96" spans="15:31" x14ac:dyDescent="0.25">
      <c r="O96" s="1" t="s">
        <v>84</v>
      </c>
      <c r="P96" s="1" t="s">
        <v>85</v>
      </c>
      <c r="Q96" s="1" t="s">
        <v>8</v>
      </c>
      <c r="R96" s="2">
        <v>41958</v>
      </c>
      <c r="S96" s="2">
        <v>41962</v>
      </c>
      <c r="T96">
        <v>1524</v>
      </c>
      <c r="U96" t="str">
        <f>podroze5[[#This Row],[Imie]]&amp;podroze5[[#This Row],[Nazwisko]]</f>
        <v>EdwinaElawa</v>
      </c>
      <c r="V96">
        <f>COUNTIF(podroze5[id],podroze5[[#This Row],[id]])</f>
        <v>12</v>
      </c>
      <c r="W96">
        <f>podroze5[[#This Row],[D_powr]]-podroze5[[#This Row],[D_wyj]]+1</f>
        <v>5</v>
      </c>
      <c r="X96" s="1" cm="1">
        <f t="array" ref="X96">SUM(IF(podroze5[Nazwisko]=podroze5[[#This Row],[Nazwisko]],podroze5[dnie],0))</f>
        <v>40</v>
      </c>
      <c r="AA96" s="17" t="s">
        <v>117</v>
      </c>
      <c r="AB96" s="1">
        <v>21</v>
      </c>
      <c r="AD96" s="17" t="s">
        <v>132</v>
      </c>
      <c r="AE96" s="1">
        <v>16</v>
      </c>
    </row>
    <row r="97" spans="15:31" x14ac:dyDescent="0.25">
      <c r="O97" s="1" t="s">
        <v>22</v>
      </c>
      <c r="P97" s="1" t="s">
        <v>23</v>
      </c>
      <c r="Q97" s="1" t="s">
        <v>38</v>
      </c>
      <c r="R97" s="2">
        <v>41653</v>
      </c>
      <c r="S97" s="2">
        <v>41656</v>
      </c>
      <c r="T97">
        <v>665.8</v>
      </c>
      <c r="U97" t="str">
        <f>podroze5[[#This Row],[Imie]]&amp;podroze5[[#This Row],[Nazwisko]]</f>
        <v>PatrycjaAndrycz</v>
      </c>
      <c r="V97">
        <f>COUNTIF(podroze5[id],podroze5[[#This Row],[id]])</f>
        <v>12</v>
      </c>
      <c r="W97">
        <f>podroze5[[#This Row],[D_powr]]-podroze5[[#This Row],[D_wyj]]+1</f>
        <v>4</v>
      </c>
      <c r="X97" s="1" cm="1">
        <f t="array" ref="X97">SUM(IF(podroze5[Nazwisko]=podroze5[[#This Row],[Nazwisko]],podroze5[dnie],0))</f>
        <v>40</v>
      </c>
      <c r="AA97" s="17" t="s">
        <v>118</v>
      </c>
      <c r="AB97" s="1">
        <v>21</v>
      </c>
      <c r="AD97" s="17" t="s">
        <v>155</v>
      </c>
      <c r="AE97" s="1">
        <v>15</v>
      </c>
    </row>
    <row r="98" spans="15:31" x14ac:dyDescent="0.25">
      <c r="O98" s="1" t="s">
        <v>22</v>
      </c>
      <c r="P98" s="1" t="s">
        <v>23</v>
      </c>
      <c r="Q98" s="1" t="s">
        <v>24</v>
      </c>
      <c r="R98" s="2">
        <v>41898</v>
      </c>
      <c r="S98" s="2">
        <v>41901</v>
      </c>
      <c r="T98">
        <v>737.7</v>
      </c>
      <c r="U98" t="str">
        <f>podroze5[[#This Row],[Imie]]&amp;podroze5[[#This Row],[Nazwisko]]</f>
        <v>PatrycjaAndrycz</v>
      </c>
      <c r="V98">
        <f>COUNTIF(podroze5[id],podroze5[[#This Row],[id]])</f>
        <v>12</v>
      </c>
      <c r="W98">
        <f>podroze5[[#This Row],[D_powr]]-podroze5[[#This Row],[D_wyj]]+1</f>
        <v>4</v>
      </c>
      <c r="X98" s="1" cm="1">
        <f t="array" ref="X98">SUM(IF(podroze5[Nazwisko]=podroze5[[#This Row],[Nazwisko]],podroze5[dnie],0))</f>
        <v>40</v>
      </c>
      <c r="AA98" s="17" t="s">
        <v>65</v>
      </c>
      <c r="AB98" s="1">
        <v>28</v>
      </c>
      <c r="AD98" s="17" t="s">
        <v>55</v>
      </c>
      <c r="AE98" s="1">
        <v>14</v>
      </c>
    </row>
    <row r="99" spans="15:31" x14ac:dyDescent="0.25">
      <c r="O99" s="1" t="s">
        <v>84</v>
      </c>
      <c r="P99" s="1" t="s">
        <v>85</v>
      </c>
      <c r="Q99" s="1" t="s">
        <v>19</v>
      </c>
      <c r="R99" s="2">
        <v>41791</v>
      </c>
      <c r="S99" s="2">
        <v>41794</v>
      </c>
      <c r="T99">
        <v>936.4</v>
      </c>
      <c r="U99" t="str">
        <f>podroze5[[#This Row],[Imie]]&amp;podroze5[[#This Row],[Nazwisko]]</f>
        <v>EdwinaElawa</v>
      </c>
      <c r="V99">
        <f>COUNTIF(podroze5[id],podroze5[[#This Row],[id]])</f>
        <v>12</v>
      </c>
      <c r="W99">
        <f>podroze5[[#This Row],[D_powr]]-podroze5[[#This Row],[D_wyj]]+1</f>
        <v>4</v>
      </c>
      <c r="X99" s="1" cm="1">
        <f t="array" ref="X99">SUM(IF(podroze5[Nazwisko]=podroze5[[#This Row],[Nazwisko]],podroze5[dnie],0))</f>
        <v>40</v>
      </c>
      <c r="AA99" s="17" t="s">
        <v>58</v>
      </c>
      <c r="AB99" s="1">
        <v>21</v>
      </c>
      <c r="AD99" s="17" t="s">
        <v>81</v>
      </c>
      <c r="AE99" s="1">
        <v>14</v>
      </c>
    </row>
    <row r="100" spans="15:31" x14ac:dyDescent="0.25">
      <c r="O100" s="1" t="s">
        <v>84</v>
      </c>
      <c r="P100" s="1" t="s">
        <v>85</v>
      </c>
      <c r="Q100" s="1" t="s">
        <v>24</v>
      </c>
      <c r="R100" s="2">
        <v>41922</v>
      </c>
      <c r="S100" s="2">
        <v>41925</v>
      </c>
      <c r="T100">
        <v>737.7</v>
      </c>
      <c r="U100" t="str">
        <f>podroze5[[#This Row],[Imie]]&amp;podroze5[[#This Row],[Nazwisko]]</f>
        <v>EdwinaElawa</v>
      </c>
      <c r="V100">
        <f>COUNTIF(podroze5[id],podroze5[[#This Row],[id]])</f>
        <v>12</v>
      </c>
      <c r="W100">
        <f>podroze5[[#This Row],[D_powr]]-podroze5[[#This Row],[D_wyj]]+1</f>
        <v>4</v>
      </c>
      <c r="X100" s="1" cm="1">
        <f t="array" ref="X100">SUM(IF(podroze5[Nazwisko]=podroze5[[#This Row],[Nazwisko]],podroze5[dnie],0))</f>
        <v>40</v>
      </c>
      <c r="AA100" s="17" t="s">
        <v>136</v>
      </c>
      <c r="AB100" s="1">
        <v>30</v>
      </c>
      <c r="AD100" s="17" t="s">
        <v>43</v>
      </c>
      <c r="AE100" s="1">
        <v>11</v>
      </c>
    </row>
    <row r="101" spans="15:31" x14ac:dyDescent="0.25">
      <c r="O101" s="1" t="s">
        <v>22</v>
      </c>
      <c r="P101" s="1" t="s">
        <v>23</v>
      </c>
      <c r="Q101" s="1" t="s">
        <v>27</v>
      </c>
      <c r="R101" s="2">
        <v>41898</v>
      </c>
      <c r="S101" s="2">
        <v>41900</v>
      </c>
      <c r="T101">
        <v>698</v>
      </c>
      <c r="U101" t="str">
        <f>podroze5[[#This Row],[Imie]]&amp;podroze5[[#This Row],[Nazwisko]]</f>
        <v>PatrycjaAndrycz</v>
      </c>
      <c r="V101">
        <f>COUNTIF(podroze5[id],podroze5[[#This Row],[id]])</f>
        <v>12</v>
      </c>
      <c r="W101">
        <f>podroze5[[#This Row],[D_powr]]-podroze5[[#This Row],[D_wyj]]+1</f>
        <v>3</v>
      </c>
      <c r="X101" s="1" cm="1">
        <f t="array" ref="X101">SUM(IF(podroze5[Nazwisko]=podroze5[[#This Row],[Nazwisko]],podroze5[dnie],0))</f>
        <v>40</v>
      </c>
      <c r="AA101" s="17" t="s">
        <v>132</v>
      </c>
      <c r="AB101" s="1">
        <v>16</v>
      </c>
      <c r="AD101" s="17" t="s">
        <v>98</v>
      </c>
      <c r="AE101" s="1">
        <v>10</v>
      </c>
    </row>
    <row r="102" spans="15:31" x14ac:dyDescent="0.25">
      <c r="O102" s="1" t="s">
        <v>22</v>
      </c>
      <c r="P102" s="1" t="s">
        <v>23</v>
      </c>
      <c r="Q102" s="1" t="s">
        <v>72</v>
      </c>
      <c r="R102" s="2">
        <v>41935</v>
      </c>
      <c r="S102" s="2">
        <v>41937</v>
      </c>
      <c r="T102">
        <v>892.7</v>
      </c>
      <c r="U102" t="str">
        <f>podroze5[[#This Row],[Imie]]&amp;podroze5[[#This Row],[Nazwisko]]</f>
        <v>PatrycjaAndrycz</v>
      </c>
      <c r="V102">
        <f>COUNTIF(podroze5[id],podroze5[[#This Row],[id]])</f>
        <v>12</v>
      </c>
      <c r="W102">
        <f>podroze5[[#This Row],[D_powr]]-podroze5[[#This Row],[D_wyj]]+1</f>
        <v>3</v>
      </c>
      <c r="X102" s="1" cm="1">
        <f t="array" ref="X102">SUM(IF(podroze5[Nazwisko]=podroze5[[#This Row],[Nazwisko]],podroze5[dnie],0))</f>
        <v>40</v>
      </c>
      <c r="AA102" s="17" t="s">
        <v>21</v>
      </c>
      <c r="AB102" s="1">
        <v>34</v>
      </c>
      <c r="AD102" s="17" t="s">
        <v>174</v>
      </c>
      <c r="AE102" s="1">
        <v>3</v>
      </c>
    </row>
    <row r="103" spans="15:31" x14ac:dyDescent="0.25">
      <c r="O103" s="1" t="s">
        <v>84</v>
      </c>
      <c r="P103" s="1" t="s">
        <v>85</v>
      </c>
      <c r="Q103" s="1" t="s">
        <v>24</v>
      </c>
      <c r="R103" s="2">
        <v>41653</v>
      </c>
      <c r="S103" s="2">
        <v>41655</v>
      </c>
      <c r="T103">
        <v>588.70000000000005</v>
      </c>
      <c r="U103" t="str">
        <f>podroze5[[#This Row],[Imie]]&amp;podroze5[[#This Row],[Nazwisko]]</f>
        <v>EdwinaElawa</v>
      </c>
      <c r="V103">
        <f>COUNTIF(podroze5[id],podroze5[[#This Row],[id]])</f>
        <v>12</v>
      </c>
      <c r="W103">
        <f>podroze5[[#This Row],[D_powr]]-podroze5[[#This Row],[D_wyj]]+1</f>
        <v>3</v>
      </c>
      <c r="X103" s="1" cm="1">
        <f t="array" ref="X103">SUM(IF(podroze5[Nazwisko]=podroze5[[#This Row],[Nazwisko]],podroze5[dnie],0))</f>
        <v>40</v>
      </c>
      <c r="AA103" s="17" t="s">
        <v>180</v>
      </c>
      <c r="AB103" s="1">
        <v>2641</v>
      </c>
    </row>
    <row r="104" spans="15:31" x14ac:dyDescent="0.25">
      <c r="O104" s="1" t="s">
        <v>84</v>
      </c>
      <c r="P104" s="1" t="s">
        <v>85</v>
      </c>
      <c r="Q104" s="1" t="s">
        <v>8</v>
      </c>
      <c r="R104" s="2">
        <v>41767</v>
      </c>
      <c r="S104" s="2">
        <v>41769</v>
      </c>
      <c r="T104">
        <v>1102</v>
      </c>
      <c r="U104" t="str">
        <f>podroze5[[#This Row],[Imie]]&amp;podroze5[[#This Row],[Nazwisko]]</f>
        <v>EdwinaElawa</v>
      </c>
      <c r="V104">
        <f>COUNTIF(podroze5[id],podroze5[[#This Row],[id]])</f>
        <v>12</v>
      </c>
      <c r="W104">
        <f>podroze5[[#This Row],[D_powr]]-podroze5[[#This Row],[D_wyj]]+1</f>
        <v>3</v>
      </c>
      <c r="X104" s="1" cm="1">
        <f t="array" ref="X104">SUM(IF(podroze5[Nazwisko]=podroze5[[#This Row],[Nazwisko]],podroze5[dnie],0))</f>
        <v>40</v>
      </c>
    </row>
    <row r="105" spans="15:31" x14ac:dyDescent="0.25">
      <c r="O105" s="1" t="s">
        <v>84</v>
      </c>
      <c r="P105" s="1" t="s">
        <v>85</v>
      </c>
      <c r="Q105" s="1" t="s">
        <v>66</v>
      </c>
      <c r="R105" s="2">
        <v>41863</v>
      </c>
      <c r="S105" s="2">
        <v>41865</v>
      </c>
      <c r="T105">
        <v>663.7</v>
      </c>
      <c r="U105" t="str">
        <f>podroze5[[#This Row],[Imie]]&amp;podroze5[[#This Row],[Nazwisko]]</f>
        <v>EdwinaElawa</v>
      </c>
      <c r="V105">
        <f>COUNTIF(podroze5[id],podroze5[[#This Row],[id]])</f>
        <v>12</v>
      </c>
      <c r="W105">
        <f>podroze5[[#This Row],[D_powr]]-podroze5[[#This Row],[D_wyj]]+1</f>
        <v>3</v>
      </c>
      <c r="X105" s="1" cm="1">
        <f t="array" ref="X105">SUM(IF(podroze5[Nazwisko]=podroze5[[#This Row],[Nazwisko]],podroze5[dnie],0))</f>
        <v>40</v>
      </c>
    </row>
    <row r="106" spans="15:31" x14ac:dyDescent="0.25">
      <c r="O106" s="1" t="s">
        <v>84</v>
      </c>
      <c r="P106" s="1" t="s">
        <v>85</v>
      </c>
      <c r="Q106" s="1" t="s">
        <v>27</v>
      </c>
      <c r="R106" s="2">
        <v>41971</v>
      </c>
      <c r="S106" s="2">
        <v>41973</v>
      </c>
      <c r="T106">
        <v>698</v>
      </c>
      <c r="U106" t="str">
        <f>podroze5[[#This Row],[Imie]]&amp;podroze5[[#This Row],[Nazwisko]]</f>
        <v>EdwinaElawa</v>
      </c>
      <c r="V106">
        <f>COUNTIF(podroze5[id],podroze5[[#This Row],[id]])</f>
        <v>12</v>
      </c>
      <c r="W106">
        <f>podroze5[[#This Row],[D_powr]]-podroze5[[#This Row],[D_wyj]]+1</f>
        <v>3</v>
      </c>
      <c r="X106" s="1" cm="1">
        <f t="array" ref="X106">SUM(IF(podroze5[Nazwisko]=podroze5[[#This Row],[Nazwisko]],podroze5[dnie],0))</f>
        <v>40</v>
      </c>
    </row>
    <row r="107" spans="15:31" x14ac:dyDescent="0.25">
      <c r="O107" s="1" t="s">
        <v>22</v>
      </c>
      <c r="P107" s="1" t="s">
        <v>23</v>
      </c>
      <c r="Q107" s="1" t="s">
        <v>24</v>
      </c>
      <c r="R107" s="2">
        <v>41642</v>
      </c>
      <c r="S107" s="2">
        <v>41643</v>
      </c>
      <c r="T107">
        <v>439.7</v>
      </c>
      <c r="U107" t="str">
        <f>podroze5[[#This Row],[Imie]]&amp;podroze5[[#This Row],[Nazwisko]]</f>
        <v>PatrycjaAndrycz</v>
      </c>
      <c r="V107">
        <f>COUNTIF(podroze5[id],podroze5[[#This Row],[id]])</f>
        <v>12</v>
      </c>
      <c r="W107">
        <f>podroze5[[#This Row],[D_powr]]-podroze5[[#This Row],[D_wyj]]+1</f>
        <v>2</v>
      </c>
      <c r="X107" s="1" cm="1">
        <f t="array" ref="X107">SUM(IF(podroze5[Nazwisko]=podroze5[[#This Row],[Nazwisko]],podroze5[dnie],0))</f>
        <v>40</v>
      </c>
    </row>
    <row r="108" spans="15:31" x14ac:dyDescent="0.25">
      <c r="O108" s="1" t="s">
        <v>22</v>
      </c>
      <c r="P108" s="1" t="s">
        <v>23</v>
      </c>
      <c r="Q108" s="1" t="s">
        <v>19</v>
      </c>
      <c r="R108" s="2">
        <v>41764</v>
      </c>
      <c r="S108" s="2">
        <v>41765</v>
      </c>
      <c r="T108">
        <v>654.4</v>
      </c>
      <c r="U108" t="str">
        <f>podroze5[[#This Row],[Imie]]&amp;podroze5[[#This Row],[Nazwisko]]</f>
        <v>PatrycjaAndrycz</v>
      </c>
      <c r="V108">
        <f>COUNTIF(podroze5[id],podroze5[[#This Row],[id]])</f>
        <v>12</v>
      </c>
      <c r="W108">
        <f>podroze5[[#This Row],[D_powr]]-podroze5[[#This Row],[D_wyj]]+1</f>
        <v>2</v>
      </c>
      <c r="X108" s="1" cm="1">
        <f t="array" ref="X108">SUM(IF(podroze5[Nazwisko]=podroze5[[#This Row],[Nazwisko]],podroze5[dnie],0))</f>
        <v>40</v>
      </c>
    </row>
    <row r="109" spans="15:31" x14ac:dyDescent="0.25">
      <c r="O109" s="1" t="s">
        <v>84</v>
      </c>
      <c r="P109" s="1" t="s">
        <v>85</v>
      </c>
      <c r="Q109" s="1" t="s">
        <v>11</v>
      </c>
      <c r="R109" s="2">
        <v>41839</v>
      </c>
      <c r="S109" s="2">
        <v>41840</v>
      </c>
      <c r="T109">
        <v>295.39999999999998</v>
      </c>
      <c r="U109" t="str">
        <f>podroze5[[#This Row],[Imie]]&amp;podroze5[[#This Row],[Nazwisko]]</f>
        <v>EdwinaElawa</v>
      </c>
      <c r="V109">
        <f>COUNTIF(podroze5[id],podroze5[[#This Row],[id]])</f>
        <v>12</v>
      </c>
      <c r="W109">
        <f>podroze5[[#This Row],[D_powr]]-podroze5[[#This Row],[D_wyj]]+1</f>
        <v>2</v>
      </c>
      <c r="X109" s="1" cm="1">
        <f t="array" ref="X109">SUM(IF(podroze5[Nazwisko]=podroze5[[#This Row],[Nazwisko]],podroze5[dnie],0))</f>
        <v>40</v>
      </c>
    </row>
    <row r="110" spans="15:31" x14ac:dyDescent="0.25">
      <c r="O110" s="1" t="s">
        <v>84</v>
      </c>
      <c r="P110" s="1" t="s">
        <v>85</v>
      </c>
      <c r="Q110" s="1" t="s">
        <v>30</v>
      </c>
      <c r="R110" s="2">
        <v>41910</v>
      </c>
      <c r="S110" s="2">
        <v>41911</v>
      </c>
      <c r="T110">
        <v>331.5</v>
      </c>
      <c r="U110" t="str">
        <f>podroze5[[#This Row],[Imie]]&amp;podroze5[[#This Row],[Nazwisko]]</f>
        <v>EdwinaElawa</v>
      </c>
      <c r="V110">
        <f>COUNTIF(podroze5[id],podroze5[[#This Row],[id]])</f>
        <v>12</v>
      </c>
      <c r="W110">
        <f>podroze5[[#This Row],[D_powr]]-podroze5[[#This Row],[D_wyj]]+1</f>
        <v>2</v>
      </c>
      <c r="X110" s="1" cm="1">
        <f t="array" ref="X110">SUM(IF(podroze5[Nazwisko]=podroze5[[#This Row],[Nazwisko]],podroze5[dnie],0))</f>
        <v>40</v>
      </c>
    </row>
    <row r="111" spans="15:31" x14ac:dyDescent="0.25">
      <c r="O111" s="1" t="s">
        <v>22</v>
      </c>
      <c r="P111" s="1" t="s">
        <v>23</v>
      </c>
      <c r="Q111" s="1" t="s">
        <v>59</v>
      </c>
      <c r="R111" s="2">
        <v>41651</v>
      </c>
      <c r="S111" s="2">
        <v>41651</v>
      </c>
      <c r="T111">
        <v>442</v>
      </c>
      <c r="U111" t="str">
        <f>podroze5[[#This Row],[Imie]]&amp;podroze5[[#This Row],[Nazwisko]]</f>
        <v>PatrycjaAndrycz</v>
      </c>
      <c r="V111">
        <f>COUNTIF(podroze5[id],podroze5[[#This Row],[id]])</f>
        <v>12</v>
      </c>
      <c r="W111">
        <f>podroze5[[#This Row],[D_powr]]-podroze5[[#This Row],[D_wyj]]+1</f>
        <v>1</v>
      </c>
      <c r="X111" s="1" cm="1">
        <f t="array" ref="X111">SUM(IF(podroze5[Nazwisko]=podroze5[[#This Row],[Nazwisko]],podroze5[dnie],0))</f>
        <v>40</v>
      </c>
    </row>
    <row r="112" spans="15:31" x14ac:dyDescent="0.25">
      <c r="O112" s="1" t="s">
        <v>22</v>
      </c>
      <c r="P112" s="1" t="s">
        <v>23</v>
      </c>
      <c r="Q112" s="1" t="s">
        <v>11</v>
      </c>
      <c r="R112" s="2">
        <v>41797</v>
      </c>
      <c r="S112" s="2">
        <v>41797</v>
      </c>
      <c r="T112">
        <v>156.4</v>
      </c>
      <c r="U112" t="str">
        <f>podroze5[[#This Row],[Imie]]&amp;podroze5[[#This Row],[Nazwisko]]</f>
        <v>PatrycjaAndrycz</v>
      </c>
      <c r="V112">
        <f>COUNTIF(podroze5[id],podroze5[[#This Row],[id]])</f>
        <v>12</v>
      </c>
      <c r="W112">
        <f>podroze5[[#This Row],[D_powr]]-podroze5[[#This Row],[D_wyj]]+1</f>
        <v>1</v>
      </c>
      <c r="X112" s="1" cm="1">
        <f t="array" ref="X112">SUM(IF(podroze5[Nazwisko]=podroze5[[#This Row],[Nazwisko]],podroze5[dnie],0))</f>
        <v>40</v>
      </c>
    </row>
    <row r="113" spans="15:24" x14ac:dyDescent="0.25">
      <c r="O113" s="1" t="s">
        <v>84</v>
      </c>
      <c r="P113" s="1" t="s">
        <v>85</v>
      </c>
      <c r="Q113" s="1" t="s">
        <v>59</v>
      </c>
      <c r="R113" s="2">
        <v>41913</v>
      </c>
      <c r="S113" s="2">
        <v>41913</v>
      </c>
      <c r="T113">
        <v>442</v>
      </c>
      <c r="U113" t="str">
        <f>podroze5[[#This Row],[Imie]]&amp;podroze5[[#This Row],[Nazwisko]]</f>
        <v>EdwinaElawa</v>
      </c>
      <c r="V113">
        <f>COUNTIF(podroze5[id],podroze5[[#This Row],[id]])</f>
        <v>12</v>
      </c>
      <c r="W113">
        <f>podroze5[[#This Row],[D_powr]]-podroze5[[#This Row],[D_wyj]]+1</f>
        <v>1</v>
      </c>
      <c r="X113" s="1" cm="1">
        <f t="array" ref="X113">SUM(IF(podroze5[Nazwisko]=podroze5[[#This Row],[Nazwisko]],podroze5[dnie],0))</f>
        <v>40</v>
      </c>
    </row>
    <row r="114" spans="15:24" x14ac:dyDescent="0.25">
      <c r="O114" s="1" t="s">
        <v>22</v>
      </c>
      <c r="P114" s="1" t="s">
        <v>172</v>
      </c>
      <c r="Q114" s="1" t="s">
        <v>30</v>
      </c>
      <c r="R114" s="2">
        <v>41839</v>
      </c>
      <c r="S114" s="2">
        <v>41843</v>
      </c>
      <c r="T114">
        <v>688.5</v>
      </c>
      <c r="U114" t="str">
        <f>podroze5[[#This Row],[Imie]]&amp;podroze5[[#This Row],[Nazwisko]]</f>
        <v>PatrycjaCzarnoleska</v>
      </c>
      <c r="V114">
        <f>COUNTIF(podroze5[id],podroze5[[#This Row],[id]])</f>
        <v>15</v>
      </c>
      <c r="W114">
        <f>podroze5[[#This Row],[D_powr]]-podroze5[[#This Row],[D_wyj]]+1</f>
        <v>5</v>
      </c>
      <c r="X114" s="1" cm="1">
        <f t="array" ref="X114">SUM(IF(podroze5[Nazwisko]=podroze5[[#This Row],[Nazwisko]],podroze5[dnie],0))</f>
        <v>39</v>
      </c>
    </row>
    <row r="115" spans="15:24" x14ac:dyDescent="0.25">
      <c r="O115" s="1" t="s">
        <v>22</v>
      </c>
      <c r="P115" s="1" t="s">
        <v>172</v>
      </c>
      <c r="Q115" s="1" t="s">
        <v>11</v>
      </c>
      <c r="R115" s="2">
        <v>41911</v>
      </c>
      <c r="S115" s="2">
        <v>41915</v>
      </c>
      <c r="T115">
        <v>712.4</v>
      </c>
      <c r="U115" t="str">
        <f>podroze5[[#This Row],[Imie]]&amp;podroze5[[#This Row],[Nazwisko]]</f>
        <v>PatrycjaCzarnoleska</v>
      </c>
      <c r="V115">
        <f>COUNTIF(podroze5[id],podroze5[[#This Row],[id]])</f>
        <v>15</v>
      </c>
      <c r="W115">
        <f>podroze5[[#This Row],[D_powr]]-podroze5[[#This Row],[D_wyj]]+1</f>
        <v>5</v>
      </c>
      <c r="X115" s="1" cm="1">
        <f t="array" ref="X115">SUM(IF(podroze5[Nazwisko]=podroze5[[#This Row],[Nazwisko]],podroze5[dnie],0))</f>
        <v>39</v>
      </c>
    </row>
    <row r="116" spans="15:24" x14ac:dyDescent="0.25">
      <c r="O116" s="1" t="s">
        <v>22</v>
      </c>
      <c r="P116" s="1" t="s">
        <v>172</v>
      </c>
      <c r="Q116" s="1" t="s">
        <v>72</v>
      </c>
      <c r="R116" s="2">
        <v>41959</v>
      </c>
      <c r="S116" s="2">
        <v>41963</v>
      </c>
      <c r="T116">
        <v>1290.7</v>
      </c>
      <c r="U116" t="str">
        <f>podroze5[[#This Row],[Imie]]&amp;podroze5[[#This Row],[Nazwisko]]</f>
        <v>PatrycjaCzarnoleska</v>
      </c>
      <c r="V116">
        <f>COUNTIF(podroze5[id],podroze5[[#This Row],[id]])</f>
        <v>15</v>
      </c>
      <c r="W116">
        <f>podroze5[[#This Row],[D_powr]]-podroze5[[#This Row],[D_wyj]]+1</f>
        <v>5</v>
      </c>
      <c r="X116" s="1" cm="1">
        <f t="array" ref="X116">SUM(IF(podroze5[Nazwisko]=podroze5[[#This Row],[Nazwisko]],podroze5[dnie],0))</f>
        <v>39</v>
      </c>
    </row>
    <row r="117" spans="15:24" x14ac:dyDescent="0.25">
      <c r="O117" s="1" t="s">
        <v>15</v>
      </c>
      <c r="P117" s="1" t="s">
        <v>16</v>
      </c>
      <c r="Q117" s="1" t="s">
        <v>24</v>
      </c>
      <c r="R117" s="2">
        <v>41898</v>
      </c>
      <c r="S117" s="2">
        <v>41902</v>
      </c>
      <c r="T117">
        <v>886.7</v>
      </c>
      <c r="U117" t="str">
        <f>podroze5[[#This Row],[Imie]]&amp;podroze5[[#This Row],[Nazwisko]]</f>
        <v>PiotrRoman</v>
      </c>
      <c r="V117">
        <f>COUNTIF(podroze5[id],podroze5[[#This Row],[id]])</f>
        <v>13</v>
      </c>
      <c r="W117">
        <f>podroze5[[#This Row],[D_powr]]-podroze5[[#This Row],[D_wyj]]+1</f>
        <v>5</v>
      </c>
      <c r="X117" s="1" cm="1">
        <f t="array" ref="X117">SUM(IF(podroze5[Nazwisko]=podroze5[[#This Row],[Nazwisko]],podroze5[dnie],0))</f>
        <v>39</v>
      </c>
    </row>
    <row r="118" spans="15:24" x14ac:dyDescent="0.25">
      <c r="O118" s="1" t="s">
        <v>15</v>
      </c>
      <c r="P118" s="1" t="s">
        <v>16</v>
      </c>
      <c r="Q118" s="1" t="s">
        <v>38</v>
      </c>
      <c r="R118" s="2">
        <v>41922</v>
      </c>
      <c r="S118" s="2">
        <v>41926</v>
      </c>
      <c r="T118">
        <v>794.8</v>
      </c>
      <c r="U118" t="str">
        <f>podroze5[[#This Row],[Imie]]&amp;podroze5[[#This Row],[Nazwisko]]</f>
        <v>PiotrRoman</v>
      </c>
      <c r="V118">
        <f>COUNTIF(podroze5[id],podroze5[[#This Row],[id]])</f>
        <v>13</v>
      </c>
      <c r="W118">
        <f>podroze5[[#This Row],[D_powr]]-podroze5[[#This Row],[D_wyj]]+1</f>
        <v>5</v>
      </c>
      <c r="X118" s="1" cm="1">
        <f t="array" ref="X118">SUM(IF(podroze5[Nazwisko]=podroze5[[#This Row],[Nazwisko]],podroze5[dnie],0))</f>
        <v>39</v>
      </c>
    </row>
    <row r="119" spans="15:24" x14ac:dyDescent="0.25">
      <c r="O119" s="1" t="s">
        <v>15</v>
      </c>
      <c r="P119" s="1" t="s">
        <v>16</v>
      </c>
      <c r="Q119" s="1" t="s">
        <v>8</v>
      </c>
      <c r="R119" s="2">
        <v>41983</v>
      </c>
      <c r="S119" s="2">
        <v>41987</v>
      </c>
      <c r="T119">
        <v>1524</v>
      </c>
      <c r="U119" t="str">
        <f>podroze5[[#This Row],[Imie]]&amp;podroze5[[#This Row],[Nazwisko]]</f>
        <v>PiotrRoman</v>
      </c>
      <c r="V119">
        <f>COUNTIF(podroze5[id],podroze5[[#This Row],[id]])</f>
        <v>13</v>
      </c>
      <c r="W119">
        <f>podroze5[[#This Row],[D_powr]]-podroze5[[#This Row],[D_wyj]]+1</f>
        <v>5</v>
      </c>
      <c r="X119" s="1" cm="1">
        <f t="array" ref="X119">SUM(IF(podroze5[Nazwisko]=podroze5[[#This Row],[Nazwisko]],podroze5[dnie],0))</f>
        <v>39</v>
      </c>
    </row>
    <row r="120" spans="15:24" x14ac:dyDescent="0.25">
      <c r="O120" s="1" t="s">
        <v>22</v>
      </c>
      <c r="P120" s="1" t="s">
        <v>172</v>
      </c>
      <c r="Q120" s="1" t="s">
        <v>47</v>
      </c>
      <c r="R120" s="2">
        <v>41989</v>
      </c>
      <c r="S120" s="2">
        <v>41992</v>
      </c>
      <c r="T120">
        <v>852.8</v>
      </c>
      <c r="U120" t="str">
        <f>podroze5[[#This Row],[Imie]]&amp;podroze5[[#This Row],[Nazwisko]]</f>
        <v>PatrycjaCzarnoleska</v>
      </c>
      <c r="V120">
        <f>COUNTIF(podroze5[id],podroze5[[#This Row],[id]])</f>
        <v>15</v>
      </c>
      <c r="W120">
        <f>podroze5[[#This Row],[D_powr]]-podroze5[[#This Row],[D_wyj]]+1</f>
        <v>4</v>
      </c>
      <c r="X120" s="1" cm="1">
        <f t="array" ref="X120">SUM(IF(podroze5[Nazwisko]=podroze5[[#This Row],[Nazwisko]],podroze5[dnie],0))</f>
        <v>39</v>
      </c>
    </row>
    <row r="121" spans="15:24" x14ac:dyDescent="0.25">
      <c r="O121" s="1" t="s">
        <v>15</v>
      </c>
      <c r="P121" s="1" t="s">
        <v>16</v>
      </c>
      <c r="Q121" s="1" t="s">
        <v>30</v>
      </c>
      <c r="R121" s="2">
        <v>41677</v>
      </c>
      <c r="S121" s="2">
        <v>41680</v>
      </c>
      <c r="T121">
        <v>569.5</v>
      </c>
      <c r="U121" t="str">
        <f>podroze5[[#This Row],[Imie]]&amp;podroze5[[#This Row],[Nazwisko]]</f>
        <v>PiotrRoman</v>
      </c>
      <c r="V121">
        <f>COUNTIF(podroze5[id],podroze5[[#This Row],[id]])</f>
        <v>13</v>
      </c>
      <c r="W121">
        <f>podroze5[[#This Row],[D_powr]]-podroze5[[#This Row],[D_wyj]]+1</f>
        <v>4</v>
      </c>
      <c r="X121" s="1" cm="1">
        <f t="array" ref="X121">SUM(IF(podroze5[Nazwisko]=podroze5[[#This Row],[Nazwisko]],podroze5[dnie],0))</f>
        <v>39</v>
      </c>
    </row>
    <row r="122" spans="15:24" x14ac:dyDescent="0.25">
      <c r="O122" s="1" t="s">
        <v>15</v>
      </c>
      <c r="P122" s="1" t="s">
        <v>16</v>
      </c>
      <c r="Q122" s="1" t="s">
        <v>8</v>
      </c>
      <c r="R122" s="2">
        <v>41851</v>
      </c>
      <c r="S122" s="2">
        <v>41854</v>
      </c>
      <c r="T122">
        <v>1313</v>
      </c>
      <c r="U122" t="str">
        <f>podroze5[[#This Row],[Imie]]&amp;podroze5[[#This Row],[Nazwisko]]</f>
        <v>PiotrRoman</v>
      </c>
      <c r="V122">
        <f>COUNTIF(podroze5[id],podroze5[[#This Row],[id]])</f>
        <v>13</v>
      </c>
      <c r="W122">
        <f>podroze5[[#This Row],[D_powr]]-podroze5[[#This Row],[D_wyj]]+1</f>
        <v>4</v>
      </c>
      <c r="X122" s="1" cm="1">
        <f t="array" ref="X122">SUM(IF(podroze5[Nazwisko]=podroze5[[#This Row],[Nazwisko]],podroze5[dnie],0))</f>
        <v>39</v>
      </c>
    </row>
    <row r="123" spans="15:24" x14ac:dyDescent="0.25">
      <c r="O123" s="1" t="s">
        <v>22</v>
      </c>
      <c r="P123" s="1" t="s">
        <v>172</v>
      </c>
      <c r="Q123" s="1" t="s">
        <v>19</v>
      </c>
      <c r="R123" s="2">
        <v>41898</v>
      </c>
      <c r="S123" s="2">
        <v>41900</v>
      </c>
      <c r="T123">
        <v>795.4</v>
      </c>
      <c r="U123" t="str">
        <f>podroze5[[#This Row],[Imie]]&amp;podroze5[[#This Row],[Nazwisko]]</f>
        <v>PatrycjaCzarnoleska</v>
      </c>
      <c r="V123">
        <f>COUNTIF(podroze5[id],podroze5[[#This Row],[id]])</f>
        <v>15</v>
      </c>
      <c r="W123">
        <f>podroze5[[#This Row],[D_powr]]-podroze5[[#This Row],[D_wyj]]+1</f>
        <v>3</v>
      </c>
      <c r="X123" s="1" cm="1">
        <f t="array" ref="X123">SUM(IF(podroze5[Nazwisko]=podroze5[[#This Row],[Nazwisko]],podroze5[dnie],0))</f>
        <v>39</v>
      </c>
    </row>
    <row r="124" spans="15:24" x14ac:dyDescent="0.25">
      <c r="O124" s="1" t="s">
        <v>22</v>
      </c>
      <c r="P124" s="1" t="s">
        <v>172</v>
      </c>
      <c r="Q124" s="1" t="s">
        <v>17</v>
      </c>
      <c r="R124" s="2">
        <v>41947</v>
      </c>
      <c r="S124" s="2">
        <v>41949</v>
      </c>
      <c r="T124">
        <v>911.5</v>
      </c>
      <c r="U124" t="str">
        <f>podroze5[[#This Row],[Imie]]&amp;podroze5[[#This Row],[Nazwisko]]</f>
        <v>PatrycjaCzarnoleska</v>
      </c>
      <c r="V124">
        <f>COUNTIF(podroze5[id],podroze5[[#This Row],[id]])</f>
        <v>15</v>
      </c>
      <c r="W124">
        <f>podroze5[[#This Row],[D_powr]]-podroze5[[#This Row],[D_wyj]]+1</f>
        <v>3</v>
      </c>
      <c r="X124" s="1" cm="1">
        <f t="array" ref="X124">SUM(IF(podroze5[Nazwisko]=podroze5[[#This Row],[Nazwisko]],podroze5[dnie],0))</f>
        <v>39</v>
      </c>
    </row>
    <row r="125" spans="15:24" x14ac:dyDescent="0.25">
      <c r="O125" s="1" t="s">
        <v>22</v>
      </c>
      <c r="P125" s="1" t="s">
        <v>172</v>
      </c>
      <c r="Q125" s="1" t="s">
        <v>72</v>
      </c>
      <c r="R125" s="2">
        <v>41971</v>
      </c>
      <c r="S125" s="2">
        <v>41973</v>
      </c>
      <c r="T125">
        <v>892.7</v>
      </c>
      <c r="U125" t="str">
        <f>podroze5[[#This Row],[Imie]]&amp;podroze5[[#This Row],[Nazwisko]]</f>
        <v>PatrycjaCzarnoleska</v>
      </c>
      <c r="V125">
        <f>COUNTIF(podroze5[id],podroze5[[#This Row],[id]])</f>
        <v>15</v>
      </c>
      <c r="W125">
        <f>podroze5[[#This Row],[D_powr]]-podroze5[[#This Row],[D_wyj]]+1</f>
        <v>3</v>
      </c>
      <c r="X125" s="1" cm="1">
        <f t="array" ref="X125">SUM(IF(podroze5[Nazwisko]=podroze5[[#This Row],[Nazwisko]],podroze5[dnie],0))</f>
        <v>39</v>
      </c>
    </row>
    <row r="126" spans="15:24" x14ac:dyDescent="0.25">
      <c r="O126" s="1" t="s">
        <v>15</v>
      </c>
      <c r="P126" s="1" t="s">
        <v>16</v>
      </c>
      <c r="Q126" s="1" t="s">
        <v>8</v>
      </c>
      <c r="R126" s="2">
        <v>41906</v>
      </c>
      <c r="S126" s="2">
        <v>41908</v>
      </c>
      <c r="T126">
        <v>1102</v>
      </c>
      <c r="U126" t="str">
        <f>podroze5[[#This Row],[Imie]]&amp;podroze5[[#This Row],[Nazwisko]]</f>
        <v>PiotrRoman</v>
      </c>
      <c r="V126">
        <f>COUNTIF(podroze5[id],podroze5[[#This Row],[id]])</f>
        <v>13</v>
      </c>
      <c r="W126">
        <f>podroze5[[#This Row],[D_powr]]-podroze5[[#This Row],[D_wyj]]+1</f>
        <v>3</v>
      </c>
      <c r="X126" s="1" cm="1">
        <f t="array" ref="X126">SUM(IF(podroze5[Nazwisko]=podroze5[[#This Row],[Nazwisko]],podroze5[dnie],0))</f>
        <v>39</v>
      </c>
    </row>
    <row r="127" spans="15:24" x14ac:dyDescent="0.25">
      <c r="O127" s="1" t="s">
        <v>15</v>
      </c>
      <c r="P127" s="1" t="s">
        <v>16</v>
      </c>
      <c r="Q127" s="1" t="s">
        <v>38</v>
      </c>
      <c r="R127" s="2">
        <v>41977</v>
      </c>
      <c r="S127" s="2">
        <v>41979</v>
      </c>
      <c r="T127">
        <v>536.79999999999995</v>
      </c>
      <c r="U127" t="str">
        <f>podroze5[[#This Row],[Imie]]&amp;podroze5[[#This Row],[Nazwisko]]</f>
        <v>PiotrRoman</v>
      </c>
      <c r="V127">
        <f>COUNTIF(podroze5[id],podroze5[[#This Row],[id]])</f>
        <v>13</v>
      </c>
      <c r="W127">
        <f>podroze5[[#This Row],[D_powr]]-podroze5[[#This Row],[D_wyj]]+1</f>
        <v>3</v>
      </c>
      <c r="X127" s="1" cm="1">
        <f t="array" ref="X127">SUM(IF(podroze5[Nazwisko]=podroze5[[#This Row],[Nazwisko]],podroze5[dnie],0))</f>
        <v>39</v>
      </c>
    </row>
    <row r="128" spans="15:24" x14ac:dyDescent="0.25">
      <c r="O128" s="1" t="s">
        <v>22</v>
      </c>
      <c r="P128" s="1" t="s">
        <v>172</v>
      </c>
      <c r="Q128" s="1" t="s">
        <v>24</v>
      </c>
      <c r="R128" s="2">
        <v>41929</v>
      </c>
      <c r="S128" s="2">
        <v>41930</v>
      </c>
      <c r="T128">
        <v>439.7</v>
      </c>
      <c r="U128" t="str">
        <f>podroze5[[#This Row],[Imie]]&amp;podroze5[[#This Row],[Nazwisko]]</f>
        <v>PatrycjaCzarnoleska</v>
      </c>
      <c r="V128">
        <f>COUNTIF(podroze5[id],podroze5[[#This Row],[id]])</f>
        <v>15</v>
      </c>
      <c r="W128">
        <f>podroze5[[#This Row],[D_powr]]-podroze5[[#This Row],[D_wyj]]+1</f>
        <v>2</v>
      </c>
      <c r="X128" s="1" cm="1">
        <f t="array" ref="X128">SUM(IF(podroze5[Nazwisko]=podroze5[[#This Row],[Nazwisko]],podroze5[dnie],0))</f>
        <v>39</v>
      </c>
    </row>
    <row r="129" spans="15:24" x14ac:dyDescent="0.25">
      <c r="O129" s="1" t="s">
        <v>22</v>
      </c>
      <c r="P129" s="1" t="s">
        <v>172</v>
      </c>
      <c r="Q129" s="1" t="s">
        <v>66</v>
      </c>
      <c r="R129" s="2">
        <v>41934</v>
      </c>
      <c r="S129" s="2">
        <v>41935</v>
      </c>
      <c r="T129">
        <v>485.7</v>
      </c>
      <c r="U129" t="str">
        <f>podroze5[[#This Row],[Imie]]&amp;podroze5[[#This Row],[Nazwisko]]</f>
        <v>PatrycjaCzarnoleska</v>
      </c>
      <c r="V129">
        <f>COUNTIF(podroze5[id],podroze5[[#This Row],[id]])</f>
        <v>15</v>
      </c>
      <c r="W129">
        <f>podroze5[[#This Row],[D_powr]]-podroze5[[#This Row],[D_wyj]]+1</f>
        <v>2</v>
      </c>
      <c r="X129" s="1" cm="1">
        <f t="array" ref="X129">SUM(IF(podroze5[Nazwisko]=podroze5[[#This Row],[Nazwisko]],podroze5[dnie],0))</f>
        <v>39</v>
      </c>
    </row>
    <row r="130" spans="15:24" x14ac:dyDescent="0.25">
      <c r="O130" s="1" t="s">
        <v>22</v>
      </c>
      <c r="P130" s="1" t="s">
        <v>172</v>
      </c>
      <c r="Q130" s="1" t="s">
        <v>30</v>
      </c>
      <c r="R130" s="2">
        <v>41975</v>
      </c>
      <c r="S130" s="2">
        <v>41976</v>
      </c>
      <c r="T130">
        <v>331.5</v>
      </c>
      <c r="U130" t="str">
        <f>podroze5[[#This Row],[Imie]]&amp;podroze5[[#This Row],[Nazwisko]]</f>
        <v>PatrycjaCzarnoleska</v>
      </c>
      <c r="V130">
        <f>COUNTIF(podroze5[id],podroze5[[#This Row],[id]])</f>
        <v>15</v>
      </c>
      <c r="W130">
        <f>podroze5[[#This Row],[D_powr]]-podroze5[[#This Row],[D_wyj]]+1</f>
        <v>2</v>
      </c>
      <c r="X130" s="1" cm="1">
        <f t="array" ref="X130">SUM(IF(podroze5[Nazwisko]=podroze5[[#This Row],[Nazwisko]],podroze5[dnie],0))</f>
        <v>39</v>
      </c>
    </row>
    <row r="131" spans="15:24" x14ac:dyDescent="0.25">
      <c r="O131" s="1" t="s">
        <v>15</v>
      </c>
      <c r="P131" s="1" t="s">
        <v>16</v>
      </c>
      <c r="Q131" s="1" t="s">
        <v>17</v>
      </c>
      <c r="R131" s="2">
        <v>41696</v>
      </c>
      <c r="S131" s="2">
        <v>41697</v>
      </c>
      <c r="T131">
        <v>706.5</v>
      </c>
      <c r="U131" t="str">
        <f>podroze5[[#This Row],[Imie]]&amp;podroze5[[#This Row],[Nazwisko]]</f>
        <v>PiotrRoman</v>
      </c>
      <c r="V131">
        <f>COUNTIF(podroze5[id],podroze5[[#This Row],[id]])</f>
        <v>13</v>
      </c>
      <c r="W131">
        <f>podroze5[[#This Row],[D_powr]]-podroze5[[#This Row],[D_wyj]]+1</f>
        <v>2</v>
      </c>
      <c r="X131" s="1" cm="1">
        <f t="array" ref="X131">SUM(IF(podroze5[Nazwisko]=podroze5[[#This Row],[Nazwisko]],podroze5[dnie],0))</f>
        <v>39</v>
      </c>
    </row>
    <row r="132" spans="15:24" x14ac:dyDescent="0.25">
      <c r="O132" s="1" t="s">
        <v>15</v>
      </c>
      <c r="P132" s="1" t="s">
        <v>16</v>
      </c>
      <c r="Q132" s="1" t="s">
        <v>11</v>
      </c>
      <c r="R132" s="2">
        <v>41815</v>
      </c>
      <c r="S132" s="2">
        <v>41816</v>
      </c>
      <c r="T132">
        <v>295.39999999999998</v>
      </c>
      <c r="U132" t="str">
        <f>podroze5[[#This Row],[Imie]]&amp;podroze5[[#This Row],[Nazwisko]]</f>
        <v>PiotrRoman</v>
      </c>
      <c r="V132">
        <f>COUNTIF(podroze5[id],podroze5[[#This Row],[id]])</f>
        <v>13</v>
      </c>
      <c r="W132">
        <f>podroze5[[#This Row],[D_powr]]-podroze5[[#This Row],[D_wyj]]+1</f>
        <v>2</v>
      </c>
      <c r="X132" s="1" cm="1">
        <f t="array" ref="X132">SUM(IF(podroze5[Nazwisko]=podroze5[[#This Row],[Nazwisko]],podroze5[dnie],0))</f>
        <v>39</v>
      </c>
    </row>
    <row r="133" spans="15:24" x14ac:dyDescent="0.25">
      <c r="O133" s="1" t="s">
        <v>15</v>
      </c>
      <c r="P133" s="1" t="s">
        <v>16</v>
      </c>
      <c r="Q133" s="1" t="s">
        <v>38</v>
      </c>
      <c r="R133" s="2">
        <v>41876</v>
      </c>
      <c r="S133" s="2">
        <v>41877</v>
      </c>
      <c r="T133">
        <v>407.8</v>
      </c>
      <c r="U133" t="str">
        <f>podroze5[[#This Row],[Imie]]&amp;podroze5[[#This Row],[Nazwisko]]</f>
        <v>PiotrRoman</v>
      </c>
      <c r="V133">
        <f>COUNTIF(podroze5[id],podroze5[[#This Row],[id]])</f>
        <v>13</v>
      </c>
      <c r="W133">
        <f>podroze5[[#This Row],[D_powr]]-podroze5[[#This Row],[D_wyj]]+1</f>
        <v>2</v>
      </c>
      <c r="X133" s="1" cm="1">
        <f t="array" ref="X133">SUM(IF(podroze5[Nazwisko]=podroze5[[#This Row],[Nazwisko]],podroze5[dnie],0))</f>
        <v>39</v>
      </c>
    </row>
    <row r="134" spans="15:24" x14ac:dyDescent="0.25">
      <c r="O134" s="1" t="s">
        <v>15</v>
      </c>
      <c r="P134" s="1" t="s">
        <v>16</v>
      </c>
      <c r="Q134" s="1" t="s">
        <v>30</v>
      </c>
      <c r="R134" s="2">
        <v>41991</v>
      </c>
      <c r="S134" s="2">
        <v>41992</v>
      </c>
      <c r="T134">
        <v>331.5</v>
      </c>
      <c r="U134" t="str">
        <f>podroze5[[#This Row],[Imie]]&amp;podroze5[[#This Row],[Nazwisko]]</f>
        <v>PiotrRoman</v>
      </c>
      <c r="V134">
        <f>COUNTIF(podroze5[id],podroze5[[#This Row],[id]])</f>
        <v>13</v>
      </c>
      <c r="W134">
        <f>podroze5[[#This Row],[D_powr]]-podroze5[[#This Row],[D_wyj]]+1</f>
        <v>2</v>
      </c>
      <c r="X134" s="1" cm="1">
        <f t="array" ref="X134">SUM(IF(podroze5[Nazwisko]=podroze5[[#This Row],[Nazwisko]],podroze5[dnie],0))</f>
        <v>39</v>
      </c>
    </row>
    <row r="135" spans="15:24" x14ac:dyDescent="0.25">
      <c r="O135" s="1" t="s">
        <v>22</v>
      </c>
      <c r="P135" s="1" t="s">
        <v>172</v>
      </c>
      <c r="Q135" s="1" t="s">
        <v>72</v>
      </c>
      <c r="R135" s="2">
        <v>41803</v>
      </c>
      <c r="S135" s="2">
        <v>41803</v>
      </c>
      <c r="T135">
        <v>494.7</v>
      </c>
      <c r="U135" t="str">
        <f>podroze5[[#This Row],[Imie]]&amp;podroze5[[#This Row],[Nazwisko]]</f>
        <v>PatrycjaCzarnoleska</v>
      </c>
      <c r="V135">
        <f>COUNTIF(podroze5[id],podroze5[[#This Row],[id]])</f>
        <v>15</v>
      </c>
      <c r="W135">
        <f>podroze5[[#This Row],[D_powr]]-podroze5[[#This Row],[D_wyj]]+1</f>
        <v>1</v>
      </c>
      <c r="X135" s="1" cm="1">
        <f t="array" ref="X135">SUM(IF(podroze5[Nazwisko]=podroze5[[#This Row],[Nazwisko]],podroze5[dnie],0))</f>
        <v>39</v>
      </c>
    </row>
    <row r="136" spans="15:24" x14ac:dyDescent="0.25">
      <c r="O136" s="1" t="s">
        <v>22</v>
      </c>
      <c r="P136" s="1" t="s">
        <v>172</v>
      </c>
      <c r="Q136" s="1" t="s">
        <v>66</v>
      </c>
      <c r="R136" s="2">
        <v>41835</v>
      </c>
      <c r="S136" s="2">
        <v>41835</v>
      </c>
      <c r="T136">
        <v>307.7</v>
      </c>
      <c r="U136" t="str">
        <f>podroze5[[#This Row],[Imie]]&amp;podroze5[[#This Row],[Nazwisko]]</f>
        <v>PatrycjaCzarnoleska</v>
      </c>
      <c r="V136">
        <f>COUNTIF(podroze5[id],podroze5[[#This Row],[id]])</f>
        <v>15</v>
      </c>
      <c r="W136">
        <f>podroze5[[#This Row],[D_powr]]-podroze5[[#This Row],[D_wyj]]+1</f>
        <v>1</v>
      </c>
      <c r="X136" s="1" cm="1">
        <f t="array" ref="X136">SUM(IF(podroze5[Nazwisko]=podroze5[[#This Row],[Nazwisko]],podroze5[dnie],0))</f>
        <v>39</v>
      </c>
    </row>
    <row r="137" spans="15:24" x14ac:dyDescent="0.25">
      <c r="O137" s="1" t="s">
        <v>22</v>
      </c>
      <c r="P137" s="1" t="s">
        <v>172</v>
      </c>
      <c r="Q137" s="1" t="s">
        <v>24</v>
      </c>
      <c r="R137" s="2">
        <v>41886</v>
      </c>
      <c r="S137" s="2">
        <v>41886</v>
      </c>
      <c r="T137">
        <v>290.7</v>
      </c>
      <c r="U137" t="str">
        <f>podroze5[[#This Row],[Imie]]&amp;podroze5[[#This Row],[Nazwisko]]</f>
        <v>PatrycjaCzarnoleska</v>
      </c>
      <c r="V137">
        <f>COUNTIF(podroze5[id],podroze5[[#This Row],[id]])</f>
        <v>15</v>
      </c>
      <c r="W137">
        <f>podroze5[[#This Row],[D_powr]]-podroze5[[#This Row],[D_wyj]]+1</f>
        <v>1</v>
      </c>
      <c r="X137" s="1" cm="1">
        <f t="array" ref="X137">SUM(IF(podroze5[Nazwisko]=podroze5[[#This Row],[Nazwisko]],podroze5[dnie],0))</f>
        <v>39</v>
      </c>
    </row>
    <row r="138" spans="15:24" x14ac:dyDescent="0.25">
      <c r="O138" s="1" t="s">
        <v>22</v>
      </c>
      <c r="P138" s="1" t="s">
        <v>172</v>
      </c>
      <c r="Q138" s="1" t="s">
        <v>27</v>
      </c>
      <c r="R138" s="2">
        <v>41890</v>
      </c>
      <c r="S138" s="2">
        <v>41890</v>
      </c>
      <c r="T138">
        <v>442</v>
      </c>
      <c r="U138" t="str">
        <f>podroze5[[#This Row],[Imie]]&amp;podroze5[[#This Row],[Nazwisko]]</f>
        <v>PatrycjaCzarnoleska</v>
      </c>
      <c r="V138">
        <f>COUNTIF(podroze5[id],podroze5[[#This Row],[id]])</f>
        <v>15</v>
      </c>
      <c r="W138">
        <f>podroze5[[#This Row],[D_powr]]-podroze5[[#This Row],[D_wyj]]+1</f>
        <v>1</v>
      </c>
      <c r="X138" s="1" cm="1">
        <f t="array" ref="X138">SUM(IF(podroze5[Nazwisko]=podroze5[[#This Row],[Nazwisko]],podroze5[dnie],0))</f>
        <v>39</v>
      </c>
    </row>
    <row r="139" spans="15:24" x14ac:dyDescent="0.25">
      <c r="O139" s="1" t="s">
        <v>22</v>
      </c>
      <c r="P139" s="1" t="s">
        <v>172</v>
      </c>
      <c r="Q139" s="1" t="s">
        <v>17</v>
      </c>
      <c r="R139" s="2">
        <v>41994</v>
      </c>
      <c r="S139" s="2">
        <v>41994</v>
      </c>
      <c r="T139">
        <v>501.5</v>
      </c>
      <c r="U139" t="str">
        <f>podroze5[[#This Row],[Imie]]&amp;podroze5[[#This Row],[Nazwisko]]</f>
        <v>PatrycjaCzarnoleska</v>
      </c>
      <c r="V139">
        <f>COUNTIF(podroze5[id],podroze5[[#This Row],[id]])</f>
        <v>15</v>
      </c>
      <c r="W139">
        <f>podroze5[[#This Row],[D_powr]]-podroze5[[#This Row],[D_wyj]]+1</f>
        <v>1</v>
      </c>
      <c r="X139" s="1" cm="1">
        <f t="array" ref="X139">SUM(IF(podroze5[Nazwisko]=podroze5[[#This Row],[Nazwisko]],podroze5[dnie],0))</f>
        <v>39</v>
      </c>
    </row>
    <row r="140" spans="15:24" x14ac:dyDescent="0.25">
      <c r="O140" s="1" t="s">
        <v>15</v>
      </c>
      <c r="P140" s="1" t="s">
        <v>16</v>
      </c>
      <c r="Q140" s="1" t="s">
        <v>17</v>
      </c>
      <c r="R140" s="2">
        <v>41641</v>
      </c>
      <c r="S140" s="2">
        <v>41641</v>
      </c>
      <c r="T140">
        <v>501.5</v>
      </c>
      <c r="U140" t="str">
        <f>podroze5[[#This Row],[Imie]]&amp;podroze5[[#This Row],[Nazwisko]]</f>
        <v>PiotrRoman</v>
      </c>
      <c r="V140">
        <f>COUNTIF(podroze5[id],podroze5[[#This Row],[id]])</f>
        <v>13</v>
      </c>
      <c r="W140">
        <f>podroze5[[#This Row],[D_powr]]-podroze5[[#This Row],[D_wyj]]+1</f>
        <v>1</v>
      </c>
      <c r="X140" s="1" cm="1">
        <f t="array" ref="X140">SUM(IF(podroze5[Nazwisko]=podroze5[[#This Row],[Nazwisko]],podroze5[dnie],0))</f>
        <v>39</v>
      </c>
    </row>
    <row r="141" spans="15:24" x14ac:dyDescent="0.25">
      <c r="O141" s="1" t="s">
        <v>15</v>
      </c>
      <c r="P141" s="1" t="s">
        <v>16</v>
      </c>
      <c r="Q141" s="1" t="s">
        <v>59</v>
      </c>
      <c r="R141" s="2">
        <v>42002</v>
      </c>
      <c r="S141" s="2">
        <v>42002</v>
      </c>
      <c r="T141">
        <v>442</v>
      </c>
      <c r="U141" t="str">
        <f>podroze5[[#This Row],[Imie]]&amp;podroze5[[#This Row],[Nazwisko]]</f>
        <v>PiotrRoman</v>
      </c>
      <c r="V141">
        <f>COUNTIF(podroze5[id],podroze5[[#This Row],[id]])</f>
        <v>13</v>
      </c>
      <c r="W141">
        <f>podroze5[[#This Row],[D_powr]]-podroze5[[#This Row],[D_wyj]]+1</f>
        <v>1</v>
      </c>
      <c r="X141" s="1" cm="1">
        <f t="array" ref="X141">SUM(IF(podroze5[Nazwisko]=podroze5[[#This Row],[Nazwisko]],podroze5[dnie],0))</f>
        <v>39</v>
      </c>
    </row>
    <row r="142" spans="15:24" x14ac:dyDescent="0.25">
      <c r="O142" s="1" t="s">
        <v>25</v>
      </c>
      <c r="P142" s="1" t="s">
        <v>67</v>
      </c>
      <c r="Q142" s="1" t="s">
        <v>72</v>
      </c>
      <c r="R142" s="2">
        <v>41719</v>
      </c>
      <c r="S142" s="2">
        <v>41723</v>
      </c>
      <c r="T142">
        <v>1290.7</v>
      </c>
      <c r="U142" t="str">
        <f>podroze5[[#This Row],[Imie]]&amp;podroze5[[#This Row],[Nazwisko]]</f>
        <v>JerzyDusznicki</v>
      </c>
      <c r="V142">
        <f>COUNTIF(podroze5[id],podroze5[[#This Row],[id]])</f>
        <v>13</v>
      </c>
      <c r="W142">
        <f>podroze5[[#This Row],[D_powr]]-podroze5[[#This Row],[D_wyj]]+1</f>
        <v>5</v>
      </c>
      <c r="X142" s="1" cm="1">
        <f t="array" ref="X142">SUM(IF(podroze5[Nazwisko]=podroze5[[#This Row],[Nazwisko]],podroze5[dnie],0))</f>
        <v>38</v>
      </c>
    </row>
    <row r="143" spans="15:24" x14ac:dyDescent="0.25">
      <c r="O143" s="1" t="s">
        <v>25</v>
      </c>
      <c r="P143" s="1" t="s">
        <v>67</v>
      </c>
      <c r="Q143" s="1" t="s">
        <v>19</v>
      </c>
      <c r="R143" s="2">
        <v>41773</v>
      </c>
      <c r="S143" s="2">
        <v>41777</v>
      </c>
      <c r="T143">
        <v>1077.4000000000001</v>
      </c>
      <c r="U143" t="str">
        <f>podroze5[[#This Row],[Imie]]&amp;podroze5[[#This Row],[Nazwisko]]</f>
        <v>JerzyDusznicki</v>
      </c>
      <c r="V143">
        <f>COUNTIF(podroze5[id],podroze5[[#This Row],[id]])</f>
        <v>13</v>
      </c>
      <c r="W143">
        <f>podroze5[[#This Row],[D_powr]]-podroze5[[#This Row],[D_wyj]]+1</f>
        <v>5</v>
      </c>
      <c r="X143" s="1" cm="1">
        <f t="array" ref="X143">SUM(IF(podroze5[Nazwisko]=podroze5[[#This Row],[Nazwisko]],podroze5[dnie],0))</f>
        <v>38</v>
      </c>
    </row>
    <row r="144" spans="15:24" x14ac:dyDescent="0.25">
      <c r="O144" s="1" t="s">
        <v>25</v>
      </c>
      <c r="P144" s="1" t="s">
        <v>67</v>
      </c>
      <c r="Q144" s="1" t="s">
        <v>30</v>
      </c>
      <c r="R144" s="2">
        <v>41965</v>
      </c>
      <c r="S144" s="2">
        <v>41969</v>
      </c>
      <c r="T144">
        <v>688.5</v>
      </c>
      <c r="U144" t="str">
        <f>podroze5[[#This Row],[Imie]]&amp;podroze5[[#This Row],[Nazwisko]]</f>
        <v>JerzyDusznicki</v>
      </c>
      <c r="V144">
        <f>COUNTIF(podroze5[id],podroze5[[#This Row],[id]])</f>
        <v>13</v>
      </c>
      <c r="W144">
        <f>podroze5[[#This Row],[D_powr]]-podroze5[[#This Row],[D_wyj]]+1</f>
        <v>5</v>
      </c>
      <c r="X144" s="1" cm="1">
        <f t="array" ref="X144">SUM(IF(podroze5[Nazwisko]=podroze5[[#This Row],[Nazwisko]],podroze5[dnie],0))</f>
        <v>38</v>
      </c>
    </row>
    <row r="145" spans="15:24" x14ac:dyDescent="0.25">
      <c r="O145" s="1" t="s">
        <v>25</v>
      </c>
      <c r="P145" s="1" t="s">
        <v>67</v>
      </c>
      <c r="Q145" s="1" t="s">
        <v>17</v>
      </c>
      <c r="R145" s="2">
        <v>41689</v>
      </c>
      <c r="S145" s="2">
        <v>41692</v>
      </c>
      <c r="T145">
        <v>1116.5</v>
      </c>
      <c r="U145" t="str">
        <f>podroze5[[#This Row],[Imie]]&amp;podroze5[[#This Row],[Nazwisko]]</f>
        <v>JerzyDusznicki</v>
      </c>
      <c r="V145">
        <f>COUNTIF(podroze5[id],podroze5[[#This Row],[id]])</f>
        <v>13</v>
      </c>
      <c r="W145">
        <f>podroze5[[#This Row],[D_powr]]-podroze5[[#This Row],[D_wyj]]+1</f>
        <v>4</v>
      </c>
      <c r="X145" s="1" cm="1">
        <f t="array" ref="X145">SUM(IF(podroze5[Nazwisko]=podroze5[[#This Row],[Nazwisko]],podroze5[dnie],0))</f>
        <v>38</v>
      </c>
    </row>
    <row r="146" spans="15:24" x14ac:dyDescent="0.25">
      <c r="O146" s="1" t="s">
        <v>25</v>
      </c>
      <c r="P146" s="1" t="s">
        <v>67</v>
      </c>
      <c r="Q146" s="1" t="s">
        <v>24</v>
      </c>
      <c r="R146" s="2">
        <v>41827</v>
      </c>
      <c r="S146" s="2">
        <v>41830</v>
      </c>
      <c r="T146">
        <v>737.7</v>
      </c>
      <c r="U146" t="str">
        <f>podroze5[[#This Row],[Imie]]&amp;podroze5[[#This Row],[Nazwisko]]</f>
        <v>JerzyDusznicki</v>
      </c>
      <c r="V146">
        <f>COUNTIF(podroze5[id],podroze5[[#This Row],[id]])</f>
        <v>13</v>
      </c>
      <c r="W146">
        <f>podroze5[[#This Row],[D_powr]]-podroze5[[#This Row],[D_wyj]]+1</f>
        <v>4</v>
      </c>
      <c r="X146" s="1" cm="1">
        <f t="array" ref="X146">SUM(IF(podroze5[Nazwisko]=podroze5[[#This Row],[Nazwisko]],podroze5[dnie],0))</f>
        <v>38</v>
      </c>
    </row>
    <row r="147" spans="15:24" x14ac:dyDescent="0.25">
      <c r="O147" s="1" t="s">
        <v>25</v>
      </c>
      <c r="P147" s="1" t="s">
        <v>67</v>
      </c>
      <c r="Q147" s="1" t="s">
        <v>8</v>
      </c>
      <c r="R147" s="2">
        <v>41743</v>
      </c>
      <c r="S147" s="2">
        <v>41745</v>
      </c>
      <c r="T147">
        <v>1102</v>
      </c>
      <c r="U147" t="str">
        <f>podroze5[[#This Row],[Imie]]&amp;podroze5[[#This Row],[Nazwisko]]</f>
        <v>JerzyDusznicki</v>
      </c>
      <c r="V147">
        <f>COUNTIF(podroze5[id],podroze5[[#This Row],[id]])</f>
        <v>13</v>
      </c>
      <c r="W147">
        <f>podroze5[[#This Row],[D_powr]]-podroze5[[#This Row],[D_wyj]]+1</f>
        <v>3</v>
      </c>
      <c r="X147" s="1" cm="1">
        <f t="array" ref="X147">SUM(IF(podroze5[Nazwisko]=podroze5[[#This Row],[Nazwisko]],podroze5[dnie],0))</f>
        <v>38</v>
      </c>
    </row>
    <row r="148" spans="15:24" x14ac:dyDescent="0.25">
      <c r="O148" s="1" t="s">
        <v>25</v>
      </c>
      <c r="P148" s="1" t="s">
        <v>67</v>
      </c>
      <c r="Q148" s="1" t="s">
        <v>30</v>
      </c>
      <c r="R148" s="2">
        <v>41791</v>
      </c>
      <c r="S148" s="2">
        <v>41793</v>
      </c>
      <c r="T148">
        <v>450.5</v>
      </c>
      <c r="U148" t="str">
        <f>podroze5[[#This Row],[Imie]]&amp;podroze5[[#This Row],[Nazwisko]]</f>
        <v>JerzyDusznicki</v>
      </c>
      <c r="V148">
        <f>COUNTIF(podroze5[id],podroze5[[#This Row],[id]])</f>
        <v>13</v>
      </c>
      <c r="W148">
        <f>podroze5[[#This Row],[D_powr]]-podroze5[[#This Row],[D_wyj]]+1</f>
        <v>3</v>
      </c>
      <c r="X148" s="1" cm="1">
        <f t="array" ref="X148">SUM(IF(podroze5[Nazwisko]=podroze5[[#This Row],[Nazwisko]],podroze5[dnie],0))</f>
        <v>38</v>
      </c>
    </row>
    <row r="149" spans="15:24" x14ac:dyDescent="0.25">
      <c r="O149" s="1" t="s">
        <v>25</v>
      </c>
      <c r="P149" s="1" t="s">
        <v>67</v>
      </c>
      <c r="Q149" s="1" t="s">
        <v>66</v>
      </c>
      <c r="R149" s="2">
        <v>41839</v>
      </c>
      <c r="S149" s="2">
        <v>41840</v>
      </c>
      <c r="T149">
        <v>485.7</v>
      </c>
      <c r="U149" t="str">
        <f>podroze5[[#This Row],[Imie]]&amp;podroze5[[#This Row],[Nazwisko]]</f>
        <v>JerzyDusznicki</v>
      </c>
      <c r="V149">
        <f>COUNTIF(podroze5[id],podroze5[[#This Row],[id]])</f>
        <v>13</v>
      </c>
      <c r="W149">
        <f>podroze5[[#This Row],[D_powr]]-podroze5[[#This Row],[D_wyj]]+1</f>
        <v>2</v>
      </c>
      <c r="X149" s="1" cm="1">
        <f t="array" ref="X149">SUM(IF(podroze5[Nazwisko]=podroze5[[#This Row],[Nazwisko]],podroze5[dnie],0))</f>
        <v>38</v>
      </c>
    </row>
    <row r="150" spans="15:24" x14ac:dyDescent="0.25">
      <c r="O150" s="1" t="s">
        <v>25</v>
      </c>
      <c r="P150" s="1" t="s">
        <v>67</v>
      </c>
      <c r="Q150" s="1" t="s">
        <v>66</v>
      </c>
      <c r="R150" s="2">
        <v>41911</v>
      </c>
      <c r="S150" s="2">
        <v>41912</v>
      </c>
      <c r="T150">
        <v>485.7</v>
      </c>
      <c r="U150" t="str">
        <f>podroze5[[#This Row],[Imie]]&amp;podroze5[[#This Row],[Nazwisko]]</f>
        <v>JerzyDusznicki</v>
      </c>
      <c r="V150">
        <f>COUNTIF(podroze5[id],podroze5[[#This Row],[id]])</f>
        <v>13</v>
      </c>
      <c r="W150">
        <f>podroze5[[#This Row],[D_powr]]-podroze5[[#This Row],[D_wyj]]+1</f>
        <v>2</v>
      </c>
      <c r="X150" s="1" cm="1">
        <f t="array" ref="X150">SUM(IF(podroze5[Nazwisko]=podroze5[[#This Row],[Nazwisko]],podroze5[dnie],0))</f>
        <v>38</v>
      </c>
    </row>
    <row r="151" spans="15:24" x14ac:dyDescent="0.25">
      <c r="O151" s="1" t="s">
        <v>25</v>
      </c>
      <c r="P151" s="1" t="s">
        <v>67</v>
      </c>
      <c r="Q151" s="1" t="s">
        <v>24</v>
      </c>
      <c r="R151" s="2">
        <v>41983</v>
      </c>
      <c r="S151" s="2">
        <v>41984</v>
      </c>
      <c r="T151">
        <v>439.7</v>
      </c>
      <c r="U151" t="str">
        <f>podroze5[[#This Row],[Imie]]&amp;podroze5[[#This Row],[Nazwisko]]</f>
        <v>JerzyDusznicki</v>
      </c>
      <c r="V151">
        <f>COUNTIF(podroze5[id],podroze5[[#This Row],[id]])</f>
        <v>13</v>
      </c>
      <c r="W151">
        <f>podroze5[[#This Row],[D_powr]]-podroze5[[#This Row],[D_wyj]]+1</f>
        <v>2</v>
      </c>
      <c r="X151" s="1" cm="1">
        <f t="array" ref="X151">SUM(IF(podroze5[Nazwisko]=podroze5[[#This Row],[Nazwisko]],podroze5[dnie],0))</f>
        <v>38</v>
      </c>
    </row>
    <row r="152" spans="15:24" x14ac:dyDescent="0.25">
      <c r="O152" s="1" t="s">
        <v>25</v>
      </c>
      <c r="P152" s="1" t="s">
        <v>67</v>
      </c>
      <c r="Q152" s="1" t="s">
        <v>38</v>
      </c>
      <c r="R152" s="2">
        <v>41649</v>
      </c>
      <c r="S152" s="2">
        <v>41649</v>
      </c>
      <c r="T152">
        <v>278.8</v>
      </c>
      <c r="U152" t="str">
        <f>podroze5[[#This Row],[Imie]]&amp;podroze5[[#This Row],[Nazwisko]]</f>
        <v>JerzyDusznicki</v>
      </c>
      <c r="V152">
        <f>COUNTIF(podroze5[id],podroze5[[#This Row],[id]])</f>
        <v>13</v>
      </c>
      <c r="W152">
        <f>podroze5[[#This Row],[D_powr]]-podroze5[[#This Row],[D_wyj]]+1</f>
        <v>1</v>
      </c>
      <c r="X152" s="1" cm="1">
        <f t="array" ref="X152">SUM(IF(podroze5[Nazwisko]=podroze5[[#This Row],[Nazwisko]],podroze5[dnie],0))</f>
        <v>38</v>
      </c>
    </row>
    <row r="153" spans="15:24" x14ac:dyDescent="0.25">
      <c r="O153" s="1" t="s">
        <v>25</v>
      </c>
      <c r="P153" s="1" t="s">
        <v>67</v>
      </c>
      <c r="Q153" s="1" t="s">
        <v>17</v>
      </c>
      <c r="R153" s="2">
        <v>41795</v>
      </c>
      <c r="S153" s="2">
        <v>41795</v>
      </c>
      <c r="T153">
        <v>501.5</v>
      </c>
      <c r="U153" t="str">
        <f>podroze5[[#This Row],[Imie]]&amp;podroze5[[#This Row],[Nazwisko]]</f>
        <v>JerzyDusznicki</v>
      </c>
      <c r="V153">
        <f>COUNTIF(podroze5[id],podroze5[[#This Row],[id]])</f>
        <v>13</v>
      </c>
      <c r="W153">
        <f>podroze5[[#This Row],[D_powr]]-podroze5[[#This Row],[D_wyj]]+1</f>
        <v>1</v>
      </c>
      <c r="X153" s="1" cm="1">
        <f t="array" ref="X153">SUM(IF(podroze5[Nazwisko]=podroze5[[#This Row],[Nazwisko]],podroze5[dnie],0))</f>
        <v>38</v>
      </c>
    </row>
    <row r="154" spans="15:24" x14ac:dyDescent="0.25">
      <c r="O154" s="1" t="s">
        <v>25</v>
      </c>
      <c r="P154" s="1" t="s">
        <v>67</v>
      </c>
      <c r="Q154" s="1" t="s">
        <v>47</v>
      </c>
      <c r="R154" s="2">
        <v>41991</v>
      </c>
      <c r="S154" s="2">
        <v>41991</v>
      </c>
      <c r="T154">
        <v>363.8</v>
      </c>
      <c r="U154" t="str">
        <f>podroze5[[#This Row],[Imie]]&amp;podroze5[[#This Row],[Nazwisko]]</f>
        <v>JerzyDusznicki</v>
      </c>
      <c r="V154">
        <f>COUNTIF(podroze5[id],podroze5[[#This Row],[id]])</f>
        <v>13</v>
      </c>
      <c r="W154">
        <f>podroze5[[#This Row],[D_powr]]-podroze5[[#This Row],[D_wyj]]+1</f>
        <v>1</v>
      </c>
      <c r="X154" s="1" cm="1">
        <f t="array" ref="X154">SUM(IF(podroze5[Nazwisko]=podroze5[[#This Row],[Nazwisko]],podroze5[dnie],0))</f>
        <v>38</v>
      </c>
    </row>
    <row r="155" spans="15:24" x14ac:dyDescent="0.25">
      <c r="O155" s="1" t="s">
        <v>93</v>
      </c>
      <c r="P155" s="1" t="s">
        <v>94</v>
      </c>
      <c r="Q155" s="1" t="s">
        <v>27</v>
      </c>
      <c r="R155" s="2">
        <v>41851</v>
      </c>
      <c r="S155" s="2">
        <v>41855</v>
      </c>
      <c r="T155">
        <v>954</v>
      </c>
      <c r="U155" t="str">
        <f>podroze5[[#This Row],[Imie]]&amp;podroze5[[#This Row],[Nazwisko]]</f>
        <v>ZofiaSeredycka</v>
      </c>
      <c r="V155">
        <f>COUNTIF(podroze5[id],podroze5[[#This Row],[id]])</f>
        <v>15</v>
      </c>
      <c r="W155">
        <f>podroze5[[#This Row],[D_powr]]-podroze5[[#This Row],[D_wyj]]+1</f>
        <v>5</v>
      </c>
      <c r="X155" s="1" cm="1">
        <f t="array" ref="X155">SUM(IF(podroze5[Nazwisko]=podroze5[[#This Row],[Nazwisko]],podroze5[dnie],0))</f>
        <v>36</v>
      </c>
    </row>
    <row r="156" spans="15:24" x14ac:dyDescent="0.25">
      <c r="O156" s="1" t="s">
        <v>93</v>
      </c>
      <c r="P156" s="1" t="s">
        <v>94</v>
      </c>
      <c r="Q156" s="1" t="s">
        <v>66</v>
      </c>
      <c r="R156" s="2">
        <v>41982</v>
      </c>
      <c r="S156" s="2">
        <v>41986</v>
      </c>
      <c r="T156">
        <v>1019.7</v>
      </c>
      <c r="U156" t="str">
        <f>podroze5[[#This Row],[Imie]]&amp;podroze5[[#This Row],[Nazwisko]]</f>
        <v>ZofiaSeredycka</v>
      </c>
      <c r="V156">
        <f>COUNTIF(podroze5[id],podroze5[[#This Row],[id]])</f>
        <v>15</v>
      </c>
      <c r="W156">
        <f>podroze5[[#This Row],[D_powr]]-podroze5[[#This Row],[D_wyj]]+1</f>
        <v>5</v>
      </c>
      <c r="X156" s="1" cm="1">
        <f t="array" ref="X156">SUM(IF(podroze5[Nazwisko]=podroze5[[#This Row],[Nazwisko]],podroze5[dnie],0))</f>
        <v>36</v>
      </c>
    </row>
    <row r="157" spans="15:24" x14ac:dyDescent="0.25">
      <c r="O157" s="1" t="s">
        <v>6</v>
      </c>
      <c r="P157" s="1" t="s">
        <v>7</v>
      </c>
      <c r="Q157" s="1" t="s">
        <v>66</v>
      </c>
      <c r="R157" s="2">
        <v>41665</v>
      </c>
      <c r="S157" s="2">
        <v>41669</v>
      </c>
      <c r="T157">
        <v>1019.7</v>
      </c>
      <c r="U157" t="str">
        <f>podroze5[[#This Row],[Imie]]&amp;podroze5[[#This Row],[Nazwisko]]</f>
        <v>KarolinaArska</v>
      </c>
      <c r="V157">
        <f>COUNTIF(podroze5[id],podroze5[[#This Row],[id]])</f>
        <v>12</v>
      </c>
      <c r="W157">
        <f>podroze5[[#This Row],[D_powr]]-podroze5[[#This Row],[D_wyj]]+1</f>
        <v>5</v>
      </c>
      <c r="X157" s="1" cm="1">
        <f t="array" ref="X157">SUM(IF(podroze5[Nazwisko]=podroze5[[#This Row],[Nazwisko]],podroze5[dnie],0))</f>
        <v>36</v>
      </c>
    </row>
    <row r="158" spans="15:24" x14ac:dyDescent="0.25">
      <c r="O158" s="1" t="s">
        <v>6</v>
      </c>
      <c r="P158" s="1" t="s">
        <v>7</v>
      </c>
      <c r="Q158" s="1" t="s">
        <v>38</v>
      </c>
      <c r="R158" s="2">
        <v>41677</v>
      </c>
      <c r="S158" s="2">
        <v>41681</v>
      </c>
      <c r="T158">
        <v>794.8</v>
      </c>
      <c r="U158" t="str">
        <f>podroze5[[#This Row],[Imie]]&amp;podroze5[[#This Row],[Nazwisko]]</f>
        <v>KarolinaArska</v>
      </c>
      <c r="V158">
        <f>COUNTIF(podroze5[id],podroze5[[#This Row],[id]])</f>
        <v>12</v>
      </c>
      <c r="W158">
        <f>podroze5[[#This Row],[D_powr]]-podroze5[[#This Row],[D_wyj]]+1</f>
        <v>5</v>
      </c>
      <c r="X158" s="1" cm="1">
        <f t="array" ref="X158">SUM(IF(podroze5[Nazwisko]=podroze5[[#This Row],[Nazwisko]],podroze5[dnie],0))</f>
        <v>36</v>
      </c>
    </row>
    <row r="159" spans="15:24" x14ac:dyDescent="0.25">
      <c r="O159" s="1" t="s">
        <v>6</v>
      </c>
      <c r="P159" s="1" t="s">
        <v>7</v>
      </c>
      <c r="Q159" s="1" t="s">
        <v>8</v>
      </c>
      <c r="R159" s="2">
        <v>41875</v>
      </c>
      <c r="S159" s="2">
        <v>41879</v>
      </c>
      <c r="T159">
        <v>1524</v>
      </c>
      <c r="U159" t="str">
        <f>podroze5[[#This Row],[Imie]]&amp;podroze5[[#This Row],[Nazwisko]]</f>
        <v>KarolinaArska</v>
      </c>
      <c r="V159">
        <f>COUNTIF(podroze5[id],podroze5[[#This Row],[id]])</f>
        <v>12</v>
      </c>
      <c r="W159">
        <f>podroze5[[#This Row],[D_powr]]-podroze5[[#This Row],[D_wyj]]+1</f>
        <v>5</v>
      </c>
      <c r="X159" s="1" cm="1">
        <f t="array" ref="X159">SUM(IF(podroze5[Nazwisko]=podroze5[[#This Row],[Nazwisko]],podroze5[dnie],0))</f>
        <v>36</v>
      </c>
    </row>
    <row r="160" spans="15:24" x14ac:dyDescent="0.25">
      <c r="O160" s="1" t="s">
        <v>93</v>
      </c>
      <c r="P160" s="1" t="s">
        <v>94</v>
      </c>
      <c r="Q160" s="1" t="s">
        <v>47</v>
      </c>
      <c r="R160" s="2">
        <v>41857</v>
      </c>
      <c r="S160" s="2">
        <v>41860</v>
      </c>
      <c r="T160">
        <v>852.8</v>
      </c>
      <c r="U160" t="str">
        <f>podroze5[[#This Row],[Imie]]&amp;podroze5[[#This Row],[Nazwisko]]</f>
        <v>ZofiaSeredycka</v>
      </c>
      <c r="V160">
        <f>COUNTIF(podroze5[id],podroze5[[#This Row],[id]])</f>
        <v>15</v>
      </c>
      <c r="W160">
        <f>podroze5[[#This Row],[D_powr]]-podroze5[[#This Row],[D_wyj]]+1</f>
        <v>4</v>
      </c>
      <c r="X160" s="1" cm="1">
        <f t="array" ref="X160">SUM(IF(podroze5[Nazwisko]=podroze5[[#This Row],[Nazwisko]],podroze5[dnie],0))</f>
        <v>36</v>
      </c>
    </row>
    <row r="161" spans="15:24" x14ac:dyDescent="0.25">
      <c r="O161" s="1" t="s">
        <v>9</v>
      </c>
      <c r="P161" s="1" t="s">
        <v>18</v>
      </c>
      <c r="Q161" s="1" t="s">
        <v>72</v>
      </c>
      <c r="R161" s="2">
        <v>41713</v>
      </c>
      <c r="S161" s="2">
        <v>41716</v>
      </c>
      <c r="T161">
        <v>1091.7</v>
      </c>
      <c r="U161" t="str">
        <f>podroze5[[#This Row],[Imie]]&amp;podroze5[[#This Row],[Nazwisko]]</f>
        <v>JustynaTracz</v>
      </c>
      <c r="V161">
        <f>COUNTIF(podroze5[id],podroze5[[#This Row],[id]])</f>
        <v>13</v>
      </c>
      <c r="W161">
        <f>podroze5[[#This Row],[D_powr]]-podroze5[[#This Row],[D_wyj]]+1</f>
        <v>4</v>
      </c>
      <c r="X161" s="1" cm="1">
        <f t="array" ref="X161">SUM(IF(podroze5[Nazwisko]=podroze5[[#This Row],[Nazwisko]],podroze5[dnie],0))</f>
        <v>36</v>
      </c>
    </row>
    <row r="162" spans="15:24" x14ac:dyDescent="0.25">
      <c r="O162" s="1" t="s">
        <v>9</v>
      </c>
      <c r="P162" s="1" t="s">
        <v>18</v>
      </c>
      <c r="Q162" s="1" t="s">
        <v>11</v>
      </c>
      <c r="R162" s="2">
        <v>41725</v>
      </c>
      <c r="S162" s="2">
        <v>41728</v>
      </c>
      <c r="T162">
        <v>573.4</v>
      </c>
      <c r="U162" t="str">
        <f>podroze5[[#This Row],[Imie]]&amp;podroze5[[#This Row],[Nazwisko]]</f>
        <v>JustynaTracz</v>
      </c>
      <c r="V162">
        <f>COUNTIF(podroze5[id],podroze5[[#This Row],[id]])</f>
        <v>13</v>
      </c>
      <c r="W162">
        <f>podroze5[[#This Row],[D_powr]]-podroze5[[#This Row],[D_wyj]]+1</f>
        <v>4</v>
      </c>
      <c r="X162" s="1" cm="1">
        <f t="array" ref="X162">SUM(IF(podroze5[Nazwisko]=podroze5[[#This Row],[Nazwisko]],podroze5[dnie],0))</f>
        <v>36</v>
      </c>
    </row>
    <row r="163" spans="15:24" x14ac:dyDescent="0.25">
      <c r="O163" s="1" t="s">
        <v>9</v>
      </c>
      <c r="P163" s="1" t="s">
        <v>18</v>
      </c>
      <c r="Q163" s="1" t="s">
        <v>19</v>
      </c>
      <c r="R163" s="2">
        <v>41905</v>
      </c>
      <c r="S163" s="2">
        <v>41908</v>
      </c>
      <c r="T163">
        <v>936.4</v>
      </c>
      <c r="U163" t="str">
        <f>podroze5[[#This Row],[Imie]]&amp;podroze5[[#This Row],[Nazwisko]]</f>
        <v>JustynaTracz</v>
      </c>
      <c r="V163">
        <f>COUNTIF(podroze5[id],podroze5[[#This Row],[id]])</f>
        <v>13</v>
      </c>
      <c r="W163">
        <f>podroze5[[#This Row],[D_powr]]-podroze5[[#This Row],[D_wyj]]+1</f>
        <v>4</v>
      </c>
      <c r="X163" s="1" cm="1">
        <f t="array" ref="X163">SUM(IF(podroze5[Nazwisko]=podroze5[[#This Row],[Nazwisko]],podroze5[dnie],0))</f>
        <v>36</v>
      </c>
    </row>
    <row r="164" spans="15:24" x14ac:dyDescent="0.25">
      <c r="O164" s="1" t="s">
        <v>9</v>
      </c>
      <c r="P164" s="1" t="s">
        <v>18</v>
      </c>
      <c r="Q164" s="1" t="s">
        <v>66</v>
      </c>
      <c r="R164" s="2">
        <v>41910</v>
      </c>
      <c r="S164" s="2">
        <v>41913</v>
      </c>
      <c r="T164">
        <v>841.7</v>
      </c>
      <c r="U164" t="str">
        <f>podroze5[[#This Row],[Imie]]&amp;podroze5[[#This Row],[Nazwisko]]</f>
        <v>JustynaTracz</v>
      </c>
      <c r="V164">
        <f>COUNTIF(podroze5[id],podroze5[[#This Row],[id]])</f>
        <v>13</v>
      </c>
      <c r="W164">
        <f>podroze5[[#This Row],[D_powr]]-podroze5[[#This Row],[D_wyj]]+1</f>
        <v>4</v>
      </c>
      <c r="X164" s="1" cm="1">
        <f t="array" ref="X164">SUM(IF(podroze5[Nazwisko]=podroze5[[#This Row],[Nazwisko]],podroze5[dnie],0))</f>
        <v>36</v>
      </c>
    </row>
    <row r="165" spans="15:24" x14ac:dyDescent="0.25">
      <c r="O165" s="1" t="s">
        <v>9</v>
      </c>
      <c r="P165" s="1" t="s">
        <v>18</v>
      </c>
      <c r="Q165" s="1" t="s">
        <v>24</v>
      </c>
      <c r="R165" s="2">
        <v>41923</v>
      </c>
      <c r="S165" s="2">
        <v>41926</v>
      </c>
      <c r="T165">
        <v>737.7</v>
      </c>
      <c r="U165" t="str">
        <f>podroze5[[#This Row],[Imie]]&amp;podroze5[[#This Row],[Nazwisko]]</f>
        <v>JustynaTracz</v>
      </c>
      <c r="V165">
        <f>COUNTIF(podroze5[id],podroze5[[#This Row],[id]])</f>
        <v>13</v>
      </c>
      <c r="W165">
        <f>podroze5[[#This Row],[D_powr]]-podroze5[[#This Row],[D_wyj]]+1</f>
        <v>4</v>
      </c>
      <c r="X165" s="1" cm="1">
        <f t="array" ref="X165">SUM(IF(podroze5[Nazwisko]=podroze5[[#This Row],[Nazwisko]],podroze5[dnie],0))</f>
        <v>36</v>
      </c>
    </row>
    <row r="166" spans="15:24" x14ac:dyDescent="0.25">
      <c r="O166" s="1" t="s">
        <v>9</v>
      </c>
      <c r="P166" s="1" t="s">
        <v>18</v>
      </c>
      <c r="Q166" s="1" t="s">
        <v>38</v>
      </c>
      <c r="R166" s="2">
        <v>41929</v>
      </c>
      <c r="S166" s="2">
        <v>41932</v>
      </c>
      <c r="T166">
        <v>665.8</v>
      </c>
      <c r="U166" t="str">
        <f>podroze5[[#This Row],[Imie]]&amp;podroze5[[#This Row],[Nazwisko]]</f>
        <v>JustynaTracz</v>
      </c>
      <c r="V166">
        <f>COUNTIF(podroze5[id],podroze5[[#This Row],[id]])</f>
        <v>13</v>
      </c>
      <c r="W166">
        <f>podroze5[[#This Row],[D_powr]]-podroze5[[#This Row],[D_wyj]]+1</f>
        <v>4</v>
      </c>
      <c r="X166" s="1" cm="1">
        <f t="array" ref="X166">SUM(IF(podroze5[Nazwisko]=podroze5[[#This Row],[Nazwisko]],podroze5[dnie],0))</f>
        <v>36</v>
      </c>
    </row>
    <row r="167" spans="15:24" x14ac:dyDescent="0.25">
      <c r="O167" s="1" t="s">
        <v>131</v>
      </c>
      <c r="P167" s="1" t="s">
        <v>142</v>
      </c>
      <c r="Q167" s="1" t="s">
        <v>27</v>
      </c>
      <c r="R167" s="2">
        <v>41677</v>
      </c>
      <c r="S167" s="2">
        <v>41681</v>
      </c>
      <c r="T167">
        <v>954</v>
      </c>
      <c r="U167" t="str">
        <f>podroze5[[#This Row],[Imie]]&amp;podroze5[[#This Row],[Nazwisko]]</f>
        <v>WiktorCzekan</v>
      </c>
      <c r="V167">
        <f>COUNTIF(podroze5[id],podroze5[[#This Row],[id]])</f>
        <v>10</v>
      </c>
      <c r="W167">
        <f>podroze5[[#This Row],[D_powr]]-podroze5[[#This Row],[D_wyj]]+1</f>
        <v>5</v>
      </c>
      <c r="X167" s="1" cm="1">
        <f t="array" ref="X167">SUM(IF(podroze5[Nazwisko]=podroze5[[#This Row],[Nazwisko]],podroze5[dnie],0))</f>
        <v>36</v>
      </c>
    </row>
    <row r="168" spans="15:24" x14ac:dyDescent="0.25">
      <c r="O168" s="1" t="s">
        <v>131</v>
      </c>
      <c r="P168" s="1" t="s">
        <v>142</v>
      </c>
      <c r="Q168" s="1" t="s">
        <v>72</v>
      </c>
      <c r="R168" s="2">
        <v>41719</v>
      </c>
      <c r="S168" s="2">
        <v>41723</v>
      </c>
      <c r="T168">
        <v>1290.7</v>
      </c>
      <c r="U168" t="str">
        <f>podroze5[[#This Row],[Imie]]&amp;podroze5[[#This Row],[Nazwisko]]</f>
        <v>WiktorCzekan</v>
      </c>
      <c r="V168">
        <f>COUNTIF(podroze5[id],podroze5[[#This Row],[id]])</f>
        <v>10</v>
      </c>
      <c r="W168">
        <f>podroze5[[#This Row],[D_powr]]-podroze5[[#This Row],[D_wyj]]+1</f>
        <v>5</v>
      </c>
      <c r="X168" s="1" cm="1">
        <f t="array" ref="X168">SUM(IF(podroze5[Nazwisko]=podroze5[[#This Row],[Nazwisko]],podroze5[dnie],0))</f>
        <v>36</v>
      </c>
    </row>
    <row r="169" spans="15:24" x14ac:dyDescent="0.25">
      <c r="O169" s="1" t="s">
        <v>131</v>
      </c>
      <c r="P169" s="1" t="s">
        <v>142</v>
      </c>
      <c r="Q169" s="1" t="s">
        <v>17</v>
      </c>
      <c r="R169" s="2">
        <v>41910</v>
      </c>
      <c r="S169" s="2">
        <v>41914</v>
      </c>
      <c r="T169">
        <v>1321.5</v>
      </c>
      <c r="U169" t="str">
        <f>podroze5[[#This Row],[Imie]]&amp;podroze5[[#This Row],[Nazwisko]]</f>
        <v>WiktorCzekan</v>
      </c>
      <c r="V169">
        <f>COUNTIF(podroze5[id],podroze5[[#This Row],[id]])</f>
        <v>10</v>
      </c>
      <c r="W169">
        <f>podroze5[[#This Row],[D_powr]]-podroze5[[#This Row],[D_wyj]]+1</f>
        <v>5</v>
      </c>
      <c r="X169" s="1" cm="1">
        <f t="array" ref="X169">SUM(IF(podroze5[Nazwisko]=podroze5[[#This Row],[Nazwisko]],podroze5[dnie],0))</f>
        <v>36</v>
      </c>
    </row>
    <row r="170" spans="15:24" x14ac:dyDescent="0.25">
      <c r="O170" s="1" t="s">
        <v>6</v>
      </c>
      <c r="P170" s="1" t="s">
        <v>7</v>
      </c>
      <c r="Q170" s="1" t="s">
        <v>30</v>
      </c>
      <c r="R170" s="2">
        <v>41886</v>
      </c>
      <c r="S170" s="2">
        <v>41889</v>
      </c>
      <c r="T170">
        <v>569.5</v>
      </c>
      <c r="U170" t="str">
        <f>podroze5[[#This Row],[Imie]]&amp;podroze5[[#This Row],[Nazwisko]]</f>
        <v>KarolinaArska</v>
      </c>
      <c r="V170">
        <f>COUNTIF(podroze5[id],podroze5[[#This Row],[id]])</f>
        <v>12</v>
      </c>
      <c r="W170">
        <f>podroze5[[#This Row],[D_powr]]-podroze5[[#This Row],[D_wyj]]+1</f>
        <v>4</v>
      </c>
      <c r="X170" s="1" cm="1">
        <f t="array" ref="X170">SUM(IF(podroze5[Nazwisko]=podroze5[[#This Row],[Nazwisko]],podroze5[dnie],0))</f>
        <v>36</v>
      </c>
    </row>
    <row r="171" spans="15:24" x14ac:dyDescent="0.25">
      <c r="O171" s="1" t="s">
        <v>93</v>
      </c>
      <c r="P171" s="1" t="s">
        <v>94</v>
      </c>
      <c r="Q171" s="1" t="s">
        <v>11</v>
      </c>
      <c r="R171" s="2">
        <v>41708</v>
      </c>
      <c r="S171" s="2">
        <v>41710</v>
      </c>
      <c r="T171">
        <v>434.4</v>
      </c>
      <c r="U171" t="str">
        <f>podroze5[[#This Row],[Imie]]&amp;podroze5[[#This Row],[Nazwisko]]</f>
        <v>ZofiaSeredycka</v>
      </c>
      <c r="V171">
        <f>COUNTIF(podroze5[id],podroze5[[#This Row],[id]])</f>
        <v>15</v>
      </c>
      <c r="W171">
        <f>podroze5[[#This Row],[D_powr]]-podroze5[[#This Row],[D_wyj]]+1</f>
        <v>3</v>
      </c>
      <c r="X171" s="1" cm="1">
        <f t="array" ref="X171">SUM(IF(podroze5[Nazwisko]=podroze5[[#This Row],[Nazwisko]],podroze5[dnie],0))</f>
        <v>36</v>
      </c>
    </row>
    <row r="172" spans="15:24" x14ac:dyDescent="0.25">
      <c r="O172" s="1" t="s">
        <v>93</v>
      </c>
      <c r="P172" s="1" t="s">
        <v>94</v>
      </c>
      <c r="Q172" s="1" t="s">
        <v>66</v>
      </c>
      <c r="R172" s="2">
        <v>41863</v>
      </c>
      <c r="S172" s="2">
        <v>41865</v>
      </c>
      <c r="T172">
        <v>663.7</v>
      </c>
      <c r="U172" t="str">
        <f>podroze5[[#This Row],[Imie]]&amp;podroze5[[#This Row],[Nazwisko]]</f>
        <v>ZofiaSeredycka</v>
      </c>
      <c r="V172">
        <f>COUNTIF(podroze5[id],podroze5[[#This Row],[id]])</f>
        <v>15</v>
      </c>
      <c r="W172">
        <f>podroze5[[#This Row],[D_powr]]-podroze5[[#This Row],[D_wyj]]+1</f>
        <v>3</v>
      </c>
      <c r="X172" s="1" cm="1">
        <f t="array" ref="X172">SUM(IF(podroze5[Nazwisko]=podroze5[[#This Row],[Nazwisko]],podroze5[dnie],0))</f>
        <v>36</v>
      </c>
    </row>
    <row r="173" spans="15:24" x14ac:dyDescent="0.25">
      <c r="O173" s="1" t="s">
        <v>93</v>
      </c>
      <c r="P173" s="1" t="s">
        <v>94</v>
      </c>
      <c r="Q173" s="1" t="s">
        <v>14</v>
      </c>
      <c r="R173" s="2">
        <v>41887</v>
      </c>
      <c r="S173" s="2">
        <v>41889</v>
      </c>
      <c r="T173">
        <v>426.5</v>
      </c>
      <c r="U173" t="str">
        <f>podroze5[[#This Row],[Imie]]&amp;podroze5[[#This Row],[Nazwisko]]</f>
        <v>ZofiaSeredycka</v>
      </c>
      <c r="V173">
        <f>COUNTIF(podroze5[id],podroze5[[#This Row],[id]])</f>
        <v>15</v>
      </c>
      <c r="W173">
        <f>podroze5[[#This Row],[D_powr]]-podroze5[[#This Row],[D_wyj]]+1</f>
        <v>3</v>
      </c>
      <c r="X173" s="1" cm="1">
        <f t="array" ref="X173">SUM(IF(podroze5[Nazwisko]=podroze5[[#This Row],[Nazwisko]],podroze5[dnie],0))</f>
        <v>36</v>
      </c>
    </row>
    <row r="174" spans="15:24" x14ac:dyDescent="0.25">
      <c r="O174" s="1" t="s">
        <v>93</v>
      </c>
      <c r="P174" s="1" t="s">
        <v>94</v>
      </c>
      <c r="Q174" s="1" t="s">
        <v>11</v>
      </c>
      <c r="R174" s="2">
        <v>41960</v>
      </c>
      <c r="S174" s="2">
        <v>41962</v>
      </c>
      <c r="T174">
        <v>434.4</v>
      </c>
      <c r="U174" t="str">
        <f>podroze5[[#This Row],[Imie]]&amp;podroze5[[#This Row],[Nazwisko]]</f>
        <v>ZofiaSeredycka</v>
      </c>
      <c r="V174">
        <f>COUNTIF(podroze5[id],podroze5[[#This Row],[id]])</f>
        <v>15</v>
      </c>
      <c r="W174">
        <f>podroze5[[#This Row],[D_powr]]-podroze5[[#This Row],[D_wyj]]+1</f>
        <v>3</v>
      </c>
      <c r="X174" s="1" cm="1">
        <f t="array" ref="X174">SUM(IF(podroze5[Nazwisko]=podroze5[[#This Row],[Nazwisko]],podroze5[dnie],0))</f>
        <v>36</v>
      </c>
    </row>
    <row r="175" spans="15:24" x14ac:dyDescent="0.25">
      <c r="O175" s="1" t="s">
        <v>131</v>
      </c>
      <c r="P175" s="1" t="s">
        <v>142</v>
      </c>
      <c r="Q175" s="1" t="s">
        <v>8</v>
      </c>
      <c r="R175" s="2">
        <v>41713</v>
      </c>
      <c r="S175" s="2">
        <v>41716</v>
      </c>
      <c r="T175">
        <v>1313</v>
      </c>
      <c r="U175" t="str">
        <f>podroze5[[#This Row],[Imie]]&amp;podroze5[[#This Row],[Nazwisko]]</f>
        <v>WiktorCzekan</v>
      </c>
      <c r="V175">
        <f>COUNTIF(podroze5[id],podroze5[[#This Row],[id]])</f>
        <v>10</v>
      </c>
      <c r="W175">
        <f>podroze5[[#This Row],[D_powr]]-podroze5[[#This Row],[D_wyj]]+1</f>
        <v>4</v>
      </c>
      <c r="X175" s="1" cm="1">
        <f t="array" ref="X175">SUM(IF(podroze5[Nazwisko]=podroze5[[#This Row],[Nazwisko]],podroze5[dnie],0))</f>
        <v>36</v>
      </c>
    </row>
    <row r="176" spans="15:24" x14ac:dyDescent="0.25">
      <c r="O176" s="1" t="s">
        <v>131</v>
      </c>
      <c r="P176" s="1" t="s">
        <v>142</v>
      </c>
      <c r="Q176" s="1" t="s">
        <v>24</v>
      </c>
      <c r="R176" s="2">
        <v>41934</v>
      </c>
      <c r="S176" s="2">
        <v>41937</v>
      </c>
      <c r="T176">
        <v>737.7</v>
      </c>
      <c r="U176" t="str">
        <f>podroze5[[#This Row],[Imie]]&amp;podroze5[[#This Row],[Nazwisko]]</f>
        <v>WiktorCzekan</v>
      </c>
      <c r="V176">
        <f>COUNTIF(podroze5[id],podroze5[[#This Row],[id]])</f>
        <v>10</v>
      </c>
      <c r="W176">
        <f>podroze5[[#This Row],[D_powr]]-podroze5[[#This Row],[D_wyj]]+1</f>
        <v>4</v>
      </c>
      <c r="X176" s="1" cm="1">
        <f t="array" ref="X176">SUM(IF(podroze5[Nazwisko]=podroze5[[#This Row],[Nazwisko]],podroze5[dnie],0))</f>
        <v>36</v>
      </c>
    </row>
    <row r="177" spans="15:24" x14ac:dyDescent="0.25">
      <c r="O177" s="1" t="s">
        <v>131</v>
      </c>
      <c r="P177" s="1" t="s">
        <v>142</v>
      </c>
      <c r="Q177" s="1" t="s">
        <v>38</v>
      </c>
      <c r="R177" s="2">
        <v>41946</v>
      </c>
      <c r="S177" s="2">
        <v>41949</v>
      </c>
      <c r="T177">
        <v>665.8</v>
      </c>
      <c r="U177" t="str">
        <f>podroze5[[#This Row],[Imie]]&amp;podroze5[[#This Row],[Nazwisko]]</f>
        <v>WiktorCzekan</v>
      </c>
      <c r="V177">
        <f>COUNTIF(podroze5[id],podroze5[[#This Row],[id]])</f>
        <v>10</v>
      </c>
      <c r="W177">
        <f>podroze5[[#This Row],[D_powr]]-podroze5[[#This Row],[D_wyj]]+1</f>
        <v>4</v>
      </c>
      <c r="X177" s="1" cm="1">
        <f t="array" ref="X177">SUM(IF(podroze5[Nazwisko]=podroze5[[#This Row],[Nazwisko]],podroze5[dnie],0))</f>
        <v>36</v>
      </c>
    </row>
    <row r="178" spans="15:24" x14ac:dyDescent="0.25">
      <c r="O178" s="1" t="s">
        <v>9</v>
      </c>
      <c r="P178" s="1" t="s">
        <v>18</v>
      </c>
      <c r="Q178" s="1" t="s">
        <v>27</v>
      </c>
      <c r="R178" s="2">
        <v>41689</v>
      </c>
      <c r="S178" s="2">
        <v>41691</v>
      </c>
      <c r="T178">
        <v>698</v>
      </c>
      <c r="U178" t="str">
        <f>podroze5[[#This Row],[Imie]]&amp;podroze5[[#This Row],[Nazwisko]]</f>
        <v>JustynaTracz</v>
      </c>
      <c r="V178">
        <f>COUNTIF(podroze5[id],podroze5[[#This Row],[id]])</f>
        <v>13</v>
      </c>
      <c r="W178">
        <f>podroze5[[#This Row],[D_powr]]-podroze5[[#This Row],[D_wyj]]+1</f>
        <v>3</v>
      </c>
      <c r="X178" s="1" cm="1">
        <f t="array" ref="X178">SUM(IF(podroze5[Nazwisko]=podroze5[[#This Row],[Nazwisko]],podroze5[dnie],0))</f>
        <v>36</v>
      </c>
    </row>
    <row r="179" spans="15:24" x14ac:dyDescent="0.25">
      <c r="O179" s="1" t="s">
        <v>6</v>
      </c>
      <c r="P179" s="1" t="s">
        <v>7</v>
      </c>
      <c r="Q179" s="1" t="s">
        <v>59</v>
      </c>
      <c r="R179" s="2">
        <v>41672</v>
      </c>
      <c r="S179" s="2">
        <v>41674</v>
      </c>
      <c r="T179">
        <v>760</v>
      </c>
      <c r="U179" t="str">
        <f>podroze5[[#This Row],[Imie]]&amp;podroze5[[#This Row],[Nazwisko]]</f>
        <v>KarolinaArska</v>
      </c>
      <c r="V179">
        <f>COUNTIF(podroze5[id],podroze5[[#This Row],[id]])</f>
        <v>12</v>
      </c>
      <c r="W179">
        <f>podroze5[[#This Row],[D_powr]]-podroze5[[#This Row],[D_wyj]]+1</f>
        <v>3</v>
      </c>
      <c r="X179" s="1" cm="1">
        <f t="array" ref="X179">SUM(IF(podroze5[Nazwisko]=podroze5[[#This Row],[Nazwisko]],podroze5[dnie],0))</f>
        <v>36</v>
      </c>
    </row>
    <row r="180" spans="15:24" x14ac:dyDescent="0.25">
      <c r="O180" s="1" t="s">
        <v>6</v>
      </c>
      <c r="P180" s="1" t="s">
        <v>7</v>
      </c>
      <c r="Q180" s="1" t="s">
        <v>19</v>
      </c>
      <c r="R180" s="2">
        <v>41911</v>
      </c>
      <c r="S180" s="2">
        <v>41913</v>
      </c>
      <c r="T180">
        <v>795.4</v>
      </c>
      <c r="U180" t="str">
        <f>podroze5[[#This Row],[Imie]]&amp;podroze5[[#This Row],[Nazwisko]]</f>
        <v>KarolinaArska</v>
      </c>
      <c r="V180">
        <f>COUNTIF(podroze5[id],podroze5[[#This Row],[id]])</f>
        <v>12</v>
      </c>
      <c r="W180">
        <f>podroze5[[#This Row],[D_powr]]-podroze5[[#This Row],[D_wyj]]+1</f>
        <v>3</v>
      </c>
      <c r="X180" s="1" cm="1">
        <f t="array" ref="X180">SUM(IF(podroze5[Nazwisko]=podroze5[[#This Row],[Nazwisko]],podroze5[dnie],0))</f>
        <v>36</v>
      </c>
    </row>
    <row r="181" spans="15:24" x14ac:dyDescent="0.25">
      <c r="O181" s="1" t="s">
        <v>6</v>
      </c>
      <c r="P181" s="1" t="s">
        <v>7</v>
      </c>
      <c r="Q181" s="1" t="s">
        <v>14</v>
      </c>
      <c r="R181" s="2">
        <v>41947</v>
      </c>
      <c r="S181" s="2">
        <v>41949</v>
      </c>
      <c r="T181">
        <v>426.5</v>
      </c>
      <c r="U181" t="str">
        <f>podroze5[[#This Row],[Imie]]&amp;podroze5[[#This Row],[Nazwisko]]</f>
        <v>KarolinaArska</v>
      </c>
      <c r="V181">
        <f>COUNTIF(podroze5[id],podroze5[[#This Row],[id]])</f>
        <v>12</v>
      </c>
      <c r="W181">
        <f>podroze5[[#This Row],[D_powr]]-podroze5[[#This Row],[D_wyj]]+1</f>
        <v>3</v>
      </c>
      <c r="X181" s="1" cm="1">
        <f t="array" ref="X181">SUM(IF(podroze5[Nazwisko]=podroze5[[#This Row],[Nazwisko]],podroze5[dnie],0))</f>
        <v>36</v>
      </c>
    </row>
    <row r="182" spans="15:24" x14ac:dyDescent="0.25">
      <c r="O182" s="1" t="s">
        <v>131</v>
      </c>
      <c r="P182" s="1" t="s">
        <v>142</v>
      </c>
      <c r="Q182" s="1" t="s">
        <v>27</v>
      </c>
      <c r="R182" s="2">
        <v>41827</v>
      </c>
      <c r="S182" s="2">
        <v>41829</v>
      </c>
      <c r="T182">
        <v>698</v>
      </c>
      <c r="U182" t="str">
        <f>podroze5[[#This Row],[Imie]]&amp;podroze5[[#This Row],[Nazwisko]]</f>
        <v>WiktorCzekan</v>
      </c>
      <c r="V182">
        <f>COUNTIF(podroze5[id],podroze5[[#This Row],[id]])</f>
        <v>10</v>
      </c>
      <c r="W182">
        <f>podroze5[[#This Row],[D_powr]]-podroze5[[#This Row],[D_wyj]]+1</f>
        <v>3</v>
      </c>
      <c r="X182" s="1" cm="1">
        <f t="array" ref="X182">SUM(IF(podroze5[Nazwisko]=podroze5[[#This Row],[Nazwisko]],podroze5[dnie],0))</f>
        <v>36</v>
      </c>
    </row>
    <row r="183" spans="15:24" x14ac:dyDescent="0.25">
      <c r="O183" s="1" t="s">
        <v>131</v>
      </c>
      <c r="P183" s="1" t="s">
        <v>142</v>
      </c>
      <c r="Q183" s="1" t="s">
        <v>8</v>
      </c>
      <c r="R183" s="2">
        <v>41971</v>
      </c>
      <c r="S183" s="2">
        <v>41973</v>
      </c>
      <c r="T183">
        <v>1102</v>
      </c>
      <c r="U183" t="str">
        <f>podroze5[[#This Row],[Imie]]&amp;podroze5[[#This Row],[Nazwisko]]</f>
        <v>WiktorCzekan</v>
      </c>
      <c r="V183">
        <f>COUNTIF(podroze5[id],podroze5[[#This Row],[id]])</f>
        <v>10</v>
      </c>
      <c r="W183">
        <f>podroze5[[#This Row],[D_powr]]-podroze5[[#This Row],[D_wyj]]+1</f>
        <v>3</v>
      </c>
      <c r="X183" s="1" cm="1">
        <f t="array" ref="X183">SUM(IF(podroze5[Nazwisko]=podroze5[[#This Row],[Nazwisko]],podroze5[dnie],0))</f>
        <v>36</v>
      </c>
    </row>
    <row r="184" spans="15:24" x14ac:dyDescent="0.25">
      <c r="O184" s="1" t="s">
        <v>93</v>
      </c>
      <c r="P184" s="1" t="s">
        <v>94</v>
      </c>
      <c r="Q184" s="1" t="s">
        <v>47</v>
      </c>
      <c r="R184" s="2">
        <v>41653</v>
      </c>
      <c r="S184" s="2">
        <v>41654</v>
      </c>
      <c r="T184">
        <v>526.79999999999995</v>
      </c>
      <c r="U184" t="str">
        <f>podroze5[[#This Row],[Imie]]&amp;podroze5[[#This Row],[Nazwisko]]</f>
        <v>ZofiaSeredycka</v>
      </c>
      <c r="V184">
        <f>COUNTIF(podroze5[id],podroze5[[#This Row],[id]])</f>
        <v>15</v>
      </c>
      <c r="W184">
        <f>podroze5[[#This Row],[D_powr]]-podroze5[[#This Row],[D_wyj]]+1</f>
        <v>2</v>
      </c>
      <c r="X184" s="1" cm="1">
        <f t="array" ref="X184">SUM(IF(podroze5[Nazwisko]=podroze5[[#This Row],[Nazwisko]],podroze5[dnie],0))</f>
        <v>36</v>
      </c>
    </row>
    <row r="185" spans="15:24" x14ac:dyDescent="0.25">
      <c r="O185" s="1" t="s">
        <v>93</v>
      </c>
      <c r="P185" s="1" t="s">
        <v>94</v>
      </c>
      <c r="Q185" s="1" t="s">
        <v>19</v>
      </c>
      <c r="R185" s="2">
        <v>41725</v>
      </c>
      <c r="S185" s="2">
        <v>41726</v>
      </c>
      <c r="T185">
        <v>654.4</v>
      </c>
      <c r="U185" t="str">
        <f>podroze5[[#This Row],[Imie]]&amp;podroze5[[#This Row],[Nazwisko]]</f>
        <v>ZofiaSeredycka</v>
      </c>
      <c r="V185">
        <f>COUNTIF(podroze5[id],podroze5[[#This Row],[id]])</f>
        <v>15</v>
      </c>
      <c r="W185">
        <f>podroze5[[#This Row],[D_powr]]-podroze5[[#This Row],[D_wyj]]+1</f>
        <v>2</v>
      </c>
      <c r="X185" s="1" cm="1">
        <f t="array" ref="X185">SUM(IF(podroze5[Nazwisko]=podroze5[[#This Row],[Nazwisko]],podroze5[dnie],0))</f>
        <v>36</v>
      </c>
    </row>
    <row r="186" spans="15:24" x14ac:dyDescent="0.25">
      <c r="O186" s="1" t="s">
        <v>9</v>
      </c>
      <c r="P186" s="1" t="s">
        <v>18</v>
      </c>
      <c r="Q186" s="1" t="s">
        <v>19</v>
      </c>
      <c r="R186" s="2">
        <v>41641</v>
      </c>
      <c r="S186" s="2">
        <v>41642</v>
      </c>
      <c r="T186">
        <v>654.4</v>
      </c>
      <c r="U186" t="str">
        <f>podroze5[[#This Row],[Imie]]&amp;podroze5[[#This Row],[Nazwisko]]</f>
        <v>JustynaTracz</v>
      </c>
      <c r="V186">
        <f>COUNTIF(podroze5[id],podroze5[[#This Row],[id]])</f>
        <v>13</v>
      </c>
      <c r="W186">
        <f>podroze5[[#This Row],[D_powr]]-podroze5[[#This Row],[D_wyj]]+1</f>
        <v>2</v>
      </c>
      <c r="X186" s="1" cm="1">
        <f t="array" ref="X186">SUM(IF(podroze5[Nazwisko]=podroze5[[#This Row],[Nazwisko]],podroze5[dnie],0))</f>
        <v>36</v>
      </c>
    </row>
    <row r="187" spans="15:24" x14ac:dyDescent="0.25">
      <c r="O187" s="1" t="s">
        <v>9</v>
      </c>
      <c r="P187" s="1" t="s">
        <v>18</v>
      </c>
      <c r="Q187" s="1" t="s">
        <v>27</v>
      </c>
      <c r="R187" s="2">
        <v>41923</v>
      </c>
      <c r="S187" s="2">
        <v>41924</v>
      </c>
      <c r="T187">
        <v>570</v>
      </c>
      <c r="U187" t="str">
        <f>podroze5[[#This Row],[Imie]]&amp;podroze5[[#This Row],[Nazwisko]]</f>
        <v>JustynaTracz</v>
      </c>
      <c r="V187">
        <f>COUNTIF(podroze5[id],podroze5[[#This Row],[id]])</f>
        <v>13</v>
      </c>
      <c r="W187">
        <f>podroze5[[#This Row],[D_powr]]-podroze5[[#This Row],[D_wyj]]+1</f>
        <v>2</v>
      </c>
      <c r="X187" s="1" cm="1">
        <f t="array" ref="X187">SUM(IF(podroze5[Nazwisko]=podroze5[[#This Row],[Nazwisko]],podroze5[dnie],0))</f>
        <v>36</v>
      </c>
    </row>
    <row r="188" spans="15:24" x14ac:dyDescent="0.25">
      <c r="O188" s="1" t="s">
        <v>9</v>
      </c>
      <c r="P188" s="1" t="s">
        <v>18</v>
      </c>
      <c r="Q188" s="1" t="s">
        <v>47</v>
      </c>
      <c r="R188" s="2">
        <v>41959</v>
      </c>
      <c r="S188" s="2">
        <v>41960</v>
      </c>
      <c r="T188">
        <v>526.79999999999995</v>
      </c>
      <c r="U188" t="str">
        <f>podroze5[[#This Row],[Imie]]&amp;podroze5[[#This Row],[Nazwisko]]</f>
        <v>JustynaTracz</v>
      </c>
      <c r="V188">
        <f>COUNTIF(podroze5[id],podroze5[[#This Row],[id]])</f>
        <v>13</v>
      </c>
      <c r="W188">
        <f>podroze5[[#This Row],[D_powr]]-podroze5[[#This Row],[D_wyj]]+1</f>
        <v>2</v>
      </c>
      <c r="X188" s="1" cm="1">
        <f t="array" ref="X188">SUM(IF(podroze5[Nazwisko]=podroze5[[#This Row],[Nazwisko]],podroze5[dnie],0))</f>
        <v>36</v>
      </c>
    </row>
    <row r="189" spans="15:24" x14ac:dyDescent="0.25">
      <c r="O189" s="1" t="s">
        <v>6</v>
      </c>
      <c r="P189" s="1" t="s">
        <v>7</v>
      </c>
      <c r="Q189" s="1" t="s">
        <v>8</v>
      </c>
      <c r="R189" s="2">
        <v>41641</v>
      </c>
      <c r="S189" s="2">
        <v>41642</v>
      </c>
      <c r="T189">
        <v>891</v>
      </c>
      <c r="U189" t="str">
        <f>podroze5[[#This Row],[Imie]]&amp;podroze5[[#This Row],[Nazwisko]]</f>
        <v>KarolinaArska</v>
      </c>
      <c r="V189">
        <f>COUNTIF(podroze5[id],podroze5[[#This Row],[id]])</f>
        <v>12</v>
      </c>
      <c r="W189">
        <f>podroze5[[#This Row],[D_powr]]-podroze5[[#This Row],[D_wyj]]+1</f>
        <v>2</v>
      </c>
      <c r="X189" s="1" cm="1">
        <f t="array" ref="X189">SUM(IF(podroze5[Nazwisko]=podroze5[[#This Row],[Nazwisko]],podroze5[dnie],0))</f>
        <v>36</v>
      </c>
    </row>
    <row r="190" spans="15:24" x14ac:dyDescent="0.25">
      <c r="O190" s="1" t="s">
        <v>6</v>
      </c>
      <c r="P190" s="1" t="s">
        <v>7</v>
      </c>
      <c r="Q190" s="1" t="s">
        <v>24</v>
      </c>
      <c r="R190" s="2">
        <v>41643</v>
      </c>
      <c r="S190" s="2">
        <v>41644</v>
      </c>
      <c r="T190">
        <v>439.7</v>
      </c>
      <c r="U190" t="str">
        <f>podroze5[[#This Row],[Imie]]&amp;podroze5[[#This Row],[Nazwisko]]</f>
        <v>KarolinaArska</v>
      </c>
      <c r="V190">
        <f>COUNTIF(podroze5[id],podroze5[[#This Row],[id]])</f>
        <v>12</v>
      </c>
      <c r="W190">
        <f>podroze5[[#This Row],[D_powr]]-podroze5[[#This Row],[D_wyj]]+1</f>
        <v>2</v>
      </c>
      <c r="X190" s="1" cm="1">
        <f t="array" ref="X190">SUM(IF(podroze5[Nazwisko]=podroze5[[#This Row],[Nazwisko]],podroze5[dnie],0))</f>
        <v>36</v>
      </c>
    </row>
    <row r="191" spans="15:24" x14ac:dyDescent="0.25">
      <c r="O191" s="1" t="s">
        <v>6</v>
      </c>
      <c r="P191" s="1" t="s">
        <v>7</v>
      </c>
      <c r="Q191" s="1" t="s">
        <v>30</v>
      </c>
      <c r="R191" s="2">
        <v>41983</v>
      </c>
      <c r="S191" s="2">
        <v>41984</v>
      </c>
      <c r="T191">
        <v>331.5</v>
      </c>
      <c r="U191" t="str">
        <f>podroze5[[#This Row],[Imie]]&amp;podroze5[[#This Row],[Nazwisko]]</f>
        <v>KarolinaArska</v>
      </c>
      <c r="V191">
        <f>COUNTIF(podroze5[id],podroze5[[#This Row],[id]])</f>
        <v>12</v>
      </c>
      <c r="W191">
        <f>podroze5[[#This Row],[D_powr]]-podroze5[[#This Row],[D_wyj]]+1</f>
        <v>2</v>
      </c>
      <c r="X191" s="1" cm="1">
        <f t="array" ref="X191">SUM(IF(podroze5[Nazwisko]=podroze5[[#This Row],[Nazwisko]],podroze5[dnie],0))</f>
        <v>36</v>
      </c>
    </row>
    <row r="192" spans="15:24" x14ac:dyDescent="0.25">
      <c r="O192" s="1" t="s">
        <v>131</v>
      </c>
      <c r="P192" s="1" t="s">
        <v>142</v>
      </c>
      <c r="Q192" s="1" t="s">
        <v>30</v>
      </c>
      <c r="R192" s="2">
        <v>41923</v>
      </c>
      <c r="S192" s="2">
        <v>41924</v>
      </c>
      <c r="T192">
        <v>331.5</v>
      </c>
      <c r="U192" t="str">
        <f>podroze5[[#This Row],[Imie]]&amp;podroze5[[#This Row],[Nazwisko]]</f>
        <v>WiktorCzekan</v>
      </c>
      <c r="V192">
        <f>COUNTIF(podroze5[id],podroze5[[#This Row],[id]])</f>
        <v>10</v>
      </c>
      <c r="W192">
        <f>podroze5[[#This Row],[D_powr]]-podroze5[[#This Row],[D_wyj]]+1</f>
        <v>2</v>
      </c>
      <c r="X192" s="1" cm="1">
        <f t="array" ref="X192">SUM(IF(podroze5[Nazwisko]=podroze5[[#This Row],[Nazwisko]],podroze5[dnie],0))</f>
        <v>36</v>
      </c>
    </row>
    <row r="193" spans="15:24" x14ac:dyDescent="0.25">
      <c r="O193" s="1" t="s">
        <v>93</v>
      </c>
      <c r="P193" s="1" t="s">
        <v>94</v>
      </c>
      <c r="Q193" s="1" t="s">
        <v>8</v>
      </c>
      <c r="R193" s="2">
        <v>41657</v>
      </c>
      <c r="S193" s="2">
        <v>41657</v>
      </c>
      <c r="T193">
        <v>680</v>
      </c>
      <c r="U193" t="str">
        <f>podroze5[[#This Row],[Imie]]&amp;podroze5[[#This Row],[Nazwisko]]</f>
        <v>ZofiaSeredycka</v>
      </c>
      <c r="V193">
        <f>COUNTIF(podroze5[id],podroze5[[#This Row],[id]])</f>
        <v>15</v>
      </c>
      <c r="W193">
        <f>podroze5[[#This Row],[D_powr]]-podroze5[[#This Row],[D_wyj]]+1</f>
        <v>1</v>
      </c>
      <c r="X193" s="1" cm="1">
        <f t="array" ref="X193">SUM(IF(podroze5[Nazwisko]=podroze5[[#This Row],[Nazwisko]],podroze5[dnie],0))</f>
        <v>36</v>
      </c>
    </row>
    <row r="194" spans="15:24" x14ac:dyDescent="0.25">
      <c r="O194" s="1" t="s">
        <v>93</v>
      </c>
      <c r="P194" s="1" t="s">
        <v>94</v>
      </c>
      <c r="Q194" s="1" t="s">
        <v>47</v>
      </c>
      <c r="R194" s="2">
        <v>41664</v>
      </c>
      <c r="S194" s="2">
        <v>41664</v>
      </c>
      <c r="T194">
        <v>363.8</v>
      </c>
      <c r="U194" t="str">
        <f>podroze5[[#This Row],[Imie]]&amp;podroze5[[#This Row],[Nazwisko]]</f>
        <v>ZofiaSeredycka</v>
      </c>
      <c r="V194">
        <f>COUNTIF(podroze5[id],podroze5[[#This Row],[id]])</f>
        <v>15</v>
      </c>
      <c r="W194">
        <f>podroze5[[#This Row],[D_powr]]-podroze5[[#This Row],[D_wyj]]+1</f>
        <v>1</v>
      </c>
      <c r="X194" s="1" cm="1">
        <f t="array" ref="X194">SUM(IF(podroze5[Nazwisko]=podroze5[[#This Row],[Nazwisko]],podroze5[dnie],0))</f>
        <v>36</v>
      </c>
    </row>
    <row r="195" spans="15:24" x14ac:dyDescent="0.25">
      <c r="O195" s="1" t="s">
        <v>93</v>
      </c>
      <c r="P195" s="1" t="s">
        <v>94</v>
      </c>
      <c r="Q195" s="1" t="s">
        <v>8</v>
      </c>
      <c r="R195" s="2">
        <v>41666</v>
      </c>
      <c r="S195" s="2">
        <v>41666</v>
      </c>
      <c r="T195">
        <v>680</v>
      </c>
      <c r="U195" t="str">
        <f>podroze5[[#This Row],[Imie]]&amp;podroze5[[#This Row],[Nazwisko]]</f>
        <v>ZofiaSeredycka</v>
      </c>
      <c r="V195">
        <f>COUNTIF(podroze5[id],podroze5[[#This Row],[id]])</f>
        <v>15</v>
      </c>
      <c r="W195">
        <f>podroze5[[#This Row],[D_powr]]-podroze5[[#This Row],[D_wyj]]+1</f>
        <v>1</v>
      </c>
      <c r="X195" s="1" cm="1">
        <f t="array" ref="X195">SUM(IF(podroze5[Nazwisko]=podroze5[[#This Row],[Nazwisko]],podroze5[dnie],0))</f>
        <v>36</v>
      </c>
    </row>
    <row r="196" spans="15:24" x14ac:dyDescent="0.25">
      <c r="O196" s="1" t="s">
        <v>93</v>
      </c>
      <c r="P196" s="1" t="s">
        <v>94</v>
      </c>
      <c r="Q196" s="1" t="s">
        <v>30</v>
      </c>
      <c r="R196" s="2">
        <v>41970</v>
      </c>
      <c r="S196" s="2">
        <v>41970</v>
      </c>
      <c r="T196">
        <v>212.5</v>
      </c>
      <c r="U196" t="str">
        <f>podroze5[[#This Row],[Imie]]&amp;podroze5[[#This Row],[Nazwisko]]</f>
        <v>ZofiaSeredycka</v>
      </c>
      <c r="V196">
        <f>COUNTIF(podroze5[id],podroze5[[#This Row],[id]])</f>
        <v>15</v>
      </c>
      <c r="W196">
        <f>podroze5[[#This Row],[D_powr]]-podroze5[[#This Row],[D_wyj]]+1</f>
        <v>1</v>
      </c>
      <c r="X196" s="1" cm="1">
        <f t="array" ref="X196">SUM(IF(podroze5[Nazwisko]=podroze5[[#This Row],[Nazwisko]],podroze5[dnie],0))</f>
        <v>36</v>
      </c>
    </row>
    <row r="197" spans="15:24" x14ac:dyDescent="0.25">
      <c r="O197" s="1" t="s">
        <v>93</v>
      </c>
      <c r="P197" s="1" t="s">
        <v>94</v>
      </c>
      <c r="Q197" s="1" t="s">
        <v>19</v>
      </c>
      <c r="R197" s="2">
        <v>41974</v>
      </c>
      <c r="S197" s="2">
        <v>41974</v>
      </c>
      <c r="T197">
        <v>513.4</v>
      </c>
      <c r="U197" t="str">
        <f>podroze5[[#This Row],[Imie]]&amp;podroze5[[#This Row],[Nazwisko]]</f>
        <v>ZofiaSeredycka</v>
      </c>
      <c r="V197">
        <f>COUNTIF(podroze5[id],podroze5[[#This Row],[id]])</f>
        <v>15</v>
      </c>
      <c r="W197">
        <f>podroze5[[#This Row],[D_powr]]-podroze5[[#This Row],[D_wyj]]+1</f>
        <v>1</v>
      </c>
      <c r="X197" s="1" cm="1">
        <f t="array" ref="X197">SUM(IF(podroze5[Nazwisko]=podroze5[[#This Row],[Nazwisko]],podroze5[dnie],0))</f>
        <v>36</v>
      </c>
    </row>
    <row r="198" spans="15:24" x14ac:dyDescent="0.25">
      <c r="O198" s="1" t="s">
        <v>93</v>
      </c>
      <c r="P198" s="1" t="s">
        <v>94</v>
      </c>
      <c r="Q198" s="1" t="s">
        <v>38</v>
      </c>
      <c r="R198" s="2">
        <v>41995</v>
      </c>
      <c r="S198" s="2">
        <v>41995</v>
      </c>
      <c r="T198">
        <v>278.8</v>
      </c>
      <c r="U198" t="str">
        <f>podroze5[[#This Row],[Imie]]&amp;podroze5[[#This Row],[Nazwisko]]</f>
        <v>ZofiaSeredycka</v>
      </c>
      <c r="V198">
        <f>COUNTIF(podroze5[id],podroze5[[#This Row],[id]])</f>
        <v>15</v>
      </c>
      <c r="W198">
        <f>podroze5[[#This Row],[D_powr]]-podroze5[[#This Row],[D_wyj]]+1</f>
        <v>1</v>
      </c>
      <c r="X198" s="1" cm="1">
        <f t="array" ref="X198">SUM(IF(podroze5[Nazwisko]=podroze5[[#This Row],[Nazwisko]],podroze5[dnie],0))</f>
        <v>36</v>
      </c>
    </row>
    <row r="199" spans="15:24" x14ac:dyDescent="0.25">
      <c r="O199" s="1" t="s">
        <v>9</v>
      </c>
      <c r="P199" s="1" t="s">
        <v>18</v>
      </c>
      <c r="Q199" s="1" t="s">
        <v>11</v>
      </c>
      <c r="R199" s="2">
        <v>41656</v>
      </c>
      <c r="S199" s="2">
        <v>41656</v>
      </c>
      <c r="T199">
        <v>156.4</v>
      </c>
      <c r="U199" t="str">
        <f>podroze5[[#This Row],[Imie]]&amp;podroze5[[#This Row],[Nazwisko]]</f>
        <v>JustynaTracz</v>
      </c>
      <c r="V199">
        <f>COUNTIF(podroze5[id],podroze5[[#This Row],[id]])</f>
        <v>13</v>
      </c>
      <c r="W199">
        <f>podroze5[[#This Row],[D_powr]]-podroze5[[#This Row],[D_wyj]]+1</f>
        <v>1</v>
      </c>
      <c r="X199" s="1" cm="1">
        <f t="array" ref="X199">SUM(IF(podroze5[Nazwisko]=podroze5[[#This Row],[Nazwisko]],podroze5[dnie],0))</f>
        <v>36</v>
      </c>
    </row>
    <row r="200" spans="15:24" x14ac:dyDescent="0.25">
      <c r="O200" s="1" t="s">
        <v>9</v>
      </c>
      <c r="P200" s="1" t="s">
        <v>18</v>
      </c>
      <c r="Q200" s="1" t="s">
        <v>38</v>
      </c>
      <c r="R200" s="2">
        <v>41934</v>
      </c>
      <c r="S200" s="2">
        <v>41934</v>
      </c>
      <c r="T200">
        <v>278.8</v>
      </c>
      <c r="U200" t="str">
        <f>podroze5[[#This Row],[Imie]]&amp;podroze5[[#This Row],[Nazwisko]]</f>
        <v>JustynaTracz</v>
      </c>
      <c r="V200">
        <f>COUNTIF(podroze5[id],podroze5[[#This Row],[id]])</f>
        <v>13</v>
      </c>
      <c r="W200">
        <f>podroze5[[#This Row],[D_powr]]-podroze5[[#This Row],[D_wyj]]+1</f>
        <v>1</v>
      </c>
      <c r="X200" s="1" cm="1">
        <f t="array" ref="X200">SUM(IF(podroze5[Nazwisko]=podroze5[[#This Row],[Nazwisko]],podroze5[dnie],0))</f>
        <v>36</v>
      </c>
    </row>
    <row r="201" spans="15:24" x14ac:dyDescent="0.25">
      <c r="O201" s="1" t="s">
        <v>9</v>
      </c>
      <c r="P201" s="1" t="s">
        <v>18</v>
      </c>
      <c r="Q201" s="1" t="s">
        <v>24</v>
      </c>
      <c r="R201" s="2">
        <v>41936</v>
      </c>
      <c r="S201" s="2">
        <v>41936</v>
      </c>
      <c r="T201">
        <v>290.7</v>
      </c>
      <c r="U201" t="str">
        <f>podroze5[[#This Row],[Imie]]&amp;podroze5[[#This Row],[Nazwisko]]</f>
        <v>JustynaTracz</v>
      </c>
      <c r="V201">
        <f>COUNTIF(podroze5[id],podroze5[[#This Row],[id]])</f>
        <v>13</v>
      </c>
      <c r="W201">
        <f>podroze5[[#This Row],[D_powr]]-podroze5[[#This Row],[D_wyj]]+1</f>
        <v>1</v>
      </c>
      <c r="X201" s="1" cm="1">
        <f t="array" ref="X201">SUM(IF(podroze5[Nazwisko]=podroze5[[#This Row],[Nazwisko]],podroze5[dnie],0))</f>
        <v>36</v>
      </c>
    </row>
    <row r="202" spans="15:24" x14ac:dyDescent="0.25">
      <c r="O202" s="1" t="s">
        <v>6</v>
      </c>
      <c r="P202" s="1" t="s">
        <v>7</v>
      </c>
      <c r="Q202" s="1" t="s">
        <v>38</v>
      </c>
      <c r="R202" s="2">
        <v>41897</v>
      </c>
      <c r="S202" s="2">
        <v>41897</v>
      </c>
      <c r="T202">
        <v>278.8</v>
      </c>
      <c r="U202" t="str">
        <f>podroze5[[#This Row],[Imie]]&amp;podroze5[[#This Row],[Nazwisko]]</f>
        <v>KarolinaArska</v>
      </c>
      <c r="V202">
        <f>COUNTIF(podroze5[id],podroze5[[#This Row],[id]])</f>
        <v>12</v>
      </c>
      <c r="W202">
        <f>podroze5[[#This Row],[D_powr]]-podroze5[[#This Row],[D_wyj]]+1</f>
        <v>1</v>
      </c>
      <c r="X202" s="1" cm="1">
        <f t="array" ref="X202">SUM(IF(podroze5[Nazwisko]=podroze5[[#This Row],[Nazwisko]],podroze5[dnie],0))</f>
        <v>36</v>
      </c>
    </row>
    <row r="203" spans="15:24" x14ac:dyDescent="0.25">
      <c r="O203" s="1" t="s">
        <v>6</v>
      </c>
      <c r="P203" s="1" t="s">
        <v>7</v>
      </c>
      <c r="Q203" s="1" t="s">
        <v>66</v>
      </c>
      <c r="R203" s="2">
        <v>41993</v>
      </c>
      <c r="S203" s="2">
        <v>41993</v>
      </c>
      <c r="T203">
        <v>307.7</v>
      </c>
      <c r="U203" t="str">
        <f>podroze5[[#This Row],[Imie]]&amp;podroze5[[#This Row],[Nazwisko]]</f>
        <v>KarolinaArska</v>
      </c>
      <c r="V203">
        <f>COUNTIF(podroze5[id],podroze5[[#This Row],[id]])</f>
        <v>12</v>
      </c>
      <c r="W203">
        <f>podroze5[[#This Row],[D_powr]]-podroze5[[#This Row],[D_wyj]]+1</f>
        <v>1</v>
      </c>
      <c r="X203" s="1" cm="1">
        <f t="array" ref="X203">SUM(IF(podroze5[Nazwisko]=podroze5[[#This Row],[Nazwisko]],podroze5[dnie],0))</f>
        <v>36</v>
      </c>
    </row>
    <row r="204" spans="15:24" x14ac:dyDescent="0.25">
      <c r="O204" s="1" t="s">
        <v>131</v>
      </c>
      <c r="P204" s="1" t="s">
        <v>142</v>
      </c>
      <c r="Q204" s="1" t="s">
        <v>14</v>
      </c>
      <c r="R204" s="2">
        <v>41831</v>
      </c>
      <c r="S204" s="2">
        <v>41831</v>
      </c>
      <c r="T204">
        <v>178.5</v>
      </c>
      <c r="U204" t="str">
        <f>podroze5[[#This Row],[Imie]]&amp;podroze5[[#This Row],[Nazwisko]]</f>
        <v>WiktorCzekan</v>
      </c>
      <c r="V204">
        <f>COUNTIF(podroze5[id],podroze5[[#This Row],[id]])</f>
        <v>10</v>
      </c>
      <c r="W204">
        <f>podroze5[[#This Row],[D_powr]]-podroze5[[#This Row],[D_wyj]]+1</f>
        <v>1</v>
      </c>
      <c r="X204" s="1" cm="1">
        <f t="array" ref="X204">SUM(IF(podroze5[Nazwisko]=podroze5[[#This Row],[Nazwisko]],podroze5[dnie],0))</f>
        <v>36</v>
      </c>
    </row>
    <row r="205" spans="15:24" x14ac:dyDescent="0.25">
      <c r="O205" s="1" t="s">
        <v>122</v>
      </c>
      <c r="P205" s="1" t="s">
        <v>123</v>
      </c>
      <c r="Q205" s="1" t="s">
        <v>11</v>
      </c>
      <c r="R205" s="2">
        <v>41898</v>
      </c>
      <c r="S205" s="2">
        <v>41902</v>
      </c>
      <c r="T205">
        <v>712.4</v>
      </c>
      <c r="U205" t="str">
        <f>podroze5[[#This Row],[Imie]]&amp;podroze5[[#This Row],[Nazwisko]]</f>
        <v>DominikaBodera</v>
      </c>
      <c r="V205">
        <f>COUNTIF(podroze5[id],podroze5[[#This Row],[id]])</f>
        <v>13</v>
      </c>
      <c r="W205">
        <f>podroze5[[#This Row],[D_powr]]-podroze5[[#This Row],[D_wyj]]+1</f>
        <v>5</v>
      </c>
      <c r="X205" s="1" cm="1">
        <f t="array" ref="X205">SUM(IF(podroze5[Nazwisko]=podroze5[[#This Row],[Nazwisko]],podroze5[dnie],0))</f>
        <v>35</v>
      </c>
    </row>
    <row r="206" spans="15:24" x14ac:dyDescent="0.25">
      <c r="O206" s="1" t="s">
        <v>31</v>
      </c>
      <c r="P206" s="1" t="s">
        <v>77</v>
      </c>
      <c r="Q206" s="1" t="s">
        <v>66</v>
      </c>
      <c r="R206" s="2">
        <v>41684</v>
      </c>
      <c r="S206" s="2">
        <v>41688</v>
      </c>
      <c r="T206">
        <v>1019.7</v>
      </c>
      <c r="U206" t="str">
        <f>podroze5[[#This Row],[Imie]]&amp;podroze5[[#This Row],[Nazwisko]]</f>
        <v>SebastianPuchacz</v>
      </c>
      <c r="V206">
        <f>COUNTIF(podroze5[id],podroze5[[#This Row],[id]])</f>
        <v>12</v>
      </c>
      <c r="W206">
        <f>podroze5[[#This Row],[D_powr]]-podroze5[[#This Row],[D_wyj]]+1</f>
        <v>5</v>
      </c>
      <c r="X206" s="1" cm="1">
        <f t="array" ref="X206">SUM(IF(podroze5[Nazwisko]=podroze5[[#This Row],[Nazwisko]],podroze5[dnie],0))</f>
        <v>35</v>
      </c>
    </row>
    <row r="207" spans="15:24" x14ac:dyDescent="0.25">
      <c r="O207" s="1" t="s">
        <v>31</v>
      </c>
      <c r="P207" s="1" t="s">
        <v>77</v>
      </c>
      <c r="Q207" s="1" t="s">
        <v>8</v>
      </c>
      <c r="R207" s="2">
        <v>41815</v>
      </c>
      <c r="S207" s="2">
        <v>41819</v>
      </c>
      <c r="T207">
        <v>1524</v>
      </c>
      <c r="U207" t="str">
        <f>podroze5[[#This Row],[Imie]]&amp;podroze5[[#This Row],[Nazwisko]]</f>
        <v>SebastianPuchacz</v>
      </c>
      <c r="V207">
        <f>COUNTIF(podroze5[id],podroze5[[#This Row],[id]])</f>
        <v>12</v>
      </c>
      <c r="W207">
        <f>podroze5[[#This Row],[D_powr]]-podroze5[[#This Row],[D_wyj]]+1</f>
        <v>5</v>
      </c>
      <c r="X207" s="1" cm="1">
        <f t="array" ref="X207">SUM(IF(podroze5[Nazwisko]=podroze5[[#This Row],[Nazwisko]],podroze5[dnie],0))</f>
        <v>35</v>
      </c>
    </row>
    <row r="208" spans="15:24" x14ac:dyDescent="0.25">
      <c r="O208" s="1" t="s">
        <v>31</v>
      </c>
      <c r="P208" s="1" t="s">
        <v>77</v>
      </c>
      <c r="Q208" s="1" t="s">
        <v>19</v>
      </c>
      <c r="R208" s="2">
        <v>41958</v>
      </c>
      <c r="S208" s="2">
        <v>41962</v>
      </c>
      <c r="T208">
        <v>1077.4000000000001</v>
      </c>
      <c r="U208" t="str">
        <f>podroze5[[#This Row],[Imie]]&amp;podroze5[[#This Row],[Nazwisko]]</f>
        <v>SebastianPuchacz</v>
      </c>
      <c r="V208">
        <f>COUNTIF(podroze5[id],podroze5[[#This Row],[id]])</f>
        <v>12</v>
      </c>
      <c r="W208">
        <f>podroze5[[#This Row],[D_powr]]-podroze5[[#This Row],[D_wyj]]+1</f>
        <v>5</v>
      </c>
      <c r="X208" s="1" cm="1">
        <f t="array" ref="X208">SUM(IF(podroze5[Nazwisko]=podroze5[[#This Row],[Nazwisko]],podroze5[dnie],0))</f>
        <v>35</v>
      </c>
    </row>
    <row r="209" spans="15:24" x14ac:dyDescent="0.25">
      <c r="O209" s="1" t="s">
        <v>122</v>
      </c>
      <c r="P209" s="1" t="s">
        <v>123</v>
      </c>
      <c r="Q209" s="1" t="s">
        <v>11</v>
      </c>
      <c r="R209" s="2">
        <v>41773</v>
      </c>
      <c r="S209" s="2">
        <v>41776</v>
      </c>
      <c r="T209">
        <v>573.4</v>
      </c>
      <c r="U209" t="str">
        <f>podroze5[[#This Row],[Imie]]&amp;podroze5[[#This Row],[Nazwisko]]</f>
        <v>DominikaBodera</v>
      </c>
      <c r="V209">
        <f>COUNTIF(podroze5[id],podroze5[[#This Row],[id]])</f>
        <v>13</v>
      </c>
      <c r="W209">
        <f>podroze5[[#This Row],[D_powr]]-podroze5[[#This Row],[D_wyj]]+1</f>
        <v>4</v>
      </c>
      <c r="X209" s="1" cm="1">
        <f t="array" ref="X209">SUM(IF(podroze5[Nazwisko]=podroze5[[#This Row],[Nazwisko]],podroze5[dnie],0))</f>
        <v>35</v>
      </c>
    </row>
    <row r="210" spans="15:24" x14ac:dyDescent="0.25">
      <c r="O210" s="1" t="s">
        <v>122</v>
      </c>
      <c r="P210" s="1" t="s">
        <v>123</v>
      </c>
      <c r="Q210" s="1" t="s">
        <v>14</v>
      </c>
      <c r="R210" s="2">
        <v>41886</v>
      </c>
      <c r="S210" s="2">
        <v>41889</v>
      </c>
      <c r="T210">
        <v>550.5</v>
      </c>
      <c r="U210" t="str">
        <f>podroze5[[#This Row],[Imie]]&amp;podroze5[[#This Row],[Nazwisko]]</f>
        <v>DominikaBodera</v>
      </c>
      <c r="V210">
        <f>COUNTIF(podroze5[id],podroze5[[#This Row],[id]])</f>
        <v>13</v>
      </c>
      <c r="W210">
        <f>podroze5[[#This Row],[D_powr]]-podroze5[[#This Row],[D_wyj]]+1</f>
        <v>4</v>
      </c>
      <c r="X210" s="1" cm="1">
        <f t="array" ref="X210">SUM(IF(podroze5[Nazwisko]=podroze5[[#This Row],[Nazwisko]],podroze5[dnie],0))</f>
        <v>35</v>
      </c>
    </row>
    <row r="211" spans="15:24" x14ac:dyDescent="0.25">
      <c r="O211" s="1" t="s">
        <v>122</v>
      </c>
      <c r="P211" s="1" t="s">
        <v>123</v>
      </c>
      <c r="Q211" s="1" t="s">
        <v>59</v>
      </c>
      <c r="R211" s="2">
        <v>41934</v>
      </c>
      <c r="S211" s="2">
        <v>41937</v>
      </c>
      <c r="T211">
        <v>919</v>
      </c>
      <c r="U211" t="str">
        <f>podroze5[[#This Row],[Imie]]&amp;podroze5[[#This Row],[Nazwisko]]</f>
        <v>DominikaBodera</v>
      </c>
      <c r="V211">
        <f>COUNTIF(podroze5[id],podroze5[[#This Row],[id]])</f>
        <v>13</v>
      </c>
      <c r="W211">
        <f>podroze5[[#This Row],[D_powr]]-podroze5[[#This Row],[D_wyj]]+1</f>
        <v>4</v>
      </c>
      <c r="X211" s="1" cm="1">
        <f t="array" ref="X211">SUM(IF(podroze5[Nazwisko]=podroze5[[#This Row],[Nazwisko]],podroze5[dnie],0))</f>
        <v>35</v>
      </c>
    </row>
    <row r="212" spans="15:24" x14ac:dyDescent="0.25">
      <c r="O212" s="1" t="s">
        <v>122</v>
      </c>
      <c r="P212" s="1" t="s">
        <v>123</v>
      </c>
      <c r="Q212" s="1" t="s">
        <v>8</v>
      </c>
      <c r="R212" s="2">
        <v>41953</v>
      </c>
      <c r="S212" s="2">
        <v>41956</v>
      </c>
      <c r="T212">
        <v>1313</v>
      </c>
      <c r="U212" t="str">
        <f>podroze5[[#This Row],[Imie]]&amp;podroze5[[#This Row],[Nazwisko]]</f>
        <v>DominikaBodera</v>
      </c>
      <c r="V212">
        <f>COUNTIF(podroze5[id],podroze5[[#This Row],[id]])</f>
        <v>13</v>
      </c>
      <c r="W212">
        <f>podroze5[[#This Row],[D_powr]]-podroze5[[#This Row],[D_wyj]]+1</f>
        <v>4</v>
      </c>
      <c r="X212" s="1" cm="1">
        <f t="array" ref="X212">SUM(IF(podroze5[Nazwisko]=podroze5[[#This Row],[Nazwisko]],podroze5[dnie],0))</f>
        <v>35</v>
      </c>
    </row>
    <row r="213" spans="15:24" x14ac:dyDescent="0.25">
      <c r="O213" s="1" t="s">
        <v>31</v>
      </c>
      <c r="P213" s="1" t="s">
        <v>77</v>
      </c>
      <c r="Q213" s="1" t="s">
        <v>47</v>
      </c>
      <c r="R213" s="2">
        <v>41660</v>
      </c>
      <c r="S213" s="2">
        <v>41663</v>
      </c>
      <c r="T213">
        <v>852.8</v>
      </c>
      <c r="U213" t="str">
        <f>podroze5[[#This Row],[Imie]]&amp;podroze5[[#This Row],[Nazwisko]]</f>
        <v>SebastianPuchacz</v>
      </c>
      <c r="V213">
        <f>COUNTIF(podroze5[id],podroze5[[#This Row],[id]])</f>
        <v>12</v>
      </c>
      <c r="W213">
        <f>podroze5[[#This Row],[D_powr]]-podroze5[[#This Row],[D_wyj]]+1</f>
        <v>4</v>
      </c>
      <c r="X213" s="1" cm="1">
        <f t="array" ref="X213">SUM(IF(podroze5[Nazwisko]=podroze5[[#This Row],[Nazwisko]],podroze5[dnie],0))</f>
        <v>35</v>
      </c>
    </row>
    <row r="214" spans="15:24" x14ac:dyDescent="0.25">
      <c r="O214" s="1" t="s">
        <v>122</v>
      </c>
      <c r="P214" s="1" t="s">
        <v>123</v>
      </c>
      <c r="Q214" s="1" t="s">
        <v>72</v>
      </c>
      <c r="R214" s="2">
        <v>41749</v>
      </c>
      <c r="S214" s="2">
        <v>41751</v>
      </c>
      <c r="T214">
        <v>892.7</v>
      </c>
      <c r="U214" t="str">
        <f>podroze5[[#This Row],[Imie]]&amp;podroze5[[#This Row],[Nazwisko]]</f>
        <v>DominikaBodera</v>
      </c>
      <c r="V214">
        <f>COUNTIF(podroze5[id],podroze5[[#This Row],[id]])</f>
        <v>13</v>
      </c>
      <c r="W214">
        <f>podroze5[[#This Row],[D_powr]]-podroze5[[#This Row],[D_wyj]]+1</f>
        <v>3</v>
      </c>
      <c r="X214" s="1" cm="1">
        <f t="array" ref="X214">SUM(IF(podroze5[Nazwisko]=podroze5[[#This Row],[Nazwisko]],podroze5[dnie],0))</f>
        <v>35</v>
      </c>
    </row>
    <row r="215" spans="15:24" x14ac:dyDescent="0.25">
      <c r="O215" s="1" t="s">
        <v>122</v>
      </c>
      <c r="P215" s="1" t="s">
        <v>123</v>
      </c>
      <c r="Q215" s="1" t="s">
        <v>17</v>
      </c>
      <c r="R215" s="2">
        <v>41845</v>
      </c>
      <c r="S215" s="2">
        <v>41847</v>
      </c>
      <c r="T215">
        <v>911.5</v>
      </c>
      <c r="U215" t="str">
        <f>podroze5[[#This Row],[Imie]]&amp;podroze5[[#This Row],[Nazwisko]]</f>
        <v>DominikaBodera</v>
      </c>
      <c r="V215">
        <f>COUNTIF(podroze5[id],podroze5[[#This Row],[id]])</f>
        <v>13</v>
      </c>
      <c r="W215">
        <f>podroze5[[#This Row],[D_powr]]-podroze5[[#This Row],[D_wyj]]+1</f>
        <v>3</v>
      </c>
      <c r="X215" s="1" cm="1">
        <f t="array" ref="X215">SUM(IF(podroze5[Nazwisko]=podroze5[[#This Row],[Nazwisko]],podroze5[dnie],0))</f>
        <v>35</v>
      </c>
    </row>
    <row r="216" spans="15:24" x14ac:dyDescent="0.25">
      <c r="O216" s="1" t="s">
        <v>31</v>
      </c>
      <c r="P216" s="1" t="s">
        <v>77</v>
      </c>
      <c r="Q216" s="1" t="s">
        <v>72</v>
      </c>
      <c r="R216" s="2">
        <v>41666</v>
      </c>
      <c r="S216" s="2">
        <v>41668</v>
      </c>
      <c r="T216">
        <v>892.7</v>
      </c>
      <c r="U216" t="str">
        <f>podroze5[[#This Row],[Imie]]&amp;podroze5[[#This Row],[Nazwisko]]</f>
        <v>SebastianPuchacz</v>
      </c>
      <c r="V216">
        <f>COUNTIF(podroze5[id],podroze5[[#This Row],[id]])</f>
        <v>12</v>
      </c>
      <c r="W216">
        <f>podroze5[[#This Row],[D_powr]]-podroze5[[#This Row],[D_wyj]]+1</f>
        <v>3</v>
      </c>
      <c r="X216" s="1" cm="1">
        <f t="array" ref="X216">SUM(IF(podroze5[Nazwisko]=podroze5[[#This Row],[Nazwisko]],podroze5[dnie],0))</f>
        <v>35</v>
      </c>
    </row>
    <row r="217" spans="15:24" x14ac:dyDescent="0.25">
      <c r="O217" s="1" t="s">
        <v>31</v>
      </c>
      <c r="P217" s="1" t="s">
        <v>77</v>
      </c>
      <c r="Q217" s="1" t="s">
        <v>24</v>
      </c>
      <c r="R217" s="2">
        <v>41773</v>
      </c>
      <c r="S217" s="2">
        <v>41775</v>
      </c>
      <c r="T217">
        <v>588.70000000000005</v>
      </c>
      <c r="U217" t="str">
        <f>podroze5[[#This Row],[Imie]]&amp;podroze5[[#This Row],[Nazwisko]]</f>
        <v>SebastianPuchacz</v>
      </c>
      <c r="V217">
        <f>COUNTIF(podroze5[id],podroze5[[#This Row],[id]])</f>
        <v>12</v>
      </c>
      <c r="W217">
        <f>podroze5[[#This Row],[D_powr]]-podroze5[[#This Row],[D_wyj]]+1</f>
        <v>3</v>
      </c>
      <c r="X217" s="1" cm="1">
        <f t="array" ref="X217">SUM(IF(podroze5[Nazwisko]=podroze5[[#This Row],[Nazwisko]],podroze5[dnie],0))</f>
        <v>35</v>
      </c>
    </row>
    <row r="218" spans="15:24" x14ac:dyDescent="0.25">
      <c r="O218" s="1" t="s">
        <v>122</v>
      </c>
      <c r="P218" s="1" t="s">
        <v>123</v>
      </c>
      <c r="Q218" s="1" t="s">
        <v>66</v>
      </c>
      <c r="R218" s="2">
        <v>41677</v>
      </c>
      <c r="S218" s="2">
        <v>41678</v>
      </c>
      <c r="T218">
        <v>485.7</v>
      </c>
      <c r="U218" t="str">
        <f>podroze5[[#This Row],[Imie]]&amp;podroze5[[#This Row],[Nazwisko]]</f>
        <v>DominikaBodera</v>
      </c>
      <c r="V218">
        <f>COUNTIF(podroze5[id],podroze5[[#This Row],[id]])</f>
        <v>13</v>
      </c>
      <c r="W218">
        <f>podroze5[[#This Row],[D_powr]]-podroze5[[#This Row],[D_wyj]]+1</f>
        <v>2</v>
      </c>
      <c r="X218" s="1" cm="1">
        <f t="array" ref="X218">SUM(IF(podroze5[Nazwisko]=podroze5[[#This Row],[Nazwisko]],podroze5[dnie],0))</f>
        <v>35</v>
      </c>
    </row>
    <row r="219" spans="15:24" x14ac:dyDescent="0.25">
      <c r="O219" s="1" t="s">
        <v>122</v>
      </c>
      <c r="P219" s="1" t="s">
        <v>123</v>
      </c>
      <c r="Q219" s="1" t="s">
        <v>30</v>
      </c>
      <c r="R219" s="2">
        <v>41959</v>
      </c>
      <c r="S219" s="2">
        <v>41960</v>
      </c>
      <c r="T219">
        <v>331.5</v>
      </c>
      <c r="U219" t="str">
        <f>podroze5[[#This Row],[Imie]]&amp;podroze5[[#This Row],[Nazwisko]]</f>
        <v>DominikaBodera</v>
      </c>
      <c r="V219">
        <f>COUNTIF(podroze5[id],podroze5[[#This Row],[id]])</f>
        <v>13</v>
      </c>
      <c r="W219">
        <f>podroze5[[#This Row],[D_powr]]-podroze5[[#This Row],[D_wyj]]+1</f>
        <v>2</v>
      </c>
      <c r="X219" s="1" cm="1">
        <f t="array" ref="X219">SUM(IF(podroze5[Nazwisko]=podroze5[[#This Row],[Nazwisko]],podroze5[dnie],0))</f>
        <v>35</v>
      </c>
    </row>
    <row r="220" spans="15:24" x14ac:dyDescent="0.25">
      <c r="O220" s="1" t="s">
        <v>31</v>
      </c>
      <c r="P220" s="1" t="s">
        <v>77</v>
      </c>
      <c r="Q220" s="1" t="s">
        <v>17</v>
      </c>
      <c r="R220" s="2">
        <v>41793</v>
      </c>
      <c r="S220" s="2">
        <v>41794</v>
      </c>
      <c r="T220">
        <v>706.5</v>
      </c>
      <c r="U220" t="str">
        <f>podroze5[[#This Row],[Imie]]&amp;podroze5[[#This Row],[Nazwisko]]</f>
        <v>SebastianPuchacz</v>
      </c>
      <c r="V220">
        <f>COUNTIF(podroze5[id],podroze5[[#This Row],[id]])</f>
        <v>12</v>
      </c>
      <c r="W220">
        <f>podroze5[[#This Row],[D_powr]]-podroze5[[#This Row],[D_wyj]]+1</f>
        <v>2</v>
      </c>
      <c r="X220" s="1" cm="1">
        <f t="array" ref="X220">SUM(IF(podroze5[Nazwisko]=podroze5[[#This Row],[Nazwisko]],podroze5[dnie],0))</f>
        <v>35</v>
      </c>
    </row>
    <row r="221" spans="15:24" x14ac:dyDescent="0.25">
      <c r="O221" s="1" t="s">
        <v>31</v>
      </c>
      <c r="P221" s="1" t="s">
        <v>77</v>
      </c>
      <c r="Q221" s="1" t="s">
        <v>59</v>
      </c>
      <c r="R221" s="2">
        <v>41851</v>
      </c>
      <c r="S221" s="2">
        <v>41852</v>
      </c>
      <c r="T221">
        <v>601</v>
      </c>
      <c r="U221" t="str">
        <f>podroze5[[#This Row],[Imie]]&amp;podroze5[[#This Row],[Nazwisko]]</f>
        <v>SebastianPuchacz</v>
      </c>
      <c r="V221">
        <f>COUNTIF(podroze5[id],podroze5[[#This Row],[id]])</f>
        <v>12</v>
      </c>
      <c r="W221">
        <f>podroze5[[#This Row],[D_powr]]-podroze5[[#This Row],[D_wyj]]+1</f>
        <v>2</v>
      </c>
      <c r="X221" s="1" cm="1">
        <f t="array" ref="X221">SUM(IF(podroze5[Nazwisko]=podroze5[[#This Row],[Nazwisko]],podroze5[dnie],0))</f>
        <v>35</v>
      </c>
    </row>
    <row r="222" spans="15:24" x14ac:dyDescent="0.25">
      <c r="O222" s="1" t="s">
        <v>31</v>
      </c>
      <c r="P222" s="1" t="s">
        <v>77</v>
      </c>
      <c r="Q222" s="1" t="s">
        <v>47</v>
      </c>
      <c r="R222" s="2">
        <v>41947</v>
      </c>
      <c r="S222" s="2">
        <v>41948</v>
      </c>
      <c r="T222">
        <v>526.79999999999995</v>
      </c>
      <c r="U222" t="str">
        <f>podroze5[[#This Row],[Imie]]&amp;podroze5[[#This Row],[Nazwisko]]</f>
        <v>SebastianPuchacz</v>
      </c>
      <c r="V222">
        <f>COUNTIF(podroze5[id],podroze5[[#This Row],[id]])</f>
        <v>12</v>
      </c>
      <c r="W222">
        <f>podroze5[[#This Row],[D_powr]]-podroze5[[#This Row],[D_wyj]]+1</f>
        <v>2</v>
      </c>
      <c r="X222" s="1" cm="1">
        <f t="array" ref="X222">SUM(IF(podroze5[Nazwisko]=podroze5[[#This Row],[Nazwisko]],podroze5[dnie],0))</f>
        <v>35</v>
      </c>
    </row>
    <row r="223" spans="15:24" x14ac:dyDescent="0.25">
      <c r="O223" s="1" t="s">
        <v>31</v>
      </c>
      <c r="P223" s="1" t="s">
        <v>77</v>
      </c>
      <c r="Q223" s="1" t="s">
        <v>72</v>
      </c>
      <c r="R223" s="2">
        <v>41971</v>
      </c>
      <c r="S223" s="2">
        <v>41972</v>
      </c>
      <c r="T223">
        <v>693.7</v>
      </c>
      <c r="U223" t="str">
        <f>podroze5[[#This Row],[Imie]]&amp;podroze5[[#This Row],[Nazwisko]]</f>
        <v>SebastianPuchacz</v>
      </c>
      <c r="V223">
        <f>COUNTIF(podroze5[id],podroze5[[#This Row],[id]])</f>
        <v>12</v>
      </c>
      <c r="W223">
        <f>podroze5[[#This Row],[D_powr]]-podroze5[[#This Row],[D_wyj]]+1</f>
        <v>2</v>
      </c>
      <c r="X223" s="1" cm="1">
        <f t="array" ref="X223">SUM(IF(podroze5[Nazwisko]=podroze5[[#This Row],[Nazwisko]],podroze5[dnie],0))</f>
        <v>35</v>
      </c>
    </row>
    <row r="224" spans="15:24" x14ac:dyDescent="0.25">
      <c r="O224" s="1" t="s">
        <v>122</v>
      </c>
      <c r="P224" s="1" t="s">
        <v>123</v>
      </c>
      <c r="Q224" s="1" t="s">
        <v>17</v>
      </c>
      <c r="R224" s="2">
        <v>41661</v>
      </c>
      <c r="S224" s="2">
        <v>41661</v>
      </c>
      <c r="T224">
        <v>501.5</v>
      </c>
      <c r="U224" t="str">
        <f>podroze5[[#This Row],[Imie]]&amp;podroze5[[#This Row],[Nazwisko]]</f>
        <v>DominikaBodera</v>
      </c>
      <c r="V224">
        <f>COUNTIF(podroze5[id],podroze5[[#This Row],[id]])</f>
        <v>13</v>
      </c>
      <c r="W224">
        <f>podroze5[[#This Row],[D_powr]]-podroze5[[#This Row],[D_wyj]]+1</f>
        <v>1</v>
      </c>
      <c r="X224" s="1" cm="1">
        <f t="array" ref="X224">SUM(IF(podroze5[Nazwisko]=podroze5[[#This Row],[Nazwisko]],podroze5[dnie],0))</f>
        <v>35</v>
      </c>
    </row>
    <row r="225" spans="15:24" x14ac:dyDescent="0.25">
      <c r="O225" s="1" t="s">
        <v>122</v>
      </c>
      <c r="P225" s="1" t="s">
        <v>123</v>
      </c>
      <c r="Q225" s="1" t="s">
        <v>59</v>
      </c>
      <c r="R225" s="2">
        <v>41982</v>
      </c>
      <c r="S225" s="2">
        <v>41982</v>
      </c>
      <c r="T225">
        <v>442</v>
      </c>
      <c r="U225" t="str">
        <f>podroze5[[#This Row],[Imie]]&amp;podroze5[[#This Row],[Nazwisko]]</f>
        <v>DominikaBodera</v>
      </c>
      <c r="V225">
        <f>COUNTIF(podroze5[id],podroze5[[#This Row],[id]])</f>
        <v>13</v>
      </c>
      <c r="W225">
        <f>podroze5[[#This Row],[D_powr]]-podroze5[[#This Row],[D_wyj]]+1</f>
        <v>1</v>
      </c>
      <c r="X225" s="1" cm="1">
        <f t="array" ref="X225">SUM(IF(podroze5[Nazwisko]=podroze5[[#This Row],[Nazwisko]],podroze5[dnie],0))</f>
        <v>35</v>
      </c>
    </row>
    <row r="226" spans="15:24" x14ac:dyDescent="0.25">
      <c r="O226" s="1" t="s">
        <v>122</v>
      </c>
      <c r="P226" s="1" t="s">
        <v>123</v>
      </c>
      <c r="Q226" s="1" t="s">
        <v>38</v>
      </c>
      <c r="R226" s="2">
        <v>41985</v>
      </c>
      <c r="S226" s="2">
        <v>41985</v>
      </c>
      <c r="T226">
        <v>278.8</v>
      </c>
      <c r="U226" t="str">
        <f>podroze5[[#This Row],[Imie]]&amp;podroze5[[#This Row],[Nazwisko]]</f>
        <v>DominikaBodera</v>
      </c>
      <c r="V226">
        <f>COUNTIF(podroze5[id],podroze5[[#This Row],[id]])</f>
        <v>13</v>
      </c>
      <c r="W226">
        <f>podroze5[[#This Row],[D_powr]]-podroze5[[#This Row],[D_wyj]]+1</f>
        <v>1</v>
      </c>
      <c r="X226" s="1" cm="1">
        <f t="array" ref="X226">SUM(IF(podroze5[Nazwisko]=podroze5[[#This Row],[Nazwisko]],podroze5[dnie],0))</f>
        <v>35</v>
      </c>
    </row>
    <row r="227" spans="15:24" x14ac:dyDescent="0.25">
      <c r="O227" s="1" t="s">
        <v>122</v>
      </c>
      <c r="P227" s="1" t="s">
        <v>123</v>
      </c>
      <c r="Q227" s="1" t="s">
        <v>27</v>
      </c>
      <c r="R227" s="2">
        <v>41994</v>
      </c>
      <c r="S227" s="2">
        <v>41994</v>
      </c>
      <c r="T227">
        <v>442</v>
      </c>
      <c r="U227" t="str">
        <f>podroze5[[#This Row],[Imie]]&amp;podroze5[[#This Row],[Nazwisko]]</f>
        <v>DominikaBodera</v>
      </c>
      <c r="V227">
        <f>COUNTIF(podroze5[id],podroze5[[#This Row],[id]])</f>
        <v>13</v>
      </c>
      <c r="W227">
        <f>podroze5[[#This Row],[D_powr]]-podroze5[[#This Row],[D_wyj]]+1</f>
        <v>1</v>
      </c>
      <c r="X227" s="1" cm="1">
        <f t="array" ref="X227">SUM(IF(podroze5[Nazwisko]=podroze5[[#This Row],[Nazwisko]],podroze5[dnie],0))</f>
        <v>35</v>
      </c>
    </row>
    <row r="228" spans="15:24" x14ac:dyDescent="0.25">
      <c r="O228" s="1" t="s">
        <v>31</v>
      </c>
      <c r="P228" s="1" t="s">
        <v>77</v>
      </c>
      <c r="Q228" s="1" t="s">
        <v>38</v>
      </c>
      <c r="R228" s="2">
        <v>41652</v>
      </c>
      <c r="S228" s="2">
        <v>41652</v>
      </c>
      <c r="T228">
        <v>278.8</v>
      </c>
      <c r="U228" t="str">
        <f>podroze5[[#This Row],[Imie]]&amp;podroze5[[#This Row],[Nazwisko]]</f>
        <v>SebastianPuchacz</v>
      </c>
      <c r="V228">
        <f>COUNTIF(podroze5[id],podroze5[[#This Row],[id]])</f>
        <v>12</v>
      </c>
      <c r="W228">
        <f>podroze5[[#This Row],[D_powr]]-podroze5[[#This Row],[D_wyj]]+1</f>
        <v>1</v>
      </c>
      <c r="X228" s="1" cm="1">
        <f t="array" ref="X228">SUM(IF(podroze5[Nazwisko]=podroze5[[#This Row],[Nazwisko]],podroze5[dnie],0))</f>
        <v>35</v>
      </c>
    </row>
    <row r="229" spans="15:24" x14ac:dyDescent="0.25">
      <c r="O229" s="1" t="s">
        <v>31</v>
      </c>
      <c r="P229" s="1" t="s">
        <v>77</v>
      </c>
      <c r="Q229" s="1" t="s">
        <v>11</v>
      </c>
      <c r="R229" s="2">
        <v>41656</v>
      </c>
      <c r="S229" s="2">
        <v>41656</v>
      </c>
      <c r="T229">
        <v>156.4</v>
      </c>
      <c r="U229" t="str">
        <f>podroze5[[#This Row],[Imie]]&amp;podroze5[[#This Row],[Nazwisko]]</f>
        <v>SebastianPuchacz</v>
      </c>
      <c r="V229">
        <f>COUNTIF(podroze5[id],podroze5[[#This Row],[id]])</f>
        <v>12</v>
      </c>
      <c r="W229">
        <f>podroze5[[#This Row],[D_powr]]-podroze5[[#This Row],[D_wyj]]+1</f>
        <v>1</v>
      </c>
      <c r="X229" s="1" cm="1">
        <f t="array" ref="X229">SUM(IF(podroze5[Nazwisko]=podroze5[[#This Row],[Nazwisko]],podroze5[dnie],0))</f>
        <v>35</v>
      </c>
    </row>
    <row r="230" spans="15:24" x14ac:dyDescent="0.25">
      <c r="O230" s="1" t="s">
        <v>134</v>
      </c>
      <c r="P230" s="1" t="s">
        <v>149</v>
      </c>
      <c r="Q230" s="1" t="s">
        <v>30</v>
      </c>
      <c r="R230" s="2">
        <v>41677</v>
      </c>
      <c r="S230" s="2">
        <v>41681</v>
      </c>
      <c r="T230">
        <v>688.5</v>
      </c>
      <c r="U230" t="str">
        <f>podroze5[[#This Row],[Imie]]&amp;podroze5[[#This Row],[Nazwisko]]</f>
        <v>ZuzannaPiotrkowska</v>
      </c>
      <c r="V230">
        <f>COUNTIF(podroze5[id],podroze5[[#This Row],[id]])</f>
        <v>15</v>
      </c>
      <c r="W230">
        <f>podroze5[[#This Row],[D_powr]]-podroze5[[#This Row],[D_wyj]]+1</f>
        <v>5</v>
      </c>
      <c r="X230" s="1" cm="1">
        <f t="array" ref="X230">SUM(IF(podroze5[Nazwisko]=podroze5[[#This Row],[Nazwisko]],podroze5[dnie],0))</f>
        <v>34</v>
      </c>
    </row>
    <row r="231" spans="15:24" x14ac:dyDescent="0.25">
      <c r="O231" s="1" t="s">
        <v>134</v>
      </c>
      <c r="P231" s="1" t="s">
        <v>149</v>
      </c>
      <c r="Q231" s="1" t="s">
        <v>24</v>
      </c>
      <c r="R231" s="2">
        <v>41875</v>
      </c>
      <c r="S231" s="2">
        <v>41879</v>
      </c>
      <c r="T231">
        <v>886.7</v>
      </c>
      <c r="U231" t="str">
        <f>podroze5[[#This Row],[Imie]]&amp;podroze5[[#This Row],[Nazwisko]]</f>
        <v>ZuzannaPiotrkowska</v>
      </c>
      <c r="V231">
        <f>COUNTIF(podroze5[id],podroze5[[#This Row],[id]])</f>
        <v>15</v>
      </c>
      <c r="W231">
        <f>podroze5[[#This Row],[D_powr]]-podroze5[[#This Row],[D_wyj]]+1</f>
        <v>5</v>
      </c>
      <c r="X231" s="1" cm="1">
        <f t="array" ref="X231">SUM(IF(podroze5[Nazwisko]=podroze5[[#This Row],[Nazwisko]],podroze5[dnie],0))</f>
        <v>34</v>
      </c>
    </row>
    <row r="232" spans="15:24" x14ac:dyDescent="0.25">
      <c r="O232" s="1" t="s">
        <v>20</v>
      </c>
      <c r="P232" s="1" t="s">
        <v>21</v>
      </c>
      <c r="Q232" s="1" t="s">
        <v>47</v>
      </c>
      <c r="R232" s="2">
        <v>41863</v>
      </c>
      <c r="S232" s="2">
        <v>41867</v>
      </c>
      <c r="T232">
        <v>1015.8</v>
      </c>
      <c r="U232" t="str">
        <f>podroze5[[#This Row],[Imie]]&amp;podroze5[[#This Row],[Nazwisko]]</f>
        <v>KamilZabrzeski</v>
      </c>
      <c r="V232">
        <f>COUNTIF(podroze5[id],podroze5[[#This Row],[id]])</f>
        <v>13</v>
      </c>
      <c r="W232">
        <f>podroze5[[#This Row],[D_powr]]-podroze5[[#This Row],[D_wyj]]+1</f>
        <v>5</v>
      </c>
      <c r="X232" s="1" cm="1">
        <f t="array" ref="X232">SUM(IF(podroze5[Nazwisko]=podroze5[[#This Row],[Nazwisko]],podroze5[dnie],0))</f>
        <v>34</v>
      </c>
    </row>
    <row r="233" spans="15:24" x14ac:dyDescent="0.25">
      <c r="O233" s="1" t="s">
        <v>20</v>
      </c>
      <c r="P233" s="1" t="s">
        <v>21</v>
      </c>
      <c r="Q233" s="1" t="s">
        <v>47</v>
      </c>
      <c r="R233" s="2">
        <v>41934</v>
      </c>
      <c r="S233" s="2">
        <v>41938</v>
      </c>
      <c r="T233">
        <v>1015.8</v>
      </c>
      <c r="U233" t="str">
        <f>podroze5[[#This Row],[Imie]]&amp;podroze5[[#This Row],[Nazwisko]]</f>
        <v>KamilZabrzeski</v>
      </c>
      <c r="V233">
        <f>COUNTIF(podroze5[id],podroze5[[#This Row],[id]])</f>
        <v>13</v>
      </c>
      <c r="W233">
        <f>podroze5[[#This Row],[D_powr]]-podroze5[[#This Row],[D_wyj]]+1</f>
        <v>5</v>
      </c>
      <c r="X233" s="1" cm="1">
        <f t="array" ref="X233">SUM(IF(podroze5[Nazwisko]=podroze5[[#This Row],[Nazwisko]],podroze5[dnie],0))</f>
        <v>34</v>
      </c>
    </row>
    <row r="234" spans="15:24" x14ac:dyDescent="0.25">
      <c r="O234" s="1" t="s">
        <v>28</v>
      </c>
      <c r="P234" s="1" t="s">
        <v>60</v>
      </c>
      <c r="Q234" s="1" t="s">
        <v>11</v>
      </c>
      <c r="R234" s="2">
        <v>41648</v>
      </c>
      <c r="S234" s="2">
        <v>41652</v>
      </c>
      <c r="T234">
        <v>712.4</v>
      </c>
      <c r="U234" t="str">
        <f>podroze5[[#This Row],[Imie]]&amp;podroze5[[#This Row],[Nazwisko]]</f>
        <v>MarzenaGrab</v>
      </c>
      <c r="V234">
        <f>COUNTIF(podroze5[id],podroze5[[#This Row],[id]])</f>
        <v>12</v>
      </c>
      <c r="W234">
        <f>podroze5[[#This Row],[D_powr]]-podroze5[[#This Row],[D_wyj]]+1</f>
        <v>5</v>
      </c>
      <c r="X234" s="1" cm="1">
        <f t="array" ref="X234">SUM(IF(podroze5[Nazwisko]=podroze5[[#This Row],[Nazwisko]],podroze5[dnie],0))</f>
        <v>34</v>
      </c>
    </row>
    <row r="235" spans="15:24" x14ac:dyDescent="0.25">
      <c r="O235" s="1" t="s">
        <v>28</v>
      </c>
      <c r="P235" s="1" t="s">
        <v>60</v>
      </c>
      <c r="Q235" s="1" t="s">
        <v>38</v>
      </c>
      <c r="R235" s="2">
        <v>41755</v>
      </c>
      <c r="S235" s="2">
        <v>41759</v>
      </c>
      <c r="T235">
        <v>794.8</v>
      </c>
      <c r="U235" t="str">
        <f>podroze5[[#This Row],[Imie]]&amp;podroze5[[#This Row],[Nazwisko]]</f>
        <v>MarzenaGrab</v>
      </c>
      <c r="V235">
        <f>COUNTIF(podroze5[id],podroze5[[#This Row],[id]])</f>
        <v>12</v>
      </c>
      <c r="W235">
        <f>podroze5[[#This Row],[D_powr]]-podroze5[[#This Row],[D_wyj]]+1</f>
        <v>5</v>
      </c>
      <c r="X235" s="1" cm="1">
        <f t="array" ref="X235">SUM(IF(podroze5[Nazwisko]=podroze5[[#This Row],[Nazwisko]],podroze5[dnie],0))</f>
        <v>34</v>
      </c>
    </row>
    <row r="236" spans="15:24" x14ac:dyDescent="0.25">
      <c r="O236" s="1" t="s">
        <v>28</v>
      </c>
      <c r="P236" s="1" t="s">
        <v>60</v>
      </c>
      <c r="Q236" s="1" t="s">
        <v>30</v>
      </c>
      <c r="R236" s="2">
        <v>41845</v>
      </c>
      <c r="S236" s="2">
        <v>41849</v>
      </c>
      <c r="T236">
        <v>688.5</v>
      </c>
      <c r="U236" t="str">
        <f>podroze5[[#This Row],[Imie]]&amp;podroze5[[#This Row],[Nazwisko]]</f>
        <v>MarzenaGrab</v>
      </c>
      <c r="V236">
        <f>COUNTIF(podroze5[id],podroze5[[#This Row],[id]])</f>
        <v>12</v>
      </c>
      <c r="W236">
        <f>podroze5[[#This Row],[D_powr]]-podroze5[[#This Row],[D_wyj]]+1</f>
        <v>5</v>
      </c>
      <c r="X236" s="1" cm="1">
        <f t="array" ref="X236">SUM(IF(podroze5[Nazwisko]=podroze5[[#This Row],[Nazwisko]],podroze5[dnie],0))</f>
        <v>34</v>
      </c>
    </row>
    <row r="237" spans="15:24" x14ac:dyDescent="0.25">
      <c r="O237" s="1" t="s">
        <v>20</v>
      </c>
      <c r="P237" s="1" t="s">
        <v>21</v>
      </c>
      <c r="Q237" s="1" t="s">
        <v>14</v>
      </c>
      <c r="R237" s="2">
        <v>41701</v>
      </c>
      <c r="S237" s="2">
        <v>41704</v>
      </c>
      <c r="T237">
        <v>550.5</v>
      </c>
      <c r="U237" t="str">
        <f>podroze5[[#This Row],[Imie]]&amp;podroze5[[#This Row],[Nazwisko]]</f>
        <v>KamilZabrzeski</v>
      </c>
      <c r="V237">
        <f>COUNTIF(podroze5[id],podroze5[[#This Row],[id]])</f>
        <v>13</v>
      </c>
      <c r="W237">
        <f>podroze5[[#This Row],[D_powr]]-podroze5[[#This Row],[D_wyj]]+1</f>
        <v>4</v>
      </c>
      <c r="X237" s="1" cm="1">
        <f t="array" ref="X237">SUM(IF(podroze5[Nazwisko]=podroze5[[#This Row],[Nazwisko]],podroze5[dnie],0))</f>
        <v>34</v>
      </c>
    </row>
    <row r="238" spans="15:24" x14ac:dyDescent="0.25">
      <c r="O238" s="1" t="s">
        <v>28</v>
      </c>
      <c r="P238" s="1" t="s">
        <v>60</v>
      </c>
      <c r="Q238" s="1" t="s">
        <v>17</v>
      </c>
      <c r="R238" s="2">
        <v>41654</v>
      </c>
      <c r="S238" s="2">
        <v>41657</v>
      </c>
      <c r="T238">
        <v>1116.5</v>
      </c>
      <c r="U238" t="str">
        <f>podroze5[[#This Row],[Imie]]&amp;podroze5[[#This Row],[Nazwisko]]</f>
        <v>MarzenaGrab</v>
      </c>
      <c r="V238">
        <f>COUNTIF(podroze5[id],podroze5[[#This Row],[id]])</f>
        <v>12</v>
      </c>
      <c r="W238">
        <f>podroze5[[#This Row],[D_powr]]-podroze5[[#This Row],[D_wyj]]+1</f>
        <v>4</v>
      </c>
      <c r="X238" s="1" cm="1">
        <f t="array" ref="X238">SUM(IF(podroze5[Nazwisko]=podroze5[[#This Row],[Nazwisko]],podroze5[dnie],0))</f>
        <v>34</v>
      </c>
    </row>
    <row r="239" spans="15:24" x14ac:dyDescent="0.25">
      <c r="O239" s="1" t="s">
        <v>28</v>
      </c>
      <c r="P239" s="1" t="s">
        <v>60</v>
      </c>
      <c r="Q239" s="1" t="s">
        <v>72</v>
      </c>
      <c r="R239" s="2">
        <v>41713</v>
      </c>
      <c r="S239" s="2">
        <v>41716</v>
      </c>
      <c r="T239">
        <v>1091.7</v>
      </c>
      <c r="U239" t="str">
        <f>podroze5[[#This Row],[Imie]]&amp;podroze5[[#This Row],[Nazwisko]]</f>
        <v>MarzenaGrab</v>
      </c>
      <c r="V239">
        <f>COUNTIF(podroze5[id],podroze5[[#This Row],[id]])</f>
        <v>12</v>
      </c>
      <c r="W239">
        <f>podroze5[[#This Row],[D_powr]]-podroze5[[#This Row],[D_wyj]]+1</f>
        <v>4</v>
      </c>
      <c r="X239" s="1" cm="1">
        <f t="array" ref="X239">SUM(IF(podroze5[Nazwisko]=podroze5[[#This Row],[Nazwisko]],podroze5[dnie],0))</f>
        <v>34</v>
      </c>
    </row>
    <row r="240" spans="15:24" x14ac:dyDescent="0.25">
      <c r="O240" s="1" t="s">
        <v>156</v>
      </c>
      <c r="P240" s="1" t="s">
        <v>157</v>
      </c>
      <c r="Q240" s="1" t="s">
        <v>17</v>
      </c>
      <c r="R240" s="2">
        <v>41689</v>
      </c>
      <c r="S240" s="2">
        <v>41693</v>
      </c>
      <c r="T240">
        <v>1321.5</v>
      </c>
      <c r="U240" t="str">
        <f>podroze5[[#This Row],[Imie]]&amp;podroze5[[#This Row],[Nazwisko]]</f>
        <v>IrmaOpoczna</v>
      </c>
      <c r="V240">
        <f>COUNTIF(podroze5[id],podroze5[[#This Row],[id]])</f>
        <v>9</v>
      </c>
      <c r="W240">
        <f>podroze5[[#This Row],[D_powr]]-podroze5[[#This Row],[D_wyj]]+1</f>
        <v>5</v>
      </c>
      <c r="X240" s="1" cm="1">
        <f t="array" ref="X240">SUM(IF(podroze5[Nazwisko]=podroze5[[#This Row],[Nazwisko]],podroze5[dnie],0))</f>
        <v>34</v>
      </c>
    </row>
    <row r="241" spans="15:24" x14ac:dyDescent="0.25">
      <c r="O241" s="1" t="s">
        <v>156</v>
      </c>
      <c r="P241" s="1" t="s">
        <v>157</v>
      </c>
      <c r="Q241" s="1" t="s">
        <v>8</v>
      </c>
      <c r="R241" s="2">
        <v>41971</v>
      </c>
      <c r="S241" s="2">
        <v>41975</v>
      </c>
      <c r="T241">
        <v>1524</v>
      </c>
      <c r="U241" t="str">
        <f>podroze5[[#This Row],[Imie]]&amp;podroze5[[#This Row],[Nazwisko]]</f>
        <v>IrmaOpoczna</v>
      </c>
      <c r="V241">
        <f>COUNTIF(podroze5[id],podroze5[[#This Row],[id]])</f>
        <v>9</v>
      </c>
      <c r="W241">
        <f>podroze5[[#This Row],[D_powr]]-podroze5[[#This Row],[D_wyj]]+1</f>
        <v>5</v>
      </c>
      <c r="X241" s="1" cm="1">
        <f t="array" ref="X241">SUM(IF(podroze5[Nazwisko]=podroze5[[#This Row],[Nazwisko]],podroze5[dnie],0))</f>
        <v>34</v>
      </c>
    </row>
    <row r="242" spans="15:24" x14ac:dyDescent="0.25">
      <c r="O242" s="1" t="s">
        <v>134</v>
      </c>
      <c r="P242" s="1" t="s">
        <v>149</v>
      </c>
      <c r="Q242" s="1" t="s">
        <v>24</v>
      </c>
      <c r="R242" s="2">
        <v>41791</v>
      </c>
      <c r="S242" s="2">
        <v>41793</v>
      </c>
      <c r="T242">
        <v>588.70000000000005</v>
      </c>
      <c r="U242" t="str">
        <f>podroze5[[#This Row],[Imie]]&amp;podroze5[[#This Row],[Nazwisko]]</f>
        <v>ZuzannaPiotrkowska</v>
      </c>
      <c r="V242">
        <f>COUNTIF(podroze5[id],podroze5[[#This Row],[id]])</f>
        <v>15</v>
      </c>
      <c r="W242">
        <f>podroze5[[#This Row],[D_powr]]-podroze5[[#This Row],[D_wyj]]+1</f>
        <v>3</v>
      </c>
      <c r="X242" s="1" cm="1">
        <f t="array" ref="X242">SUM(IF(podroze5[Nazwisko]=podroze5[[#This Row],[Nazwisko]],podroze5[dnie],0))</f>
        <v>34</v>
      </c>
    </row>
    <row r="243" spans="15:24" x14ac:dyDescent="0.25">
      <c r="O243" s="1" t="s">
        <v>134</v>
      </c>
      <c r="P243" s="1" t="s">
        <v>149</v>
      </c>
      <c r="Q243" s="1" t="s">
        <v>27</v>
      </c>
      <c r="R243" s="2">
        <v>41911</v>
      </c>
      <c r="S243" s="2">
        <v>41913</v>
      </c>
      <c r="T243">
        <v>698</v>
      </c>
      <c r="U243" t="str">
        <f>podroze5[[#This Row],[Imie]]&amp;podroze5[[#This Row],[Nazwisko]]</f>
        <v>ZuzannaPiotrkowska</v>
      </c>
      <c r="V243">
        <f>COUNTIF(podroze5[id],podroze5[[#This Row],[id]])</f>
        <v>15</v>
      </c>
      <c r="W243">
        <f>podroze5[[#This Row],[D_powr]]-podroze5[[#This Row],[D_wyj]]+1</f>
        <v>3</v>
      </c>
      <c r="X243" s="1" cm="1">
        <f t="array" ref="X243">SUM(IF(podroze5[Nazwisko]=podroze5[[#This Row],[Nazwisko]],podroze5[dnie],0))</f>
        <v>34</v>
      </c>
    </row>
    <row r="244" spans="15:24" x14ac:dyDescent="0.25">
      <c r="O244" s="1" t="s">
        <v>134</v>
      </c>
      <c r="P244" s="1" t="s">
        <v>149</v>
      </c>
      <c r="Q244" s="1" t="s">
        <v>72</v>
      </c>
      <c r="R244" s="2">
        <v>41949</v>
      </c>
      <c r="S244" s="2">
        <v>41951</v>
      </c>
      <c r="T244">
        <v>892.7</v>
      </c>
      <c r="U244" t="str">
        <f>podroze5[[#This Row],[Imie]]&amp;podroze5[[#This Row],[Nazwisko]]</f>
        <v>ZuzannaPiotrkowska</v>
      </c>
      <c r="V244">
        <f>COUNTIF(podroze5[id],podroze5[[#This Row],[id]])</f>
        <v>15</v>
      </c>
      <c r="W244">
        <f>podroze5[[#This Row],[D_powr]]-podroze5[[#This Row],[D_wyj]]+1</f>
        <v>3</v>
      </c>
      <c r="X244" s="1" cm="1">
        <f t="array" ref="X244">SUM(IF(podroze5[Nazwisko]=podroze5[[#This Row],[Nazwisko]],podroze5[dnie],0))</f>
        <v>34</v>
      </c>
    </row>
    <row r="245" spans="15:24" x14ac:dyDescent="0.25">
      <c r="O245" s="1" t="s">
        <v>20</v>
      </c>
      <c r="P245" s="1" t="s">
        <v>21</v>
      </c>
      <c r="Q245" s="1" t="s">
        <v>27</v>
      </c>
      <c r="R245" s="2">
        <v>41809</v>
      </c>
      <c r="S245" s="2">
        <v>41811</v>
      </c>
      <c r="T245">
        <v>698</v>
      </c>
      <c r="U245" t="str">
        <f>podroze5[[#This Row],[Imie]]&amp;podroze5[[#This Row],[Nazwisko]]</f>
        <v>KamilZabrzeski</v>
      </c>
      <c r="V245">
        <f>COUNTIF(podroze5[id],podroze5[[#This Row],[id]])</f>
        <v>13</v>
      </c>
      <c r="W245">
        <f>podroze5[[#This Row],[D_powr]]-podroze5[[#This Row],[D_wyj]]+1</f>
        <v>3</v>
      </c>
      <c r="X245" s="1" cm="1">
        <f t="array" ref="X245">SUM(IF(podroze5[Nazwisko]=podroze5[[#This Row],[Nazwisko]],podroze5[dnie],0))</f>
        <v>34</v>
      </c>
    </row>
    <row r="246" spans="15:24" x14ac:dyDescent="0.25">
      <c r="O246" s="1" t="s">
        <v>20</v>
      </c>
      <c r="P246" s="1" t="s">
        <v>21</v>
      </c>
      <c r="Q246" s="1" t="s">
        <v>11</v>
      </c>
      <c r="R246" s="2">
        <v>41899</v>
      </c>
      <c r="S246" s="2">
        <v>41901</v>
      </c>
      <c r="T246">
        <v>434.4</v>
      </c>
      <c r="U246" t="str">
        <f>podroze5[[#This Row],[Imie]]&amp;podroze5[[#This Row],[Nazwisko]]</f>
        <v>KamilZabrzeski</v>
      </c>
      <c r="V246">
        <f>COUNTIF(podroze5[id],podroze5[[#This Row],[id]])</f>
        <v>13</v>
      </c>
      <c r="W246">
        <f>podroze5[[#This Row],[D_powr]]-podroze5[[#This Row],[D_wyj]]+1</f>
        <v>3</v>
      </c>
      <c r="X246" s="1" cm="1">
        <f t="array" ref="X246">SUM(IF(podroze5[Nazwisko]=podroze5[[#This Row],[Nazwisko]],podroze5[dnie],0))</f>
        <v>34</v>
      </c>
    </row>
    <row r="247" spans="15:24" x14ac:dyDescent="0.25">
      <c r="O247" s="1" t="s">
        <v>20</v>
      </c>
      <c r="P247" s="1" t="s">
        <v>21</v>
      </c>
      <c r="Q247" s="1" t="s">
        <v>14</v>
      </c>
      <c r="R247" s="2">
        <v>41970</v>
      </c>
      <c r="S247" s="2">
        <v>41972</v>
      </c>
      <c r="T247">
        <v>426.5</v>
      </c>
      <c r="U247" t="str">
        <f>podroze5[[#This Row],[Imie]]&amp;podroze5[[#This Row],[Nazwisko]]</f>
        <v>KamilZabrzeski</v>
      </c>
      <c r="V247">
        <f>COUNTIF(podroze5[id],podroze5[[#This Row],[id]])</f>
        <v>13</v>
      </c>
      <c r="W247">
        <f>podroze5[[#This Row],[D_powr]]-podroze5[[#This Row],[D_wyj]]+1</f>
        <v>3</v>
      </c>
      <c r="X247" s="1" cm="1">
        <f t="array" ref="X247">SUM(IF(podroze5[Nazwisko]=podroze5[[#This Row],[Nazwisko]],podroze5[dnie],0))</f>
        <v>34</v>
      </c>
    </row>
    <row r="248" spans="15:24" x14ac:dyDescent="0.25">
      <c r="O248" s="1" t="s">
        <v>28</v>
      </c>
      <c r="P248" s="1" t="s">
        <v>60</v>
      </c>
      <c r="Q248" s="1" t="s">
        <v>38</v>
      </c>
      <c r="R248" s="2">
        <v>41863</v>
      </c>
      <c r="S248" s="2">
        <v>41865</v>
      </c>
      <c r="T248">
        <v>536.79999999999995</v>
      </c>
      <c r="U248" t="str">
        <f>podroze5[[#This Row],[Imie]]&amp;podroze5[[#This Row],[Nazwisko]]</f>
        <v>MarzenaGrab</v>
      </c>
      <c r="V248">
        <f>COUNTIF(podroze5[id],podroze5[[#This Row],[id]])</f>
        <v>12</v>
      </c>
      <c r="W248">
        <f>podroze5[[#This Row],[D_powr]]-podroze5[[#This Row],[D_wyj]]+1</f>
        <v>3</v>
      </c>
      <c r="X248" s="1" cm="1">
        <f t="array" ref="X248">SUM(IF(podroze5[Nazwisko]=podroze5[[#This Row],[Nazwisko]],podroze5[dnie],0))</f>
        <v>34</v>
      </c>
    </row>
    <row r="249" spans="15:24" x14ac:dyDescent="0.25">
      <c r="O249" s="1" t="s">
        <v>156</v>
      </c>
      <c r="P249" s="1" t="s">
        <v>157</v>
      </c>
      <c r="Q249" s="1" t="s">
        <v>14</v>
      </c>
      <c r="R249" s="2">
        <v>41696</v>
      </c>
      <c r="S249" s="2">
        <v>41699</v>
      </c>
      <c r="T249">
        <v>550.5</v>
      </c>
      <c r="U249" t="str">
        <f>podroze5[[#This Row],[Imie]]&amp;podroze5[[#This Row],[Nazwisko]]</f>
        <v>IrmaOpoczna</v>
      </c>
      <c r="V249">
        <f>COUNTIF(podroze5[id],podroze5[[#This Row],[id]])</f>
        <v>9</v>
      </c>
      <c r="W249">
        <f>podroze5[[#This Row],[D_powr]]-podroze5[[#This Row],[D_wyj]]+1</f>
        <v>4</v>
      </c>
      <c r="X249" s="1" cm="1">
        <f t="array" ref="X249">SUM(IF(podroze5[Nazwisko]=podroze5[[#This Row],[Nazwisko]],podroze5[dnie],0))</f>
        <v>34</v>
      </c>
    </row>
    <row r="250" spans="15:24" x14ac:dyDescent="0.25">
      <c r="O250" s="1" t="s">
        <v>156</v>
      </c>
      <c r="P250" s="1" t="s">
        <v>157</v>
      </c>
      <c r="Q250" s="1" t="s">
        <v>24</v>
      </c>
      <c r="R250" s="2">
        <v>41815</v>
      </c>
      <c r="S250" s="2">
        <v>41818</v>
      </c>
      <c r="T250">
        <v>737.7</v>
      </c>
      <c r="U250" t="str">
        <f>podroze5[[#This Row],[Imie]]&amp;podroze5[[#This Row],[Nazwisko]]</f>
        <v>IrmaOpoczna</v>
      </c>
      <c r="V250">
        <f>COUNTIF(podroze5[id],podroze5[[#This Row],[id]])</f>
        <v>9</v>
      </c>
      <c r="W250">
        <f>podroze5[[#This Row],[D_powr]]-podroze5[[#This Row],[D_wyj]]+1</f>
        <v>4</v>
      </c>
      <c r="X250" s="1" cm="1">
        <f t="array" ref="X250">SUM(IF(podroze5[Nazwisko]=podroze5[[#This Row],[Nazwisko]],podroze5[dnie],0))</f>
        <v>34</v>
      </c>
    </row>
    <row r="251" spans="15:24" x14ac:dyDescent="0.25">
      <c r="O251" s="1" t="s">
        <v>156</v>
      </c>
      <c r="P251" s="1" t="s">
        <v>157</v>
      </c>
      <c r="Q251" s="1" t="s">
        <v>17</v>
      </c>
      <c r="R251" s="2">
        <v>41875</v>
      </c>
      <c r="S251" s="2">
        <v>41878</v>
      </c>
      <c r="T251">
        <v>1116.5</v>
      </c>
      <c r="U251" t="str">
        <f>podroze5[[#This Row],[Imie]]&amp;podroze5[[#This Row],[Nazwisko]]</f>
        <v>IrmaOpoczna</v>
      </c>
      <c r="V251">
        <f>COUNTIF(podroze5[id],podroze5[[#This Row],[id]])</f>
        <v>9</v>
      </c>
      <c r="W251">
        <f>podroze5[[#This Row],[D_powr]]-podroze5[[#This Row],[D_wyj]]+1</f>
        <v>4</v>
      </c>
      <c r="X251" s="1" cm="1">
        <f t="array" ref="X251">SUM(IF(podroze5[Nazwisko]=podroze5[[#This Row],[Nazwisko]],podroze5[dnie],0))</f>
        <v>34</v>
      </c>
    </row>
    <row r="252" spans="15:24" x14ac:dyDescent="0.25">
      <c r="O252" s="1" t="s">
        <v>156</v>
      </c>
      <c r="P252" s="1" t="s">
        <v>157</v>
      </c>
      <c r="Q252" s="1" t="s">
        <v>59</v>
      </c>
      <c r="R252" s="2">
        <v>41959</v>
      </c>
      <c r="S252" s="2">
        <v>41962</v>
      </c>
      <c r="T252">
        <v>919</v>
      </c>
      <c r="U252" t="str">
        <f>podroze5[[#This Row],[Imie]]&amp;podroze5[[#This Row],[Nazwisko]]</f>
        <v>IrmaOpoczna</v>
      </c>
      <c r="V252">
        <f>COUNTIF(podroze5[id],podroze5[[#This Row],[id]])</f>
        <v>9</v>
      </c>
      <c r="W252">
        <f>podroze5[[#This Row],[D_powr]]-podroze5[[#This Row],[D_wyj]]+1</f>
        <v>4</v>
      </c>
      <c r="X252" s="1" cm="1">
        <f t="array" ref="X252">SUM(IF(podroze5[Nazwisko]=podroze5[[#This Row],[Nazwisko]],podroze5[dnie],0))</f>
        <v>34</v>
      </c>
    </row>
    <row r="253" spans="15:24" x14ac:dyDescent="0.25">
      <c r="O253" s="1" t="s">
        <v>134</v>
      </c>
      <c r="P253" s="1" t="s">
        <v>149</v>
      </c>
      <c r="Q253" s="1" t="s">
        <v>11</v>
      </c>
      <c r="R253" s="2">
        <v>41851</v>
      </c>
      <c r="S253" s="2">
        <v>41852</v>
      </c>
      <c r="T253">
        <v>295.39999999999998</v>
      </c>
      <c r="U253" t="str">
        <f>podroze5[[#This Row],[Imie]]&amp;podroze5[[#This Row],[Nazwisko]]</f>
        <v>ZuzannaPiotrkowska</v>
      </c>
      <c r="V253">
        <f>COUNTIF(podroze5[id],podroze5[[#This Row],[id]])</f>
        <v>15</v>
      </c>
      <c r="W253">
        <f>podroze5[[#This Row],[D_powr]]-podroze5[[#This Row],[D_wyj]]+1</f>
        <v>2</v>
      </c>
      <c r="X253" s="1" cm="1">
        <f t="array" ref="X253">SUM(IF(podroze5[Nazwisko]=podroze5[[#This Row],[Nazwisko]],podroze5[dnie],0))</f>
        <v>34</v>
      </c>
    </row>
    <row r="254" spans="15:24" x14ac:dyDescent="0.25">
      <c r="O254" s="1" t="s">
        <v>134</v>
      </c>
      <c r="P254" s="1" t="s">
        <v>149</v>
      </c>
      <c r="Q254" s="1" t="s">
        <v>8</v>
      </c>
      <c r="R254" s="2">
        <v>41881</v>
      </c>
      <c r="S254" s="2">
        <v>41882</v>
      </c>
      <c r="T254">
        <v>891</v>
      </c>
      <c r="U254" t="str">
        <f>podroze5[[#This Row],[Imie]]&amp;podroze5[[#This Row],[Nazwisko]]</f>
        <v>ZuzannaPiotrkowska</v>
      </c>
      <c r="V254">
        <f>COUNTIF(podroze5[id],podroze5[[#This Row],[id]])</f>
        <v>15</v>
      </c>
      <c r="W254">
        <f>podroze5[[#This Row],[D_powr]]-podroze5[[#This Row],[D_wyj]]+1</f>
        <v>2</v>
      </c>
      <c r="X254" s="1" cm="1">
        <f t="array" ref="X254">SUM(IF(podroze5[Nazwisko]=podroze5[[#This Row],[Nazwisko]],podroze5[dnie],0))</f>
        <v>34</v>
      </c>
    </row>
    <row r="255" spans="15:24" x14ac:dyDescent="0.25">
      <c r="O255" s="1" t="s">
        <v>134</v>
      </c>
      <c r="P255" s="1" t="s">
        <v>149</v>
      </c>
      <c r="Q255" s="1" t="s">
        <v>38</v>
      </c>
      <c r="R255" s="2">
        <v>41956</v>
      </c>
      <c r="S255" s="2">
        <v>41957</v>
      </c>
      <c r="T255">
        <v>407.8</v>
      </c>
      <c r="U255" t="str">
        <f>podroze5[[#This Row],[Imie]]&amp;podroze5[[#This Row],[Nazwisko]]</f>
        <v>ZuzannaPiotrkowska</v>
      </c>
      <c r="V255">
        <f>COUNTIF(podroze5[id],podroze5[[#This Row],[id]])</f>
        <v>15</v>
      </c>
      <c r="W255">
        <f>podroze5[[#This Row],[D_powr]]-podroze5[[#This Row],[D_wyj]]+1</f>
        <v>2</v>
      </c>
      <c r="X255" s="1" cm="1">
        <f t="array" ref="X255">SUM(IF(podroze5[Nazwisko]=podroze5[[#This Row],[Nazwisko]],podroze5[dnie],0))</f>
        <v>34</v>
      </c>
    </row>
    <row r="256" spans="15:24" x14ac:dyDescent="0.25">
      <c r="O256" s="1" t="s">
        <v>134</v>
      </c>
      <c r="P256" s="1" t="s">
        <v>149</v>
      </c>
      <c r="Q256" s="1" t="s">
        <v>8</v>
      </c>
      <c r="R256" s="2">
        <v>41982</v>
      </c>
      <c r="S256" s="2">
        <v>41983</v>
      </c>
      <c r="T256">
        <v>891</v>
      </c>
      <c r="U256" t="str">
        <f>podroze5[[#This Row],[Imie]]&amp;podroze5[[#This Row],[Nazwisko]]</f>
        <v>ZuzannaPiotrkowska</v>
      </c>
      <c r="V256">
        <f>COUNTIF(podroze5[id],podroze5[[#This Row],[id]])</f>
        <v>15</v>
      </c>
      <c r="W256">
        <f>podroze5[[#This Row],[D_powr]]-podroze5[[#This Row],[D_wyj]]+1</f>
        <v>2</v>
      </c>
      <c r="X256" s="1" cm="1">
        <f t="array" ref="X256">SUM(IF(podroze5[Nazwisko]=podroze5[[#This Row],[Nazwisko]],podroze5[dnie],0))</f>
        <v>34</v>
      </c>
    </row>
    <row r="257" spans="15:24" x14ac:dyDescent="0.25">
      <c r="O257" s="1" t="s">
        <v>134</v>
      </c>
      <c r="P257" s="1" t="s">
        <v>149</v>
      </c>
      <c r="Q257" s="1" t="s">
        <v>17</v>
      </c>
      <c r="R257" s="2">
        <v>41995</v>
      </c>
      <c r="S257" s="2">
        <v>41996</v>
      </c>
      <c r="T257">
        <v>706.5</v>
      </c>
      <c r="U257" t="str">
        <f>podroze5[[#This Row],[Imie]]&amp;podroze5[[#This Row],[Nazwisko]]</f>
        <v>ZuzannaPiotrkowska</v>
      </c>
      <c r="V257">
        <f>COUNTIF(podroze5[id],podroze5[[#This Row],[id]])</f>
        <v>15</v>
      </c>
      <c r="W257">
        <f>podroze5[[#This Row],[D_powr]]-podroze5[[#This Row],[D_wyj]]+1</f>
        <v>2</v>
      </c>
      <c r="X257" s="1" cm="1">
        <f t="array" ref="X257">SUM(IF(podroze5[Nazwisko]=podroze5[[#This Row],[Nazwisko]],podroze5[dnie],0))</f>
        <v>34</v>
      </c>
    </row>
    <row r="258" spans="15:24" x14ac:dyDescent="0.25">
      <c r="O258" s="1" t="s">
        <v>156</v>
      </c>
      <c r="P258" s="1" t="s">
        <v>157</v>
      </c>
      <c r="Q258" s="1" t="s">
        <v>19</v>
      </c>
      <c r="R258" s="2">
        <v>41839</v>
      </c>
      <c r="S258" s="2">
        <v>41841</v>
      </c>
      <c r="T258">
        <v>795.4</v>
      </c>
      <c r="U258" t="str">
        <f>podroze5[[#This Row],[Imie]]&amp;podroze5[[#This Row],[Nazwisko]]</f>
        <v>IrmaOpoczna</v>
      </c>
      <c r="V258">
        <f>COUNTIF(podroze5[id],podroze5[[#This Row],[id]])</f>
        <v>9</v>
      </c>
      <c r="W258">
        <f>podroze5[[#This Row],[D_powr]]-podroze5[[#This Row],[D_wyj]]+1</f>
        <v>3</v>
      </c>
      <c r="X258" s="1" cm="1">
        <f t="array" ref="X258">SUM(IF(podroze5[Nazwisko]=podroze5[[#This Row],[Nazwisko]],podroze5[dnie],0))</f>
        <v>34</v>
      </c>
    </row>
    <row r="259" spans="15:24" x14ac:dyDescent="0.25">
      <c r="O259" s="1" t="s">
        <v>156</v>
      </c>
      <c r="P259" s="1" t="s">
        <v>157</v>
      </c>
      <c r="Q259" s="1" t="s">
        <v>47</v>
      </c>
      <c r="R259" s="2">
        <v>41869</v>
      </c>
      <c r="S259" s="2">
        <v>41871</v>
      </c>
      <c r="T259">
        <v>689.8</v>
      </c>
      <c r="U259" t="str">
        <f>podroze5[[#This Row],[Imie]]&amp;podroze5[[#This Row],[Nazwisko]]</f>
        <v>IrmaOpoczna</v>
      </c>
      <c r="V259">
        <f>COUNTIF(podroze5[id],podroze5[[#This Row],[id]])</f>
        <v>9</v>
      </c>
      <c r="W259">
        <f>podroze5[[#This Row],[D_powr]]-podroze5[[#This Row],[D_wyj]]+1</f>
        <v>3</v>
      </c>
      <c r="X259" s="1" cm="1">
        <f t="array" ref="X259">SUM(IF(podroze5[Nazwisko]=podroze5[[#This Row],[Nazwisko]],podroze5[dnie],0))</f>
        <v>34</v>
      </c>
    </row>
    <row r="260" spans="15:24" x14ac:dyDescent="0.25">
      <c r="O260" s="1" t="s">
        <v>20</v>
      </c>
      <c r="P260" s="1" t="s">
        <v>21</v>
      </c>
      <c r="Q260" s="1" t="s">
        <v>8</v>
      </c>
      <c r="R260" s="2">
        <v>41641</v>
      </c>
      <c r="S260" s="2">
        <v>41642</v>
      </c>
      <c r="T260">
        <v>891</v>
      </c>
      <c r="U260" t="str">
        <f>podroze5[[#This Row],[Imie]]&amp;podroze5[[#This Row],[Nazwisko]]</f>
        <v>KamilZabrzeski</v>
      </c>
      <c r="V260">
        <f>COUNTIF(podroze5[id],podroze5[[#This Row],[id]])</f>
        <v>13</v>
      </c>
      <c r="W260">
        <f>podroze5[[#This Row],[D_powr]]-podroze5[[#This Row],[D_wyj]]+1</f>
        <v>2</v>
      </c>
      <c r="X260" s="1" cm="1">
        <f t="array" ref="X260">SUM(IF(podroze5[Nazwisko]=podroze5[[#This Row],[Nazwisko]],podroze5[dnie],0))</f>
        <v>34</v>
      </c>
    </row>
    <row r="261" spans="15:24" x14ac:dyDescent="0.25">
      <c r="O261" s="1" t="s">
        <v>20</v>
      </c>
      <c r="P261" s="1" t="s">
        <v>21</v>
      </c>
      <c r="Q261" s="1" t="s">
        <v>38</v>
      </c>
      <c r="R261" s="2">
        <v>41665</v>
      </c>
      <c r="S261" s="2">
        <v>41666</v>
      </c>
      <c r="T261">
        <v>407.8</v>
      </c>
      <c r="U261" t="str">
        <f>podroze5[[#This Row],[Imie]]&amp;podroze5[[#This Row],[Nazwisko]]</f>
        <v>KamilZabrzeski</v>
      </c>
      <c r="V261">
        <f>COUNTIF(podroze5[id],podroze5[[#This Row],[id]])</f>
        <v>13</v>
      </c>
      <c r="W261">
        <f>podroze5[[#This Row],[D_powr]]-podroze5[[#This Row],[D_wyj]]+1</f>
        <v>2</v>
      </c>
      <c r="X261" s="1" cm="1">
        <f t="array" ref="X261">SUM(IF(podroze5[Nazwisko]=podroze5[[#This Row],[Nazwisko]],podroze5[dnie],0))</f>
        <v>34</v>
      </c>
    </row>
    <row r="262" spans="15:24" x14ac:dyDescent="0.25">
      <c r="O262" s="1" t="s">
        <v>20</v>
      </c>
      <c r="P262" s="1" t="s">
        <v>21</v>
      </c>
      <c r="Q262" s="1" t="s">
        <v>19</v>
      </c>
      <c r="R262" s="2">
        <v>41876</v>
      </c>
      <c r="S262" s="2">
        <v>41877</v>
      </c>
      <c r="T262">
        <v>654.4</v>
      </c>
      <c r="U262" t="str">
        <f>podroze5[[#This Row],[Imie]]&amp;podroze5[[#This Row],[Nazwisko]]</f>
        <v>KamilZabrzeski</v>
      </c>
      <c r="V262">
        <f>COUNTIF(podroze5[id],podroze5[[#This Row],[id]])</f>
        <v>13</v>
      </c>
      <c r="W262">
        <f>podroze5[[#This Row],[D_powr]]-podroze5[[#This Row],[D_wyj]]+1</f>
        <v>2</v>
      </c>
      <c r="X262" s="1" cm="1">
        <f t="array" ref="X262">SUM(IF(podroze5[Nazwisko]=podroze5[[#This Row],[Nazwisko]],podroze5[dnie],0))</f>
        <v>34</v>
      </c>
    </row>
    <row r="263" spans="15:24" x14ac:dyDescent="0.25">
      <c r="O263" s="1" t="s">
        <v>20</v>
      </c>
      <c r="P263" s="1" t="s">
        <v>21</v>
      </c>
      <c r="Q263" s="1" t="s">
        <v>38</v>
      </c>
      <c r="R263" s="2">
        <v>41983</v>
      </c>
      <c r="S263" s="2">
        <v>41984</v>
      </c>
      <c r="T263">
        <v>407.8</v>
      </c>
      <c r="U263" t="str">
        <f>podroze5[[#This Row],[Imie]]&amp;podroze5[[#This Row],[Nazwisko]]</f>
        <v>KamilZabrzeski</v>
      </c>
      <c r="V263">
        <f>COUNTIF(podroze5[id],podroze5[[#This Row],[id]])</f>
        <v>13</v>
      </c>
      <c r="W263">
        <f>podroze5[[#This Row],[D_powr]]-podroze5[[#This Row],[D_wyj]]+1</f>
        <v>2</v>
      </c>
      <c r="X263" s="1" cm="1">
        <f t="array" ref="X263">SUM(IF(podroze5[Nazwisko]=podroze5[[#This Row],[Nazwisko]],podroze5[dnie],0))</f>
        <v>34</v>
      </c>
    </row>
    <row r="264" spans="15:24" x14ac:dyDescent="0.25">
      <c r="O264" s="1" t="s">
        <v>28</v>
      </c>
      <c r="P264" s="1" t="s">
        <v>60</v>
      </c>
      <c r="Q264" s="1" t="s">
        <v>24</v>
      </c>
      <c r="R264" s="2">
        <v>41773</v>
      </c>
      <c r="S264" s="2">
        <v>41774</v>
      </c>
      <c r="T264">
        <v>439.7</v>
      </c>
      <c r="U264" t="str">
        <f>podroze5[[#This Row],[Imie]]&amp;podroze5[[#This Row],[Nazwisko]]</f>
        <v>MarzenaGrab</v>
      </c>
      <c r="V264">
        <f>COUNTIF(podroze5[id],podroze5[[#This Row],[id]])</f>
        <v>12</v>
      </c>
      <c r="W264">
        <f>podroze5[[#This Row],[D_powr]]-podroze5[[#This Row],[D_wyj]]+1</f>
        <v>2</v>
      </c>
      <c r="X264" s="1" cm="1">
        <f t="array" ref="X264">SUM(IF(podroze5[Nazwisko]=podroze5[[#This Row],[Nazwisko]],podroze5[dnie],0))</f>
        <v>34</v>
      </c>
    </row>
    <row r="265" spans="15:24" x14ac:dyDescent="0.25">
      <c r="O265" s="1" t="s">
        <v>28</v>
      </c>
      <c r="P265" s="1" t="s">
        <v>60</v>
      </c>
      <c r="Q265" s="1" t="s">
        <v>59</v>
      </c>
      <c r="R265" s="2">
        <v>42002</v>
      </c>
      <c r="S265" s="2">
        <v>42003</v>
      </c>
      <c r="T265">
        <v>601</v>
      </c>
      <c r="U265" t="str">
        <f>podroze5[[#This Row],[Imie]]&amp;podroze5[[#This Row],[Nazwisko]]</f>
        <v>MarzenaGrab</v>
      </c>
      <c r="V265">
        <f>COUNTIF(podroze5[id],podroze5[[#This Row],[id]])</f>
        <v>12</v>
      </c>
      <c r="W265">
        <f>podroze5[[#This Row],[D_powr]]-podroze5[[#This Row],[D_wyj]]+1</f>
        <v>2</v>
      </c>
      <c r="X265" s="1" cm="1">
        <f t="array" ref="X265">SUM(IF(podroze5[Nazwisko]=podroze5[[#This Row],[Nazwisko]],podroze5[dnie],0))</f>
        <v>34</v>
      </c>
    </row>
    <row r="266" spans="15:24" x14ac:dyDescent="0.25">
      <c r="O266" s="1" t="s">
        <v>156</v>
      </c>
      <c r="P266" s="1" t="s">
        <v>157</v>
      </c>
      <c r="Q266" s="1" t="s">
        <v>17</v>
      </c>
      <c r="R266" s="2">
        <v>41947</v>
      </c>
      <c r="S266" s="2">
        <v>41948</v>
      </c>
      <c r="T266">
        <v>706.5</v>
      </c>
      <c r="U266" t="str">
        <f>podroze5[[#This Row],[Imie]]&amp;podroze5[[#This Row],[Nazwisko]]</f>
        <v>IrmaOpoczna</v>
      </c>
      <c r="V266">
        <f>COUNTIF(podroze5[id],podroze5[[#This Row],[id]])</f>
        <v>9</v>
      </c>
      <c r="W266">
        <f>podroze5[[#This Row],[D_powr]]-podroze5[[#This Row],[D_wyj]]+1</f>
        <v>2</v>
      </c>
      <c r="X266" s="1" cm="1">
        <f t="array" ref="X266">SUM(IF(podroze5[Nazwisko]=podroze5[[#This Row],[Nazwisko]],podroze5[dnie],0))</f>
        <v>34</v>
      </c>
    </row>
    <row r="267" spans="15:24" x14ac:dyDescent="0.25">
      <c r="O267" s="1" t="s">
        <v>134</v>
      </c>
      <c r="P267" s="1" t="s">
        <v>149</v>
      </c>
      <c r="Q267" s="1" t="s">
        <v>17</v>
      </c>
      <c r="R267" s="2">
        <v>41947</v>
      </c>
      <c r="S267" s="2">
        <v>41947</v>
      </c>
      <c r="T267">
        <v>501.5</v>
      </c>
      <c r="U267" t="str">
        <f>podroze5[[#This Row],[Imie]]&amp;podroze5[[#This Row],[Nazwisko]]</f>
        <v>ZuzannaPiotrkowska</v>
      </c>
      <c r="V267">
        <f>COUNTIF(podroze5[id],podroze5[[#This Row],[id]])</f>
        <v>15</v>
      </c>
      <c r="W267">
        <f>podroze5[[#This Row],[D_powr]]-podroze5[[#This Row],[D_wyj]]+1</f>
        <v>1</v>
      </c>
      <c r="X267" s="1" cm="1">
        <f t="array" ref="X267">SUM(IF(podroze5[Nazwisko]=podroze5[[#This Row],[Nazwisko]],podroze5[dnie],0))</f>
        <v>34</v>
      </c>
    </row>
    <row r="268" spans="15:24" x14ac:dyDescent="0.25">
      <c r="O268" s="1" t="s">
        <v>134</v>
      </c>
      <c r="P268" s="1" t="s">
        <v>149</v>
      </c>
      <c r="Q268" s="1" t="s">
        <v>66</v>
      </c>
      <c r="R268" s="2">
        <v>41985</v>
      </c>
      <c r="S268" s="2">
        <v>41985</v>
      </c>
      <c r="T268">
        <v>307.7</v>
      </c>
      <c r="U268" t="str">
        <f>podroze5[[#This Row],[Imie]]&amp;podroze5[[#This Row],[Nazwisko]]</f>
        <v>ZuzannaPiotrkowska</v>
      </c>
      <c r="V268">
        <f>COUNTIF(podroze5[id],podroze5[[#This Row],[id]])</f>
        <v>15</v>
      </c>
      <c r="W268">
        <f>podroze5[[#This Row],[D_powr]]-podroze5[[#This Row],[D_wyj]]+1</f>
        <v>1</v>
      </c>
      <c r="X268" s="1" cm="1">
        <f t="array" ref="X268">SUM(IF(podroze5[Nazwisko]=podroze5[[#This Row],[Nazwisko]],podroze5[dnie],0))</f>
        <v>34</v>
      </c>
    </row>
    <row r="269" spans="15:24" x14ac:dyDescent="0.25">
      <c r="O269" s="1" t="s">
        <v>134</v>
      </c>
      <c r="P269" s="1" t="s">
        <v>149</v>
      </c>
      <c r="Q269" s="1" t="s">
        <v>24</v>
      </c>
      <c r="R269" s="2">
        <v>41991</v>
      </c>
      <c r="S269" s="2">
        <v>41991</v>
      </c>
      <c r="T269">
        <v>290.7</v>
      </c>
      <c r="U269" t="str">
        <f>podroze5[[#This Row],[Imie]]&amp;podroze5[[#This Row],[Nazwisko]]</f>
        <v>ZuzannaPiotrkowska</v>
      </c>
      <c r="V269">
        <f>COUNTIF(podroze5[id],podroze5[[#This Row],[id]])</f>
        <v>15</v>
      </c>
      <c r="W269">
        <f>podroze5[[#This Row],[D_powr]]-podroze5[[#This Row],[D_wyj]]+1</f>
        <v>1</v>
      </c>
      <c r="X269" s="1" cm="1">
        <f t="array" ref="X269">SUM(IF(podroze5[Nazwisko]=podroze5[[#This Row],[Nazwisko]],podroze5[dnie],0))</f>
        <v>34</v>
      </c>
    </row>
    <row r="270" spans="15:24" x14ac:dyDescent="0.25">
      <c r="O270" s="1" t="s">
        <v>134</v>
      </c>
      <c r="P270" s="1" t="s">
        <v>149</v>
      </c>
      <c r="Q270" s="1" t="s">
        <v>27</v>
      </c>
      <c r="R270" s="2">
        <v>41995</v>
      </c>
      <c r="S270" s="2">
        <v>41995</v>
      </c>
      <c r="T270">
        <v>442</v>
      </c>
      <c r="U270" t="str">
        <f>podroze5[[#This Row],[Imie]]&amp;podroze5[[#This Row],[Nazwisko]]</f>
        <v>ZuzannaPiotrkowska</v>
      </c>
      <c r="V270">
        <f>COUNTIF(podroze5[id],podroze5[[#This Row],[id]])</f>
        <v>15</v>
      </c>
      <c r="W270">
        <f>podroze5[[#This Row],[D_powr]]-podroze5[[#This Row],[D_wyj]]+1</f>
        <v>1</v>
      </c>
      <c r="X270" s="1" cm="1">
        <f t="array" ref="X270">SUM(IF(podroze5[Nazwisko]=podroze5[[#This Row],[Nazwisko]],podroze5[dnie],0))</f>
        <v>34</v>
      </c>
    </row>
    <row r="271" spans="15:24" x14ac:dyDescent="0.25">
      <c r="O271" s="1" t="s">
        <v>134</v>
      </c>
      <c r="P271" s="1" t="s">
        <v>149</v>
      </c>
      <c r="Q271" s="1" t="s">
        <v>72</v>
      </c>
      <c r="R271" s="2">
        <v>42002</v>
      </c>
      <c r="S271" s="2">
        <v>42002</v>
      </c>
      <c r="T271">
        <v>494.7</v>
      </c>
      <c r="U271" t="str">
        <f>podroze5[[#This Row],[Imie]]&amp;podroze5[[#This Row],[Nazwisko]]</f>
        <v>ZuzannaPiotrkowska</v>
      </c>
      <c r="V271">
        <f>COUNTIF(podroze5[id],podroze5[[#This Row],[id]])</f>
        <v>15</v>
      </c>
      <c r="W271">
        <f>podroze5[[#This Row],[D_powr]]-podroze5[[#This Row],[D_wyj]]+1</f>
        <v>1</v>
      </c>
      <c r="X271" s="1" cm="1">
        <f t="array" ref="X271">SUM(IF(podroze5[Nazwisko]=podroze5[[#This Row],[Nazwisko]],podroze5[dnie],0))</f>
        <v>34</v>
      </c>
    </row>
    <row r="272" spans="15:24" x14ac:dyDescent="0.25">
      <c r="O272" s="1" t="s">
        <v>20</v>
      </c>
      <c r="P272" s="1" t="s">
        <v>21</v>
      </c>
      <c r="Q272" s="1" t="s">
        <v>17</v>
      </c>
      <c r="R272" s="2">
        <v>41905</v>
      </c>
      <c r="S272" s="2">
        <v>41905</v>
      </c>
      <c r="T272">
        <v>501.5</v>
      </c>
      <c r="U272" t="str">
        <f>podroze5[[#This Row],[Imie]]&amp;podroze5[[#This Row],[Nazwisko]]</f>
        <v>KamilZabrzeski</v>
      </c>
      <c r="V272">
        <f>COUNTIF(podroze5[id],podroze5[[#This Row],[id]])</f>
        <v>13</v>
      </c>
      <c r="W272">
        <f>podroze5[[#This Row],[D_powr]]-podroze5[[#This Row],[D_wyj]]+1</f>
        <v>1</v>
      </c>
      <c r="X272" s="1" cm="1">
        <f t="array" ref="X272">SUM(IF(podroze5[Nazwisko]=podroze5[[#This Row],[Nazwisko]],podroze5[dnie],0))</f>
        <v>34</v>
      </c>
    </row>
    <row r="273" spans="15:24" x14ac:dyDescent="0.25">
      <c r="O273" s="1" t="s">
        <v>20</v>
      </c>
      <c r="P273" s="1" t="s">
        <v>21</v>
      </c>
      <c r="Q273" s="1" t="s">
        <v>66</v>
      </c>
      <c r="R273" s="2">
        <v>41941</v>
      </c>
      <c r="S273" s="2">
        <v>41941</v>
      </c>
      <c r="T273">
        <v>307.7</v>
      </c>
      <c r="U273" t="str">
        <f>podroze5[[#This Row],[Imie]]&amp;podroze5[[#This Row],[Nazwisko]]</f>
        <v>KamilZabrzeski</v>
      </c>
      <c r="V273">
        <f>COUNTIF(podroze5[id],podroze5[[#This Row],[id]])</f>
        <v>13</v>
      </c>
      <c r="W273">
        <f>podroze5[[#This Row],[D_powr]]-podroze5[[#This Row],[D_wyj]]+1</f>
        <v>1</v>
      </c>
      <c r="X273" s="1" cm="1">
        <f t="array" ref="X273">SUM(IF(podroze5[Nazwisko]=podroze5[[#This Row],[Nazwisko]],podroze5[dnie],0))</f>
        <v>34</v>
      </c>
    </row>
    <row r="274" spans="15:24" x14ac:dyDescent="0.25">
      <c r="O274" s="1" t="s">
        <v>20</v>
      </c>
      <c r="P274" s="1" t="s">
        <v>21</v>
      </c>
      <c r="Q274" s="1" t="s">
        <v>72</v>
      </c>
      <c r="R274" s="2">
        <v>41991</v>
      </c>
      <c r="S274" s="2">
        <v>41991</v>
      </c>
      <c r="T274">
        <v>494.7</v>
      </c>
      <c r="U274" t="str">
        <f>podroze5[[#This Row],[Imie]]&amp;podroze5[[#This Row],[Nazwisko]]</f>
        <v>KamilZabrzeski</v>
      </c>
      <c r="V274">
        <f>COUNTIF(podroze5[id],podroze5[[#This Row],[id]])</f>
        <v>13</v>
      </c>
      <c r="W274">
        <f>podroze5[[#This Row],[D_powr]]-podroze5[[#This Row],[D_wyj]]+1</f>
        <v>1</v>
      </c>
      <c r="X274" s="1" cm="1">
        <f t="array" ref="X274">SUM(IF(podroze5[Nazwisko]=podroze5[[#This Row],[Nazwisko]],podroze5[dnie],0))</f>
        <v>34</v>
      </c>
    </row>
    <row r="275" spans="15:24" x14ac:dyDescent="0.25">
      <c r="O275" s="1" t="s">
        <v>28</v>
      </c>
      <c r="P275" s="1" t="s">
        <v>60</v>
      </c>
      <c r="Q275" s="1" t="s">
        <v>30</v>
      </c>
      <c r="R275" s="2">
        <v>41792</v>
      </c>
      <c r="S275" s="2">
        <v>41792</v>
      </c>
      <c r="T275">
        <v>212.5</v>
      </c>
      <c r="U275" t="str">
        <f>podroze5[[#This Row],[Imie]]&amp;podroze5[[#This Row],[Nazwisko]]</f>
        <v>MarzenaGrab</v>
      </c>
      <c r="V275">
        <f>COUNTIF(podroze5[id],podroze5[[#This Row],[id]])</f>
        <v>12</v>
      </c>
      <c r="W275">
        <f>podroze5[[#This Row],[D_powr]]-podroze5[[#This Row],[D_wyj]]+1</f>
        <v>1</v>
      </c>
      <c r="X275" s="1" cm="1">
        <f t="array" ref="X275">SUM(IF(podroze5[Nazwisko]=podroze5[[#This Row],[Nazwisko]],podroze5[dnie],0))</f>
        <v>34</v>
      </c>
    </row>
    <row r="276" spans="15:24" x14ac:dyDescent="0.25">
      <c r="O276" s="1" t="s">
        <v>28</v>
      </c>
      <c r="P276" s="1" t="s">
        <v>60</v>
      </c>
      <c r="Q276" s="1" t="s">
        <v>66</v>
      </c>
      <c r="R276" s="2">
        <v>41961</v>
      </c>
      <c r="S276" s="2">
        <v>41961</v>
      </c>
      <c r="T276">
        <v>307.7</v>
      </c>
      <c r="U276" t="str">
        <f>podroze5[[#This Row],[Imie]]&amp;podroze5[[#This Row],[Nazwisko]]</f>
        <v>MarzenaGrab</v>
      </c>
      <c r="V276">
        <f>COUNTIF(podroze5[id],podroze5[[#This Row],[id]])</f>
        <v>12</v>
      </c>
      <c r="W276">
        <f>podroze5[[#This Row],[D_powr]]-podroze5[[#This Row],[D_wyj]]+1</f>
        <v>1</v>
      </c>
      <c r="X276" s="1" cm="1">
        <f t="array" ref="X276">SUM(IF(podroze5[Nazwisko]=podroze5[[#This Row],[Nazwisko]],podroze5[dnie],0))</f>
        <v>34</v>
      </c>
    </row>
    <row r="277" spans="15:24" x14ac:dyDescent="0.25">
      <c r="O277" s="1" t="s">
        <v>28</v>
      </c>
      <c r="P277" s="1" t="s">
        <v>60</v>
      </c>
      <c r="Q277" s="1" t="s">
        <v>8</v>
      </c>
      <c r="R277" s="2">
        <v>41968</v>
      </c>
      <c r="S277" s="2">
        <v>41968</v>
      </c>
      <c r="T277">
        <v>680</v>
      </c>
      <c r="U277" t="str">
        <f>podroze5[[#This Row],[Imie]]&amp;podroze5[[#This Row],[Nazwisko]]</f>
        <v>MarzenaGrab</v>
      </c>
      <c r="V277">
        <f>COUNTIF(podroze5[id],podroze5[[#This Row],[id]])</f>
        <v>12</v>
      </c>
      <c r="W277">
        <f>podroze5[[#This Row],[D_powr]]-podroze5[[#This Row],[D_wyj]]+1</f>
        <v>1</v>
      </c>
      <c r="X277" s="1" cm="1">
        <f t="array" ref="X277">SUM(IF(podroze5[Nazwisko]=podroze5[[#This Row],[Nazwisko]],podroze5[dnie],0))</f>
        <v>34</v>
      </c>
    </row>
    <row r="278" spans="15:24" x14ac:dyDescent="0.25">
      <c r="O278" s="1" t="s">
        <v>28</v>
      </c>
      <c r="P278" s="1" t="s">
        <v>60</v>
      </c>
      <c r="Q278" s="1" t="s">
        <v>59</v>
      </c>
      <c r="R278" s="2">
        <v>41983</v>
      </c>
      <c r="S278" s="2">
        <v>41983</v>
      </c>
      <c r="T278">
        <v>442</v>
      </c>
      <c r="U278" t="str">
        <f>podroze5[[#This Row],[Imie]]&amp;podroze5[[#This Row],[Nazwisko]]</f>
        <v>MarzenaGrab</v>
      </c>
      <c r="V278">
        <f>COUNTIF(podroze5[id],podroze5[[#This Row],[id]])</f>
        <v>12</v>
      </c>
      <c r="W278">
        <f>podroze5[[#This Row],[D_powr]]-podroze5[[#This Row],[D_wyj]]+1</f>
        <v>1</v>
      </c>
      <c r="X278" s="1" cm="1">
        <f t="array" ref="X278">SUM(IF(podroze5[Nazwisko]=podroze5[[#This Row],[Nazwisko]],podroze5[dnie],0))</f>
        <v>34</v>
      </c>
    </row>
    <row r="279" spans="15:24" x14ac:dyDescent="0.25">
      <c r="O279" s="1" t="s">
        <v>6</v>
      </c>
      <c r="P279" s="1" t="s">
        <v>56</v>
      </c>
      <c r="Q279" s="1" t="s">
        <v>30</v>
      </c>
      <c r="R279" s="2">
        <v>41653</v>
      </c>
      <c r="S279" s="2">
        <v>41657</v>
      </c>
      <c r="T279">
        <v>688.5</v>
      </c>
      <c r="U279" t="str">
        <f>podroze5[[#This Row],[Imie]]&amp;podroze5[[#This Row],[Nazwisko]]</f>
        <v>KarolinaJanes</v>
      </c>
      <c r="V279">
        <f>COUNTIF(podroze5[id],podroze5[[#This Row],[id]])</f>
        <v>12</v>
      </c>
      <c r="W279">
        <f>podroze5[[#This Row],[D_powr]]-podroze5[[#This Row],[D_wyj]]+1</f>
        <v>5</v>
      </c>
      <c r="X279" s="1" cm="1">
        <f t="array" ref="X279">SUM(IF(podroze5[Nazwisko]=podroze5[[#This Row],[Nazwisko]],podroze5[dnie],0))</f>
        <v>33</v>
      </c>
    </row>
    <row r="280" spans="15:24" x14ac:dyDescent="0.25">
      <c r="O280" s="1" t="s">
        <v>6</v>
      </c>
      <c r="P280" s="1" t="s">
        <v>56</v>
      </c>
      <c r="Q280" s="1" t="s">
        <v>27</v>
      </c>
      <c r="R280" s="2">
        <v>41983</v>
      </c>
      <c r="S280" s="2">
        <v>41987</v>
      </c>
      <c r="T280">
        <v>954</v>
      </c>
      <c r="U280" t="str">
        <f>podroze5[[#This Row],[Imie]]&amp;podroze5[[#This Row],[Nazwisko]]</f>
        <v>KarolinaJanes</v>
      </c>
      <c r="V280">
        <f>COUNTIF(podroze5[id],podroze5[[#This Row],[id]])</f>
        <v>12</v>
      </c>
      <c r="W280">
        <f>podroze5[[#This Row],[D_powr]]-podroze5[[#This Row],[D_wyj]]+1</f>
        <v>5</v>
      </c>
      <c r="X280" s="1" cm="1">
        <f t="array" ref="X280">SUM(IF(podroze5[Nazwisko]=podroze5[[#This Row],[Nazwisko]],podroze5[dnie],0))</f>
        <v>33</v>
      </c>
    </row>
    <row r="281" spans="15:24" x14ac:dyDescent="0.25">
      <c r="O281" s="1" t="s">
        <v>15</v>
      </c>
      <c r="P281" s="1" t="s">
        <v>96</v>
      </c>
      <c r="Q281" s="1" t="s">
        <v>17</v>
      </c>
      <c r="R281" s="2">
        <v>41713</v>
      </c>
      <c r="S281" s="2">
        <v>41717</v>
      </c>
      <c r="T281">
        <v>1321.5</v>
      </c>
      <c r="U281" t="str">
        <f>podroze5[[#This Row],[Imie]]&amp;podroze5[[#This Row],[Nazwisko]]</f>
        <v>PiotrSworacz</v>
      </c>
      <c r="V281">
        <f>COUNTIF(podroze5[id],podroze5[[#This Row],[id]])</f>
        <v>10</v>
      </c>
      <c r="W281">
        <f>podroze5[[#This Row],[D_powr]]-podroze5[[#This Row],[D_wyj]]+1</f>
        <v>5</v>
      </c>
      <c r="X281" s="1" cm="1">
        <f t="array" ref="X281">SUM(IF(podroze5[Nazwisko]=podroze5[[#This Row],[Nazwisko]],podroze5[dnie],0))</f>
        <v>33</v>
      </c>
    </row>
    <row r="282" spans="15:24" x14ac:dyDescent="0.25">
      <c r="O282" s="1" t="s">
        <v>6</v>
      </c>
      <c r="P282" s="1" t="s">
        <v>56</v>
      </c>
      <c r="Q282" s="1" t="s">
        <v>19</v>
      </c>
      <c r="R282" s="2">
        <v>41677</v>
      </c>
      <c r="S282" s="2">
        <v>41680</v>
      </c>
      <c r="T282">
        <v>936.4</v>
      </c>
      <c r="U282" t="str">
        <f>podroze5[[#This Row],[Imie]]&amp;podroze5[[#This Row],[Nazwisko]]</f>
        <v>KarolinaJanes</v>
      </c>
      <c r="V282">
        <f>COUNTIF(podroze5[id],podroze5[[#This Row],[id]])</f>
        <v>12</v>
      </c>
      <c r="W282">
        <f>podroze5[[#This Row],[D_powr]]-podroze5[[#This Row],[D_wyj]]+1</f>
        <v>4</v>
      </c>
      <c r="X282" s="1" cm="1">
        <f t="array" ref="X282">SUM(IF(podroze5[Nazwisko]=podroze5[[#This Row],[Nazwisko]],podroze5[dnie],0))</f>
        <v>33</v>
      </c>
    </row>
    <row r="283" spans="15:24" x14ac:dyDescent="0.25">
      <c r="O283" s="1" t="s">
        <v>6</v>
      </c>
      <c r="P283" s="1" t="s">
        <v>56</v>
      </c>
      <c r="Q283" s="1" t="s">
        <v>72</v>
      </c>
      <c r="R283" s="2">
        <v>41803</v>
      </c>
      <c r="S283" s="2">
        <v>41806</v>
      </c>
      <c r="T283">
        <v>1091.7</v>
      </c>
      <c r="U283" t="str">
        <f>podroze5[[#This Row],[Imie]]&amp;podroze5[[#This Row],[Nazwisko]]</f>
        <v>KarolinaJanes</v>
      </c>
      <c r="V283">
        <f>COUNTIF(podroze5[id],podroze5[[#This Row],[id]])</f>
        <v>12</v>
      </c>
      <c r="W283">
        <f>podroze5[[#This Row],[D_powr]]-podroze5[[#This Row],[D_wyj]]+1</f>
        <v>4</v>
      </c>
      <c r="X283" s="1" cm="1">
        <f t="array" ref="X283">SUM(IF(podroze5[Nazwisko]=podroze5[[#This Row],[Nazwisko]],podroze5[dnie],0))</f>
        <v>33</v>
      </c>
    </row>
    <row r="284" spans="15:24" x14ac:dyDescent="0.25">
      <c r="O284" s="1" t="s">
        <v>6</v>
      </c>
      <c r="P284" s="1" t="s">
        <v>56</v>
      </c>
      <c r="Q284" s="1" t="s">
        <v>24</v>
      </c>
      <c r="R284" s="2">
        <v>41851</v>
      </c>
      <c r="S284" s="2">
        <v>41854</v>
      </c>
      <c r="T284">
        <v>737.7</v>
      </c>
      <c r="U284" t="str">
        <f>podroze5[[#This Row],[Imie]]&amp;podroze5[[#This Row],[Nazwisko]]</f>
        <v>KarolinaJanes</v>
      </c>
      <c r="V284">
        <f>COUNTIF(podroze5[id],podroze5[[#This Row],[id]])</f>
        <v>12</v>
      </c>
      <c r="W284">
        <f>podroze5[[#This Row],[D_powr]]-podroze5[[#This Row],[D_wyj]]+1</f>
        <v>4</v>
      </c>
      <c r="X284" s="1" cm="1">
        <f t="array" ref="X284">SUM(IF(podroze5[Nazwisko]=podroze5[[#This Row],[Nazwisko]],podroze5[dnie],0))</f>
        <v>33</v>
      </c>
    </row>
    <row r="285" spans="15:24" x14ac:dyDescent="0.25">
      <c r="O285" s="1" t="s">
        <v>15</v>
      </c>
      <c r="P285" s="1" t="s">
        <v>96</v>
      </c>
      <c r="Q285" s="1" t="s">
        <v>66</v>
      </c>
      <c r="R285" s="2">
        <v>41653</v>
      </c>
      <c r="S285" s="2">
        <v>41656</v>
      </c>
      <c r="T285">
        <v>841.7</v>
      </c>
      <c r="U285" t="str">
        <f>podroze5[[#This Row],[Imie]]&amp;podroze5[[#This Row],[Nazwisko]]</f>
        <v>PiotrSworacz</v>
      </c>
      <c r="V285">
        <f>COUNTIF(podroze5[id],podroze5[[#This Row],[id]])</f>
        <v>10</v>
      </c>
      <c r="W285">
        <f>podroze5[[#This Row],[D_powr]]-podroze5[[#This Row],[D_wyj]]+1</f>
        <v>4</v>
      </c>
      <c r="X285" s="1" cm="1">
        <f t="array" ref="X285">SUM(IF(podroze5[Nazwisko]=podroze5[[#This Row],[Nazwisko]],podroze5[dnie],0))</f>
        <v>33</v>
      </c>
    </row>
    <row r="286" spans="15:24" x14ac:dyDescent="0.25">
      <c r="O286" s="1" t="s">
        <v>15</v>
      </c>
      <c r="P286" s="1" t="s">
        <v>96</v>
      </c>
      <c r="Q286" s="1" t="s">
        <v>11</v>
      </c>
      <c r="R286" s="2">
        <v>41665</v>
      </c>
      <c r="S286" s="2">
        <v>41668</v>
      </c>
      <c r="T286">
        <v>573.4</v>
      </c>
      <c r="U286" t="str">
        <f>podroze5[[#This Row],[Imie]]&amp;podroze5[[#This Row],[Nazwisko]]</f>
        <v>PiotrSworacz</v>
      </c>
      <c r="V286">
        <f>COUNTIF(podroze5[id],podroze5[[#This Row],[id]])</f>
        <v>10</v>
      </c>
      <c r="W286">
        <f>podroze5[[#This Row],[D_powr]]-podroze5[[#This Row],[D_wyj]]+1</f>
        <v>4</v>
      </c>
      <c r="X286" s="1" cm="1">
        <f t="array" ref="X286">SUM(IF(podroze5[Nazwisko]=podroze5[[#This Row],[Nazwisko]],podroze5[dnie],0))</f>
        <v>33</v>
      </c>
    </row>
    <row r="287" spans="15:24" x14ac:dyDescent="0.25">
      <c r="O287" s="1" t="s">
        <v>15</v>
      </c>
      <c r="P287" s="1" t="s">
        <v>96</v>
      </c>
      <c r="Q287" s="1" t="s">
        <v>27</v>
      </c>
      <c r="R287" s="2">
        <v>41689</v>
      </c>
      <c r="S287" s="2">
        <v>41692</v>
      </c>
      <c r="T287">
        <v>826</v>
      </c>
      <c r="U287" t="str">
        <f>podroze5[[#This Row],[Imie]]&amp;podroze5[[#This Row],[Nazwisko]]</f>
        <v>PiotrSworacz</v>
      </c>
      <c r="V287">
        <f>COUNTIF(podroze5[id],podroze5[[#This Row],[id]])</f>
        <v>10</v>
      </c>
      <c r="W287">
        <f>podroze5[[#This Row],[D_powr]]-podroze5[[#This Row],[D_wyj]]+1</f>
        <v>4</v>
      </c>
      <c r="X287" s="1" cm="1">
        <f t="array" ref="X287">SUM(IF(podroze5[Nazwisko]=podroze5[[#This Row],[Nazwisko]],podroze5[dnie],0))</f>
        <v>33</v>
      </c>
    </row>
    <row r="288" spans="15:24" x14ac:dyDescent="0.25">
      <c r="O288" s="1" t="s">
        <v>15</v>
      </c>
      <c r="P288" s="1" t="s">
        <v>96</v>
      </c>
      <c r="Q288" s="1" t="s">
        <v>66</v>
      </c>
      <c r="R288" s="2">
        <v>41947</v>
      </c>
      <c r="S288" s="2">
        <v>41950</v>
      </c>
      <c r="T288">
        <v>841.7</v>
      </c>
      <c r="U288" t="str">
        <f>podroze5[[#This Row],[Imie]]&amp;podroze5[[#This Row],[Nazwisko]]</f>
        <v>PiotrSworacz</v>
      </c>
      <c r="V288">
        <f>COUNTIF(podroze5[id],podroze5[[#This Row],[id]])</f>
        <v>10</v>
      </c>
      <c r="W288">
        <f>podroze5[[#This Row],[D_powr]]-podroze5[[#This Row],[D_wyj]]+1</f>
        <v>4</v>
      </c>
      <c r="X288" s="1" cm="1">
        <f t="array" ref="X288">SUM(IF(podroze5[Nazwisko]=podroze5[[#This Row],[Nazwisko]],podroze5[dnie],0))</f>
        <v>33</v>
      </c>
    </row>
    <row r="289" spans="15:24" x14ac:dyDescent="0.25">
      <c r="O289" s="1" t="s">
        <v>6</v>
      </c>
      <c r="P289" s="1" t="s">
        <v>56</v>
      </c>
      <c r="Q289" s="1" t="s">
        <v>72</v>
      </c>
      <c r="R289" s="2">
        <v>41660</v>
      </c>
      <c r="S289" s="2">
        <v>41662</v>
      </c>
      <c r="T289">
        <v>892.7</v>
      </c>
      <c r="U289" t="str">
        <f>podroze5[[#This Row],[Imie]]&amp;podroze5[[#This Row],[Nazwisko]]</f>
        <v>KarolinaJanes</v>
      </c>
      <c r="V289">
        <f>COUNTIF(podroze5[id],podroze5[[#This Row],[id]])</f>
        <v>12</v>
      </c>
      <c r="W289">
        <f>podroze5[[#This Row],[D_powr]]-podroze5[[#This Row],[D_wyj]]+1</f>
        <v>3</v>
      </c>
      <c r="X289" s="1" cm="1">
        <f t="array" ref="X289">SUM(IF(podroze5[Nazwisko]=podroze5[[#This Row],[Nazwisko]],podroze5[dnie],0))</f>
        <v>33</v>
      </c>
    </row>
    <row r="290" spans="15:24" x14ac:dyDescent="0.25">
      <c r="O290" s="1" t="s">
        <v>15</v>
      </c>
      <c r="P290" s="1" t="s">
        <v>96</v>
      </c>
      <c r="Q290" s="1" t="s">
        <v>59</v>
      </c>
      <c r="R290" s="2">
        <v>41791</v>
      </c>
      <c r="S290" s="2">
        <v>41793</v>
      </c>
      <c r="T290">
        <v>760</v>
      </c>
      <c r="U290" t="str">
        <f>podroze5[[#This Row],[Imie]]&amp;podroze5[[#This Row],[Nazwisko]]</f>
        <v>PiotrSworacz</v>
      </c>
      <c r="V290">
        <f>COUNTIF(podroze5[id],podroze5[[#This Row],[id]])</f>
        <v>10</v>
      </c>
      <c r="W290">
        <f>podroze5[[#This Row],[D_powr]]-podroze5[[#This Row],[D_wyj]]+1</f>
        <v>3</v>
      </c>
      <c r="X290" s="1" cm="1">
        <f t="array" ref="X290">SUM(IF(podroze5[Nazwisko]=podroze5[[#This Row],[Nazwisko]],podroze5[dnie],0))</f>
        <v>33</v>
      </c>
    </row>
    <row r="291" spans="15:24" x14ac:dyDescent="0.25">
      <c r="O291" s="1" t="s">
        <v>15</v>
      </c>
      <c r="P291" s="1" t="s">
        <v>96</v>
      </c>
      <c r="Q291" s="1" t="s">
        <v>30</v>
      </c>
      <c r="R291" s="2">
        <v>41851</v>
      </c>
      <c r="S291" s="2">
        <v>41853</v>
      </c>
      <c r="T291">
        <v>450.5</v>
      </c>
      <c r="U291" t="str">
        <f>podroze5[[#This Row],[Imie]]&amp;podroze5[[#This Row],[Nazwisko]]</f>
        <v>PiotrSworacz</v>
      </c>
      <c r="V291">
        <f>COUNTIF(podroze5[id],podroze5[[#This Row],[id]])</f>
        <v>10</v>
      </c>
      <c r="W291">
        <f>podroze5[[#This Row],[D_powr]]-podroze5[[#This Row],[D_wyj]]+1</f>
        <v>3</v>
      </c>
      <c r="X291" s="1" cm="1">
        <f t="array" ref="X291">SUM(IF(podroze5[Nazwisko]=podroze5[[#This Row],[Nazwisko]],podroze5[dnie],0))</f>
        <v>33</v>
      </c>
    </row>
    <row r="292" spans="15:24" x14ac:dyDescent="0.25">
      <c r="O292" s="1" t="s">
        <v>15</v>
      </c>
      <c r="P292" s="1" t="s">
        <v>96</v>
      </c>
      <c r="Q292" s="1" t="s">
        <v>59</v>
      </c>
      <c r="R292" s="2">
        <v>41923</v>
      </c>
      <c r="S292" s="2">
        <v>41925</v>
      </c>
      <c r="T292">
        <v>760</v>
      </c>
      <c r="U292" t="str">
        <f>podroze5[[#This Row],[Imie]]&amp;podroze5[[#This Row],[Nazwisko]]</f>
        <v>PiotrSworacz</v>
      </c>
      <c r="V292">
        <f>COUNTIF(podroze5[id],podroze5[[#This Row],[id]])</f>
        <v>10</v>
      </c>
      <c r="W292">
        <f>podroze5[[#This Row],[D_powr]]-podroze5[[#This Row],[D_wyj]]+1</f>
        <v>3</v>
      </c>
      <c r="X292" s="1" cm="1">
        <f t="array" ref="X292">SUM(IF(podroze5[Nazwisko]=podroze5[[#This Row],[Nazwisko]],podroze5[dnie],0))</f>
        <v>33</v>
      </c>
    </row>
    <row r="293" spans="15:24" x14ac:dyDescent="0.25">
      <c r="O293" s="1" t="s">
        <v>6</v>
      </c>
      <c r="P293" s="1" t="s">
        <v>56</v>
      </c>
      <c r="Q293" s="1" t="s">
        <v>11</v>
      </c>
      <c r="R293" s="2">
        <v>41725</v>
      </c>
      <c r="S293" s="2">
        <v>41726</v>
      </c>
      <c r="T293">
        <v>295.39999999999998</v>
      </c>
      <c r="U293" t="str">
        <f>podroze5[[#This Row],[Imie]]&amp;podroze5[[#This Row],[Nazwisko]]</f>
        <v>KarolinaJanes</v>
      </c>
      <c r="V293">
        <f>COUNTIF(podroze5[id],podroze5[[#This Row],[id]])</f>
        <v>12</v>
      </c>
      <c r="W293">
        <f>podroze5[[#This Row],[D_powr]]-podroze5[[#This Row],[D_wyj]]+1</f>
        <v>2</v>
      </c>
      <c r="X293" s="1" cm="1">
        <f t="array" ref="X293">SUM(IF(podroze5[Nazwisko]=podroze5[[#This Row],[Nazwisko]],podroze5[dnie],0))</f>
        <v>33</v>
      </c>
    </row>
    <row r="294" spans="15:24" x14ac:dyDescent="0.25">
      <c r="O294" s="1" t="s">
        <v>6</v>
      </c>
      <c r="P294" s="1" t="s">
        <v>56</v>
      </c>
      <c r="Q294" s="1" t="s">
        <v>59</v>
      </c>
      <c r="R294" s="2">
        <v>41994</v>
      </c>
      <c r="S294" s="2">
        <v>41995</v>
      </c>
      <c r="T294">
        <v>601</v>
      </c>
      <c r="U294" t="str">
        <f>podroze5[[#This Row],[Imie]]&amp;podroze5[[#This Row],[Nazwisko]]</f>
        <v>KarolinaJanes</v>
      </c>
      <c r="V294">
        <f>COUNTIF(podroze5[id],podroze5[[#This Row],[id]])</f>
        <v>12</v>
      </c>
      <c r="W294">
        <f>podroze5[[#This Row],[D_powr]]-podroze5[[#This Row],[D_wyj]]+1</f>
        <v>2</v>
      </c>
      <c r="X294" s="1" cm="1">
        <f t="array" ref="X294">SUM(IF(podroze5[Nazwisko]=podroze5[[#This Row],[Nazwisko]],podroze5[dnie],0))</f>
        <v>33</v>
      </c>
    </row>
    <row r="295" spans="15:24" x14ac:dyDescent="0.25">
      <c r="O295" s="1" t="s">
        <v>15</v>
      </c>
      <c r="P295" s="1" t="s">
        <v>96</v>
      </c>
      <c r="Q295" s="1" t="s">
        <v>38</v>
      </c>
      <c r="R295" s="2">
        <v>41958</v>
      </c>
      <c r="S295" s="2">
        <v>41959</v>
      </c>
      <c r="T295">
        <v>407.8</v>
      </c>
      <c r="U295" t="str">
        <f>podroze5[[#This Row],[Imie]]&amp;podroze5[[#This Row],[Nazwisko]]</f>
        <v>PiotrSworacz</v>
      </c>
      <c r="V295">
        <f>COUNTIF(podroze5[id],podroze5[[#This Row],[id]])</f>
        <v>10</v>
      </c>
      <c r="W295">
        <f>podroze5[[#This Row],[D_powr]]-podroze5[[#This Row],[D_wyj]]+1</f>
        <v>2</v>
      </c>
      <c r="X295" s="1" cm="1">
        <f t="array" ref="X295">SUM(IF(podroze5[Nazwisko]=podroze5[[#This Row],[Nazwisko]],podroze5[dnie],0))</f>
        <v>33</v>
      </c>
    </row>
    <row r="296" spans="15:24" x14ac:dyDescent="0.25">
      <c r="O296" s="1" t="s">
        <v>6</v>
      </c>
      <c r="P296" s="1" t="s">
        <v>56</v>
      </c>
      <c r="Q296" s="1" t="s">
        <v>19</v>
      </c>
      <c r="R296" s="2">
        <v>41647</v>
      </c>
      <c r="S296" s="2">
        <v>41647</v>
      </c>
      <c r="T296">
        <v>513.4</v>
      </c>
      <c r="U296" t="str">
        <f>podroze5[[#This Row],[Imie]]&amp;podroze5[[#This Row],[Nazwisko]]</f>
        <v>KarolinaJanes</v>
      </c>
      <c r="V296">
        <f>COUNTIF(podroze5[id],podroze5[[#This Row],[id]])</f>
        <v>12</v>
      </c>
      <c r="W296">
        <f>podroze5[[#This Row],[D_powr]]-podroze5[[#This Row],[D_wyj]]+1</f>
        <v>1</v>
      </c>
      <c r="X296" s="1" cm="1">
        <f t="array" ref="X296">SUM(IF(podroze5[Nazwisko]=podroze5[[#This Row],[Nazwisko]],podroze5[dnie],0))</f>
        <v>33</v>
      </c>
    </row>
    <row r="297" spans="15:24" x14ac:dyDescent="0.25">
      <c r="O297" s="1" t="s">
        <v>6</v>
      </c>
      <c r="P297" s="1" t="s">
        <v>56</v>
      </c>
      <c r="Q297" s="1" t="s">
        <v>14</v>
      </c>
      <c r="R297" s="2">
        <v>41958</v>
      </c>
      <c r="S297" s="2">
        <v>41958</v>
      </c>
      <c r="T297">
        <v>178.5</v>
      </c>
      <c r="U297" t="str">
        <f>podroze5[[#This Row],[Imie]]&amp;podroze5[[#This Row],[Nazwisko]]</f>
        <v>KarolinaJanes</v>
      </c>
      <c r="V297">
        <f>COUNTIF(podroze5[id],podroze5[[#This Row],[id]])</f>
        <v>12</v>
      </c>
      <c r="W297">
        <f>podroze5[[#This Row],[D_powr]]-podroze5[[#This Row],[D_wyj]]+1</f>
        <v>1</v>
      </c>
      <c r="X297" s="1" cm="1">
        <f t="array" ref="X297">SUM(IF(podroze5[Nazwisko]=podroze5[[#This Row],[Nazwisko]],podroze5[dnie],0))</f>
        <v>33</v>
      </c>
    </row>
    <row r="298" spans="15:24" x14ac:dyDescent="0.25">
      <c r="O298" s="1" t="s">
        <v>6</v>
      </c>
      <c r="P298" s="1" t="s">
        <v>56</v>
      </c>
      <c r="Q298" s="1" t="s">
        <v>59</v>
      </c>
      <c r="R298" s="2">
        <v>41963</v>
      </c>
      <c r="S298" s="2">
        <v>41963</v>
      </c>
      <c r="T298">
        <v>442</v>
      </c>
      <c r="U298" t="str">
        <f>podroze5[[#This Row],[Imie]]&amp;podroze5[[#This Row],[Nazwisko]]</f>
        <v>KarolinaJanes</v>
      </c>
      <c r="V298">
        <f>COUNTIF(podroze5[id],podroze5[[#This Row],[id]])</f>
        <v>12</v>
      </c>
      <c r="W298">
        <f>podroze5[[#This Row],[D_powr]]-podroze5[[#This Row],[D_wyj]]+1</f>
        <v>1</v>
      </c>
      <c r="X298" s="1" cm="1">
        <f t="array" ref="X298">SUM(IF(podroze5[Nazwisko]=podroze5[[#This Row],[Nazwisko]],podroze5[dnie],0))</f>
        <v>33</v>
      </c>
    </row>
    <row r="299" spans="15:24" x14ac:dyDescent="0.25">
      <c r="O299" s="1" t="s">
        <v>6</v>
      </c>
      <c r="P299" s="1" t="s">
        <v>56</v>
      </c>
      <c r="Q299" s="1" t="s">
        <v>72</v>
      </c>
      <c r="R299" s="2">
        <v>42002</v>
      </c>
      <c r="S299" s="2">
        <v>42002</v>
      </c>
      <c r="T299">
        <v>494.7</v>
      </c>
      <c r="U299" t="str">
        <f>podroze5[[#This Row],[Imie]]&amp;podroze5[[#This Row],[Nazwisko]]</f>
        <v>KarolinaJanes</v>
      </c>
      <c r="V299">
        <f>COUNTIF(podroze5[id],podroze5[[#This Row],[id]])</f>
        <v>12</v>
      </c>
      <c r="W299">
        <f>podroze5[[#This Row],[D_powr]]-podroze5[[#This Row],[D_wyj]]+1</f>
        <v>1</v>
      </c>
      <c r="X299" s="1" cm="1">
        <f t="array" ref="X299">SUM(IF(podroze5[Nazwisko]=podroze5[[#This Row],[Nazwisko]],podroze5[dnie],0))</f>
        <v>33</v>
      </c>
    </row>
    <row r="300" spans="15:24" x14ac:dyDescent="0.25">
      <c r="O300" s="1" t="s">
        <v>15</v>
      </c>
      <c r="P300" s="1" t="s">
        <v>96</v>
      </c>
      <c r="Q300" s="1" t="s">
        <v>30</v>
      </c>
      <c r="R300" s="2">
        <v>41963</v>
      </c>
      <c r="S300" s="2">
        <v>41963</v>
      </c>
      <c r="T300">
        <v>212.5</v>
      </c>
      <c r="U300" t="str">
        <f>podroze5[[#This Row],[Imie]]&amp;podroze5[[#This Row],[Nazwisko]]</f>
        <v>PiotrSworacz</v>
      </c>
      <c r="V300">
        <f>COUNTIF(podroze5[id],podroze5[[#This Row],[id]])</f>
        <v>10</v>
      </c>
      <c r="W300">
        <f>podroze5[[#This Row],[D_powr]]-podroze5[[#This Row],[D_wyj]]+1</f>
        <v>1</v>
      </c>
      <c r="X300" s="1" cm="1">
        <f t="array" ref="X300">SUM(IF(podroze5[Nazwisko]=podroze5[[#This Row],[Nazwisko]],podroze5[dnie],0))</f>
        <v>33</v>
      </c>
    </row>
    <row r="301" spans="15:24" x14ac:dyDescent="0.25">
      <c r="O301" s="1" t="s">
        <v>111</v>
      </c>
      <c r="P301" s="1" t="s">
        <v>112</v>
      </c>
      <c r="Q301" s="1" t="s">
        <v>30</v>
      </c>
      <c r="R301" s="2">
        <v>41899</v>
      </c>
      <c r="S301" s="2">
        <v>41902</v>
      </c>
      <c r="T301">
        <v>569.5</v>
      </c>
      <c r="U301" t="str">
        <f>podroze5[[#This Row],[Imie]]&amp;podroze5[[#This Row],[Nazwisko]]</f>
        <v>GrzegorzPodolski</v>
      </c>
      <c r="V301">
        <f>COUNTIF(podroze5[id],podroze5[[#This Row],[id]])</f>
        <v>14</v>
      </c>
      <c r="W301">
        <f>podroze5[[#This Row],[D_powr]]-podroze5[[#This Row],[D_wyj]]+1</f>
        <v>4</v>
      </c>
      <c r="X301" s="1" cm="1">
        <f t="array" ref="X301">SUM(IF(podroze5[Nazwisko]=podroze5[[#This Row],[Nazwisko]],podroze5[dnie],0))</f>
        <v>32</v>
      </c>
    </row>
    <row r="302" spans="15:24" x14ac:dyDescent="0.25">
      <c r="O302" s="1" t="s">
        <v>111</v>
      </c>
      <c r="P302" s="1" t="s">
        <v>112</v>
      </c>
      <c r="Q302" s="1" t="s">
        <v>47</v>
      </c>
      <c r="R302" s="2">
        <v>41911</v>
      </c>
      <c r="S302" s="2">
        <v>41914</v>
      </c>
      <c r="T302">
        <v>852.8</v>
      </c>
      <c r="U302" t="str">
        <f>podroze5[[#This Row],[Imie]]&amp;podroze5[[#This Row],[Nazwisko]]</f>
        <v>GrzegorzPodolski</v>
      </c>
      <c r="V302">
        <f>COUNTIF(podroze5[id],podroze5[[#This Row],[id]])</f>
        <v>14</v>
      </c>
      <c r="W302">
        <f>podroze5[[#This Row],[D_powr]]-podroze5[[#This Row],[D_wyj]]+1</f>
        <v>4</v>
      </c>
      <c r="X302" s="1" cm="1">
        <f t="array" ref="X302">SUM(IF(podroze5[Nazwisko]=podroze5[[#This Row],[Nazwisko]],podroze5[dnie],0))</f>
        <v>32</v>
      </c>
    </row>
    <row r="303" spans="15:24" x14ac:dyDescent="0.25">
      <c r="O303" s="1" t="s">
        <v>15</v>
      </c>
      <c r="P303" s="1" t="s">
        <v>46</v>
      </c>
      <c r="Q303" s="1" t="s">
        <v>24</v>
      </c>
      <c r="R303" s="2">
        <v>41773</v>
      </c>
      <c r="S303" s="2">
        <v>41777</v>
      </c>
      <c r="T303">
        <v>886.7</v>
      </c>
      <c r="U303" t="str">
        <f>podroze5[[#This Row],[Imie]]&amp;podroze5[[#This Row],[Nazwisko]]</f>
        <v>PiotrBojarun</v>
      </c>
      <c r="V303">
        <f>COUNTIF(podroze5[id],podroze5[[#This Row],[id]])</f>
        <v>10</v>
      </c>
      <c r="W303">
        <f>podroze5[[#This Row],[D_powr]]-podroze5[[#This Row],[D_wyj]]+1</f>
        <v>5</v>
      </c>
      <c r="X303" s="1" cm="1">
        <f t="array" ref="X303">SUM(IF(podroze5[Nazwisko]=podroze5[[#This Row],[Nazwisko]],podroze5[dnie],0))</f>
        <v>32</v>
      </c>
    </row>
    <row r="304" spans="15:24" x14ac:dyDescent="0.25">
      <c r="O304" s="1" t="s">
        <v>15</v>
      </c>
      <c r="P304" s="1" t="s">
        <v>46</v>
      </c>
      <c r="Q304" s="1" t="s">
        <v>72</v>
      </c>
      <c r="R304" s="2">
        <v>41821</v>
      </c>
      <c r="S304" s="2">
        <v>41825</v>
      </c>
      <c r="T304">
        <v>1290.7</v>
      </c>
      <c r="U304" t="str">
        <f>podroze5[[#This Row],[Imie]]&amp;podroze5[[#This Row],[Nazwisko]]</f>
        <v>PiotrBojarun</v>
      </c>
      <c r="V304">
        <f>COUNTIF(podroze5[id],podroze5[[#This Row],[id]])</f>
        <v>10</v>
      </c>
      <c r="W304">
        <f>podroze5[[#This Row],[D_powr]]-podroze5[[#This Row],[D_wyj]]+1</f>
        <v>5</v>
      </c>
      <c r="X304" s="1" cm="1">
        <f t="array" ref="X304">SUM(IF(podroze5[Nazwisko]=podroze5[[#This Row],[Nazwisko]],podroze5[dnie],0))</f>
        <v>32</v>
      </c>
    </row>
    <row r="305" spans="15:24" x14ac:dyDescent="0.25">
      <c r="O305" s="1" t="s">
        <v>111</v>
      </c>
      <c r="P305" s="1" t="s">
        <v>112</v>
      </c>
      <c r="Q305" s="1" t="s">
        <v>66</v>
      </c>
      <c r="R305" s="2">
        <v>41654</v>
      </c>
      <c r="S305" s="2">
        <v>41656</v>
      </c>
      <c r="T305">
        <v>663.7</v>
      </c>
      <c r="U305" t="str">
        <f>podroze5[[#This Row],[Imie]]&amp;podroze5[[#This Row],[Nazwisko]]</f>
        <v>GrzegorzPodolski</v>
      </c>
      <c r="V305">
        <f>COUNTIF(podroze5[id],podroze5[[#This Row],[id]])</f>
        <v>14</v>
      </c>
      <c r="W305">
        <f>podroze5[[#This Row],[D_powr]]-podroze5[[#This Row],[D_wyj]]+1</f>
        <v>3</v>
      </c>
      <c r="X305" s="1" cm="1">
        <f t="array" ref="X305">SUM(IF(podroze5[Nazwisko]=podroze5[[#This Row],[Nazwisko]],podroze5[dnie],0))</f>
        <v>32</v>
      </c>
    </row>
    <row r="306" spans="15:24" x14ac:dyDescent="0.25">
      <c r="O306" s="1" t="s">
        <v>111</v>
      </c>
      <c r="P306" s="1" t="s">
        <v>112</v>
      </c>
      <c r="Q306" s="1" t="s">
        <v>66</v>
      </c>
      <c r="R306" s="2">
        <v>41677</v>
      </c>
      <c r="S306" s="2">
        <v>41679</v>
      </c>
      <c r="T306">
        <v>663.7</v>
      </c>
      <c r="U306" t="str">
        <f>podroze5[[#This Row],[Imie]]&amp;podroze5[[#This Row],[Nazwisko]]</f>
        <v>GrzegorzPodolski</v>
      </c>
      <c r="V306">
        <f>COUNTIF(podroze5[id],podroze5[[#This Row],[id]])</f>
        <v>14</v>
      </c>
      <c r="W306">
        <f>podroze5[[#This Row],[D_powr]]-podroze5[[#This Row],[D_wyj]]+1</f>
        <v>3</v>
      </c>
      <c r="X306" s="1" cm="1">
        <f t="array" ref="X306">SUM(IF(podroze5[Nazwisko]=podroze5[[#This Row],[Nazwisko]],podroze5[dnie],0))</f>
        <v>32</v>
      </c>
    </row>
    <row r="307" spans="15:24" x14ac:dyDescent="0.25">
      <c r="O307" s="1" t="s">
        <v>111</v>
      </c>
      <c r="P307" s="1" t="s">
        <v>112</v>
      </c>
      <c r="Q307" s="1" t="s">
        <v>59</v>
      </c>
      <c r="R307" s="2">
        <v>41982</v>
      </c>
      <c r="S307" s="2">
        <v>41984</v>
      </c>
      <c r="T307">
        <v>760</v>
      </c>
      <c r="U307" t="str">
        <f>podroze5[[#This Row],[Imie]]&amp;podroze5[[#This Row],[Nazwisko]]</f>
        <v>GrzegorzPodolski</v>
      </c>
      <c r="V307">
        <f>COUNTIF(podroze5[id],podroze5[[#This Row],[id]])</f>
        <v>14</v>
      </c>
      <c r="W307">
        <f>podroze5[[#This Row],[D_powr]]-podroze5[[#This Row],[D_wyj]]+1</f>
        <v>3</v>
      </c>
      <c r="X307" s="1" cm="1">
        <f t="array" ref="X307">SUM(IF(podroze5[Nazwisko]=podroze5[[#This Row],[Nazwisko]],podroze5[dnie],0))</f>
        <v>32</v>
      </c>
    </row>
    <row r="308" spans="15:24" x14ac:dyDescent="0.25">
      <c r="O308" s="1" t="s">
        <v>15</v>
      </c>
      <c r="P308" s="1" t="s">
        <v>46</v>
      </c>
      <c r="Q308" s="1" t="s">
        <v>14</v>
      </c>
      <c r="R308" s="2">
        <v>41652</v>
      </c>
      <c r="S308" s="2">
        <v>41655</v>
      </c>
      <c r="T308">
        <v>550.5</v>
      </c>
      <c r="U308" t="str">
        <f>podroze5[[#This Row],[Imie]]&amp;podroze5[[#This Row],[Nazwisko]]</f>
        <v>PiotrBojarun</v>
      </c>
      <c r="V308">
        <f>COUNTIF(podroze5[id],podroze5[[#This Row],[id]])</f>
        <v>10</v>
      </c>
      <c r="W308">
        <f>podroze5[[#This Row],[D_powr]]-podroze5[[#This Row],[D_wyj]]+1</f>
        <v>4</v>
      </c>
      <c r="X308" s="1" cm="1">
        <f t="array" ref="X308">SUM(IF(podroze5[Nazwisko]=podroze5[[#This Row],[Nazwisko]],podroze5[dnie],0))</f>
        <v>32</v>
      </c>
    </row>
    <row r="309" spans="15:24" x14ac:dyDescent="0.25">
      <c r="O309" s="1" t="s">
        <v>15</v>
      </c>
      <c r="P309" s="1" t="s">
        <v>46</v>
      </c>
      <c r="Q309" s="1" t="s">
        <v>19</v>
      </c>
      <c r="R309" s="2">
        <v>41677</v>
      </c>
      <c r="S309" s="2">
        <v>41680</v>
      </c>
      <c r="T309">
        <v>936.4</v>
      </c>
      <c r="U309" t="str">
        <f>podroze5[[#This Row],[Imie]]&amp;podroze5[[#This Row],[Nazwisko]]</f>
        <v>PiotrBojarun</v>
      </c>
      <c r="V309">
        <f>COUNTIF(podroze5[id],podroze5[[#This Row],[id]])</f>
        <v>10</v>
      </c>
      <c r="W309">
        <f>podroze5[[#This Row],[D_powr]]-podroze5[[#This Row],[D_wyj]]+1</f>
        <v>4</v>
      </c>
      <c r="X309" s="1" cm="1">
        <f t="array" ref="X309">SUM(IF(podroze5[Nazwisko]=podroze5[[#This Row],[Nazwisko]],podroze5[dnie],0))</f>
        <v>32</v>
      </c>
    </row>
    <row r="310" spans="15:24" x14ac:dyDescent="0.25">
      <c r="O310" s="1" t="s">
        <v>15</v>
      </c>
      <c r="P310" s="1" t="s">
        <v>46</v>
      </c>
      <c r="Q310" s="1" t="s">
        <v>72</v>
      </c>
      <c r="R310" s="2">
        <v>41851</v>
      </c>
      <c r="S310" s="2">
        <v>41854</v>
      </c>
      <c r="T310">
        <v>1091.7</v>
      </c>
      <c r="U310" t="str">
        <f>podroze5[[#This Row],[Imie]]&amp;podroze5[[#This Row],[Nazwisko]]</f>
        <v>PiotrBojarun</v>
      </c>
      <c r="V310">
        <f>COUNTIF(podroze5[id],podroze5[[#This Row],[id]])</f>
        <v>10</v>
      </c>
      <c r="W310">
        <f>podroze5[[#This Row],[D_powr]]-podroze5[[#This Row],[D_wyj]]+1</f>
        <v>4</v>
      </c>
      <c r="X310" s="1" cm="1">
        <f t="array" ref="X310">SUM(IF(podroze5[Nazwisko]=podroze5[[#This Row],[Nazwisko]],podroze5[dnie],0))</f>
        <v>32</v>
      </c>
    </row>
    <row r="311" spans="15:24" x14ac:dyDescent="0.25">
      <c r="O311" s="1" t="s">
        <v>15</v>
      </c>
      <c r="P311" s="1" t="s">
        <v>46</v>
      </c>
      <c r="Q311" s="1" t="s">
        <v>59</v>
      </c>
      <c r="R311" s="2">
        <v>41737</v>
      </c>
      <c r="S311" s="2">
        <v>41739</v>
      </c>
      <c r="T311">
        <v>760</v>
      </c>
      <c r="U311" t="str">
        <f>podroze5[[#This Row],[Imie]]&amp;podroze5[[#This Row],[Nazwisko]]</f>
        <v>PiotrBojarun</v>
      </c>
      <c r="V311">
        <f>COUNTIF(podroze5[id],podroze5[[#This Row],[id]])</f>
        <v>10</v>
      </c>
      <c r="W311">
        <f>podroze5[[#This Row],[D_powr]]-podroze5[[#This Row],[D_wyj]]+1</f>
        <v>3</v>
      </c>
      <c r="X311" s="1" cm="1">
        <f t="array" ref="X311">SUM(IF(podroze5[Nazwisko]=podroze5[[#This Row],[Nazwisko]],podroze5[dnie],0))</f>
        <v>32</v>
      </c>
    </row>
    <row r="312" spans="15:24" x14ac:dyDescent="0.25">
      <c r="O312" s="1" t="s">
        <v>15</v>
      </c>
      <c r="P312" s="1" t="s">
        <v>46</v>
      </c>
      <c r="Q312" s="1" t="s">
        <v>24</v>
      </c>
      <c r="R312" s="2">
        <v>41887</v>
      </c>
      <c r="S312" s="2">
        <v>41889</v>
      </c>
      <c r="T312">
        <v>588.70000000000005</v>
      </c>
      <c r="U312" t="str">
        <f>podroze5[[#This Row],[Imie]]&amp;podroze5[[#This Row],[Nazwisko]]</f>
        <v>PiotrBojarun</v>
      </c>
      <c r="V312">
        <f>COUNTIF(podroze5[id],podroze5[[#This Row],[id]])</f>
        <v>10</v>
      </c>
      <c r="W312">
        <f>podroze5[[#This Row],[D_powr]]-podroze5[[#This Row],[D_wyj]]+1</f>
        <v>3</v>
      </c>
      <c r="X312" s="1" cm="1">
        <f t="array" ref="X312">SUM(IF(podroze5[Nazwisko]=podroze5[[#This Row],[Nazwisko]],podroze5[dnie],0))</f>
        <v>32</v>
      </c>
    </row>
    <row r="313" spans="15:24" x14ac:dyDescent="0.25">
      <c r="O313" s="1" t="s">
        <v>111</v>
      </c>
      <c r="P313" s="1" t="s">
        <v>112</v>
      </c>
      <c r="Q313" s="1" t="s">
        <v>17</v>
      </c>
      <c r="R313" s="2">
        <v>41743</v>
      </c>
      <c r="S313" s="2">
        <v>41744</v>
      </c>
      <c r="T313">
        <v>706.5</v>
      </c>
      <c r="U313" t="str">
        <f>podroze5[[#This Row],[Imie]]&amp;podroze5[[#This Row],[Nazwisko]]</f>
        <v>GrzegorzPodolski</v>
      </c>
      <c r="V313">
        <f>COUNTIF(podroze5[id],podroze5[[#This Row],[id]])</f>
        <v>14</v>
      </c>
      <c r="W313">
        <f>podroze5[[#This Row],[D_powr]]-podroze5[[#This Row],[D_wyj]]+1</f>
        <v>2</v>
      </c>
      <c r="X313" s="1" cm="1">
        <f t="array" ref="X313">SUM(IF(podroze5[Nazwisko]=podroze5[[#This Row],[Nazwisko]],podroze5[dnie],0))</f>
        <v>32</v>
      </c>
    </row>
    <row r="314" spans="15:24" x14ac:dyDescent="0.25">
      <c r="O314" s="1" t="s">
        <v>111</v>
      </c>
      <c r="P314" s="1" t="s">
        <v>112</v>
      </c>
      <c r="Q314" s="1" t="s">
        <v>17</v>
      </c>
      <c r="R314" s="2">
        <v>41845</v>
      </c>
      <c r="S314" s="2">
        <v>41846</v>
      </c>
      <c r="T314">
        <v>706.5</v>
      </c>
      <c r="U314" t="str">
        <f>podroze5[[#This Row],[Imie]]&amp;podroze5[[#This Row],[Nazwisko]]</f>
        <v>GrzegorzPodolski</v>
      </c>
      <c r="V314">
        <f>COUNTIF(podroze5[id],podroze5[[#This Row],[id]])</f>
        <v>14</v>
      </c>
      <c r="W314">
        <f>podroze5[[#This Row],[D_powr]]-podroze5[[#This Row],[D_wyj]]+1</f>
        <v>2</v>
      </c>
      <c r="X314" s="1" cm="1">
        <f t="array" ref="X314">SUM(IF(podroze5[Nazwisko]=podroze5[[#This Row],[Nazwisko]],podroze5[dnie],0))</f>
        <v>32</v>
      </c>
    </row>
    <row r="315" spans="15:24" x14ac:dyDescent="0.25">
      <c r="O315" s="1" t="s">
        <v>111</v>
      </c>
      <c r="P315" s="1" t="s">
        <v>112</v>
      </c>
      <c r="Q315" s="1" t="s">
        <v>72</v>
      </c>
      <c r="R315" s="2">
        <v>41851</v>
      </c>
      <c r="S315" s="2">
        <v>41852</v>
      </c>
      <c r="T315">
        <v>693.7</v>
      </c>
      <c r="U315" t="str">
        <f>podroze5[[#This Row],[Imie]]&amp;podroze5[[#This Row],[Nazwisko]]</f>
        <v>GrzegorzPodolski</v>
      </c>
      <c r="V315">
        <f>COUNTIF(podroze5[id],podroze5[[#This Row],[id]])</f>
        <v>14</v>
      </c>
      <c r="W315">
        <f>podroze5[[#This Row],[D_powr]]-podroze5[[#This Row],[D_wyj]]+1</f>
        <v>2</v>
      </c>
      <c r="X315" s="1" cm="1">
        <f t="array" ref="X315">SUM(IF(podroze5[Nazwisko]=podroze5[[#This Row],[Nazwisko]],podroze5[dnie],0))</f>
        <v>32</v>
      </c>
    </row>
    <row r="316" spans="15:24" x14ac:dyDescent="0.25">
      <c r="O316" s="1" t="s">
        <v>111</v>
      </c>
      <c r="P316" s="1" t="s">
        <v>112</v>
      </c>
      <c r="Q316" s="1" t="s">
        <v>11</v>
      </c>
      <c r="R316" s="2">
        <v>41941</v>
      </c>
      <c r="S316" s="2">
        <v>41942</v>
      </c>
      <c r="T316">
        <v>295.39999999999998</v>
      </c>
      <c r="U316" t="str">
        <f>podroze5[[#This Row],[Imie]]&amp;podroze5[[#This Row],[Nazwisko]]</f>
        <v>GrzegorzPodolski</v>
      </c>
      <c r="V316">
        <f>COUNTIF(podroze5[id],podroze5[[#This Row],[id]])</f>
        <v>14</v>
      </c>
      <c r="W316">
        <f>podroze5[[#This Row],[D_powr]]-podroze5[[#This Row],[D_wyj]]+1</f>
        <v>2</v>
      </c>
      <c r="X316" s="1" cm="1">
        <f t="array" ref="X316">SUM(IF(podroze5[Nazwisko]=podroze5[[#This Row],[Nazwisko]],podroze5[dnie],0))</f>
        <v>32</v>
      </c>
    </row>
    <row r="317" spans="15:24" x14ac:dyDescent="0.25">
      <c r="O317" s="1" t="s">
        <v>111</v>
      </c>
      <c r="P317" s="1" t="s">
        <v>112</v>
      </c>
      <c r="Q317" s="1" t="s">
        <v>66</v>
      </c>
      <c r="R317" s="2">
        <v>41947</v>
      </c>
      <c r="S317" s="2">
        <v>41948</v>
      </c>
      <c r="T317">
        <v>485.7</v>
      </c>
      <c r="U317" t="str">
        <f>podroze5[[#This Row],[Imie]]&amp;podroze5[[#This Row],[Nazwisko]]</f>
        <v>GrzegorzPodolski</v>
      </c>
      <c r="V317">
        <f>COUNTIF(podroze5[id],podroze5[[#This Row],[id]])</f>
        <v>14</v>
      </c>
      <c r="W317">
        <f>podroze5[[#This Row],[D_powr]]-podroze5[[#This Row],[D_wyj]]+1</f>
        <v>2</v>
      </c>
      <c r="X317" s="1" cm="1">
        <f t="array" ref="X317">SUM(IF(podroze5[Nazwisko]=podroze5[[#This Row],[Nazwisko]],podroze5[dnie],0))</f>
        <v>32</v>
      </c>
    </row>
    <row r="318" spans="15:24" x14ac:dyDescent="0.25">
      <c r="O318" s="1" t="s">
        <v>111</v>
      </c>
      <c r="P318" s="1" t="s">
        <v>112</v>
      </c>
      <c r="Q318" s="1" t="s">
        <v>38</v>
      </c>
      <c r="R318" s="2">
        <v>41958</v>
      </c>
      <c r="S318" s="2">
        <v>41959</v>
      </c>
      <c r="T318">
        <v>407.8</v>
      </c>
      <c r="U318" t="str">
        <f>podroze5[[#This Row],[Imie]]&amp;podroze5[[#This Row],[Nazwisko]]</f>
        <v>GrzegorzPodolski</v>
      </c>
      <c r="V318">
        <f>COUNTIF(podroze5[id],podroze5[[#This Row],[id]])</f>
        <v>14</v>
      </c>
      <c r="W318">
        <f>podroze5[[#This Row],[D_powr]]-podroze5[[#This Row],[D_wyj]]+1</f>
        <v>2</v>
      </c>
      <c r="X318" s="1" cm="1">
        <f t="array" ref="X318">SUM(IF(podroze5[Nazwisko]=podroze5[[#This Row],[Nazwisko]],podroze5[dnie],0))</f>
        <v>32</v>
      </c>
    </row>
    <row r="319" spans="15:24" x14ac:dyDescent="0.25">
      <c r="O319" s="1" t="s">
        <v>15</v>
      </c>
      <c r="P319" s="1" t="s">
        <v>46</v>
      </c>
      <c r="Q319" s="1" t="s">
        <v>38</v>
      </c>
      <c r="R319" s="2">
        <v>41713</v>
      </c>
      <c r="S319" s="2">
        <v>41714</v>
      </c>
      <c r="T319">
        <v>407.8</v>
      </c>
      <c r="U319" t="str">
        <f>podroze5[[#This Row],[Imie]]&amp;podroze5[[#This Row],[Nazwisko]]</f>
        <v>PiotrBojarun</v>
      </c>
      <c r="V319">
        <f>COUNTIF(podroze5[id],podroze5[[#This Row],[id]])</f>
        <v>10</v>
      </c>
      <c r="W319">
        <f>podroze5[[#This Row],[D_powr]]-podroze5[[#This Row],[D_wyj]]+1</f>
        <v>2</v>
      </c>
      <c r="X319" s="1" cm="1">
        <f t="array" ref="X319">SUM(IF(podroze5[Nazwisko]=podroze5[[#This Row],[Nazwisko]],podroze5[dnie],0))</f>
        <v>32</v>
      </c>
    </row>
    <row r="320" spans="15:24" x14ac:dyDescent="0.25">
      <c r="O320" s="1" t="s">
        <v>111</v>
      </c>
      <c r="P320" s="1" t="s">
        <v>112</v>
      </c>
      <c r="Q320" s="1" t="s">
        <v>17</v>
      </c>
      <c r="R320" s="2">
        <v>41658</v>
      </c>
      <c r="S320" s="2">
        <v>41658</v>
      </c>
      <c r="T320">
        <v>501.5</v>
      </c>
      <c r="U320" t="str">
        <f>podroze5[[#This Row],[Imie]]&amp;podroze5[[#This Row],[Nazwisko]]</f>
        <v>GrzegorzPodolski</v>
      </c>
      <c r="V320">
        <f>COUNTIF(podroze5[id],podroze5[[#This Row],[id]])</f>
        <v>14</v>
      </c>
      <c r="W320">
        <f>podroze5[[#This Row],[D_powr]]-podroze5[[#This Row],[D_wyj]]+1</f>
        <v>1</v>
      </c>
      <c r="X320" s="1" cm="1">
        <f t="array" ref="X320">SUM(IF(podroze5[Nazwisko]=podroze5[[#This Row],[Nazwisko]],podroze5[dnie],0))</f>
        <v>32</v>
      </c>
    </row>
    <row r="321" spans="15:24" x14ac:dyDescent="0.25">
      <c r="O321" s="1" t="s">
        <v>111</v>
      </c>
      <c r="P321" s="1" t="s">
        <v>112</v>
      </c>
      <c r="Q321" s="1" t="s">
        <v>11</v>
      </c>
      <c r="R321" s="2">
        <v>41701</v>
      </c>
      <c r="S321" s="2">
        <v>41701</v>
      </c>
      <c r="T321">
        <v>156.4</v>
      </c>
      <c r="U321" t="str">
        <f>podroze5[[#This Row],[Imie]]&amp;podroze5[[#This Row],[Nazwisko]]</f>
        <v>GrzegorzPodolski</v>
      </c>
      <c r="V321">
        <f>COUNTIF(podroze5[id],podroze5[[#This Row],[id]])</f>
        <v>14</v>
      </c>
      <c r="W321">
        <f>podroze5[[#This Row],[D_powr]]-podroze5[[#This Row],[D_wyj]]+1</f>
        <v>1</v>
      </c>
      <c r="X321" s="1" cm="1">
        <f t="array" ref="X321">SUM(IF(podroze5[Nazwisko]=podroze5[[#This Row],[Nazwisko]],podroze5[dnie],0))</f>
        <v>32</v>
      </c>
    </row>
    <row r="322" spans="15:24" x14ac:dyDescent="0.25">
      <c r="O322" s="1" t="s">
        <v>111</v>
      </c>
      <c r="P322" s="1" t="s">
        <v>112</v>
      </c>
      <c r="Q322" s="1" t="s">
        <v>30</v>
      </c>
      <c r="R322" s="2">
        <v>41704</v>
      </c>
      <c r="S322" s="2">
        <v>41704</v>
      </c>
      <c r="T322">
        <v>212.5</v>
      </c>
      <c r="U322" t="str">
        <f>podroze5[[#This Row],[Imie]]&amp;podroze5[[#This Row],[Nazwisko]]</f>
        <v>GrzegorzPodolski</v>
      </c>
      <c r="V322">
        <f>COUNTIF(podroze5[id],podroze5[[#This Row],[id]])</f>
        <v>14</v>
      </c>
      <c r="W322">
        <f>podroze5[[#This Row],[D_powr]]-podroze5[[#This Row],[D_wyj]]+1</f>
        <v>1</v>
      </c>
      <c r="X322" s="1" cm="1">
        <f t="array" ref="X322">SUM(IF(podroze5[Nazwisko]=podroze5[[#This Row],[Nazwisko]],podroze5[dnie],0))</f>
        <v>32</v>
      </c>
    </row>
    <row r="323" spans="15:24" x14ac:dyDescent="0.25">
      <c r="O323" s="1" t="s">
        <v>15</v>
      </c>
      <c r="P323" s="1" t="s">
        <v>46</v>
      </c>
      <c r="Q323" s="1" t="s">
        <v>47</v>
      </c>
      <c r="R323" s="2">
        <v>41645</v>
      </c>
      <c r="S323" s="2">
        <v>41645</v>
      </c>
      <c r="T323">
        <v>363.8</v>
      </c>
      <c r="U323" t="str">
        <f>podroze5[[#This Row],[Imie]]&amp;podroze5[[#This Row],[Nazwisko]]</f>
        <v>PiotrBojarun</v>
      </c>
      <c r="V323">
        <f>COUNTIF(podroze5[id],podroze5[[#This Row],[id]])</f>
        <v>10</v>
      </c>
      <c r="W323">
        <f>podroze5[[#This Row],[D_powr]]-podroze5[[#This Row],[D_wyj]]+1</f>
        <v>1</v>
      </c>
      <c r="X323" s="1" cm="1">
        <f t="array" ref="X323">SUM(IF(podroze5[Nazwisko]=podroze5[[#This Row],[Nazwisko]],podroze5[dnie],0))</f>
        <v>32</v>
      </c>
    </row>
    <row r="324" spans="15:24" x14ac:dyDescent="0.25">
      <c r="O324" s="1" t="s">
        <v>15</v>
      </c>
      <c r="P324" s="1" t="s">
        <v>46</v>
      </c>
      <c r="Q324" s="1" t="s">
        <v>19</v>
      </c>
      <c r="R324" s="2">
        <v>41994</v>
      </c>
      <c r="S324" s="2">
        <v>41994</v>
      </c>
      <c r="T324">
        <v>513.4</v>
      </c>
      <c r="U324" t="str">
        <f>podroze5[[#This Row],[Imie]]&amp;podroze5[[#This Row],[Nazwisko]]</f>
        <v>PiotrBojarun</v>
      </c>
      <c r="V324">
        <f>COUNTIF(podroze5[id],podroze5[[#This Row],[id]])</f>
        <v>10</v>
      </c>
      <c r="W324">
        <f>podroze5[[#This Row],[D_powr]]-podroze5[[#This Row],[D_wyj]]+1</f>
        <v>1</v>
      </c>
      <c r="X324" s="1" cm="1">
        <f t="array" ref="X324">SUM(IF(podroze5[Nazwisko]=podroze5[[#This Row],[Nazwisko]],podroze5[dnie],0))</f>
        <v>32</v>
      </c>
    </row>
    <row r="325" spans="15:24" x14ac:dyDescent="0.25">
      <c r="O325" s="1" t="s">
        <v>50</v>
      </c>
      <c r="P325" s="1" t="s">
        <v>51</v>
      </c>
      <c r="Q325" s="1" t="s">
        <v>17</v>
      </c>
      <c r="R325" s="2">
        <v>41898</v>
      </c>
      <c r="S325" s="2">
        <v>41901</v>
      </c>
      <c r="T325">
        <v>1116.5</v>
      </c>
      <c r="U325" t="str">
        <f>podroze5[[#This Row],[Imie]]&amp;podroze5[[#This Row],[Nazwisko]]</f>
        <v>OliviaGabor</v>
      </c>
      <c r="V325">
        <f>COUNTIF(podroze5[id],podroze5[[#This Row],[id]])</f>
        <v>16</v>
      </c>
      <c r="W325">
        <f>podroze5[[#This Row],[D_powr]]-podroze5[[#This Row],[D_wyj]]+1</f>
        <v>4</v>
      </c>
      <c r="X325" s="1" cm="1">
        <f t="array" ref="X325">SUM(IF(podroze5[Nazwisko]=podroze5[[#This Row],[Nazwisko]],podroze5[dnie],0))</f>
        <v>31</v>
      </c>
    </row>
    <row r="326" spans="15:24" x14ac:dyDescent="0.25">
      <c r="O326" s="1" t="s">
        <v>50</v>
      </c>
      <c r="P326" s="1" t="s">
        <v>51</v>
      </c>
      <c r="Q326" s="1" t="s">
        <v>72</v>
      </c>
      <c r="R326" s="2">
        <v>41899</v>
      </c>
      <c r="S326" s="2">
        <v>41902</v>
      </c>
      <c r="T326">
        <v>1091.7</v>
      </c>
      <c r="U326" t="str">
        <f>podroze5[[#This Row],[Imie]]&amp;podroze5[[#This Row],[Nazwisko]]</f>
        <v>OliviaGabor</v>
      </c>
      <c r="V326">
        <f>COUNTIF(podroze5[id],podroze5[[#This Row],[id]])</f>
        <v>16</v>
      </c>
      <c r="W326">
        <f>podroze5[[#This Row],[D_powr]]-podroze5[[#This Row],[D_wyj]]+1</f>
        <v>4</v>
      </c>
      <c r="X326" s="1" cm="1">
        <f t="array" ref="X326">SUM(IF(podroze5[Nazwisko]=podroze5[[#This Row],[Nazwisko]],podroze5[dnie],0))</f>
        <v>31</v>
      </c>
    </row>
    <row r="327" spans="15:24" x14ac:dyDescent="0.25">
      <c r="O327" s="1" t="s">
        <v>50</v>
      </c>
      <c r="P327" s="1" t="s">
        <v>51</v>
      </c>
      <c r="Q327" s="1" t="s">
        <v>59</v>
      </c>
      <c r="R327" s="2">
        <v>41654</v>
      </c>
      <c r="S327" s="2">
        <v>41656</v>
      </c>
      <c r="T327">
        <v>760</v>
      </c>
      <c r="U327" t="str">
        <f>podroze5[[#This Row],[Imie]]&amp;podroze5[[#This Row],[Nazwisko]]</f>
        <v>OliviaGabor</v>
      </c>
      <c r="V327">
        <f>COUNTIF(podroze5[id],podroze5[[#This Row],[id]])</f>
        <v>16</v>
      </c>
      <c r="W327">
        <f>podroze5[[#This Row],[D_powr]]-podroze5[[#This Row],[D_wyj]]+1</f>
        <v>3</v>
      </c>
      <c r="X327" s="1" cm="1">
        <f t="array" ref="X327">SUM(IF(podroze5[Nazwisko]=podroze5[[#This Row],[Nazwisko]],podroze5[dnie],0))</f>
        <v>31</v>
      </c>
    </row>
    <row r="328" spans="15:24" x14ac:dyDescent="0.25">
      <c r="O328" s="1" t="s">
        <v>50</v>
      </c>
      <c r="P328" s="1" t="s">
        <v>51</v>
      </c>
      <c r="Q328" s="1" t="s">
        <v>47</v>
      </c>
      <c r="R328" s="2">
        <v>41934</v>
      </c>
      <c r="S328" s="2">
        <v>41936</v>
      </c>
      <c r="T328">
        <v>689.8</v>
      </c>
      <c r="U328" t="str">
        <f>podroze5[[#This Row],[Imie]]&amp;podroze5[[#This Row],[Nazwisko]]</f>
        <v>OliviaGabor</v>
      </c>
      <c r="V328">
        <f>COUNTIF(podroze5[id],podroze5[[#This Row],[id]])</f>
        <v>16</v>
      </c>
      <c r="W328">
        <f>podroze5[[#This Row],[D_powr]]-podroze5[[#This Row],[D_wyj]]+1</f>
        <v>3</v>
      </c>
      <c r="X328" s="1" cm="1">
        <f t="array" ref="X328">SUM(IF(podroze5[Nazwisko]=podroze5[[#This Row],[Nazwisko]],podroze5[dnie],0))</f>
        <v>31</v>
      </c>
    </row>
    <row r="329" spans="15:24" x14ac:dyDescent="0.25">
      <c r="O329" s="1" t="s">
        <v>31</v>
      </c>
      <c r="P329" s="1" t="s">
        <v>78</v>
      </c>
      <c r="Q329" s="1" t="s">
        <v>27</v>
      </c>
      <c r="R329" s="2">
        <v>41677</v>
      </c>
      <c r="S329" s="2">
        <v>41681</v>
      </c>
      <c r="T329">
        <v>954</v>
      </c>
      <c r="U329" t="str">
        <f>podroze5[[#This Row],[Imie]]&amp;podroze5[[#This Row],[Nazwisko]]</f>
        <v>SebastianArgonski</v>
      </c>
      <c r="V329">
        <f>COUNTIF(podroze5[id],podroze5[[#This Row],[id]])</f>
        <v>9</v>
      </c>
      <c r="W329">
        <f>podroze5[[#This Row],[D_powr]]-podroze5[[#This Row],[D_wyj]]+1</f>
        <v>5</v>
      </c>
      <c r="X329" s="1" cm="1">
        <f t="array" ref="X329">SUM(IF(podroze5[Nazwisko]=podroze5[[#This Row],[Nazwisko]],podroze5[dnie],0))</f>
        <v>31</v>
      </c>
    </row>
    <row r="330" spans="15:24" x14ac:dyDescent="0.25">
      <c r="O330" s="1" t="s">
        <v>31</v>
      </c>
      <c r="P330" s="1" t="s">
        <v>78</v>
      </c>
      <c r="Q330" s="1" t="s">
        <v>72</v>
      </c>
      <c r="R330" s="2">
        <v>41743</v>
      </c>
      <c r="S330" s="2">
        <v>41747</v>
      </c>
      <c r="T330">
        <v>1290.7</v>
      </c>
      <c r="U330" t="str">
        <f>podroze5[[#This Row],[Imie]]&amp;podroze5[[#This Row],[Nazwisko]]</f>
        <v>SebastianArgonski</v>
      </c>
      <c r="V330">
        <f>COUNTIF(podroze5[id],podroze5[[#This Row],[id]])</f>
        <v>9</v>
      </c>
      <c r="W330">
        <f>podroze5[[#This Row],[D_powr]]-podroze5[[#This Row],[D_wyj]]+1</f>
        <v>5</v>
      </c>
      <c r="X330" s="1" cm="1">
        <f t="array" ref="X330">SUM(IF(podroze5[Nazwisko]=podroze5[[#This Row],[Nazwisko]],podroze5[dnie],0))</f>
        <v>31</v>
      </c>
    </row>
    <row r="331" spans="15:24" x14ac:dyDescent="0.25">
      <c r="O331" s="1" t="s">
        <v>31</v>
      </c>
      <c r="P331" s="1" t="s">
        <v>78</v>
      </c>
      <c r="Q331" s="1" t="s">
        <v>47</v>
      </c>
      <c r="R331" s="2">
        <v>41833</v>
      </c>
      <c r="S331" s="2">
        <v>41836</v>
      </c>
      <c r="T331">
        <v>852.8</v>
      </c>
      <c r="U331" t="str">
        <f>podroze5[[#This Row],[Imie]]&amp;podroze5[[#This Row],[Nazwisko]]</f>
        <v>SebastianArgonski</v>
      </c>
      <c r="V331">
        <f>COUNTIF(podroze5[id],podroze5[[#This Row],[id]])</f>
        <v>9</v>
      </c>
      <c r="W331">
        <f>podroze5[[#This Row],[D_powr]]-podroze5[[#This Row],[D_wyj]]+1</f>
        <v>4</v>
      </c>
      <c r="X331" s="1" cm="1">
        <f t="array" ref="X331">SUM(IF(podroze5[Nazwisko]=podroze5[[#This Row],[Nazwisko]],podroze5[dnie],0))</f>
        <v>31</v>
      </c>
    </row>
    <row r="332" spans="15:24" x14ac:dyDescent="0.25">
      <c r="O332" s="1" t="s">
        <v>31</v>
      </c>
      <c r="P332" s="1" t="s">
        <v>78</v>
      </c>
      <c r="Q332" s="1" t="s">
        <v>59</v>
      </c>
      <c r="R332" s="2">
        <v>41935</v>
      </c>
      <c r="S332" s="2">
        <v>41938</v>
      </c>
      <c r="T332">
        <v>919</v>
      </c>
      <c r="U332" t="str">
        <f>podroze5[[#This Row],[Imie]]&amp;podroze5[[#This Row],[Nazwisko]]</f>
        <v>SebastianArgonski</v>
      </c>
      <c r="V332">
        <f>COUNTIF(podroze5[id],podroze5[[#This Row],[id]])</f>
        <v>9</v>
      </c>
      <c r="W332">
        <f>podroze5[[#This Row],[D_powr]]-podroze5[[#This Row],[D_wyj]]+1</f>
        <v>4</v>
      </c>
      <c r="X332" s="1" cm="1">
        <f t="array" ref="X332">SUM(IF(podroze5[Nazwisko]=podroze5[[#This Row],[Nazwisko]],podroze5[dnie],0))</f>
        <v>31</v>
      </c>
    </row>
    <row r="333" spans="15:24" x14ac:dyDescent="0.25">
      <c r="O333" s="1" t="s">
        <v>31</v>
      </c>
      <c r="P333" s="1" t="s">
        <v>78</v>
      </c>
      <c r="Q333" s="1" t="s">
        <v>11</v>
      </c>
      <c r="R333" s="2">
        <v>41970</v>
      </c>
      <c r="S333" s="2">
        <v>41973</v>
      </c>
      <c r="T333">
        <v>573.4</v>
      </c>
      <c r="U333" t="str">
        <f>podroze5[[#This Row],[Imie]]&amp;podroze5[[#This Row],[Nazwisko]]</f>
        <v>SebastianArgonski</v>
      </c>
      <c r="V333">
        <f>COUNTIF(podroze5[id],podroze5[[#This Row],[id]])</f>
        <v>9</v>
      </c>
      <c r="W333">
        <f>podroze5[[#This Row],[D_powr]]-podroze5[[#This Row],[D_wyj]]+1</f>
        <v>4</v>
      </c>
      <c r="X333" s="1" cm="1">
        <f t="array" ref="X333">SUM(IF(podroze5[Nazwisko]=podroze5[[#This Row],[Nazwisko]],podroze5[dnie],0))</f>
        <v>31</v>
      </c>
    </row>
    <row r="334" spans="15:24" x14ac:dyDescent="0.25">
      <c r="O334" s="1" t="s">
        <v>50</v>
      </c>
      <c r="P334" s="1" t="s">
        <v>51</v>
      </c>
      <c r="Q334" s="1" t="s">
        <v>8</v>
      </c>
      <c r="R334" s="2">
        <v>41689</v>
      </c>
      <c r="S334" s="2">
        <v>41690</v>
      </c>
      <c r="T334">
        <v>891</v>
      </c>
      <c r="U334" t="str">
        <f>podroze5[[#This Row],[Imie]]&amp;podroze5[[#This Row],[Nazwisko]]</f>
        <v>OliviaGabor</v>
      </c>
      <c r="V334">
        <f>COUNTIF(podroze5[id],podroze5[[#This Row],[id]])</f>
        <v>16</v>
      </c>
      <c r="W334">
        <f>podroze5[[#This Row],[D_powr]]-podroze5[[#This Row],[D_wyj]]+1</f>
        <v>2</v>
      </c>
      <c r="X334" s="1" cm="1">
        <f t="array" ref="X334">SUM(IF(podroze5[Nazwisko]=podroze5[[#This Row],[Nazwisko]],podroze5[dnie],0))</f>
        <v>31</v>
      </c>
    </row>
    <row r="335" spans="15:24" x14ac:dyDescent="0.25">
      <c r="O335" s="1" t="s">
        <v>50</v>
      </c>
      <c r="P335" s="1" t="s">
        <v>51</v>
      </c>
      <c r="Q335" s="1" t="s">
        <v>8</v>
      </c>
      <c r="R335" s="2">
        <v>41815</v>
      </c>
      <c r="S335" s="2">
        <v>41816</v>
      </c>
      <c r="T335">
        <v>891</v>
      </c>
      <c r="U335" t="str">
        <f>podroze5[[#This Row],[Imie]]&amp;podroze5[[#This Row],[Nazwisko]]</f>
        <v>OliviaGabor</v>
      </c>
      <c r="V335">
        <f>COUNTIF(podroze5[id],podroze5[[#This Row],[id]])</f>
        <v>16</v>
      </c>
      <c r="W335">
        <f>podroze5[[#This Row],[D_powr]]-podroze5[[#This Row],[D_wyj]]+1</f>
        <v>2</v>
      </c>
      <c r="X335" s="1" cm="1">
        <f t="array" ref="X335">SUM(IF(podroze5[Nazwisko]=podroze5[[#This Row],[Nazwisko]],podroze5[dnie],0))</f>
        <v>31</v>
      </c>
    </row>
    <row r="336" spans="15:24" x14ac:dyDescent="0.25">
      <c r="O336" s="1" t="s">
        <v>50</v>
      </c>
      <c r="P336" s="1" t="s">
        <v>51</v>
      </c>
      <c r="Q336" s="1" t="s">
        <v>8</v>
      </c>
      <c r="R336" s="2">
        <v>41876</v>
      </c>
      <c r="S336" s="2">
        <v>41877</v>
      </c>
      <c r="T336">
        <v>891</v>
      </c>
      <c r="U336" t="str">
        <f>podroze5[[#This Row],[Imie]]&amp;podroze5[[#This Row],[Nazwisko]]</f>
        <v>OliviaGabor</v>
      </c>
      <c r="V336">
        <f>COUNTIF(podroze5[id],podroze5[[#This Row],[id]])</f>
        <v>16</v>
      </c>
      <c r="W336">
        <f>podroze5[[#This Row],[D_powr]]-podroze5[[#This Row],[D_wyj]]+1</f>
        <v>2</v>
      </c>
      <c r="X336" s="1" cm="1">
        <f t="array" ref="X336">SUM(IF(podroze5[Nazwisko]=podroze5[[#This Row],[Nazwisko]],podroze5[dnie],0))</f>
        <v>31</v>
      </c>
    </row>
    <row r="337" spans="15:24" x14ac:dyDescent="0.25">
      <c r="O337" s="1" t="s">
        <v>50</v>
      </c>
      <c r="P337" s="1" t="s">
        <v>51</v>
      </c>
      <c r="Q337" s="1" t="s">
        <v>72</v>
      </c>
      <c r="R337" s="2">
        <v>41881</v>
      </c>
      <c r="S337" s="2">
        <v>41882</v>
      </c>
      <c r="T337">
        <v>693.7</v>
      </c>
      <c r="U337" t="str">
        <f>podroze5[[#This Row],[Imie]]&amp;podroze5[[#This Row],[Nazwisko]]</f>
        <v>OliviaGabor</v>
      </c>
      <c r="V337">
        <f>COUNTIF(podroze5[id],podroze5[[#This Row],[id]])</f>
        <v>16</v>
      </c>
      <c r="W337">
        <f>podroze5[[#This Row],[D_powr]]-podroze5[[#This Row],[D_wyj]]+1</f>
        <v>2</v>
      </c>
      <c r="X337" s="1" cm="1">
        <f t="array" ref="X337">SUM(IF(podroze5[Nazwisko]=podroze5[[#This Row],[Nazwisko]],podroze5[dnie],0))</f>
        <v>31</v>
      </c>
    </row>
    <row r="338" spans="15:24" x14ac:dyDescent="0.25">
      <c r="O338" s="1" t="s">
        <v>50</v>
      </c>
      <c r="P338" s="1" t="s">
        <v>51</v>
      </c>
      <c r="Q338" s="1" t="s">
        <v>17</v>
      </c>
      <c r="R338" s="2">
        <v>41989</v>
      </c>
      <c r="S338" s="2">
        <v>41990</v>
      </c>
      <c r="T338">
        <v>706.5</v>
      </c>
      <c r="U338" t="str">
        <f>podroze5[[#This Row],[Imie]]&amp;podroze5[[#This Row],[Nazwisko]]</f>
        <v>OliviaGabor</v>
      </c>
      <c r="V338">
        <f>COUNTIF(podroze5[id],podroze5[[#This Row],[id]])</f>
        <v>16</v>
      </c>
      <c r="W338">
        <f>podroze5[[#This Row],[D_powr]]-podroze5[[#This Row],[D_wyj]]+1</f>
        <v>2</v>
      </c>
      <c r="X338" s="1" cm="1">
        <f t="array" ref="X338">SUM(IF(podroze5[Nazwisko]=podroze5[[#This Row],[Nazwisko]],podroze5[dnie],0))</f>
        <v>31</v>
      </c>
    </row>
    <row r="339" spans="15:24" x14ac:dyDescent="0.25">
      <c r="O339" s="1" t="s">
        <v>31</v>
      </c>
      <c r="P339" s="1" t="s">
        <v>78</v>
      </c>
      <c r="Q339" s="1" t="s">
        <v>27</v>
      </c>
      <c r="R339" s="2">
        <v>41653</v>
      </c>
      <c r="S339" s="2">
        <v>41655</v>
      </c>
      <c r="T339">
        <v>698</v>
      </c>
      <c r="U339" t="str">
        <f>podroze5[[#This Row],[Imie]]&amp;podroze5[[#This Row],[Nazwisko]]</f>
        <v>SebastianArgonski</v>
      </c>
      <c r="V339">
        <f>COUNTIF(podroze5[id],podroze5[[#This Row],[id]])</f>
        <v>9</v>
      </c>
      <c r="W339">
        <f>podroze5[[#This Row],[D_powr]]-podroze5[[#This Row],[D_wyj]]+1</f>
        <v>3</v>
      </c>
      <c r="X339" s="1" cm="1">
        <f t="array" ref="X339">SUM(IF(podroze5[Nazwisko]=podroze5[[#This Row],[Nazwisko]],podroze5[dnie],0))</f>
        <v>31</v>
      </c>
    </row>
    <row r="340" spans="15:24" x14ac:dyDescent="0.25">
      <c r="O340" s="1" t="s">
        <v>31</v>
      </c>
      <c r="P340" s="1" t="s">
        <v>78</v>
      </c>
      <c r="Q340" s="1" t="s">
        <v>24</v>
      </c>
      <c r="R340" s="2">
        <v>41886</v>
      </c>
      <c r="S340" s="2">
        <v>41887</v>
      </c>
      <c r="T340">
        <v>439.7</v>
      </c>
      <c r="U340" t="str">
        <f>podroze5[[#This Row],[Imie]]&amp;podroze5[[#This Row],[Nazwisko]]</f>
        <v>SebastianArgonski</v>
      </c>
      <c r="V340">
        <f>COUNTIF(podroze5[id],podroze5[[#This Row],[id]])</f>
        <v>9</v>
      </c>
      <c r="W340">
        <f>podroze5[[#This Row],[D_powr]]-podroze5[[#This Row],[D_wyj]]+1</f>
        <v>2</v>
      </c>
      <c r="X340" s="1" cm="1">
        <f t="array" ref="X340">SUM(IF(podroze5[Nazwisko]=podroze5[[#This Row],[Nazwisko]],podroze5[dnie],0))</f>
        <v>31</v>
      </c>
    </row>
    <row r="341" spans="15:24" x14ac:dyDescent="0.25">
      <c r="O341" s="1" t="s">
        <v>31</v>
      </c>
      <c r="P341" s="1" t="s">
        <v>78</v>
      </c>
      <c r="Q341" s="1" t="s">
        <v>17</v>
      </c>
      <c r="R341" s="2">
        <v>41898</v>
      </c>
      <c r="S341" s="2">
        <v>41899</v>
      </c>
      <c r="T341">
        <v>706.5</v>
      </c>
      <c r="U341" t="str">
        <f>podroze5[[#This Row],[Imie]]&amp;podroze5[[#This Row],[Nazwisko]]</f>
        <v>SebastianArgonski</v>
      </c>
      <c r="V341">
        <f>COUNTIF(podroze5[id],podroze5[[#This Row],[id]])</f>
        <v>9</v>
      </c>
      <c r="W341">
        <f>podroze5[[#This Row],[D_powr]]-podroze5[[#This Row],[D_wyj]]+1</f>
        <v>2</v>
      </c>
      <c r="X341" s="1" cm="1">
        <f t="array" ref="X341">SUM(IF(podroze5[Nazwisko]=podroze5[[#This Row],[Nazwisko]],podroze5[dnie],0))</f>
        <v>31</v>
      </c>
    </row>
    <row r="342" spans="15:24" x14ac:dyDescent="0.25">
      <c r="O342" s="1" t="s">
        <v>31</v>
      </c>
      <c r="P342" s="1" t="s">
        <v>78</v>
      </c>
      <c r="Q342" s="1" t="s">
        <v>24</v>
      </c>
      <c r="R342" s="2">
        <v>41982</v>
      </c>
      <c r="S342" s="2">
        <v>41983</v>
      </c>
      <c r="T342">
        <v>439.7</v>
      </c>
      <c r="U342" t="str">
        <f>podroze5[[#This Row],[Imie]]&amp;podroze5[[#This Row],[Nazwisko]]</f>
        <v>SebastianArgonski</v>
      </c>
      <c r="V342">
        <f>COUNTIF(podroze5[id],podroze5[[#This Row],[id]])</f>
        <v>9</v>
      </c>
      <c r="W342">
        <f>podroze5[[#This Row],[D_powr]]-podroze5[[#This Row],[D_wyj]]+1</f>
        <v>2</v>
      </c>
      <c r="X342" s="1" cm="1">
        <f t="array" ref="X342">SUM(IF(podroze5[Nazwisko]=podroze5[[#This Row],[Nazwisko]],podroze5[dnie],0))</f>
        <v>31</v>
      </c>
    </row>
    <row r="343" spans="15:24" x14ac:dyDescent="0.25">
      <c r="O343" s="1" t="s">
        <v>50</v>
      </c>
      <c r="P343" s="1" t="s">
        <v>51</v>
      </c>
      <c r="Q343" s="1" t="s">
        <v>38</v>
      </c>
      <c r="R343" s="2">
        <v>41646</v>
      </c>
      <c r="S343" s="2">
        <v>41646</v>
      </c>
      <c r="T343">
        <v>278.8</v>
      </c>
      <c r="U343" t="str">
        <f>podroze5[[#This Row],[Imie]]&amp;podroze5[[#This Row],[Nazwisko]]</f>
        <v>OliviaGabor</v>
      </c>
      <c r="V343">
        <f>COUNTIF(podroze5[id],podroze5[[#This Row],[id]])</f>
        <v>16</v>
      </c>
      <c r="W343">
        <f>podroze5[[#This Row],[D_powr]]-podroze5[[#This Row],[D_wyj]]+1</f>
        <v>1</v>
      </c>
      <c r="X343" s="1" cm="1">
        <f t="array" ref="X343">SUM(IF(podroze5[Nazwisko]=podroze5[[#This Row],[Nazwisko]],podroze5[dnie],0))</f>
        <v>31</v>
      </c>
    </row>
    <row r="344" spans="15:24" x14ac:dyDescent="0.25">
      <c r="O344" s="1" t="s">
        <v>50</v>
      </c>
      <c r="P344" s="1" t="s">
        <v>51</v>
      </c>
      <c r="Q344" s="1" t="s">
        <v>30</v>
      </c>
      <c r="R344" s="2">
        <v>41912</v>
      </c>
      <c r="S344" s="2">
        <v>41912</v>
      </c>
      <c r="T344">
        <v>212.5</v>
      </c>
      <c r="U344" t="str">
        <f>podroze5[[#This Row],[Imie]]&amp;podroze5[[#This Row],[Nazwisko]]</f>
        <v>OliviaGabor</v>
      </c>
      <c r="V344">
        <f>COUNTIF(podroze5[id],podroze5[[#This Row],[id]])</f>
        <v>16</v>
      </c>
      <c r="W344">
        <f>podroze5[[#This Row],[D_powr]]-podroze5[[#This Row],[D_wyj]]+1</f>
        <v>1</v>
      </c>
      <c r="X344" s="1" cm="1">
        <f t="array" ref="X344">SUM(IF(podroze5[Nazwisko]=podroze5[[#This Row],[Nazwisko]],podroze5[dnie],0))</f>
        <v>31</v>
      </c>
    </row>
    <row r="345" spans="15:24" x14ac:dyDescent="0.25">
      <c r="O345" s="1" t="s">
        <v>50</v>
      </c>
      <c r="P345" s="1" t="s">
        <v>51</v>
      </c>
      <c r="Q345" s="1" t="s">
        <v>27</v>
      </c>
      <c r="R345" s="2">
        <v>41922</v>
      </c>
      <c r="S345" s="2">
        <v>41922</v>
      </c>
      <c r="T345">
        <v>442</v>
      </c>
      <c r="U345" t="str">
        <f>podroze5[[#This Row],[Imie]]&amp;podroze5[[#This Row],[Nazwisko]]</f>
        <v>OliviaGabor</v>
      </c>
      <c r="V345">
        <f>COUNTIF(podroze5[id],podroze5[[#This Row],[id]])</f>
        <v>16</v>
      </c>
      <c r="W345">
        <f>podroze5[[#This Row],[D_powr]]-podroze5[[#This Row],[D_wyj]]+1</f>
        <v>1</v>
      </c>
      <c r="X345" s="1" cm="1">
        <f t="array" ref="X345">SUM(IF(podroze5[Nazwisko]=podroze5[[#This Row],[Nazwisko]],podroze5[dnie],0))</f>
        <v>31</v>
      </c>
    </row>
    <row r="346" spans="15:24" x14ac:dyDescent="0.25">
      <c r="O346" s="1" t="s">
        <v>50</v>
      </c>
      <c r="P346" s="1" t="s">
        <v>51</v>
      </c>
      <c r="Q346" s="1" t="s">
        <v>17</v>
      </c>
      <c r="R346" s="2">
        <v>41926</v>
      </c>
      <c r="S346" s="2">
        <v>41926</v>
      </c>
      <c r="T346">
        <v>501.5</v>
      </c>
      <c r="U346" t="str">
        <f>podroze5[[#This Row],[Imie]]&amp;podroze5[[#This Row],[Nazwisko]]</f>
        <v>OliviaGabor</v>
      </c>
      <c r="V346">
        <f>COUNTIF(podroze5[id],podroze5[[#This Row],[id]])</f>
        <v>16</v>
      </c>
      <c r="W346">
        <f>podroze5[[#This Row],[D_powr]]-podroze5[[#This Row],[D_wyj]]+1</f>
        <v>1</v>
      </c>
      <c r="X346" s="1" cm="1">
        <f t="array" ref="X346">SUM(IF(podroze5[Nazwisko]=podroze5[[#This Row],[Nazwisko]],podroze5[dnie],0))</f>
        <v>31</v>
      </c>
    </row>
    <row r="347" spans="15:24" x14ac:dyDescent="0.25">
      <c r="O347" s="1" t="s">
        <v>50</v>
      </c>
      <c r="P347" s="1" t="s">
        <v>51</v>
      </c>
      <c r="Q347" s="1" t="s">
        <v>17</v>
      </c>
      <c r="R347" s="2">
        <v>41971</v>
      </c>
      <c r="S347" s="2">
        <v>41971</v>
      </c>
      <c r="T347">
        <v>501.5</v>
      </c>
      <c r="U347" t="str">
        <f>podroze5[[#This Row],[Imie]]&amp;podroze5[[#This Row],[Nazwisko]]</f>
        <v>OliviaGabor</v>
      </c>
      <c r="V347">
        <f>COUNTIF(podroze5[id],podroze5[[#This Row],[id]])</f>
        <v>16</v>
      </c>
      <c r="W347">
        <f>podroze5[[#This Row],[D_powr]]-podroze5[[#This Row],[D_wyj]]+1</f>
        <v>1</v>
      </c>
      <c r="X347" s="1" cm="1">
        <f t="array" ref="X347">SUM(IF(podroze5[Nazwisko]=podroze5[[#This Row],[Nazwisko]],podroze5[dnie],0))</f>
        <v>31</v>
      </c>
    </row>
    <row r="348" spans="15:24" x14ac:dyDescent="0.25">
      <c r="O348" s="1" t="s">
        <v>50</v>
      </c>
      <c r="P348" s="1" t="s">
        <v>51</v>
      </c>
      <c r="Q348" s="1" t="s">
        <v>38</v>
      </c>
      <c r="R348" s="2">
        <v>41975</v>
      </c>
      <c r="S348" s="2">
        <v>41975</v>
      </c>
      <c r="T348">
        <v>278.8</v>
      </c>
      <c r="U348" t="str">
        <f>podroze5[[#This Row],[Imie]]&amp;podroze5[[#This Row],[Nazwisko]]</f>
        <v>OliviaGabor</v>
      </c>
      <c r="V348">
        <f>COUNTIF(podroze5[id],podroze5[[#This Row],[id]])</f>
        <v>16</v>
      </c>
      <c r="W348">
        <f>podroze5[[#This Row],[D_powr]]-podroze5[[#This Row],[D_wyj]]+1</f>
        <v>1</v>
      </c>
      <c r="X348" s="1" cm="1">
        <f t="array" ref="X348">SUM(IF(podroze5[Nazwisko]=podroze5[[#This Row],[Nazwisko]],podroze5[dnie],0))</f>
        <v>31</v>
      </c>
    </row>
    <row r="349" spans="15:24" x14ac:dyDescent="0.25">
      <c r="O349" s="1" t="s">
        <v>50</v>
      </c>
      <c r="P349" s="1" t="s">
        <v>51</v>
      </c>
      <c r="Q349" s="1" t="s">
        <v>24</v>
      </c>
      <c r="R349" s="2">
        <v>41994</v>
      </c>
      <c r="S349" s="2">
        <v>41994</v>
      </c>
      <c r="T349">
        <v>290.7</v>
      </c>
      <c r="U349" t="str">
        <f>podroze5[[#This Row],[Imie]]&amp;podroze5[[#This Row],[Nazwisko]]</f>
        <v>OliviaGabor</v>
      </c>
      <c r="V349">
        <f>COUNTIF(podroze5[id],podroze5[[#This Row],[id]])</f>
        <v>16</v>
      </c>
      <c r="W349">
        <f>podroze5[[#This Row],[D_powr]]-podroze5[[#This Row],[D_wyj]]+1</f>
        <v>1</v>
      </c>
      <c r="X349" s="1" cm="1">
        <f t="array" ref="X349">SUM(IF(podroze5[Nazwisko]=podroze5[[#This Row],[Nazwisko]],podroze5[dnie],0))</f>
        <v>31</v>
      </c>
    </row>
    <row r="350" spans="15:24" x14ac:dyDescent="0.25">
      <c r="O350" s="1" t="s">
        <v>33</v>
      </c>
      <c r="P350" s="1" t="s">
        <v>34</v>
      </c>
      <c r="Q350" s="1" t="s">
        <v>72</v>
      </c>
      <c r="R350" s="2">
        <v>41725</v>
      </c>
      <c r="S350" s="2">
        <v>41729</v>
      </c>
      <c r="T350">
        <v>1290.7</v>
      </c>
      <c r="U350" t="str">
        <f>podroze5[[#This Row],[Imie]]&amp;podroze5[[#This Row],[Nazwisko]]</f>
        <v>AndrzejKlajn</v>
      </c>
      <c r="V350">
        <f>COUNTIF(podroze5[id],podroze5[[#This Row],[id]])</f>
        <v>13</v>
      </c>
      <c r="W350">
        <f>podroze5[[#This Row],[D_powr]]-podroze5[[#This Row],[D_wyj]]+1</f>
        <v>5</v>
      </c>
      <c r="X350" s="1" cm="1">
        <f t="array" ref="X350">SUM(IF(podroze5[Nazwisko]=podroze5[[#This Row],[Nazwisko]],podroze5[dnie],0))</f>
        <v>30</v>
      </c>
    </row>
    <row r="351" spans="15:24" x14ac:dyDescent="0.25">
      <c r="O351" s="1" t="s">
        <v>33</v>
      </c>
      <c r="P351" s="1" t="s">
        <v>34</v>
      </c>
      <c r="Q351" s="1" t="s">
        <v>14</v>
      </c>
      <c r="R351" s="2">
        <v>41947</v>
      </c>
      <c r="S351" s="2">
        <v>41951</v>
      </c>
      <c r="T351">
        <v>674.5</v>
      </c>
      <c r="U351" t="str">
        <f>podroze5[[#This Row],[Imie]]&amp;podroze5[[#This Row],[Nazwisko]]</f>
        <v>AndrzejKlajn</v>
      </c>
      <c r="V351">
        <f>COUNTIF(podroze5[id],podroze5[[#This Row],[id]])</f>
        <v>13</v>
      </c>
      <c r="W351">
        <f>podroze5[[#This Row],[D_powr]]-podroze5[[#This Row],[D_wyj]]+1</f>
        <v>5</v>
      </c>
      <c r="X351" s="1" cm="1">
        <f t="array" ref="X351">SUM(IF(podroze5[Nazwisko]=podroze5[[#This Row],[Nazwisko]],podroze5[dnie],0))</f>
        <v>30</v>
      </c>
    </row>
    <row r="352" spans="15:24" x14ac:dyDescent="0.25">
      <c r="O352" s="1" t="s">
        <v>131</v>
      </c>
      <c r="P352" s="1" t="s">
        <v>154</v>
      </c>
      <c r="Q352" s="1" t="s">
        <v>66</v>
      </c>
      <c r="R352" s="2">
        <v>41785</v>
      </c>
      <c r="S352" s="2">
        <v>41789</v>
      </c>
      <c r="T352">
        <v>1019.7</v>
      </c>
      <c r="U352" t="str">
        <f>podroze5[[#This Row],[Imie]]&amp;podroze5[[#This Row],[Nazwisko]]</f>
        <v>WiktorBudzis</v>
      </c>
      <c r="V352">
        <f>COUNTIF(podroze5[id],podroze5[[#This Row],[id]])</f>
        <v>12</v>
      </c>
      <c r="W352">
        <f>podroze5[[#This Row],[D_powr]]-podroze5[[#This Row],[D_wyj]]+1</f>
        <v>5</v>
      </c>
      <c r="X352" s="1" cm="1">
        <f t="array" ref="X352">SUM(IF(podroze5[Nazwisko]=podroze5[[#This Row],[Nazwisko]],podroze5[dnie],0))</f>
        <v>30</v>
      </c>
    </row>
    <row r="353" spans="15:24" x14ac:dyDescent="0.25">
      <c r="O353" s="1" t="s">
        <v>131</v>
      </c>
      <c r="P353" s="1" t="s">
        <v>154</v>
      </c>
      <c r="Q353" s="1" t="s">
        <v>59</v>
      </c>
      <c r="R353" s="2">
        <v>41803</v>
      </c>
      <c r="S353" s="2">
        <v>41807</v>
      </c>
      <c r="T353">
        <v>1078</v>
      </c>
      <c r="U353" t="str">
        <f>podroze5[[#This Row],[Imie]]&amp;podroze5[[#This Row],[Nazwisko]]</f>
        <v>WiktorBudzis</v>
      </c>
      <c r="V353">
        <f>COUNTIF(podroze5[id],podroze5[[#This Row],[id]])</f>
        <v>12</v>
      </c>
      <c r="W353">
        <f>podroze5[[#This Row],[D_powr]]-podroze5[[#This Row],[D_wyj]]+1</f>
        <v>5</v>
      </c>
      <c r="X353" s="1" cm="1">
        <f t="array" ref="X353">SUM(IF(podroze5[Nazwisko]=podroze5[[#This Row],[Nazwisko]],podroze5[dnie],0))</f>
        <v>30</v>
      </c>
    </row>
    <row r="354" spans="15:24" x14ac:dyDescent="0.25">
      <c r="O354" s="1" t="s">
        <v>131</v>
      </c>
      <c r="P354" s="1" t="s">
        <v>154</v>
      </c>
      <c r="Q354" s="1" t="s">
        <v>19</v>
      </c>
      <c r="R354" s="2">
        <v>41875</v>
      </c>
      <c r="S354" s="2">
        <v>41879</v>
      </c>
      <c r="T354">
        <v>1077.4000000000001</v>
      </c>
      <c r="U354" t="str">
        <f>podroze5[[#This Row],[Imie]]&amp;podroze5[[#This Row],[Nazwisko]]</f>
        <v>WiktorBudzis</v>
      </c>
      <c r="V354">
        <f>COUNTIF(podroze5[id],podroze5[[#This Row],[id]])</f>
        <v>12</v>
      </c>
      <c r="W354">
        <f>podroze5[[#This Row],[D_powr]]-podroze5[[#This Row],[D_wyj]]+1</f>
        <v>5</v>
      </c>
      <c r="X354" s="1" cm="1">
        <f t="array" ref="X354">SUM(IF(podroze5[Nazwisko]=podroze5[[#This Row],[Nazwisko]],podroze5[dnie],0))</f>
        <v>30</v>
      </c>
    </row>
    <row r="355" spans="15:24" x14ac:dyDescent="0.25">
      <c r="O355" s="1" t="s">
        <v>143</v>
      </c>
      <c r="P355" s="1" t="s">
        <v>144</v>
      </c>
      <c r="Q355" s="1" t="s">
        <v>14</v>
      </c>
      <c r="R355" s="2">
        <v>41821</v>
      </c>
      <c r="S355" s="2">
        <v>41825</v>
      </c>
      <c r="T355">
        <v>674.5</v>
      </c>
      <c r="U355" t="str">
        <f>podroze5[[#This Row],[Imie]]&amp;podroze5[[#This Row],[Nazwisko]]</f>
        <v>BogumiLubelski</v>
      </c>
      <c r="V355">
        <f>COUNTIF(podroze5[id],podroze5[[#This Row],[id]])</f>
        <v>12</v>
      </c>
      <c r="W355">
        <f>podroze5[[#This Row],[D_powr]]-podroze5[[#This Row],[D_wyj]]+1</f>
        <v>5</v>
      </c>
      <c r="X355" s="1" cm="1">
        <f t="array" ref="X355">SUM(IF(podroze5[Nazwisko]=podroze5[[#This Row],[Nazwisko]],podroze5[dnie],0))</f>
        <v>30</v>
      </c>
    </row>
    <row r="356" spans="15:24" x14ac:dyDescent="0.25">
      <c r="O356" s="1" t="s">
        <v>143</v>
      </c>
      <c r="P356" s="1" t="s">
        <v>144</v>
      </c>
      <c r="Q356" s="1" t="s">
        <v>30</v>
      </c>
      <c r="R356" s="2">
        <v>41887</v>
      </c>
      <c r="S356" s="2">
        <v>41891</v>
      </c>
      <c r="T356">
        <v>688.5</v>
      </c>
      <c r="U356" t="str">
        <f>podroze5[[#This Row],[Imie]]&amp;podroze5[[#This Row],[Nazwisko]]</f>
        <v>BogumiLubelski</v>
      </c>
      <c r="V356">
        <f>COUNTIF(podroze5[id],podroze5[[#This Row],[id]])</f>
        <v>12</v>
      </c>
      <c r="W356">
        <f>podroze5[[#This Row],[D_powr]]-podroze5[[#This Row],[D_wyj]]+1</f>
        <v>5</v>
      </c>
      <c r="X356" s="1" cm="1">
        <f t="array" ref="X356">SUM(IF(podroze5[Nazwisko]=podroze5[[#This Row],[Nazwisko]],podroze5[dnie],0))</f>
        <v>30</v>
      </c>
    </row>
    <row r="357" spans="15:24" x14ac:dyDescent="0.25">
      <c r="O357" s="1" t="s">
        <v>12</v>
      </c>
      <c r="P357" s="1" t="s">
        <v>13</v>
      </c>
      <c r="Q357" s="1" t="s">
        <v>11</v>
      </c>
      <c r="R357" s="2">
        <v>41797</v>
      </c>
      <c r="S357" s="2">
        <v>41801</v>
      </c>
      <c r="T357">
        <v>712.4</v>
      </c>
      <c r="U357" t="str">
        <f>podroze5[[#This Row],[Imie]]&amp;podroze5[[#This Row],[Nazwisko]]</f>
        <v>DorotaMorska</v>
      </c>
      <c r="V357">
        <f>COUNTIF(podroze5[id],podroze5[[#This Row],[id]])</f>
        <v>12</v>
      </c>
      <c r="W357">
        <f>podroze5[[#This Row],[D_powr]]-podroze5[[#This Row],[D_wyj]]+1</f>
        <v>5</v>
      </c>
      <c r="X357" s="1" cm="1">
        <f t="array" ref="X357">SUM(IF(podroze5[Nazwisko]=podroze5[[#This Row],[Nazwisko]],podroze5[dnie],0))</f>
        <v>30</v>
      </c>
    </row>
    <row r="358" spans="15:24" x14ac:dyDescent="0.25">
      <c r="O358" s="1" t="s">
        <v>12</v>
      </c>
      <c r="P358" s="1" t="s">
        <v>13</v>
      </c>
      <c r="Q358" s="1" t="s">
        <v>47</v>
      </c>
      <c r="R358" s="2">
        <v>41983</v>
      </c>
      <c r="S358" s="2">
        <v>41987</v>
      </c>
      <c r="T358">
        <v>1015.8</v>
      </c>
      <c r="U358" t="str">
        <f>podroze5[[#This Row],[Imie]]&amp;podroze5[[#This Row],[Nazwisko]]</f>
        <v>DorotaMorska</v>
      </c>
      <c r="V358">
        <f>COUNTIF(podroze5[id],podroze5[[#This Row],[id]])</f>
        <v>12</v>
      </c>
      <c r="W358">
        <f>podroze5[[#This Row],[D_powr]]-podroze5[[#This Row],[D_wyj]]+1</f>
        <v>5</v>
      </c>
      <c r="X358" s="1" cm="1">
        <f t="array" ref="X358">SUM(IF(podroze5[Nazwisko]=podroze5[[#This Row],[Nazwisko]],podroze5[dnie],0))</f>
        <v>30</v>
      </c>
    </row>
    <row r="359" spans="15:24" x14ac:dyDescent="0.25">
      <c r="O359" s="1" t="s">
        <v>137</v>
      </c>
      <c r="P359" s="1" t="s">
        <v>138</v>
      </c>
      <c r="Q359" s="1" t="s">
        <v>19</v>
      </c>
      <c r="R359" s="2">
        <v>41923</v>
      </c>
      <c r="S359" s="2">
        <v>41927</v>
      </c>
      <c r="T359">
        <v>1077.4000000000001</v>
      </c>
      <c r="U359" t="str">
        <f>podroze5[[#This Row],[Imie]]&amp;podroze5[[#This Row],[Nazwisko]]</f>
        <v>RozaliaSiedlecka</v>
      </c>
      <c r="V359">
        <f>COUNTIF(podroze5[id],podroze5[[#This Row],[id]])</f>
        <v>11</v>
      </c>
      <c r="W359">
        <f>podroze5[[#This Row],[D_powr]]-podroze5[[#This Row],[D_wyj]]+1</f>
        <v>5</v>
      </c>
      <c r="X359" s="1" cm="1">
        <f t="array" ref="X359">SUM(IF(podroze5[Nazwisko]=podroze5[[#This Row],[Nazwisko]],podroze5[dnie],0))</f>
        <v>30</v>
      </c>
    </row>
    <row r="360" spans="15:24" x14ac:dyDescent="0.25">
      <c r="O360" s="1" t="s">
        <v>86</v>
      </c>
      <c r="P360" s="1" t="s">
        <v>136</v>
      </c>
      <c r="Q360" s="1" t="s">
        <v>27</v>
      </c>
      <c r="R360" s="2">
        <v>41665</v>
      </c>
      <c r="S360" s="2">
        <v>41669</v>
      </c>
      <c r="T360">
        <v>954</v>
      </c>
      <c r="U360" t="str">
        <f>podroze5[[#This Row],[Imie]]&amp;podroze5[[#This Row],[Nazwisko]]</f>
        <v>AdamWradoch</v>
      </c>
      <c r="V360">
        <f>COUNTIF(podroze5[id],podroze5[[#This Row],[id]])</f>
        <v>11</v>
      </c>
      <c r="W360">
        <f>podroze5[[#This Row],[D_powr]]-podroze5[[#This Row],[D_wyj]]+1</f>
        <v>5</v>
      </c>
      <c r="X360" s="1" cm="1">
        <f t="array" ref="X360">SUM(IF(podroze5[Nazwisko]=podroze5[[#This Row],[Nazwisko]],podroze5[dnie],0))</f>
        <v>30</v>
      </c>
    </row>
    <row r="361" spans="15:24" x14ac:dyDescent="0.25">
      <c r="O361" s="1" t="s">
        <v>86</v>
      </c>
      <c r="P361" s="1" t="s">
        <v>136</v>
      </c>
      <c r="Q361" s="1" t="s">
        <v>14</v>
      </c>
      <c r="R361" s="2">
        <v>41875</v>
      </c>
      <c r="S361" s="2">
        <v>41879</v>
      </c>
      <c r="T361">
        <v>674.5</v>
      </c>
      <c r="U361" t="str">
        <f>podroze5[[#This Row],[Imie]]&amp;podroze5[[#This Row],[Nazwisko]]</f>
        <v>AdamWradoch</v>
      </c>
      <c r="V361">
        <f>COUNTIF(podroze5[id],podroze5[[#This Row],[id]])</f>
        <v>11</v>
      </c>
      <c r="W361">
        <f>podroze5[[#This Row],[D_powr]]-podroze5[[#This Row],[D_wyj]]+1</f>
        <v>5</v>
      </c>
      <c r="X361" s="1" cm="1">
        <f t="array" ref="X361">SUM(IF(podroze5[Nazwisko]=podroze5[[#This Row],[Nazwisko]],podroze5[dnie],0))</f>
        <v>30</v>
      </c>
    </row>
    <row r="362" spans="15:24" x14ac:dyDescent="0.25">
      <c r="O362" s="1" t="s">
        <v>86</v>
      </c>
      <c r="P362" s="1" t="s">
        <v>136</v>
      </c>
      <c r="Q362" s="1" t="s">
        <v>59</v>
      </c>
      <c r="R362" s="2">
        <v>41923</v>
      </c>
      <c r="S362" s="2">
        <v>41927</v>
      </c>
      <c r="T362">
        <v>1078</v>
      </c>
      <c r="U362" t="str">
        <f>podroze5[[#This Row],[Imie]]&amp;podroze5[[#This Row],[Nazwisko]]</f>
        <v>AdamWradoch</v>
      </c>
      <c r="V362">
        <f>COUNTIF(podroze5[id],podroze5[[#This Row],[id]])</f>
        <v>11</v>
      </c>
      <c r="W362">
        <f>podroze5[[#This Row],[D_powr]]-podroze5[[#This Row],[D_wyj]]+1</f>
        <v>5</v>
      </c>
      <c r="X362" s="1" cm="1">
        <f t="array" ref="X362">SUM(IF(podroze5[Nazwisko]=podroze5[[#This Row],[Nazwisko]],podroze5[dnie],0))</f>
        <v>30</v>
      </c>
    </row>
    <row r="363" spans="15:24" x14ac:dyDescent="0.25">
      <c r="O363" s="1" t="s">
        <v>33</v>
      </c>
      <c r="P363" s="1" t="s">
        <v>34</v>
      </c>
      <c r="Q363" s="1" t="s">
        <v>59</v>
      </c>
      <c r="R363" s="2">
        <v>41929</v>
      </c>
      <c r="S363" s="2">
        <v>41932</v>
      </c>
      <c r="T363">
        <v>919</v>
      </c>
      <c r="U363" t="str">
        <f>podroze5[[#This Row],[Imie]]&amp;podroze5[[#This Row],[Nazwisko]]</f>
        <v>AndrzejKlajn</v>
      </c>
      <c r="V363">
        <f>COUNTIF(podroze5[id],podroze5[[#This Row],[id]])</f>
        <v>13</v>
      </c>
      <c r="W363">
        <f>podroze5[[#This Row],[D_powr]]-podroze5[[#This Row],[D_wyj]]+1</f>
        <v>4</v>
      </c>
      <c r="X363" s="1" cm="1">
        <f t="array" ref="X363">SUM(IF(podroze5[Nazwisko]=podroze5[[#This Row],[Nazwisko]],podroze5[dnie],0))</f>
        <v>30</v>
      </c>
    </row>
    <row r="364" spans="15:24" x14ac:dyDescent="0.25">
      <c r="O364" s="1" t="s">
        <v>143</v>
      </c>
      <c r="P364" s="1" t="s">
        <v>144</v>
      </c>
      <c r="Q364" s="1" t="s">
        <v>27</v>
      </c>
      <c r="R364" s="2">
        <v>41731</v>
      </c>
      <c r="S364" s="2">
        <v>41734</v>
      </c>
      <c r="T364">
        <v>826</v>
      </c>
      <c r="U364" t="str">
        <f>podroze5[[#This Row],[Imie]]&amp;podroze5[[#This Row],[Nazwisko]]</f>
        <v>BogumiLubelski</v>
      </c>
      <c r="V364">
        <f>COUNTIF(podroze5[id],podroze5[[#This Row],[id]])</f>
        <v>12</v>
      </c>
      <c r="W364">
        <f>podroze5[[#This Row],[D_powr]]-podroze5[[#This Row],[D_wyj]]+1</f>
        <v>4</v>
      </c>
      <c r="X364" s="1" cm="1">
        <f t="array" ref="X364">SUM(IF(podroze5[Nazwisko]=podroze5[[#This Row],[Nazwisko]],podroze5[dnie],0))</f>
        <v>30</v>
      </c>
    </row>
    <row r="365" spans="15:24" x14ac:dyDescent="0.25">
      <c r="O365" s="1" t="s">
        <v>12</v>
      </c>
      <c r="P365" s="1" t="s">
        <v>13</v>
      </c>
      <c r="Q365" s="1" t="s">
        <v>14</v>
      </c>
      <c r="R365" s="2">
        <v>41737</v>
      </c>
      <c r="S365" s="2">
        <v>41740</v>
      </c>
      <c r="T365">
        <v>550.5</v>
      </c>
      <c r="U365" t="str">
        <f>podroze5[[#This Row],[Imie]]&amp;podroze5[[#This Row],[Nazwisko]]</f>
        <v>DorotaMorska</v>
      </c>
      <c r="V365">
        <f>COUNTIF(podroze5[id],podroze5[[#This Row],[id]])</f>
        <v>12</v>
      </c>
      <c r="W365">
        <f>podroze5[[#This Row],[D_powr]]-podroze5[[#This Row],[D_wyj]]+1</f>
        <v>4</v>
      </c>
      <c r="X365" s="1" cm="1">
        <f t="array" ref="X365">SUM(IF(podroze5[Nazwisko]=podroze5[[#This Row],[Nazwisko]],podroze5[dnie],0))</f>
        <v>30</v>
      </c>
    </row>
    <row r="366" spans="15:24" x14ac:dyDescent="0.25">
      <c r="O366" s="1" t="s">
        <v>61</v>
      </c>
      <c r="P366" s="1" t="s">
        <v>62</v>
      </c>
      <c r="Q366" s="1" t="s">
        <v>14</v>
      </c>
      <c r="R366" s="2">
        <v>41737</v>
      </c>
      <c r="S366" s="2">
        <v>41741</v>
      </c>
      <c r="T366">
        <v>674.5</v>
      </c>
      <c r="U366" t="str">
        <f>podroze5[[#This Row],[Imie]]&amp;podroze5[[#This Row],[Nazwisko]]</f>
        <v>AmadeuszHelski</v>
      </c>
      <c r="V366">
        <f>COUNTIF(podroze5[id],podroze5[[#This Row],[id]])</f>
        <v>9</v>
      </c>
      <c r="W366">
        <f>podroze5[[#This Row],[D_powr]]-podroze5[[#This Row],[D_wyj]]+1</f>
        <v>5</v>
      </c>
      <c r="X366" s="1" cm="1">
        <f t="array" ref="X366">SUM(IF(podroze5[Nazwisko]=podroze5[[#This Row],[Nazwisko]],podroze5[dnie],0))</f>
        <v>30</v>
      </c>
    </row>
    <row r="367" spans="15:24" x14ac:dyDescent="0.25">
      <c r="O367" s="1" t="s">
        <v>61</v>
      </c>
      <c r="P367" s="1" t="s">
        <v>62</v>
      </c>
      <c r="Q367" s="1" t="s">
        <v>30</v>
      </c>
      <c r="R367" s="2">
        <v>41982</v>
      </c>
      <c r="S367" s="2">
        <v>41986</v>
      </c>
      <c r="T367">
        <v>688.5</v>
      </c>
      <c r="U367" t="str">
        <f>podroze5[[#This Row],[Imie]]&amp;podroze5[[#This Row],[Nazwisko]]</f>
        <v>AmadeuszHelski</v>
      </c>
      <c r="V367">
        <f>COUNTIF(podroze5[id],podroze5[[#This Row],[id]])</f>
        <v>9</v>
      </c>
      <c r="W367">
        <f>podroze5[[#This Row],[D_powr]]-podroze5[[#This Row],[D_wyj]]+1</f>
        <v>5</v>
      </c>
      <c r="X367" s="1" cm="1">
        <f t="array" ref="X367">SUM(IF(podroze5[Nazwisko]=podroze5[[#This Row],[Nazwisko]],podroze5[dnie],0))</f>
        <v>30</v>
      </c>
    </row>
    <row r="368" spans="15:24" x14ac:dyDescent="0.25">
      <c r="O368" s="1" t="s">
        <v>33</v>
      </c>
      <c r="P368" s="1" t="s">
        <v>34</v>
      </c>
      <c r="Q368" s="1" t="s">
        <v>30</v>
      </c>
      <c r="R368" s="2">
        <v>41642</v>
      </c>
      <c r="S368" s="2">
        <v>41644</v>
      </c>
      <c r="T368">
        <v>450.5</v>
      </c>
      <c r="U368" t="str">
        <f>podroze5[[#This Row],[Imie]]&amp;podroze5[[#This Row],[Nazwisko]]</f>
        <v>AndrzejKlajn</v>
      </c>
      <c r="V368">
        <f>COUNTIF(podroze5[id],podroze5[[#This Row],[id]])</f>
        <v>13</v>
      </c>
      <c r="W368">
        <f>podroze5[[#This Row],[D_powr]]-podroze5[[#This Row],[D_wyj]]+1</f>
        <v>3</v>
      </c>
      <c r="X368" s="1" cm="1">
        <f t="array" ref="X368">SUM(IF(podroze5[Nazwisko]=podroze5[[#This Row],[Nazwisko]],podroze5[dnie],0))</f>
        <v>30</v>
      </c>
    </row>
    <row r="369" spans="15:24" x14ac:dyDescent="0.25">
      <c r="O369" s="1" t="s">
        <v>33</v>
      </c>
      <c r="P369" s="1" t="s">
        <v>34</v>
      </c>
      <c r="Q369" s="1" t="s">
        <v>72</v>
      </c>
      <c r="R369" s="2">
        <v>41898</v>
      </c>
      <c r="S369" s="2">
        <v>41900</v>
      </c>
      <c r="T369">
        <v>892.7</v>
      </c>
      <c r="U369" t="str">
        <f>podroze5[[#This Row],[Imie]]&amp;podroze5[[#This Row],[Nazwisko]]</f>
        <v>AndrzejKlajn</v>
      </c>
      <c r="V369">
        <f>COUNTIF(podroze5[id],podroze5[[#This Row],[id]])</f>
        <v>13</v>
      </c>
      <c r="W369">
        <f>podroze5[[#This Row],[D_powr]]-podroze5[[#This Row],[D_wyj]]+1</f>
        <v>3</v>
      </c>
      <c r="X369" s="1" cm="1">
        <f t="array" ref="X369">SUM(IF(podroze5[Nazwisko]=podroze5[[#This Row],[Nazwisko]],podroze5[dnie],0))</f>
        <v>30</v>
      </c>
    </row>
    <row r="370" spans="15:24" x14ac:dyDescent="0.25">
      <c r="O370" s="1" t="s">
        <v>131</v>
      </c>
      <c r="P370" s="1" t="s">
        <v>154</v>
      </c>
      <c r="Q370" s="1" t="s">
        <v>27</v>
      </c>
      <c r="R370" s="2">
        <v>41713</v>
      </c>
      <c r="S370" s="2">
        <v>41715</v>
      </c>
      <c r="T370">
        <v>698</v>
      </c>
      <c r="U370" t="str">
        <f>podroze5[[#This Row],[Imie]]&amp;podroze5[[#This Row],[Nazwisko]]</f>
        <v>WiktorBudzis</v>
      </c>
      <c r="V370">
        <f>COUNTIF(podroze5[id],podroze5[[#This Row],[id]])</f>
        <v>12</v>
      </c>
      <c r="W370">
        <f>podroze5[[#This Row],[D_powr]]-podroze5[[#This Row],[D_wyj]]+1</f>
        <v>3</v>
      </c>
      <c r="X370" s="1" cm="1">
        <f t="array" ref="X370">SUM(IF(podroze5[Nazwisko]=podroze5[[#This Row],[Nazwisko]],podroze5[dnie],0))</f>
        <v>30</v>
      </c>
    </row>
    <row r="371" spans="15:24" x14ac:dyDescent="0.25">
      <c r="O371" s="1" t="s">
        <v>61</v>
      </c>
      <c r="P371" s="1" t="s">
        <v>62</v>
      </c>
      <c r="Q371" s="1" t="s">
        <v>17</v>
      </c>
      <c r="R371" s="2">
        <v>41648</v>
      </c>
      <c r="S371" s="2">
        <v>41651</v>
      </c>
      <c r="T371">
        <v>1116.5</v>
      </c>
      <c r="U371" t="str">
        <f>podroze5[[#This Row],[Imie]]&amp;podroze5[[#This Row],[Nazwisko]]</f>
        <v>AmadeuszHelski</v>
      </c>
      <c r="V371">
        <f>COUNTIF(podroze5[id],podroze5[[#This Row],[id]])</f>
        <v>9</v>
      </c>
      <c r="W371">
        <f>podroze5[[#This Row],[D_powr]]-podroze5[[#This Row],[D_wyj]]+1</f>
        <v>4</v>
      </c>
      <c r="X371" s="1" cm="1">
        <f t="array" ref="X371">SUM(IF(podroze5[Nazwisko]=podroze5[[#This Row],[Nazwisko]],podroze5[dnie],0))</f>
        <v>30</v>
      </c>
    </row>
    <row r="372" spans="15:24" x14ac:dyDescent="0.25">
      <c r="O372" s="1" t="s">
        <v>61</v>
      </c>
      <c r="P372" s="1" t="s">
        <v>62</v>
      </c>
      <c r="Q372" s="1" t="s">
        <v>38</v>
      </c>
      <c r="R372" s="2">
        <v>41815</v>
      </c>
      <c r="S372" s="2">
        <v>41818</v>
      </c>
      <c r="T372">
        <v>665.8</v>
      </c>
      <c r="U372" t="str">
        <f>podroze5[[#This Row],[Imie]]&amp;podroze5[[#This Row],[Nazwisko]]</f>
        <v>AmadeuszHelski</v>
      </c>
      <c r="V372">
        <f>COUNTIF(podroze5[id],podroze5[[#This Row],[id]])</f>
        <v>9</v>
      </c>
      <c r="W372">
        <f>podroze5[[#This Row],[D_powr]]-podroze5[[#This Row],[D_wyj]]+1</f>
        <v>4</v>
      </c>
      <c r="X372" s="1" cm="1">
        <f t="array" ref="X372">SUM(IF(podroze5[Nazwisko]=podroze5[[#This Row],[Nazwisko]],podroze5[dnie],0))</f>
        <v>30</v>
      </c>
    </row>
    <row r="373" spans="15:24" x14ac:dyDescent="0.25">
      <c r="O373" s="1" t="s">
        <v>61</v>
      </c>
      <c r="P373" s="1" t="s">
        <v>62</v>
      </c>
      <c r="Q373" s="1" t="s">
        <v>59</v>
      </c>
      <c r="R373" s="2">
        <v>41827</v>
      </c>
      <c r="S373" s="2">
        <v>41830</v>
      </c>
      <c r="T373">
        <v>919</v>
      </c>
      <c r="U373" t="str">
        <f>podroze5[[#This Row],[Imie]]&amp;podroze5[[#This Row],[Nazwisko]]</f>
        <v>AmadeuszHelski</v>
      </c>
      <c r="V373">
        <f>COUNTIF(podroze5[id],podroze5[[#This Row],[id]])</f>
        <v>9</v>
      </c>
      <c r="W373">
        <f>podroze5[[#This Row],[D_powr]]-podroze5[[#This Row],[D_wyj]]+1</f>
        <v>4</v>
      </c>
      <c r="X373" s="1" cm="1">
        <f t="array" ref="X373">SUM(IF(podroze5[Nazwisko]=podroze5[[#This Row],[Nazwisko]],podroze5[dnie],0))</f>
        <v>30</v>
      </c>
    </row>
    <row r="374" spans="15:24" x14ac:dyDescent="0.25">
      <c r="O374" s="1" t="s">
        <v>12</v>
      </c>
      <c r="P374" s="1" t="s">
        <v>13</v>
      </c>
      <c r="Q374" s="1" t="s">
        <v>38</v>
      </c>
      <c r="R374" s="2">
        <v>41934</v>
      </c>
      <c r="S374" s="2">
        <v>41936</v>
      </c>
      <c r="T374">
        <v>536.79999999999995</v>
      </c>
      <c r="U374" t="str">
        <f>podroze5[[#This Row],[Imie]]&amp;podroze5[[#This Row],[Nazwisko]]</f>
        <v>DorotaMorska</v>
      </c>
      <c r="V374">
        <f>COUNTIF(podroze5[id],podroze5[[#This Row],[id]])</f>
        <v>12</v>
      </c>
      <c r="W374">
        <f>podroze5[[#This Row],[D_powr]]-podroze5[[#This Row],[D_wyj]]+1</f>
        <v>3</v>
      </c>
      <c r="X374" s="1" cm="1">
        <f t="array" ref="X374">SUM(IF(podroze5[Nazwisko]=podroze5[[#This Row],[Nazwisko]],podroze5[dnie],0))</f>
        <v>30</v>
      </c>
    </row>
    <row r="375" spans="15:24" x14ac:dyDescent="0.25">
      <c r="O375" s="1" t="s">
        <v>137</v>
      </c>
      <c r="P375" s="1" t="s">
        <v>138</v>
      </c>
      <c r="Q375" s="1" t="s">
        <v>19</v>
      </c>
      <c r="R375" s="2">
        <v>41666</v>
      </c>
      <c r="S375" s="2">
        <v>41668</v>
      </c>
      <c r="T375">
        <v>795.4</v>
      </c>
      <c r="U375" t="str">
        <f>podroze5[[#This Row],[Imie]]&amp;podroze5[[#This Row],[Nazwisko]]</f>
        <v>RozaliaSiedlecka</v>
      </c>
      <c r="V375">
        <f>COUNTIF(podroze5[id],podroze5[[#This Row],[id]])</f>
        <v>11</v>
      </c>
      <c r="W375">
        <f>podroze5[[#This Row],[D_powr]]-podroze5[[#This Row],[D_wyj]]+1</f>
        <v>3</v>
      </c>
      <c r="X375" s="1" cm="1">
        <f t="array" ref="X375">SUM(IF(podroze5[Nazwisko]=podroze5[[#This Row],[Nazwisko]],podroze5[dnie],0))</f>
        <v>30</v>
      </c>
    </row>
    <row r="376" spans="15:24" x14ac:dyDescent="0.25">
      <c r="O376" s="1" t="s">
        <v>137</v>
      </c>
      <c r="P376" s="1" t="s">
        <v>138</v>
      </c>
      <c r="Q376" s="1" t="s">
        <v>17</v>
      </c>
      <c r="R376" s="2">
        <v>41701</v>
      </c>
      <c r="S376" s="2">
        <v>41703</v>
      </c>
      <c r="T376">
        <v>911.5</v>
      </c>
      <c r="U376" t="str">
        <f>podroze5[[#This Row],[Imie]]&amp;podroze5[[#This Row],[Nazwisko]]</f>
        <v>RozaliaSiedlecka</v>
      </c>
      <c r="V376">
        <f>COUNTIF(podroze5[id],podroze5[[#This Row],[id]])</f>
        <v>11</v>
      </c>
      <c r="W376">
        <f>podroze5[[#This Row],[D_powr]]-podroze5[[#This Row],[D_wyj]]+1</f>
        <v>3</v>
      </c>
      <c r="X376" s="1" cm="1">
        <f t="array" ref="X376">SUM(IF(podroze5[Nazwisko]=podroze5[[#This Row],[Nazwisko]],podroze5[dnie],0))</f>
        <v>30</v>
      </c>
    </row>
    <row r="377" spans="15:24" x14ac:dyDescent="0.25">
      <c r="O377" s="1" t="s">
        <v>137</v>
      </c>
      <c r="P377" s="1" t="s">
        <v>138</v>
      </c>
      <c r="Q377" s="1" t="s">
        <v>27</v>
      </c>
      <c r="R377" s="2">
        <v>41709</v>
      </c>
      <c r="S377" s="2">
        <v>41711</v>
      </c>
      <c r="T377">
        <v>698</v>
      </c>
      <c r="U377" t="str">
        <f>podroze5[[#This Row],[Imie]]&amp;podroze5[[#This Row],[Nazwisko]]</f>
        <v>RozaliaSiedlecka</v>
      </c>
      <c r="V377">
        <f>COUNTIF(podroze5[id],podroze5[[#This Row],[id]])</f>
        <v>11</v>
      </c>
      <c r="W377">
        <f>podroze5[[#This Row],[D_powr]]-podroze5[[#This Row],[D_wyj]]+1</f>
        <v>3</v>
      </c>
      <c r="X377" s="1" cm="1">
        <f t="array" ref="X377">SUM(IF(podroze5[Nazwisko]=podroze5[[#This Row],[Nazwisko]],podroze5[dnie],0))</f>
        <v>30</v>
      </c>
    </row>
    <row r="378" spans="15:24" x14ac:dyDescent="0.25">
      <c r="O378" s="1" t="s">
        <v>137</v>
      </c>
      <c r="P378" s="1" t="s">
        <v>138</v>
      </c>
      <c r="Q378" s="1" t="s">
        <v>27</v>
      </c>
      <c r="R378" s="2">
        <v>41887</v>
      </c>
      <c r="S378" s="2">
        <v>41889</v>
      </c>
      <c r="T378">
        <v>698</v>
      </c>
      <c r="U378" t="str">
        <f>podroze5[[#This Row],[Imie]]&amp;podroze5[[#This Row],[Nazwisko]]</f>
        <v>RozaliaSiedlecka</v>
      </c>
      <c r="V378">
        <f>COUNTIF(podroze5[id],podroze5[[#This Row],[id]])</f>
        <v>11</v>
      </c>
      <c r="W378">
        <f>podroze5[[#This Row],[D_powr]]-podroze5[[#This Row],[D_wyj]]+1</f>
        <v>3</v>
      </c>
      <c r="X378" s="1" cm="1">
        <f t="array" ref="X378">SUM(IF(podroze5[Nazwisko]=podroze5[[#This Row],[Nazwisko]],podroze5[dnie],0))</f>
        <v>30</v>
      </c>
    </row>
    <row r="379" spans="15:24" x14ac:dyDescent="0.25">
      <c r="O379" s="1" t="s">
        <v>137</v>
      </c>
      <c r="P379" s="1" t="s">
        <v>138</v>
      </c>
      <c r="Q379" s="1" t="s">
        <v>47</v>
      </c>
      <c r="R379" s="2">
        <v>41893</v>
      </c>
      <c r="S379" s="2">
        <v>41895</v>
      </c>
      <c r="T379">
        <v>689.8</v>
      </c>
      <c r="U379" t="str">
        <f>podroze5[[#This Row],[Imie]]&amp;podroze5[[#This Row],[Nazwisko]]</f>
        <v>RozaliaSiedlecka</v>
      </c>
      <c r="V379">
        <f>COUNTIF(podroze5[id],podroze5[[#This Row],[id]])</f>
        <v>11</v>
      </c>
      <c r="W379">
        <f>podroze5[[#This Row],[D_powr]]-podroze5[[#This Row],[D_wyj]]+1</f>
        <v>3</v>
      </c>
      <c r="X379" s="1" cm="1">
        <f t="array" ref="X379">SUM(IF(podroze5[Nazwisko]=podroze5[[#This Row],[Nazwisko]],podroze5[dnie],0))</f>
        <v>30</v>
      </c>
    </row>
    <row r="380" spans="15:24" x14ac:dyDescent="0.25">
      <c r="O380" s="1" t="s">
        <v>137</v>
      </c>
      <c r="P380" s="1" t="s">
        <v>138</v>
      </c>
      <c r="Q380" s="1" t="s">
        <v>72</v>
      </c>
      <c r="R380" s="2">
        <v>41898</v>
      </c>
      <c r="S380" s="2">
        <v>41900</v>
      </c>
      <c r="T380">
        <v>892.7</v>
      </c>
      <c r="U380" t="str">
        <f>podroze5[[#This Row],[Imie]]&amp;podroze5[[#This Row],[Nazwisko]]</f>
        <v>RozaliaSiedlecka</v>
      </c>
      <c r="V380">
        <f>COUNTIF(podroze5[id],podroze5[[#This Row],[id]])</f>
        <v>11</v>
      </c>
      <c r="W380">
        <f>podroze5[[#This Row],[D_powr]]-podroze5[[#This Row],[D_wyj]]+1</f>
        <v>3</v>
      </c>
      <c r="X380" s="1" cm="1">
        <f t="array" ref="X380">SUM(IF(podroze5[Nazwisko]=podroze5[[#This Row],[Nazwisko]],podroze5[dnie],0))</f>
        <v>30</v>
      </c>
    </row>
    <row r="381" spans="15:24" x14ac:dyDescent="0.25">
      <c r="O381" s="1" t="s">
        <v>86</v>
      </c>
      <c r="P381" s="1" t="s">
        <v>136</v>
      </c>
      <c r="Q381" s="1" t="s">
        <v>38</v>
      </c>
      <c r="R381" s="2">
        <v>41689</v>
      </c>
      <c r="S381" s="2">
        <v>41691</v>
      </c>
      <c r="T381">
        <v>536.79999999999995</v>
      </c>
      <c r="U381" t="str">
        <f>podroze5[[#This Row],[Imie]]&amp;podroze5[[#This Row],[Nazwisko]]</f>
        <v>AdamWradoch</v>
      </c>
      <c r="V381">
        <f>COUNTIF(podroze5[id],podroze5[[#This Row],[id]])</f>
        <v>11</v>
      </c>
      <c r="W381">
        <f>podroze5[[#This Row],[D_powr]]-podroze5[[#This Row],[D_wyj]]+1</f>
        <v>3</v>
      </c>
      <c r="X381" s="1" cm="1">
        <f t="array" ref="X381">SUM(IF(podroze5[Nazwisko]=podroze5[[#This Row],[Nazwisko]],podroze5[dnie],0))</f>
        <v>30</v>
      </c>
    </row>
    <row r="382" spans="15:24" x14ac:dyDescent="0.25">
      <c r="O382" s="1" t="s">
        <v>61</v>
      </c>
      <c r="P382" s="1" t="s">
        <v>62</v>
      </c>
      <c r="Q382" s="1" t="s">
        <v>47</v>
      </c>
      <c r="R382" s="2">
        <v>41911</v>
      </c>
      <c r="S382" s="2">
        <v>41913</v>
      </c>
      <c r="T382">
        <v>689.8</v>
      </c>
      <c r="U382" t="str">
        <f>podroze5[[#This Row],[Imie]]&amp;podroze5[[#This Row],[Nazwisko]]</f>
        <v>AmadeuszHelski</v>
      </c>
      <c r="V382">
        <f>COUNTIF(podroze5[id],podroze5[[#This Row],[id]])</f>
        <v>9</v>
      </c>
      <c r="W382">
        <f>podroze5[[#This Row],[D_powr]]-podroze5[[#This Row],[D_wyj]]+1</f>
        <v>3</v>
      </c>
      <c r="X382" s="1" cm="1">
        <f t="array" ref="X382">SUM(IF(podroze5[Nazwisko]=podroze5[[#This Row],[Nazwisko]],podroze5[dnie],0))</f>
        <v>30</v>
      </c>
    </row>
    <row r="383" spans="15:24" x14ac:dyDescent="0.25">
      <c r="O383" s="1" t="s">
        <v>33</v>
      </c>
      <c r="P383" s="1" t="s">
        <v>34</v>
      </c>
      <c r="Q383" s="1" t="s">
        <v>27</v>
      </c>
      <c r="R383" s="2">
        <v>41886</v>
      </c>
      <c r="S383" s="2">
        <v>41887</v>
      </c>
      <c r="T383">
        <v>570</v>
      </c>
      <c r="U383" t="str">
        <f>podroze5[[#This Row],[Imie]]&amp;podroze5[[#This Row],[Nazwisko]]</f>
        <v>AndrzejKlajn</v>
      </c>
      <c r="V383">
        <f>COUNTIF(podroze5[id],podroze5[[#This Row],[id]])</f>
        <v>13</v>
      </c>
      <c r="W383">
        <f>podroze5[[#This Row],[D_powr]]-podroze5[[#This Row],[D_wyj]]+1</f>
        <v>2</v>
      </c>
      <c r="X383" s="1" cm="1">
        <f t="array" ref="X383">SUM(IF(podroze5[Nazwisko]=podroze5[[#This Row],[Nazwisko]],podroze5[dnie],0))</f>
        <v>30</v>
      </c>
    </row>
    <row r="384" spans="15:24" x14ac:dyDescent="0.25">
      <c r="O384" s="1" t="s">
        <v>33</v>
      </c>
      <c r="P384" s="1" t="s">
        <v>34</v>
      </c>
      <c r="Q384" s="1" t="s">
        <v>8</v>
      </c>
      <c r="R384" s="2">
        <v>41982</v>
      </c>
      <c r="S384" s="2">
        <v>41983</v>
      </c>
      <c r="T384">
        <v>891</v>
      </c>
      <c r="U384" t="str">
        <f>podroze5[[#This Row],[Imie]]&amp;podroze5[[#This Row],[Nazwisko]]</f>
        <v>AndrzejKlajn</v>
      </c>
      <c r="V384">
        <f>COUNTIF(podroze5[id],podroze5[[#This Row],[id]])</f>
        <v>13</v>
      </c>
      <c r="W384">
        <f>podroze5[[#This Row],[D_powr]]-podroze5[[#This Row],[D_wyj]]+1</f>
        <v>2</v>
      </c>
      <c r="X384" s="1" cm="1">
        <f t="array" ref="X384">SUM(IF(podroze5[Nazwisko]=podroze5[[#This Row],[Nazwisko]],podroze5[dnie],0))</f>
        <v>30</v>
      </c>
    </row>
    <row r="385" spans="15:24" x14ac:dyDescent="0.25">
      <c r="O385" s="1" t="s">
        <v>131</v>
      </c>
      <c r="P385" s="1" t="s">
        <v>154</v>
      </c>
      <c r="Q385" s="1" t="s">
        <v>27</v>
      </c>
      <c r="R385" s="2">
        <v>41689</v>
      </c>
      <c r="S385" s="2">
        <v>41690</v>
      </c>
      <c r="T385">
        <v>570</v>
      </c>
      <c r="U385" t="str">
        <f>podroze5[[#This Row],[Imie]]&amp;podroze5[[#This Row],[Nazwisko]]</f>
        <v>WiktorBudzis</v>
      </c>
      <c r="V385">
        <f>COUNTIF(podroze5[id],podroze5[[#This Row],[id]])</f>
        <v>12</v>
      </c>
      <c r="W385">
        <f>podroze5[[#This Row],[D_powr]]-podroze5[[#This Row],[D_wyj]]+1</f>
        <v>2</v>
      </c>
      <c r="X385" s="1" cm="1">
        <f t="array" ref="X385">SUM(IF(podroze5[Nazwisko]=podroze5[[#This Row],[Nazwisko]],podroze5[dnie],0))</f>
        <v>30</v>
      </c>
    </row>
    <row r="386" spans="15:24" x14ac:dyDescent="0.25">
      <c r="O386" s="1" t="s">
        <v>131</v>
      </c>
      <c r="P386" s="1" t="s">
        <v>154</v>
      </c>
      <c r="Q386" s="1" t="s">
        <v>38</v>
      </c>
      <c r="R386" s="2">
        <v>41959</v>
      </c>
      <c r="S386" s="2">
        <v>41960</v>
      </c>
      <c r="T386">
        <v>407.8</v>
      </c>
      <c r="U386" t="str">
        <f>podroze5[[#This Row],[Imie]]&amp;podroze5[[#This Row],[Nazwisko]]</f>
        <v>WiktorBudzis</v>
      </c>
      <c r="V386">
        <f>COUNTIF(podroze5[id],podroze5[[#This Row],[id]])</f>
        <v>12</v>
      </c>
      <c r="W386">
        <f>podroze5[[#This Row],[D_powr]]-podroze5[[#This Row],[D_wyj]]+1</f>
        <v>2</v>
      </c>
      <c r="X386" s="1" cm="1">
        <f t="array" ref="X386">SUM(IF(podroze5[Nazwisko]=podroze5[[#This Row],[Nazwisko]],podroze5[dnie],0))</f>
        <v>30</v>
      </c>
    </row>
    <row r="387" spans="15:24" x14ac:dyDescent="0.25">
      <c r="O387" s="1" t="s">
        <v>131</v>
      </c>
      <c r="P387" s="1" t="s">
        <v>154</v>
      </c>
      <c r="Q387" s="1" t="s">
        <v>38</v>
      </c>
      <c r="R387" s="2">
        <v>41964</v>
      </c>
      <c r="S387" s="2">
        <v>41965</v>
      </c>
      <c r="T387">
        <v>407.8</v>
      </c>
      <c r="U387" t="str">
        <f>podroze5[[#This Row],[Imie]]&amp;podroze5[[#This Row],[Nazwisko]]</f>
        <v>WiktorBudzis</v>
      </c>
      <c r="V387">
        <f>COUNTIF(podroze5[id],podroze5[[#This Row],[id]])</f>
        <v>12</v>
      </c>
      <c r="W387">
        <f>podroze5[[#This Row],[D_powr]]-podroze5[[#This Row],[D_wyj]]+1</f>
        <v>2</v>
      </c>
      <c r="X387" s="1" cm="1">
        <f t="array" ref="X387">SUM(IF(podroze5[Nazwisko]=podroze5[[#This Row],[Nazwisko]],podroze5[dnie],0))</f>
        <v>30</v>
      </c>
    </row>
    <row r="388" spans="15:24" x14ac:dyDescent="0.25">
      <c r="O388" s="1" t="s">
        <v>131</v>
      </c>
      <c r="P388" s="1" t="s">
        <v>154</v>
      </c>
      <c r="Q388" s="1" t="s">
        <v>11</v>
      </c>
      <c r="R388" s="2">
        <v>42001</v>
      </c>
      <c r="S388" s="2">
        <v>42002</v>
      </c>
      <c r="T388">
        <v>295.39999999999998</v>
      </c>
      <c r="U388" t="str">
        <f>podroze5[[#This Row],[Imie]]&amp;podroze5[[#This Row],[Nazwisko]]</f>
        <v>WiktorBudzis</v>
      </c>
      <c r="V388">
        <f>COUNTIF(podroze5[id],podroze5[[#This Row],[id]])</f>
        <v>12</v>
      </c>
      <c r="W388">
        <f>podroze5[[#This Row],[D_powr]]-podroze5[[#This Row],[D_wyj]]+1</f>
        <v>2</v>
      </c>
      <c r="X388" s="1" cm="1">
        <f t="array" ref="X388">SUM(IF(podroze5[Nazwisko]=podroze5[[#This Row],[Nazwisko]],podroze5[dnie],0))</f>
        <v>30</v>
      </c>
    </row>
    <row r="389" spans="15:24" x14ac:dyDescent="0.25">
      <c r="O389" s="1" t="s">
        <v>143</v>
      </c>
      <c r="P389" s="1" t="s">
        <v>144</v>
      </c>
      <c r="Q389" s="1" t="s">
        <v>27</v>
      </c>
      <c r="R389" s="2">
        <v>41677</v>
      </c>
      <c r="S389" s="2">
        <v>41678</v>
      </c>
      <c r="T389">
        <v>570</v>
      </c>
      <c r="U389" t="str">
        <f>podroze5[[#This Row],[Imie]]&amp;podroze5[[#This Row],[Nazwisko]]</f>
        <v>BogumiLubelski</v>
      </c>
      <c r="V389">
        <f>COUNTIF(podroze5[id],podroze5[[#This Row],[id]])</f>
        <v>12</v>
      </c>
      <c r="W389">
        <f>podroze5[[#This Row],[D_powr]]-podroze5[[#This Row],[D_wyj]]+1</f>
        <v>2</v>
      </c>
      <c r="X389" s="1" cm="1">
        <f t="array" ref="X389">SUM(IF(podroze5[Nazwisko]=podroze5[[#This Row],[Nazwisko]],podroze5[dnie],0))</f>
        <v>30</v>
      </c>
    </row>
    <row r="390" spans="15:24" x14ac:dyDescent="0.25">
      <c r="O390" s="1" t="s">
        <v>143</v>
      </c>
      <c r="P390" s="1" t="s">
        <v>144</v>
      </c>
      <c r="Q390" s="1" t="s">
        <v>14</v>
      </c>
      <c r="R390" s="2">
        <v>41827</v>
      </c>
      <c r="S390" s="2">
        <v>41828</v>
      </c>
      <c r="T390">
        <v>302.5</v>
      </c>
      <c r="U390" t="str">
        <f>podroze5[[#This Row],[Imie]]&amp;podroze5[[#This Row],[Nazwisko]]</f>
        <v>BogumiLubelski</v>
      </c>
      <c r="V390">
        <f>COUNTIF(podroze5[id],podroze5[[#This Row],[id]])</f>
        <v>12</v>
      </c>
      <c r="W390">
        <f>podroze5[[#This Row],[D_powr]]-podroze5[[#This Row],[D_wyj]]+1</f>
        <v>2</v>
      </c>
      <c r="X390" s="1" cm="1">
        <f t="array" ref="X390">SUM(IF(podroze5[Nazwisko]=podroze5[[#This Row],[Nazwisko]],podroze5[dnie],0))</f>
        <v>30</v>
      </c>
    </row>
    <row r="391" spans="15:24" x14ac:dyDescent="0.25">
      <c r="O391" s="1" t="s">
        <v>143</v>
      </c>
      <c r="P391" s="1" t="s">
        <v>144</v>
      </c>
      <c r="Q391" s="1" t="s">
        <v>17</v>
      </c>
      <c r="R391" s="2">
        <v>41857</v>
      </c>
      <c r="S391" s="2">
        <v>41858</v>
      </c>
      <c r="T391">
        <v>706.5</v>
      </c>
      <c r="U391" t="str">
        <f>podroze5[[#This Row],[Imie]]&amp;podroze5[[#This Row],[Nazwisko]]</f>
        <v>BogumiLubelski</v>
      </c>
      <c r="V391">
        <f>COUNTIF(podroze5[id],podroze5[[#This Row],[id]])</f>
        <v>12</v>
      </c>
      <c r="W391">
        <f>podroze5[[#This Row],[D_powr]]-podroze5[[#This Row],[D_wyj]]+1</f>
        <v>2</v>
      </c>
      <c r="X391" s="1" cm="1">
        <f t="array" ref="X391">SUM(IF(podroze5[Nazwisko]=podroze5[[#This Row],[Nazwisko]],podroze5[dnie],0))</f>
        <v>30</v>
      </c>
    </row>
    <row r="392" spans="15:24" x14ac:dyDescent="0.25">
      <c r="O392" s="1" t="s">
        <v>143</v>
      </c>
      <c r="P392" s="1" t="s">
        <v>144</v>
      </c>
      <c r="Q392" s="1" t="s">
        <v>19</v>
      </c>
      <c r="R392" s="2">
        <v>41886</v>
      </c>
      <c r="S392" s="2">
        <v>41887</v>
      </c>
      <c r="T392">
        <v>654.4</v>
      </c>
      <c r="U392" t="str">
        <f>podroze5[[#This Row],[Imie]]&amp;podroze5[[#This Row],[Nazwisko]]</f>
        <v>BogumiLubelski</v>
      </c>
      <c r="V392">
        <f>COUNTIF(podroze5[id],podroze5[[#This Row],[id]])</f>
        <v>12</v>
      </c>
      <c r="W392">
        <f>podroze5[[#This Row],[D_powr]]-podroze5[[#This Row],[D_wyj]]+1</f>
        <v>2</v>
      </c>
      <c r="X392" s="1" cm="1">
        <f t="array" ref="X392">SUM(IF(podroze5[Nazwisko]=podroze5[[#This Row],[Nazwisko]],podroze5[dnie],0))</f>
        <v>30</v>
      </c>
    </row>
    <row r="393" spans="15:24" x14ac:dyDescent="0.25">
      <c r="O393" s="1" t="s">
        <v>143</v>
      </c>
      <c r="P393" s="1" t="s">
        <v>144</v>
      </c>
      <c r="Q393" s="1" t="s">
        <v>59</v>
      </c>
      <c r="R393" s="2">
        <v>41946</v>
      </c>
      <c r="S393" s="2">
        <v>41947</v>
      </c>
      <c r="T393">
        <v>601</v>
      </c>
      <c r="U393" t="str">
        <f>podroze5[[#This Row],[Imie]]&amp;podroze5[[#This Row],[Nazwisko]]</f>
        <v>BogumiLubelski</v>
      </c>
      <c r="V393">
        <f>COUNTIF(podroze5[id],podroze5[[#This Row],[id]])</f>
        <v>12</v>
      </c>
      <c r="W393">
        <f>podroze5[[#This Row],[D_powr]]-podroze5[[#This Row],[D_wyj]]+1</f>
        <v>2</v>
      </c>
      <c r="X393" s="1" cm="1">
        <f t="array" ref="X393">SUM(IF(podroze5[Nazwisko]=podroze5[[#This Row],[Nazwisko]],podroze5[dnie],0))</f>
        <v>30</v>
      </c>
    </row>
    <row r="394" spans="15:24" x14ac:dyDescent="0.25">
      <c r="O394" s="1" t="s">
        <v>143</v>
      </c>
      <c r="P394" s="1" t="s">
        <v>144</v>
      </c>
      <c r="Q394" s="1" t="s">
        <v>72</v>
      </c>
      <c r="R394" s="2">
        <v>41965</v>
      </c>
      <c r="S394" s="2">
        <v>41966</v>
      </c>
      <c r="T394">
        <v>693.7</v>
      </c>
      <c r="U394" t="str">
        <f>podroze5[[#This Row],[Imie]]&amp;podroze5[[#This Row],[Nazwisko]]</f>
        <v>BogumiLubelski</v>
      </c>
      <c r="V394">
        <f>COUNTIF(podroze5[id],podroze5[[#This Row],[id]])</f>
        <v>12</v>
      </c>
      <c r="W394">
        <f>podroze5[[#This Row],[D_powr]]-podroze5[[#This Row],[D_wyj]]+1</f>
        <v>2</v>
      </c>
      <c r="X394" s="1" cm="1">
        <f t="array" ref="X394">SUM(IF(podroze5[Nazwisko]=podroze5[[#This Row],[Nazwisko]],podroze5[dnie],0))</f>
        <v>30</v>
      </c>
    </row>
    <row r="395" spans="15:24" x14ac:dyDescent="0.25">
      <c r="O395" s="1" t="s">
        <v>143</v>
      </c>
      <c r="P395" s="1" t="s">
        <v>144</v>
      </c>
      <c r="Q395" s="1" t="s">
        <v>27</v>
      </c>
      <c r="R395" s="2">
        <v>41994</v>
      </c>
      <c r="S395" s="2">
        <v>41995</v>
      </c>
      <c r="T395">
        <v>570</v>
      </c>
      <c r="U395" t="str">
        <f>podroze5[[#This Row],[Imie]]&amp;podroze5[[#This Row],[Nazwisko]]</f>
        <v>BogumiLubelski</v>
      </c>
      <c r="V395">
        <f>COUNTIF(podroze5[id],podroze5[[#This Row],[id]])</f>
        <v>12</v>
      </c>
      <c r="W395">
        <f>podroze5[[#This Row],[D_powr]]-podroze5[[#This Row],[D_wyj]]+1</f>
        <v>2</v>
      </c>
      <c r="X395" s="1" cm="1">
        <f t="array" ref="X395">SUM(IF(podroze5[Nazwisko]=podroze5[[#This Row],[Nazwisko]],podroze5[dnie],0))</f>
        <v>30</v>
      </c>
    </row>
    <row r="396" spans="15:24" x14ac:dyDescent="0.25">
      <c r="O396" s="1" t="s">
        <v>12</v>
      </c>
      <c r="P396" s="1" t="s">
        <v>13</v>
      </c>
      <c r="Q396" s="1" t="s">
        <v>14</v>
      </c>
      <c r="R396" s="2">
        <v>41641</v>
      </c>
      <c r="S396" s="2">
        <v>41642</v>
      </c>
      <c r="T396">
        <v>302.5</v>
      </c>
      <c r="U396" t="str">
        <f>podroze5[[#This Row],[Imie]]&amp;podroze5[[#This Row],[Nazwisko]]</f>
        <v>DorotaMorska</v>
      </c>
      <c r="V396">
        <f>COUNTIF(podroze5[id],podroze5[[#This Row],[id]])</f>
        <v>12</v>
      </c>
      <c r="W396">
        <f>podroze5[[#This Row],[D_powr]]-podroze5[[#This Row],[D_wyj]]+1</f>
        <v>2</v>
      </c>
      <c r="X396" s="1" cm="1">
        <f t="array" ref="X396">SUM(IF(podroze5[Nazwisko]=podroze5[[#This Row],[Nazwisko]],podroze5[dnie],0))</f>
        <v>30</v>
      </c>
    </row>
    <row r="397" spans="15:24" x14ac:dyDescent="0.25">
      <c r="O397" s="1" t="s">
        <v>12</v>
      </c>
      <c r="P397" s="1" t="s">
        <v>13</v>
      </c>
      <c r="Q397" s="1" t="s">
        <v>30</v>
      </c>
      <c r="R397" s="2">
        <v>41716</v>
      </c>
      <c r="S397" s="2">
        <v>41717</v>
      </c>
      <c r="T397">
        <v>331.5</v>
      </c>
      <c r="U397" t="str">
        <f>podroze5[[#This Row],[Imie]]&amp;podroze5[[#This Row],[Nazwisko]]</f>
        <v>DorotaMorska</v>
      </c>
      <c r="V397">
        <f>COUNTIF(podroze5[id],podroze5[[#This Row],[id]])</f>
        <v>12</v>
      </c>
      <c r="W397">
        <f>podroze5[[#This Row],[D_powr]]-podroze5[[#This Row],[D_wyj]]+1</f>
        <v>2</v>
      </c>
      <c r="X397" s="1" cm="1">
        <f t="array" ref="X397">SUM(IF(podroze5[Nazwisko]=podroze5[[#This Row],[Nazwisko]],podroze5[dnie],0))</f>
        <v>30</v>
      </c>
    </row>
    <row r="398" spans="15:24" x14ac:dyDescent="0.25">
      <c r="O398" s="1" t="s">
        <v>12</v>
      </c>
      <c r="P398" s="1" t="s">
        <v>13</v>
      </c>
      <c r="Q398" s="1" t="s">
        <v>17</v>
      </c>
      <c r="R398" s="2">
        <v>41911</v>
      </c>
      <c r="S398" s="2">
        <v>41912</v>
      </c>
      <c r="T398">
        <v>706.5</v>
      </c>
      <c r="U398" t="str">
        <f>podroze5[[#This Row],[Imie]]&amp;podroze5[[#This Row],[Nazwisko]]</f>
        <v>DorotaMorska</v>
      </c>
      <c r="V398">
        <f>COUNTIF(podroze5[id],podroze5[[#This Row],[id]])</f>
        <v>12</v>
      </c>
      <c r="W398">
        <f>podroze5[[#This Row],[D_powr]]-podroze5[[#This Row],[D_wyj]]+1</f>
        <v>2</v>
      </c>
      <c r="X398" s="1" cm="1">
        <f t="array" ref="X398">SUM(IF(podroze5[Nazwisko]=podroze5[[#This Row],[Nazwisko]],podroze5[dnie],0))</f>
        <v>30</v>
      </c>
    </row>
    <row r="399" spans="15:24" x14ac:dyDescent="0.25">
      <c r="O399" s="1" t="s">
        <v>12</v>
      </c>
      <c r="P399" s="1" t="s">
        <v>13</v>
      </c>
      <c r="Q399" s="1" t="s">
        <v>59</v>
      </c>
      <c r="R399" s="2">
        <v>41922</v>
      </c>
      <c r="S399" s="2">
        <v>41923</v>
      </c>
      <c r="T399">
        <v>601</v>
      </c>
      <c r="U399" t="str">
        <f>podroze5[[#This Row],[Imie]]&amp;podroze5[[#This Row],[Nazwisko]]</f>
        <v>DorotaMorska</v>
      </c>
      <c r="V399">
        <f>COUNTIF(podroze5[id],podroze5[[#This Row],[id]])</f>
        <v>12</v>
      </c>
      <c r="W399">
        <f>podroze5[[#This Row],[D_powr]]-podroze5[[#This Row],[D_wyj]]+1</f>
        <v>2</v>
      </c>
      <c r="X399" s="1" cm="1">
        <f t="array" ref="X399">SUM(IF(podroze5[Nazwisko]=podroze5[[#This Row],[Nazwisko]],podroze5[dnie],0))</f>
        <v>30</v>
      </c>
    </row>
    <row r="400" spans="15:24" x14ac:dyDescent="0.25">
      <c r="O400" s="1" t="s">
        <v>12</v>
      </c>
      <c r="P400" s="1" t="s">
        <v>13</v>
      </c>
      <c r="Q400" s="1" t="s">
        <v>17</v>
      </c>
      <c r="R400" s="2">
        <v>41947</v>
      </c>
      <c r="S400" s="2">
        <v>41948</v>
      </c>
      <c r="T400">
        <v>706.5</v>
      </c>
      <c r="U400" t="str">
        <f>podroze5[[#This Row],[Imie]]&amp;podroze5[[#This Row],[Nazwisko]]</f>
        <v>DorotaMorska</v>
      </c>
      <c r="V400">
        <f>COUNTIF(podroze5[id],podroze5[[#This Row],[id]])</f>
        <v>12</v>
      </c>
      <c r="W400">
        <f>podroze5[[#This Row],[D_powr]]-podroze5[[#This Row],[D_wyj]]+1</f>
        <v>2</v>
      </c>
      <c r="X400" s="1" cm="1">
        <f t="array" ref="X400">SUM(IF(podroze5[Nazwisko]=podroze5[[#This Row],[Nazwisko]],podroze5[dnie],0))</f>
        <v>30</v>
      </c>
    </row>
    <row r="401" spans="15:24" x14ac:dyDescent="0.25">
      <c r="O401" s="1" t="s">
        <v>137</v>
      </c>
      <c r="P401" s="1" t="s">
        <v>138</v>
      </c>
      <c r="Q401" s="1" t="s">
        <v>30</v>
      </c>
      <c r="R401" s="2">
        <v>41689</v>
      </c>
      <c r="S401" s="2">
        <v>41690</v>
      </c>
      <c r="T401">
        <v>331.5</v>
      </c>
      <c r="U401" t="str">
        <f>podroze5[[#This Row],[Imie]]&amp;podroze5[[#This Row],[Nazwisko]]</f>
        <v>RozaliaSiedlecka</v>
      </c>
      <c r="V401">
        <f>COUNTIF(podroze5[id],podroze5[[#This Row],[id]])</f>
        <v>11</v>
      </c>
      <c r="W401">
        <f>podroze5[[#This Row],[D_powr]]-podroze5[[#This Row],[D_wyj]]+1</f>
        <v>2</v>
      </c>
      <c r="X401" s="1" cm="1">
        <f t="array" ref="X401">SUM(IF(podroze5[Nazwisko]=podroze5[[#This Row],[Nazwisko]],podroze5[dnie],0))</f>
        <v>30</v>
      </c>
    </row>
    <row r="402" spans="15:24" x14ac:dyDescent="0.25">
      <c r="O402" s="1" t="s">
        <v>137</v>
      </c>
      <c r="P402" s="1" t="s">
        <v>138</v>
      </c>
      <c r="Q402" s="1" t="s">
        <v>72</v>
      </c>
      <c r="R402" s="2">
        <v>41725</v>
      </c>
      <c r="S402" s="2">
        <v>41726</v>
      </c>
      <c r="T402">
        <v>693.7</v>
      </c>
      <c r="U402" t="str">
        <f>podroze5[[#This Row],[Imie]]&amp;podroze5[[#This Row],[Nazwisko]]</f>
        <v>RozaliaSiedlecka</v>
      </c>
      <c r="V402">
        <f>COUNTIF(podroze5[id],podroze5[[#This Row],[id]])</f>
        <v>11</v>
      </c>
      <c r="W402">
        <f>podroze5[[#This Row],[D_powr]]-podroze5[[#This Row],[D_wyj]]+1</f>
        <v>2</v>
      </c>
      <c r="X402" s="1" cm="1">
        <f t="array" ref="X402">SUM(IF(podroze5[Nazwisko]=podroze5[[#This Row],[Nazwisko]],podroze5[dnie],0))</f>
        <v>30</v>
      </c>
    </row>
    <row r="403" spans="15:24" x14ac:dyDescent="0.25">
      <c r="O403" s="1" t="s">
        <v>137</v>
      </c>
      <c r="P403" s="1" t="s">
        <v>138</v>
      </c>
      <c r="Q403" s="1" t="s">
        <v>8</v>
      </c>
      <c r="R403" s="2">
        <v>41917</v>
      </c>
      <c r="S403" s="2">
        <v>41918</v>
      </c>
      <c r="T403">
        <v>891</v>
      </c>
      <c r="U403" t="str">
        <f>podroze5[[#This Row],[Imie]]&amp;podroze5[[#This Row],[Nazwisko]]</f>
        <v>RozaliaSiedlecka</v>
      </c>
      <c r="V403">
        <f>COUNTIF(podroze5[id],podroze5[[#This Row],[id]])</f>
        <v>11</v>
      </c>
      <c r="W403">
        <f>podroze5[[#This Row],[D_powr]]-podroze5[[#This Row],[D_wyj]]+1</f>
        <v>2</v>
      </c>
      <c r="X403" s="1" cm="1">
        <f t="array" ref="X403">SUM(IF(podroze5[Nazwisko]=podroze5[[#This Row],[Nazwisko]],podroze5[dnie],0))</f>
        <v>30</v>
      </c>
    </row>
    <row r="404" spans="15:24" x14ac:dyDescent="0.25">
      <c r="O404" s="1" t="s">
        <v>86</v>
      </c>
      <c r="P404" s="1" t="s">
        <v>136</v>
      </c>
      <c r="Q404" s="1" t="s">
        <v>14</v>
      </c>
      <c r="R404" s="2">
        <v>41815</v>
      </c>
      <c r="S404" s="2">
        <v>41816</v>
      </c>
      <c r="T404">
        <v>302.5</v>
      </c>
      <c r="U404" t="str">
        <f>podroze5[[#This Row],[Imie]]&amp;podroze5[[#This Row],[Nazwisko]]</f>
        <v>AdamWradoch</v>
      </c>
      <c r="V404">
        <f>COUNTIF(podroze5[id],podroze5[[#This Row],[id]])</f>
        <v>11</v>
      </c>
      <c r="W404">
        <f>podroze5[[#This Row],[D_powr]]-podroze5[[#This Row],[D_wyj]]+1</f>
        <v>2</v>
      </c>
      <c r="X404" s="1" cm="1">
        <f t="array" ref="X404">SUM(IF(podroze5[Nazwisko]=podroze5[[#This Row],[Nazwisko]],podroze5[dnie],0))</f>
        <v>30</v>
      </c>
    </row>
    <row r="405" spans="15:24" x14ac:dyDescent="0.25">
      <c r="O405" s="1" t="s">
        <v>86</v>
      </c>
      <c r="P405" s="1" t="s">
        <v>136</v>
      </c>
      <c r="Q405" s="1" t="s">
        <v>72</v>
      </c>
      <c r="R405" s="2">
        <v>41887</v>
      </c>
      <c r="S405" s="2">
        <v>41888</v>
      </c>
      <c r="T405">
        <v>693.7</v>
      </c>
      <c r="U405" t="str">
        <f>podroze5[[#This Row],[Imie]]&amp;podroze5[[#This Row],[Nazwisko]]</f>
        <v>AdamWradoch</v>
      </c>
      <c r="V405">
        <f>COUNTIF(podroze5[id],podroze5[[#This Row],[id]])</f>
        <v>11</v>
      </c>
      <c r="W405">
        <f>podroze5[[#This Row],[D_powr]]-podroze5[[#This Row],[D_wyj]]+1</f>
        <v>2</v>
      </c>
      <c r="X405" s="1" cm="1">
        <f t="array" ref="X405">SUM(IF(podroze5[Nazwisko]=podroze5[[#This Row],[Nazwisko]],podroze5[dnie],0))</f>
        <v>30</v>
      </c>
    </row>
    <row r="406" spans="15:24" x14ac:dyDescent="0.25">
      <c r="O406" s="1" t="s">
        <v>86</v>
      </c>
      <c r="P406" s="1" t="s">
        <v>136</v>
      </c>
      <c r="Q406" s="1" t="s">
        <v>8</v>
      </c>
      <c r="R406" s="2">
        <v>41971</v>
      </c>
      <c r="S406" s="2">
        <v>41972</v>
      </c>
      <c r="T406">
        <v>891</v>
      </c>
      <c r="U406" t="str">
        <f>podroze5[[#This Row],[Imie]]&amp;podroze5[[#This Row],[Nazwisko]]</f>
        <v>AdamWradoch</v>
      </c>
      <c r="V406">
        <f>COUNTIF(podroze5[id],podroze5[[#This Row],[id]])</f>
        <v>11</v>
      </c>
      <c r="W406">
        <f>podroze5[[#This Row],[D_powr]]-podroze5[[#This Row],[D_wyj]]+1</f>
        <v>2</v>
      </c>
      <c r="X406" s="1" cm="1">
        <f t="array" ref="X406">SUM(IF(podroze5[Nazwisko]=podroze5[[#This Row],[Nazwisko]],podroze5[dnie],0))</f>
        <v>30</v>
      </c>
    </row>
    <row r="407" spans="15:24" x14ac:dyDescent="0.25">
      <c r="O407" s="1" t="s">
        <v>86</v>
      </c>
      <c r="P407" s="1" t="s">
        <v>136</v>
      </c>
      <c r="Q407" s="1" t="s">
        <v>47</v>
      </c>
      <c r="R407" s="2">
        <v>41982</v>
      </c>
      <c r="S407" s="2">
        <v>41983</v>
      </c>
      <c r="T407">
        <v>526.79999999999995</v>
      </c>
      <c r="U407" t="str">
        <f>podroze5[[#This Row],[Imie]]&amp;podroze5[[#This Row],[Nazwisko]]</f>
        <v>AdamWradoch</v>
      </c>
      <c r="V407">
        <f>COUNTIF(podroze5[id],podroze5[[#This Row],[id]])</f>
        <v>11</v>
      </c>
      <c r="W407">
        <f>podroze5[[#This Row],[D_powr]]-podroze5[[#This Row],[D_wyj]]+1</f>
        <v>2</v>
      </c>
      <c r="X407" s="1" cm="1">
        <f t="array" ref="X407">SUM(IF(podroze5[Nazwisko]=podroze5[[#This Row],[Nazwisko]],podroze5[dnie],0))</f>
        <v>30</v>
      </c>
    </row>
    <row r="408" spans="15:24" x14ac:dyDescent="0.25">
      <c r="O408" s="1" t="s">
        <v>86</v>
      </c>
      <c r="P408" s="1" t="s">
        <v>136</v>
      </c>
      <c r="Q408" s="1" t="s">
        <v>30</v>
      </c>
      <c r="R408" s="2">
        <v>42002</v>
      </c>
      <c r="S408" s="2">
        <v>42003</v>
      </c>
      <c r="T408">
        <v>331.5</v>
      </c>
      <c r="U408" t="str">
        <f>podroze5[[#This Row],[Imie]]&amp;podroze5[[#This Row],[Nazwisko]]</f>
        <v>AdamWradoch</v>
      </c>
      <c r="V408">
        <f>COUNTIF(podroze5[id],podroze5[[#This Row],[id]])</f>
        <v>11</v>
      </c>
      <c r="W408">
        <f>podroze5[[#This Row],[D_powr]]-podroze5[[#This Row],[D_wyj]]+1</f>
        <v>2</v>
      </c>
      <c r="X408" s="1" cm="1">
        <f t="array" ref="X408">SUM(IF(podroze5[Nazwisko]=podroze5[[#This Row],[Nazwisko]],podroze5[dnie],0))</f>
        <v>30</v>
      </c>
    </row>
    <row r="409" spans="15:24" x14ac:dyDescent="0.25">
      <c r="O409" s="1" t="s">
        <v>61</v>
      </c>
      <c r="P409" s="1" t="s">
        <v>62</v>
      </c>
      <c r="Q409" s="1" t="s">
        <v>19</v>
      </c>
      <c r="R409" s="2">
        <v>41963</v>
      </c>
      <c r="S409" s="2">
        <v>41964</v>
      </c>
      <c r="T409">
        <v>654.4</v>
      </c>
      <c r="U409" t="str">
        <f>podroze5[[#This Row],[Imie]]&amp;podroze5[[#This Row],[Nazwisko]]</f>
        <v>AmadeuszHelski</v>
      </c>
      <c r="V409">
        <f>COUNTIF(podroze5[id],podroze5[[#This Row],[id]])</f>
        <v>9</v>
      </c>
      <c r="W409">
        <f>podroze5[[#This Row],[D_powr]]-podroze5[[#This Row],[D_wyj]]+1</f>
        <v>2</v>
      </c>
      <c r="X409" s="1" cm="1">
        <f t="array" ref="X409">SUM(IF(podroze5[Nazwisko]=podroze5[[#This Row],[Nazwisko]],podroze5[dnie],0))</f>
        <v>30</v>
      </c>
    </row>
    <row r="410" spans="15:24" x14ac:dyDescent="0.25">
      <c r="O410" s="1" t="s">
        <v>61</v>
      </c>
      <c r="P410" s="1" t="s">
        <v>62</v>
      </c>
      <c r="Q410" s="1" t="s">
        <v>8</v>
      </c>
      <c r="R410" s="2">
        <v>41967</v>
      </c>
      <c r="S410" s="2">
        <v>41968</v>
      </c>
      <c r="T410">
        <v>891</v>
      </c>
      <c r="U410" t="str">
        <f>podroze5[[#This Row],[Imie]]&amp;podroze5[[#This Row],[Nazwisko]]</f>
        <v>AmadeuszHelski</v>
      </c>
      <c r="V410">
        <f>COUNTIF(podroze5[id],podroze5[[#This Row],[id]])</f>
        <v>9</v>
      </c>
      <c r="W410">
        <f>podroze5[[#This Row],[D_powr]]-podroze5[[#This Row],[D_wyj]]+1</f>
        <v>2</v>
      </c>
      <c r="X410" s="1" cm="1">
        <f t="array" ref="X410">SUM(IF(podroze5[Nazwisko]=podroze5[[#This Row],[Nazwisko]],podroze5[dnie],0))</f>
        <v>30</v>
      </c>
    </row>
    <row r="411" spans="15:24" x14ac:dyDescent="0.25">
      <c r="O411" s="1" t="s">
        <v>33</v>
      </c>
      <c r="P411" s="1" t="s">
        <v>34</v>
      </c>
      <c r="Q411" s="1" t="s">
        <v>17</v>
      </c>
      <c r="R411" s="2">
        <v>41922</v>
      </c>
      <c r="S411" s="2">
        <v>41922</v>
      </c>
      <c r="T411">
        <v>501.5</v>
      </c>
      <c r="U411" t="str">
        <f>podroze5[[#This Row],[Imie]]&amp;podroze5[[#This Row],[Nazwisko]]</f>
        <v>AndrzejKlajn</v>
      </c>
      <c r="V411">
        <f>COUNTIF(podroze5[id],podroze5[[#This Row],[id]])</f>
        <v>13</v>
      </c>
      <c r="W411">
        <f>podroze5[[#This Row],[D_powr]]-podroze5[[#This Row],[D_wyj]]+1</f>
        <v>1</v>
      </c>
      <c r="X411" s="1" cm="1">
        <f t="array" ref="X411">SUM(IF(podroze5[Nazwisko]=podroze5[[#This Row],[Nazwisko]],podroze5[dnie],0))</f>
        <v>30</v>
      </c>
    </row>
    <row r="412" spans="15:24" x14ac:dyDescent="0.25">
      <c r="O412" s="1" t="s">
        <v>33</v>
      </c>
      <c r="P412" s="1" t="s">
        <v>34</v>
      </c>
      <c r="Q412" s="1" t="s">
        <v>72</v>
      </c>
      <c r="R412" s="2">
        <v>41925</v>
      </c>
      <c r="S412" s="2">
        <v>41925</v>
      </c>
      <c r="T412">
        <v>494.7</v>
      </c>
      <c r="U412" t="str">
        <f>podroze5[[#This Row],[Imie]]&amp;podroze5[[#This Row],[Nazwisko]]</f>
        <v>AndrzejKlajn</v>
      </c>
      <c r="V412">
        <f>COUNTIF(podroze5[id],podroze5[[#This Row],[id]])</f>
        <v>13</v>
      </c>
      <c r="W412">
        <f>podroze5[[#This Row],[D_powr]]-podroze5[[#This Row],[D_wyj]]+1</f>
        <v>1</v>
      </c>
      <c r="X412" s="1" cm="1">
        <f t="array" ref="X412">SUM(IF(podroze5[Nazwisko]=podroze5[[#This Row],[Nazwisko]],podroze5[dnie],0))</f>
        <v>30</v>
      </c>
    </row>
    <row r="413" spans="15:24" x14ac:dyDescent="0.25">
      <c r="O413" s="1" t="s">
        <v>33</v>
      </c>
      <c r="P413" s="1" t="s">
        <v>34</v>
      </c>
      <c r="Q413" s="1" t="s">
        <v>59</v>
      </c>
      <c r="R413" s="2">
        <v>41970</v>
      </c>
      <c r="S413" s="2">
        <v>41970</v>
      </c>
      <c r="T413">
        <v>442</v>
      </c>
      <c r="U413" t="str">
        <f>podroze5[[#This Row],[Imie]]&amp;podroze5[[#This Row],[Nazwisko]]</f>
        <v>AndrzejKlajn</v>
      </c>
      <c r="V413">
        <f>COUNTIF(podroze5[id],podroze5[[#This Row],[id]])</f>
        <v>13</v>
      </c>
      <c r="W413">
        <f>podroze5[[#This Row],[D_powr]]-podroze5[[#This Row],[D_wyj]]+1</f>
        <v>1</v>
      </c>
      <c r="X413" s="1" cm="1">
        <f t="array" ref="X413">SUM(IF(podroze5[Nazwisko]=podroze5[[#This Row],[Nazwisko]],podroze5[dnie],0))</f>
        <v>30</v>
      </c>
    </row>
    <row r="414" spans="15:24" x14ac:dyDescent="0.25">
      <c r="O414" s="1" t="s">
        <v>33</v>
      </c>
      <c r="P414" s="1" t="s">
        <v>34</v>
      </c>
      <c r="Q414" s="1" t="s">
        <v>59</v>
      </c>
      <c r="R414" s="2">
        <v>41974</v>
      </c>
      <c r="S414" s="2">
        <v>41974</v>
      </c>
      <c r="T414">
        <v>442</v>
      </c>
      <c r="U414" t="str">
        <f>podroze5[[#This Row],[Imie]]&amp;podroze5[[#This Row],[Nazwisko]]</f>
        <v>AndrzejKlajn</v>
      </c>
      <c r="V414">
        <f>COUNTIF(podroze5[id],podroze5[[#This Row],[id]])</f>
        <v>13</v>
      </c>
      <c r="W414">
        <f>podroze5[[#This Row],[D_powr]]-podroze5[[#This Row],[D_wyj]]+1</f>
        <v>1</v>
      </c>
      <c r="X414" s="1" cm="1">
        <f t="array" ref="X414">SUM(IF(podroze5[Nazwisko]=podroze5[[#This Row],[Nazwisko]],podroze5[dnie],0))</f>
        <v>30</v>
      </c>
    </row>
    <row r="415" spans="15:24" x14ac:dyDescent="0.25">
      <c r="O415" s="1" t="s">
        <v>33</v>
      </c>
      <c r="P415" s="1" t="s">
        <v>34</v>
      </c>
      <c r="Q415" s="1" t="s">
        <v>24</v>
      </c>
      <c r="R415" s="2">
        <v>41984</v>
      </c>
      <c r="S415" s="2">
        <v>41984</v>
      </c>
      <c r="T415">
        <v>290.7</v>
      </c>
      <c r="U415" t="str">
        <f>podroze5[[#This Row],[Imie]]&amp;podroze5[[#This Row],[Nazwisko]]</f>
        <v>AndrzejKlajn</v>
      </c>
      <c r="V415">
        <f>COUNTIF(podroze5[id],podroze5[[#This Row],[id]])</f>
        <v>13</v>
      </c>
      <c r="W415">
        <f>podroze5[[#This Row],[D_powr]]-podroze5[[#This Row],[D_wyj]]+1</f>
        <v>1</v>
      </c>
      <c r="X415" s="1" cm="1">
        <f t="array" ref="X415">SUM(IF(podroze5[Nazwisko]=podroze5[[#This Row],[Nazwisko]],podroze5[dnie],0))</f>
        <v>30</v>
      </c>
    </row>
    <row r="416" spans="15:24" x14ac:dyDescent="0.25">
      <c r="O416" s="1" t="s">
        <v>33</v>
      </c>
      <c r="P416" s="1" t="s">
        <v>34</v>
      </c>
      <c r="Q416" s="1" t="s">
        <v>17</v>
      </c>
      <c r="R416" s="2">
        <v>41986</v>
      </c>
      <c r="S416" s="2">
        <v>41986</v>
      </c>
      <c r="T416">
        <v>501.5</v>
      </c>
      <c r="U416" t="str">
        <f>podroze5[[#This Row],[Imie]]&amp;podroze5[[#This Row],[Nazwisko]]</f>
        <v>AndrzejKlajn</v>
      </c>
      <c r="V416">
        <f>COUNTIF(podroze5[id],podroze5[[#This Row],[id]])</f>
        <v>13</v>
      </c>
      <c r="W416">
        <f>podroze5[[#This Row],[D_powr]]-podroze5[[#This Row],[D_wyj]]+1</f>
        <v>1</v>
      </c>
      <c r="X416" s="1" cm="1">
        <f t="array" ref="X416">SUM(IF(podroze5[Nazwisko]=podroze5[[#This Row],[Nazwisko]],podroze5[dnie],0))</f>
        <v>30</v>
      </c>
    </row>
    <row r="417" spans="15:24" x14ac:dyDescent="0.25">
      <c r="O417" s="1" t="s">
        <v>131</v>
      </c>
      <c r="P417" s="1" t="s">
        <v>154</v>
      </c>
      <c r="Q417" s="1" t="s">
        <v>8</v>
      </c>
      <c r="R417" s="2">
        <v>41692</v>
      </c>
      <c r="S417" s="2">
        <v>41692</v>
      </c>
      <c r="T417">
        <v>680</v>
      </c>
      <c r="U417" t="str">
        <f>podroze5[[#This Row],[Imie]]&amp;podroze5[[#This Row],[Nazwisko]]</f>
        <v>WiktorBudzis</v>
      </c>
      <c r="V417">
        <f>COUNTIF(podroze5[id],podroze5[[#This Row],[id]])</f>
        <v>12</v>
      </c>
      <c r="W417">
        <f>podroze5[[#This Row],[D_powr]]-podroze5[[#This Row],[D_wyj]]+1</f>
        <v>1</v>
      </c>
      <c r="X417" s="1" cm="1">
        <f t="array" ref="X417">SUM(IF(podroze5[Nazwisko]=podroze5[[#This Row],[Nazwisko]],podroze5[dnie],0))</f>
        <v>30</v>
      </c>
    </row>
    <row r="418" spans="15:24" x14ac:dyDescent="0.25">
      <c r="O418" s="1" t="s">
        <v>131</v>
      </c>
      <c r="P418" s="1" t="s">
        <v>154</v>
      </c>
      <c r="Q418" s="1" t="s">
        <v>38</v>
      </c>
      <c r="R418" s="2">
        <v>41698</v>
      </c>
      <c r="S418" s="2">
        <v>41698</v>
      </c>
      <c r="T418">
        <v>278.8</v>
      </c>
      <c r="U418" t="str">
        <f>podroze5[[#This Row],[Imie]]&amp;podroze5[[#This Row],[Nazwisko]]</f>
        <v>WiktorBudzis</v>
      </c>
      <c r="V418">
        <f>COUNTIF(podroze5[id],podroze5[[#This Row],[id]])</f>
        <v>12</v>
      </c>
      <c r="W418">
        <f>podroze5[[#This Row],[D_powr]]-podroze5[[#This Row],[D_wyj]]+1</f>
        <v>1</v>
      </c>
      <c r="X418" s="1" cm="1">
        <f t="array" ref="X418">SUM(IF(podroze5[Nazwisko]=podroze5[[#This Row],[Nazwisko]],podroze5[dnie],0))</f>
        <v>30</v>
      </c>
    </row>
    <row r="419" spans="15:24" x14ac:dyDescent="0.25">
      <c r="O419" s="1" t="s">
        <v>131</v>
      </c>
      <c r="P419" s="1" t="s">
        <v>154</v>
      </c>
      <c r="Q419" s="1" t="s">
        <v>24</v>
      </c>
      <c r="R419" s="2">
        <v>41708</v>
      </c>
      <c r="S419" s="2">
        <v>41708</v>
      </c>
      <c r="T419">
        <v>290.7</v>
      </c>
      <c r="U419" t="str">
        <f>podroze5[[#This Row],[Imie]]&amp;podroze5[[#This Row],[Nazwisko]]</f>
        <v>WiktorBudzis</v>
      </c>
      <c r="V419">
        <f>COUNTIF(podroze5[id],podroze5[[#This Row],[id]])</f>
        <v>12</v>
      </c>
      <c r="W419">
        <f>podroze5[[#This Row],[D_powr]]-podroze5[[#This Row],[D_wyj]]+1</f>
        <v>1</v>
      </c>
      <c r="X419" s="1" cm="1">
        <f t="array" ref="X419">SUM(IF(podroze5[Nazwisko]=podroze5[[#This Row],[Nazwisko]],podroze5[dnie],0))</f>
        <v>30</v>
      </c>
    </row>
    <row r="420" spans="15:24" x14ac:dyDescent="0.25">
      <c r="O420" s="1" t="s">
        <v>131</v>
      </c>
      <c r="P420" s="1" t="s">
        <v>154</v>
      </c>
      <c r="Q420" s="1" t="s">
        <v>59</v>
      </c>
      <c r="R420" s="2">
        <v>41975</v>
      </c>
      <c r="S420" s="2">
        <v>41975</v>
      </c>
      <c r="T420">
        <v>442</v>
      </c>
      <c r="U420" t="str">
        <f>podroze5[[#This Row],[Imie]]&amp;podroze5[[#This Row],[Nazwisko]]</f>
        <v>WiktorBudzis</v>
      </c>
      <c r="V420">
        <f>COUNTIF(podroze5[id],podroze5[[#This Row],[id]])</f>
        <v>12</v>
      </c>
      <c r="W420">
        <f>podroze5[[#This Row],[D_powr]]-podroze5[[#This Row],[D_wyj]]+1</f>
        <v>1</v>
      </c>
      <c r="X420" s="1" cm="1">
        <f t="array" ref="X420">SUM(IF(podroze5[Nazwisko]=podroze5[[#This Row],[Nazwisko]],podroze5[dnie],0))</f>
        <v>30</v>
      </c>
    </row>
    <row r="421" spans="15:24" x14ac:dyDescent="0.25">
      <c r="O421" s="1" t="s">
        <v>143</v>
      </c>
      <c r="P421" s="1" t="s">
        <v>144</v>
      </c>
      <c r="Q421" s="1" t="s">
        <v>66</v>
      </c>
      <c r="R421" s="2">
        <v>41860</v>
      </c>
      <c r="S421" s="2">
        <v>41860</v>
      </c>
      <c r="T421">
        <v>307.7</v>
      </c>
      <c r="U421" t="str">
        <f>podroze5[[#This Row],[Imie]]&amp;podroze5[[#This Row],[Nazwisko]]</f>
        <v>BogumiLubelski</v>
      </c>
      <c r="V421">
        <f>COUNTIF(podroze5[id],podroze5[[#This Row],[id]])</f>
        <v>12</v>
      </c>
      <c r="W421">
        <f>podroze5[[#This Row],[D_powr]]-podroze5[[#This Row],[D_wyj]]+1</f>
        <v>1</v>
      </c>
      <c r="X421" s="1" cm="1">
        <f t="array" ref="X421">SUM(IF(podroze5[Nazwisko]=podroze5[[#This Row],[Nazwisko]],podroze5[dnie],0))</f>
        <v>30</v>
      </c>
    </row>
    <row r="422" spans="15:24" x14ac:dyDescent="0.25">
      <c r="O422" s="1" t="s">
        <v>143</v>
      </c>
      <c r="P422" s="1" t="s">
        <v>144</v>
      </c>
      <c r="Q422" s="1" t="s">
        <v>66</v>
      </c>
      <c r="R422" s="2">
        <v>41914</v>
      </c>
      <c r="S422" s="2">
        <v>41914</v>
      </c>
      <c r="T422">
        <v>307.7</v>
      </c>
      <c r="U422" t="str">
        <f>podroze5[[#This Row],[Imie]]&amp;podroze5[[#This Row],[Nazwisko]]</f>
        <v>BogumiLubelski</v>
      </c>
      <c r="V422">
        <f>COUNTIF(podroze5[id],podroze5[[#This Row],[id]])</f>
        <v>12</v>
      </c>
      <c r="W422">
        <f>podroze5[[#This Row],[D_powr]]-podroze5[[#This Row],[D_wyj]]+1</f>
        <v>1</v>
      </c>
      <c r="X422" s="1" cm="1">
        <f t="array" ref="X422">SUM(IF(podroze5[Nazwisko]=podroze5[[#This Row],[Nazwisko]],podroze5[dnie],0))</f>
        <v>30</v>
      </c>
    </row>
    <row r="423" spans="15:24" x14ac:dyDescent="0.25">
      <c r="O423" s="1" t="s">
        <v>12</v>
      </c>
      <c r="P423" s="1" t="s">
        <v>13</v>
      </c>
      <c r="Q423" s="1" t="s">
        <v>8</v>
      </c>
      <c r="R423" s="2">
        <v>41901</v>
      </c>
      <c r="S423" s="2">
        <v>41901</v>
      </c>
      <c r="T423">
        <v>680</v>
      </c>
      <c r="U423" t="str">
        <f>podroze5[[#This Row],[Imie]]&amp;podroze5[[#This Row],[Nazwisko]]</f>
        <v>DorotaMorska</v>
      </c>
      <c r="V423">
        <f>COUNTIF(podroze5[id],podroze5[[#This Row],[id]])</f>
        <v>12</v>
      </c>
      <c r="W423">
        <f>podroze5[[#This Row],[D_powr]]-podroze5[[#This Row],[D_wyj]]+1</f>
        <v>1</v>
      </c>
      <c r="X423" s="1" cm="1">
        <f t="array" ref="X423">SUM(IF(podroze5[Nazwisko]=podroze5[[#This Row],[Nazwisko]],podroze5[dnie],0))</f>
        <v>30</v>
      </c>
    </row>
    <row r="424" spans="15:24" x14ac:dyDescent="0.25">
      <c r="O424" s="1" t="s">
        <v>12</v>
      </c>
      <c r="P424" s="1" t="s">
        <v>13</v>
      </c>
      <c r="Q424" s="1" t="s">
        <v>11</v>
      </c>
      <c r="R424" s="2">
        <v>41927</v>
      </c>
      <c r="S424" s="2">
        <v>41927</v>
      </c>
      <c r="T424">
        <v>156.4</v>
      </c>
      <c r="U424" t="str">
        <f>podroze5[[#This Row],[Imie]]&amp;podroze5[[#This Row],[Nazwisko]]</f>
        <v>DorotaMorska</v>
      </c>
      <c r="V424">
        <f>COUNTIF(podroze5[id],podroze5[[#This Row],[id]])</f>
        <v>12</v>
      </c>
      <c r="W424">
        <f>podroze5[[#This Row],[D_powr]]-podroze5[[#This Row],[D_wyj]]+1</f>
        <v>1</v>
      </c>
      <c r="X424" s="1" cm="1">
        <f t="array" ref="X424">SUM(IF(podroze5[Nazwisko]=podroze5[[#This Row],[Nazwisko]],podroze5[dnie],0))</f>
        <v>30</v>
      </c>
    </row>
    <row r="425" spans="15:24" x14ac:dyDescent="0.25">
      <c r="O425" s="1" t="s">
        <v>12</v>
      </c>
      <c r="P425" s="1" t="s">
        <v>13</v>
      </c>
      <c r="Q425" s="1" t="s">
        <v>30</v>
      </c>
      <c r="R425" s="2">
        <v>41930</v>
      </c>
      <c r="S425" s="2">
        <v>41930</v>
      </c>
      <c r="T425">
        <v>212.5</v>
      </c>
      <c r="U425" t="str">
        <f>podroze5[[#This Row],[Imie]]&amp;podroze5[[#This Row],[Nazwisko]]</f>
        <v>DorotaMorska</v>
      </c>
      <c r="V425">
        <f>COUNTIF(podroze5[id],podroze5[[#This Row],[id]])</f>
        <v>12</v>
      </c>
      <c r="W425">
        <f>podroze5[[#This Row],[D_powr]]-podroze5[[#This Row],[D_wyj]]+1</f>
        <v>1</v>
      </c>
      <c r="X425" s="1" cm="1">
        <f t="array" ref="X425">SUM(IF(podroze5[Nazwisko]=podroze5[[#This Row],[Nazwisko]],podroze5[dnie],0))</f>
        <v>30</v>
      </c>
    </row>
    <row r="426" spans="15:24" x14ac:dyDescent="0.25">
      <c r="O426" s="1" t="s">
        <v>137</v>
      </c>
      <c r="P426" s="1" t="s">
        <v>138</v>
      </c>
      <c r="Q426" s="1" t="s">
        <v>66</v>
      </c>
      <c r="R426" s="2">
        <v>41841</v>
      </c>
      <c r="S426" s="2">
        <v>41841</v>
      </c>
      <c r="T426">
        <v>307.7</v>
      </c>
      <c r="U426" t="str">
        <f>podroze5[[#This Row],[Imie]]&amp;podroze5[[#This Row],[Nazwisko]]</f>
        <v>RozaliaSiedlecka</v>
      </c>
      <c r="V426">
        <f>COUNTIF(podroze5[id],podroze5[[#This Row],[id]])</f>
        <v>11</v>
      </c>
      <c r="W426">
        <f>podroze5[[#This Row],[D_powr]]-podroze5[[#This Row],[D_wyj]]+1</f>
        <v>1</v>
      </c>
      <c r="X426" s="1" cm="1">
        <f t="array" ref="X426">SUM(IF(podroze5[Nazwisko]=podroze5[[#This Row],[Nazwisko]],podroze5[dnie],0))</f>
        <v>30</v>
      </c>
    </row>
    <row r="427" spans="15:24" x14ac:dyDescent="0.25">
      <c r="O427" s="1" t="s">
        <v>86</v>
      </c>
      <c r="P427" s="1" t="s">
        <v>136</v>
      </c>
      <c r="Q427" s="1" t="s">
        <v>38</v>
      </c>
      <c r="R427" s="2">
        <v>41701</v>
      </c>
      <c r="S427" s="2">
        <v>41701</v>
      </c>
      <c r="T427">
        <v>278.8</v>
      </c>
      <c r="U427" t="str">
        <f>podroze5[[#This Row],[Imie]]&amp;podroze5[[#This Row],[Nazwisko]]</f>
        <v>AdamWradoch</v>
      </c>
      <c r="V427">
        <f>COUNTIF(podroze5[id],podroze5[[#This Row],[id]])</f>
        <v>11</v>
      </c>
      <c r="W427">
        <f>podroze5[[#This Row],[D_powr]]-podroze5[[#This Row],[D_wyj]]+1</f>
        <v>1</v>
      </c>
      <c r="X427" s="1" cm="1">
        <f t="array" ref="X427">SUM(IF(podroze5[Nazwisko]=podroze5[[#This Row],[Nazwisko]],podroze5[dnie],0))</f>
        <v>30</v>
      </c>
    </row>
    <row r="428" spans="15:24" x14ac:dyDescent="0.25">
      <c r="O428" s="1" t="s">
        <v>86</v>
      </c>
      <c r="P428" s="1" t="s">
        <v>136</v>
      </c>
      <c r="Q428" s="1" t="s">
        <v>24</v>
      </c>
      <c r="R428" s="2">
        <v>41705</v>
      </c>
      <c r="S428" s="2">
        <v>41705</v>
      </c>
      <c r="T428">
        <v>290.7</v>
      </c>
      <c r="U428" t="str">
        <f>podroze5[[#This Row],[Imie]]&amp;podroze5[[#This Row],[Nazwisko]]</f>
        <v>AdamWradoch</v>
      </c>
      <c r="V428">
        <f>COUNTIF(podroze5[id],podroze5[[#This Row],[id]])</f>
        <v>11</v>
      </c>
      <c r="W428">
        <f>podroze5[[#This Row],[D_powr]]-podroze5[[#This Row],[D_wyj]]+1</f>
        <v>1</v>
      </c>
      <c r="X428" s="1" cm="1">
        <f t="array" ref="X428">SUM(IF(podroze5[Nazwisko]=podroze5[[#This Row],[Nazwisko]],podroze5[dnie],0))</f>
        <v>30</v>
      </c>
    </row>
    <row r="429" spans="15:24" x14ac:dyDescent="0.25">
      <c r="O429" s="1" t="s">
        <v>61</v>
      </c>
      <c r="P429" s="1" t="s">
        <v>62</v>
      </c>
      <c r="Q429" s="1" t="s">
        <v>72</v>
      </c>
      <c r="R429" s="2">
        <v>41716</v>
      </c>
      <c r="S429" s="2">
        <v>41716</v>
      </c>
      <c r="T429">
        <v>494.7</v>
      </c>
      <c r="U429" t="str">
        <f>podroze5[[#This Row],[Imie]]&amp;podroze5[[#This Row],[Nazwisko]]</f>
        <v>AmadeuszHelski</v>
      </c>
      <c r="V429">
        <f>COUNTIF(podroze5[id],podroze5[[#This Row],[id]])</f>
        <v>9</v>
      </c>
      <c r="W429">
        <f>podroze5[[#This Row],[D_powr]]-podroze5[[#This Row],[D_wyj]]+1</f>
        <v>1</v>
      </c>
      <c r="X429" s="1" cm="1">
        <f t="array" ref="X429">SUM(IF(podroze5[Nazwisko]=podroze5[[#This Row],[Nazwisko]],podroze5[dnie],0))</f>
        <v>30</v>
      </c>
    </row>
    <row r="430" spans="15:24" x14ac:dyDescent="0.25">
      <c r="O430" s="1" t="s">
        <v>12</v>
      </c>
      <c r="P430" s="1" t="s">
        <v>95</v>
      </c>
      <c r="Q430" s="1" t="s">
        <v>8</v>
      </c>
      <c r="R430" s="2">
        <v>41653</v>
      </c>
      <c r="S430" s="2">
        <v>41656</v>
      </c>
      <c r="T430">
        <v>1313</v>
      </c>
      <c r="U430" t="str">
        <f>podroze5[[#This Row],[Imie]]&amp;podroze5[[#This Row],[Nazwisko]]</f>
        <v>DorotaSosnowiecka</v>
      </c>
      <c r="V430">
        <f>COUNTIF(podroze5[id],podroze5[[#This Row],[id]])</f>
        <v>13</v>
      </c>
      <c r="W430">
        <f>podroze5[[#This Row],[D_powr]]-podroze5[[#This Row],[D_wyj]]+1</f>
        <v>4</v>
      </c>
      <c r="X430" s="1" cm="1">
        <f t="array" ref="X430">SUM(IF(podroze5[Nazwisko]=podroze5[[#This Row],[Nazwisko]],podroze5[dnie],0))</f>
        <v>29</v>
      </c>
    </row>
    <row r="431" spans="15:24" x14ac:dyDescent="0.25">
      <c r="O431" s="1" t="s">
        <v>12</v>
      </c>
      <c r="P431" s="1" t="s">
        <v>95</v>
      </c>
      <c r="Q431" s="1" t="s">
        <v>66</v>
      </c>
      <c r="R431" s="2">
        <v>41886</v>
      </c>
      <c r="S431" s="2">
        <v>41889</v>
      </c>
      <c r="T431">
        <v>841.7</v>
      </c>
      <c r="U431" t="str">
        <f>podroze5[[#This Row],[Imie]]&amp;podroze5[[#This Row],[Nazwisko]]</f>
        <v>DorotaSosnowiecka</v>
      </c>
      <c r="V431">
        <f>COUNTIF(podroze5[id],podroze5[[#This Row],[id]])</f>
        <v>13</v>
      </c>
      <c r="W431">
        <f>podroze5[[#This Row],[D_powr]]-podroze5[[#This Row],[D_wyj]]+1</f>
        <v>4</v>
      </c>
      <c r="X431" s="1" cm="1">
        <f t="array" ref="X431">SUM(IF(podroze5[Nazwisko]=podroze5[[#This Row],[Nazwisko]],podroze5[dnie],0))</f>
        <v>29</v>
      </c>
    </row>
    <row r="432" spans="15:24" x14ac:dyDescent="0.25">
      <c r="O432" s="1" t="s">
        <v>99</v>
      </c>
      <c r="P432" s="1" t="s">
        <v>100</v>
      </c>
      <c r="Q432" s="1" t="s">
        <v>66</v>
      </c>
      <c r="R432" s="2">
        <v>41654</v>
      </c>
      <c r="S432" s="2">
        <v>41658</v>
      </c>
      <c r="T432">
        <v>1019.7</v>
      </c>
      <c r="U432" t="str">
        <f>podroze5[[#This Row],[Imie]]&amp;podroze5[[#This Row],[Nazwisko]]</f>
        <v>EwaKwiska</v>
      </c>
      <c r="V432">
        <f>COUNTIF(podroze5[id],podroze5[[#This Row],[id]])</f>
        <v>8</v>
      </c>
      <c r="W432">
        <f>podroze5[[#This Row],[D_powr]]-podroze5[[#This Row],[D_wyj]]+1</f>
        <v>5</v>
      </c>
      <c r="X432" s="1" cm="1">
        <f t="array" ref="X432">SUM(IF(podroze5[Nazwisko]=podroze5[[#This Row],[Nazwisko]],podroze5[dnie],0))</f>
        <v>29</v>
      </c>
    </row>
    <row r="433" spans="15:24" x14ac:dyDescent="0.25">
      <c r="O433" s="1" t="s">
        <v>99</v>
      </c>
      <c r="P433" s="1" t="s">
        <v>100</v>
      </c>
      <c r="Q433" s="1" t="s">
        <v>11</v>
      </c>
      <c r="R433" s="2">
        <v>41899</v>
      </c>
      <c r="S433" s="2">
        <v>41903</v>
      </c>
      <c r="T433">
        <v>712.4</v>
      </c>
      <c r="U433" t="str">
        <f>podroze5[[#This Row],[Imie]]&amp;podroze5[[#This Row],[Nazwisko]]</f>
        <v>EwaKwiska</v>
      </c>
      <c r="V433">
        <f>COUNTIF(podroze5[id],podroze5[[#This Row],[id]])</f>
        <v>8</v>
      </c>
      <c r="W433">
        <f>podroze5[[#This Row],[D_powr]]-podroze5[[#This Row],[D_wyj]]+1</f>
        <v>5</v>
      </c>
      <c r="X433" s="1" cm="1">
        <f t="array" ref="X433">SUM(IF(podroze5[Nazwisko]=podroze5[[#This Row],[Nazwisko]],podroze5[dnie],0))</f>
        <v>29</v>
      </c>
    </row>
    <row r="434" spans="15:24" x14ac:dyDescent="0.25">
      <c r="O434" s="1" t="s">
        <v>12</v>
      </c>
      <c r="P434" s="1" t="s">
        <v>95</v>
      </c>
      <c r="Q434" s="1" t="s">
        <v>11</v>
      </c>
      <c r="R434" s="2">
        <v>41665</v>
      </c>
      <c r="S434" s="2">
        <v>41667</v>
      </c>
      <c r="T434">
        <v>434.4</v>
      </c>
      <c r="U434" t="str">
        <f>podroze5[[#This Row],[Imie]]&amp;podroze5[[#This Row],[Nazwisko]]</f>
        <v>DorotaSosnowiecka</v>
      </c>
      <c r="V434">
        <f>COUNTIF(podroze5[id],podroze5[[#This Row],[id]])</f>
        <v>13</v>
      </c>
      <c r="W434">
        <f>podroze5[[#This Row],[D_powr]]-podroze5[[#This Row],[D_wyj]]+1</f>
        <v>3</v>
      </c>
      <c r="X434" s="1" cm="1">
        <f t="array" ref="X434">SUM(IF(podroze5[Nazwisko]=podroze5[[#This Row],[Nazwisko]],podroze5[dnie],0))</f>
        <v>29</v>
      </c>
    </row>
    <row r="435" spans="15:24" x14ac:dyDescent="0.25">
      <c r="O435" s="1" t="s">
        <v>12</v>
      </c>
      <c r="P435" s="1" t="s">
        <v>95</v>
      </c>
      <c r="Q435" s="1" t="s">
        <v>27</v>
      </c>
      <c r="R435" s="2">
        <v>41941</v>
      </c>
      <c r="S435" s="2">
        <v>41943</v>
      </c>
      <c r="T435">
        <v>698</v>
      </c>
      <c r="U435" t="str">
        <f>podroze5[[#This Row],[Imie]]&amp;podroze5[[#This Row],[Nazwisko]]</f>
        <v>DorotaSosnowiecka</v>
      </c>
      <c r="V435">
        <f>COUNTIF(podroze5[id],podroze5[[#This Row],[id]])</f>
        <v>13</v>
      </c>
      <c r="W435">
        <f>podroze5[[#This Row],[D_powr]]-podroze5[[#This Row],[D_wyj]]+1</f>
        <v>3</v>
      </c>
      <c r="X435" s="1" cm="1">
        <f t="array" ref="X435">SUM(IF(podroze5[Nazwisko]=podroze5[[#This Row],[Nazwisko]],podroze5[dnie],0))</f>
        <v>29</v>
      </c>
    </row>
    <row r="436" spans="15:24" x14ac:dyDescent="0.25">
      <c r="O436" s="1" t="s">
        <v>99</v>
      </c>
      <c r="P436" s="1" t="s">
        <v>100</v>
      </c>
      <c r="Q436" s="1" t="s">
        <v>27</v>
      </c>
      <c r="R436" s="2">
        <v>41660</v>
      </c>
      <c r="S436" s="2">
        <v>41663</v>
      </c>
      <c r="T436">
        <v>826</v>
      </c>
      <c r="U436" t="str">
        <f>podroze5[[#This Row],[Imie]]&amp;podroze5[[#This Row],[Nazwisko]]</f>
        <v>EwaKwiska</v>
      </c>
      <c r="V436">
        <f>COUNTIF(podroze5[id],podroze5[[#This Row],[id]])</f>
        <v>8</v>
      </c>
      <c r="W436">
        <f>podroze5[[#This Row],[D_powr]]-podroze5[[#This Row],[D_wyj]]+1</f>
        <v>4</v>
      </c>
      <c r="X436" s="1" cm="1">
        <f t="array" ref="X436">SUM(IF(podroze5[Nazwisko]=podroze5[[#This Row],[Nazwisko]],podroze5[dnie],0))</f>
        <v>29</v>
      </c>
    </row>
    <row r="437" spans="15:24" x14ac:dyDescent="0.25">
      <c r="O437" s="1" t="s">
        <v>99</v>
      </c>
      <c r="P437" s="1" t="s">
        <v>100</v>
      </c>
      <c r="Q437" s="1" t="s">
        <v>17</v>
      </c>
      <c r="R437" s="2">
        <v>41923</v>
      </c>
      <c r="S437" s="2">
        <v>41926</v>
      </c>
      <c r="T437">
        <v>1116.5</v>
      </c>
      <c r="U437" t="str">
        <f>podroze5[[#This Row],[Imie]]&amp;podroze5[[#This Row],[Nazwisko]]</f>
        <v>EwaKwiska</v>
      </c>
      <c r="V437">
        <f>COUNTIF(podroze5[id],podroze5[[#This Row],[id]])</f>
        <v>8</v>
      </c>
      <c r="W437">
        <f>podroze5[[#This Row],[D_powr]]-podroze5[[#This Row],[D_wyj]]+1</f>
        <v>4</v>
      </c>
      <c r="X437" s="1" cm="1">
        <f t="array" ref="X437">SUM(IF(podroze5[Nazwisko]=podroze5[[#This Row],[Nazwisko]],podroze5[dnie],0))</f>
        <v>29</v>
      </c>
    </row>
    <row r="438" spans="15:24" x14ac:dyDescent="0.25">
      <c r="O438" s="1" t="s">
        <v>99</v>
      </c>
      <c r="P438" s="1" t="s">
        <v>100</v>
      </c>
      <c r="Q438" s="1" t="s">
        <v>72</v>
      </c>
      <c r="R438" s="2">
        <v>41971</v>
      </c>
      <c r="S438" s="2">
        <v>41974</v>
      </c>
      <c r="T438">
        <v>1091.7</v>
      </c>
      <c r="U438" t="str">
        <f>podroze5[[#This Row],[Imie]]&amp;podroze5[[#This Row],[Nazwisko]]</f>
        <v>EwaKwiska</v>
      </c>
      <c r="V438">
        <f>COUNTIF(podroze5[id],podroze5[[#This Row],[id]])</f>
        <v>8</v>
      </c>
      <c r="W438">
        <f>podroze5[[#This Row],[D_powr]]-podroze5[[#This Row],[D_wyj]]+1</f>
        <v>4</v>
      </c>
      <c r="X438" s="1" cm="1">
        <f t="array" ref="X438">SUM(IF(podroze5[Nazwisko]=podroze5[[#This Row],[Nazwisko]],podroze5[dnie],0))</f>
        <v>29</v>
      </c>
    </row>
    <row r="439" spans="15:24" x14ac:dyDescent="0.25">
      <c r="O439" s="1" t="s">
        <v>12</v>
      </c>
      <c r="P439" s="1" t="s">
        <v>95</v>
      </c>
      <c r="Q439" s="1" t="s">
        <v>8</v>
      </c>
      <c r="R439" s="2">
        <v>41689</v>
      </c>
      <c r="S439" s="2">
        <v>41690</v>
      </c>
      <c r="T439">
        <v>891</v>
      </c>
      <c r="U439" t="str">
        <f>podroze5[[#This Row],[Imie]]&amp;podroze5[[#This Row],[Nazwisko]]</f>
        <v>DorotaSosnowiecka</v>
      </c>
      <c r="V439">
        <f>COUNTIF(podroze5[id],podroze5[[#This Row],[id]])</f>
        <v>13</v>
      </c>
      <c r="W439">
        <f>podroze5[[#This Row],[D_powr]]-podroze5[[#This Row],[D_wyj]]+1</f>
        <v>2</v>
      </c>
      <c r="X439" s="1" cm="1">
        <f t="array" ref="X439">SUM(IF(podroze5[Nazwisko]=podroze5[[#This Row],[Nazwisko]],podroze5[dnie],0))</f>
        <v>29</v>
      </c>
    </row>
    <row r="440" spans="15:24" x14ac:dyDescent="0.25">
      <c r="O440" s="1" t="s">
        <v>12</v>
      </c>
      <c r="P440" s="1" t="s">
        <v>95</v>
      </c>
      <c r="Q440" s="1" t="s">
        <v>11</v>
      </c>
      <c r="R440" s="2">
        <v>41689</v>
      </c>
      <c r="S440" s="2">
        <v>41690</v>
      </c>
      <c r="T440">
        <v>295.39999999999998</v>
      </c>
      <c r="U440" t="str">
        <f>podroze5[[#This Row],[Imie]]&amp;podroze5[[#This Row],[Nazwisko]]</f>
        <v>DorotaSosnowiecka</v>
      </c>
      <c r="V440">
        <f>COUNTIF(podroze5[id],podroze5[[#This Row],[id]])</f>
        <v>13</v>
      </c>
      <c r="W440">
        <f>podroze5[[#This Row],[D_powr]]-podroze5[[#This Row],[D_wyj]]+1</f>
        <v>2</v>
      </c>
      <c r="X440" s="1" cm="1">
        <f t="array" ref="X440">SUM(IF(podroze5[Nazwisko]=podroze5[[#This Row],[Nazwisko]],podroze5[dnie],0))</f>
        <v>29</v>
      </c>
    </row>
    <row r="441" spans="15:24" x14ac:dyDescent="0.25">
      <c r="O441" s="1" t="s">
        <v>12</v>
      </c>
      <c r="P441" s="1" t="s">
        <v>95</v>
      </c>
      <c r="Q441" s="1" t="s">
        <v>47</v>
      </c>
      <c r="R441" s="2">
        <v>41893</v>
      </c>
      <c r="S441" s="2">
        <v>41894</v>
      </c>
      <c r="T441">
        <v>526.79999999999995</v>
      </c>
      <c r="U441" t="str">
        <f>podroze5[[#This Row],[Imie]]&amp;podroze5[[#This Row],[Nazwisko]]</f>
        <v>DorotaSosnowiecka</v>
      </c>
      <c r="V441">
        <f>COUNTIF(podroze5[id],podroze5[[#This Row],[id]])</f>
        <v>13</v>
      </c>
      <c r="W441">
        <f>podroze5[[#This Row],[D_powr]]-podroze5[[#This Row],[D_wyj]]+1</f>
        <v>2</v>
      </c>
      <c r="X441" s="1" cm="1">
        <f t="array" ref="X441">SUM(IF(podroze5[Nazwisko]=podroze5[[#This Row],[Nazwisko]],podroze5[dnie],0))</f>
        <v>29</v>
      </c>
    </row>
    <row r="442" spans="15:24" x14ac:dyDescent="0.25">
      <c r="O442" s="1" t="s">
        <v>12</v>
      </c>
      <c r="P442" s="1" t="s">
        <v>95</v>
      </c>
      <c r="Q442" s="1" t="s">
        <v>8</v>
      </c>
      <c r="R442" s="2">
        <v>41929</v>
      </c>
      <c r="S442" s="2">
        <v>41930</v>
      </c>
      <c r="T442">
        <v>891</v>
      </c>
      <c r="U442" t="str">
        <f>podroze5[[#This Row],[Imie]]&amp;podroze5[[#This Row],[Nazwisko]]</f>
        <v>DorotaSosnowiecka</v>
      </c>
      <c r="V442">
        <f>COUNTIF(podroze5[id],podroze5[[#This Row],[id]])</f>
        <v>13</v>
      </c>
      <c r="W442">
        <f>podroze5[[#This Row],[D_powr]]-podroze5[[#This Row],[D_wyj]]+1</f>
        <v>2</v>
      </c>
      <c r="X442" s="1" cm="1">
        <f t="array" ref="X442">SUM(IF(podroze5[Nazwisko]=podroze5[[#This Row],[Nazwisko]],podroze5[dnie],0))</f>
        <v>29</v>
      </c>
    </row>
    <row r="443" spans="15:24" x14ac:dyDescent="0.25">
      <c r="O443" s="1" t="s">
        <v>12</v>
      </c>
      <c r="P443" s="1" t="s">
        <v>95</v>
      </c>
      <c r="Q443" s="1" t="s">
        <v>27</v>
      </c>
      <c r="R443" s="2">
        <v>41937</v>
      </c>
      <c r="S443" s="2">
        <v>41938</v>
      </c>
      <c r="T443">
        <v>570</v>
      </c>
      <c r="U443" t="str">
        <f>podroze5[[#This Row],[Imie]]&amp;podroze5[[#This Row],[Nazwisko]]</f>
        <v>DorotaSosnowiecka</v>
      </c>
      <c r="V443">
        <f>COUNTIF(podroze5[id],podroze5[[#This Row],[id]])</f>
        <v>13</v>
      </c>
      <c r="W443">
        <f>podroze5[[#This Row],[D_powr]]-podroze5[[#This Row],[D_wyj]]+1</f>
        <v>2</v>
      </c>
      <c r="X443" s="1" cm="1">
        <f t="array" ref="X443">SUM(IF(podroze5[Nazwisko]=podroze5[[#This Row],[Nazwisko]],podroze5[dnie],0))</f>
        <v>29</v>
      </c>
    </row>
    <row r="444" spans="15:24" x14ac:dyDescent="0.25">
      <c r="O444" s="1" t="s">
        <v>12</v>
      </c>
      <c r="P444" s="1" t="s">
        <v>95</v>
      </c>
      <c r="Q444" s="1" t="s">
        <v>19</v>
      </c>
      <c r="R444" s="2">
        <v>41995</v>
      </c>
      <c r="S444" s="2">
        <v>41996</v>
      </c>
      <c r="T444">
        <v>654.4</v>
      </c>
      <c r="U444" t="str">
        <f>podroze5[[#This Row],[Imie]]&amp;podroze5[[#This Row],[Nazwisko]]</f>
        <v>DorotaSosnowiecka</v>
      </c>
      <c r="V444">
        <f>COUNTIF(podroze5[id],podroze5[[#This Row],[id]])</f>
        <v>13</v>
      </c>
      <c r="W444">
        <f>podroze5[[#This Row],[D_powr]]-podroze5[[#This Row],[D_wyj]]+1</f>
        <v>2</v>
      </c>
      <c r="X444" s="1" cm="1">
        <f t="array" ref="X444">SUM(IF(podroze5[Nazwisko]=podroze5[[#This Row],[Nazwisko]],podroze5[dnie],0))</f>
        <v>29</v>
      </c>
    </row>
    <row r="445" spans="15:24" x14ac:dyDescent="0.25">
      <c r="O445" s="1" t="s">
        <v>99</v>
      </c>
      <c r="P445" s="1" t="s">
        <v>100</v>
      </c>
      <c r="Q445" s="1" t="s">
        <v>19</v>
      </c>
      <c r="R445" s="2">
        <v>41684</v>
      </c>
      <c r="S445" s="2">
        <v>41686</v>
      </c>
      <c r="T445">
        <v>795.4</v>
      </c>
      <c r="U445" t="str">
        <f>podroze5[[#This Row],[Imie]]&amp;podroze5[[#This Row],[Nazwisko]]</f>
        <v>EwaKwiska</v>
      </c>
      <c r="V445">
        <f>COUNTIF(podroze5[id],podroze5[[#This Row],[id]])</f>
        <v>8</v>
      </c>
      <c r="W445">
        <f>podroze5[[#This Row],[D_powr]]-podroze5[[#This Row],[D_wyj]]+1</f>
        <v>3</v>
      </c>
      <c r="X445" s="1" cm="1">
        <f t="array" ref="X445">SUM(IF(podroze5[Nazwisko]=podroze5[[#This Row],[Nazwisko]],podroze5[dnie],0))</f>
        <v>29</v>
      </c>
    </row>
    <row r="446" spans="15:24" x14ac:dyDescent="0.25">
      <c r="O446" s="1" t="s">
        <v>99</v>
      </c>
      <c r="P446" s="1" t="s">
        <v>100</v>
      </c>
      <c r="Q446" s="1" t="s">
        <v>72</v>
      </c>
      <c r="R446" s="2">
        <v>41803</v>
      </c>
      <c r="S446" s="2">
        <v>41805</v>
      </c>
      <c r="T446">
        <v>892.7</v>
      </c>
      <c r="U446" t="str">
        <f>podroze5[[#This Row],[Imie]]&amp;podroze5[[#This Row],[Nazwisko]]</f>
        <v>EwaKwiska</v>
      </c>
      <c r="V446">
        <f>COUNTIF(podroze5[id],podroze5[[#This Row],[id]])</f>
        <v>8</v>
      </c>
      <c r="W446">
        <f>podroze5[[#This Row],[D_powr]]-podroze5[[#This Row],[D_wyj]]+1</f>
        <v>3</v>
      </c>
      <c r="X446" s="1" cm="1">
        <f t="array" ref="X446">SUM(IF(podroze5[Nazwisko]=podroze5[[#This Row],[Nazwisko]],podroze5[dnie],0))</f>
        <v>29</v>
      </c>
    </row>
    <row r="447" spans="15:24" x14ac:dyDescent="0.25">
      <c r="O447" s="1" t="s">
        <v>12</v>
      </c>
      <c r="P447" s="1" t="s">
        <v>95</v>
      </c>
      <c r="Q447" s="1" t="s">
        <v>8</v>
      </c>
      <c r="R447" s="2">
        <v>41935</v>
      </c>
      <c r="S447" s="2">
        <v>41935</v>
      </c>
      <c r="T447">
        <v>680</v>
      </c>
      <c r="U447" t="str">
        <f>podroze5[[#This Row],[Imie]]&amp;podroze5[[#This Row],[Nazwisko]]</f>
        <v>DorotaSosnowiecka</v>
      </c>
      <c r="V447">
        <f>COUNTIF(podroze5[id],podroze5[[#This Row],[id]])</f>
        <v>13</v>
      </c>
      <c r="W447">
        <f>podroze5[[#This Row],[D_powr]]-podroze5[[#This Row],[D_wyj]]+1</f>
        <v>1</v>
      </c>
      <c r="X447" s="1" cm="1">
        <f t="array" ref="X447">SUM(IF(podroze5[Nazwisko]=podroze5[[#This Row],[Nazwisko]],podroze5[dnie],0))</f>
        <v>29</v>
      </c>
    </row>
    <row r="448" spans="15:24" x14ac:dyDescent="0.25">
      <c r="O448" s="1" t="s">
        <v>12</v>
      </c>
      <c r="P448" s="1" t="s">
        <v>95</v>
      </c>
      <c r="Q448" s="1" t="s">
        <v>19</v>
      </c>
      <c r="R448" s="2">
        <v>41968</v>
      </c>
      <c r="S448" s="2">
        <v>41968</v>
      </c>
      <c r="T448">
        <v>513.4</v>
      </c>
      <c r="U448" t="str">
        <f>podroze5[[#This Row],[Imie]]&amp;podroze5[[#This Row],[Nazwisko]]</f>
        <v>DorotaSosnowiecka</v>
      </c>
      <c r="V448">
        <f>COUNTIF(podroze5[id],podroze5[[#This Row],[id]])</f>
        <v>13</v>
      </c>
      <c r="W448">
        <f>podroze5[[#This Row],[D_powr]]-podroze5[[#This Row],[D_wyj]]+1</f>
        <v>1</v>
      </c>
      <c r="X448" s="1" cm="1">
        <f t="array" ref="X448">SUM(IF(podroze5[Nazwisko]=podroze5[[#This Row],[Nazwisko]],podroze5[dnie],0))</f>
        <v>29</v>
      </c>
    </row>
    <row r="449" spans="15:24" x14ac:dyDescent="0.25">
      <c r="O449" s="1" t="s">
        <v>12</v>
      </c>
      <c r="P449" s="1" t="s">
        <v>95</v>
      </c>
      <c r="Q449" s="1" t="s">
        <v>19</v>
      </c>
      <c r="R449" s="2">
        <v>41970</v>
      </c>
      <c r="S449" s="2">
        <v>41970</v>
      </c>
      <c r="T449">
        <v>513.4</v>
      </c>
      <c r="U449" t="str">
        <f>podroze5[[#This Row],[Imie]]&amp;podroze5[[#This Row],[Nazwisko]]</f>
        <v>DorotaSosnowiecka</v>
      </c>
      <c r="V449">
        <f>COUNTIF(podroze5[id],podroze5[[#This Row],[id]])</f>
        <v>13</v>
      </c>
      <c r="W449">
        <f>podroze5[[#This Row],[D_powr]]-podroze5[[#This Row],[D_wyj]]+1</f>
        <v>1</v>
      </c>
      <c r="X449" s="1" cm="1">
        <f t="array" ref="X449">SUM(IF(podroze5[Nazwisko]=podroze5[[#This Row],[Nazwisko]],podroze5[dnie],0))</f>
        <v>29</v>
      </c>
    </row>
    <row r="450" spans="15:24" x14ac:dyDescent="0.25">
      <c r="O450" s="1" t="s">
        <v>99</v>
      </c>
      <c r="P450" s="1" t="s">
        <v>100</v>
      </c>
      <c r="Q450" s="1" t="s">
        <v>19</v>
      </c>
      <c r="R450" s="2">
        <v>41887</v>
      </c>
      <c r="S450" s="2">
        <v>41887</v>
      </c>
      <c r="T450">
        <v>513.4</v>
      </c>
      <c r="U450" t="str">
        <f>podroze5[[#This Row],[Imie]]&amp;podroze5[[#This Row],[Nazwisko]]</f>
        <v>EwaKwiska</v>
      </c>
      <c r="V450">
        <f>COUNTIF(podroze5[id],podroze5[[#This Row],[id]])</f>
        <v>8</v>
      </c>
      <c r="W450">
        <f>podroze5[[#This Row],[D_powr]]-podroze5[[#This Row],[D_wyj]]+1</f>
        <v>1</v>
      </c>
      <c r="X450" s="1" cm="1">
        <f t="array" ref="X450">SUM(IF(podroze5[Nazwisko]=podroze5[[#This Row],[Nazwisko]],podroze5[dnie],0))</f>
        <v>29</v>
      </c>
    </row>
    <row r="451" spans="15:24" x14ac:dyDescent="0.25">
      <c r="O451" s="1" t="s">
        <v>25</v>
      </c>
      <c r="P451" s="1" t="s">
        <v>35</v>
      </c>
      <c r="Q451" s="1" t="s">
        <v>27</v>
      </c>
      <c r="R451" s="2">
        <v>41857</v>
      </c>
      <c r="S451" s="2">
        <v>41861</v>
      </c>
      <c r="T451">
        <v>954</v>
      </c>
      <c r="U451" t="str">
        <f>podroze5[[#This Row],[Imie]]&amp;podroze5[[#This Row],[Nazwisko]]</f>
        <v>JerzyMisiek</v>
      </c>
      <c r="V451">
        <f>COUNTIF(podroze5[id],podroze5[[#This Row],[id]])</f>
        <v>11</v>
      </c>
      <c r="W451">
        <f>podroze5[[#This Row],[D_powr]]-podroze5[[#This Row],[D_wyj]]+1</f>
        <v>5</v>
      </c>
      <c r="X451" s="1" cm="1">
        <f t="array" ref="X451">SUM(IF(podroze5[Nazwisko]=podroze5[[#This Row],[Nazwisko]],podroze5[dnie],0))</f>
        <v>28</v>
      </c>
    </row>
    <row r="452" spans="15:24" x14ac:dyDescent="0.25">
      <c r="O452" s="1" t="s">
        <v>25</v>
      </c>
      <c r="P452" s="1" t="s">
        <v>35</v>
      </c>
      <c r="Q452" s="1" t="s">
        <v>72</v>
      </c>
      <c r="R452" s="2">
        <v>41947</v>
      </c>
      <c r="S452" s="2">
        <v>41951</v>
      </c>
      <c r="T452">
        <v>1290.7</v>
      </c>
      <c r="U452" t="str">
        <f>podroze5[[#This Row],[Imie]]&amp;podroze5[[#This Row],[Nazwisko]]</f>
        <v>JerzyMisiek</v>
      </c>
      <c r="V452">
        <f>COUNTIF(podroze5[id],podroze5[[#This Row],[id]])</f>
        <v>11</v>
      </c>
      <c r="W452">
        <f>podroze5[[#This Row],[D_powr]]-podroze5[[#This Row],[D_wyj]]+1</f>
        <v>5</v>
      </c>
      <c r="X452" s="1" cm="1">
        <f t="array" ref="X452">SUM(IF(podroze5[Nazwisko]=podroze5[[#This Row],[Nazwisko]],podroze5[dnie],0))</f>
        <v>28</v>
      </c>
    </row>
    <row r="453" spans="15:24" x14ac:dyDescent="0.25">
      <c r="O453" s="1" t="s">
        <v>107</v>
      </c>
      <c r="P453" s="1" t="s">
        <v>108</v>
      </c>
      <c r="Q453" s="1" t="s">
        <v>8</v>
      </c>
      <c r="R453" s="2">
        <v>41851</v>
      </c>
      <c r="S453" s="2">
        <v>41855</v>
      </c>
      <c r="T453">
        <v>1524</v>
      </c>
      <c r="U453" t="str">
        <f>podroze5[[#This Row],[Imie]]&amp;podroze5[[#This Row],[Nazwisko]]</f>
        <v>KazimieraParczewska</v>
      </c>
      <c r="V453">
        <f>COUNTIF(podroze5[id],podroze5[[#This Row],[id]])</f>
        <v>11</v>
      </c>
      <c r="W453">
        <f>podroze5[[#This Row],[D_powr]]-podroze5[[#This Row],[D_wyj]]+1</f>
        <v>5</v>
      </c>
      <c r="X453" s="1" cm="1">
        <f t="array" ref="X453">SUM(IF(podroze5[Nazwisko]=podroze5[[#This Row],[Nazwisko]],podroze5[dnie],0))</f>
        <v>28</v>
      </c>
    </row>
    <row r="454" spans="15:24" x14ac:dyDescent="0.25">
      <c r="O454" s="1" t="s">
        <v>166</v>
      </c>
      <c r="P454" s="1" t="s">
        <v>167</v>
      </c>
      <c r="Q454" s="1" t="s">
        <v>47</v>
      </c>
      <c r="R454" s="2">
        <v>41911</v>
      </c>
      <c r="S454" s="2">
        <v>41915</v>
      </c>
      <c r="T454">
        <v>1015.8</v>
      </c>
      <c r="U454" t="str">
        <f>podroze5[[#This Row],[Imie]]&amp;podroze5[[#This Row],[Nazwisko]]</f>
        <v>DariaParyska</v>
      </c>
      <c r="V454">
        <f>COUNTIF(podroze5[id],podroze5[[#This Row],[id]])</f>
        <v>10</v>
      </c>
      <c r="W454">
        <f>podroze5[[#This Row],[D_powr]]-podroze5[[#This Row],[D_wyj]]+1</f>
        <v>5</v>
      </c>
      <c r="X454" s="1" cm="1">
        <f t="array" ref="X454">SUM(IF(podroze5[Nazwisko]=podroze5[[#This Row],[Nazwisko]],podroze5[dnie],0))</f>
        <v>28</v>
      </c>
    </row>
    <row r="455" spans="15:24" x14ac:dyDescent="0.25">
      <c r="O455" s="1" t="s">
        <v>82</v>
      </c>
      <c r="P455" s="1" t="s">
        <v>83</v>
      </c>
      <c r="Q455" s="1" t="s">
        <v>72</v>
      </c>
      <c r="R455" s="2">
        <v>41653</v>
      </c>
      <c r="S455" s="2">
        <v>41657</v>
      </c>
      <c r="T455">
        <v>1290.7</v>
      </c>
      <c r="U455" t="str">
        <f>podroze5[[#This Row],[Imie]]&amp;podroze5[[#This Row],[Nazwisko]]</f>
        <v>KornelCzerski</v>
      </c>
      <c r="V455">
        <f>COUNTIF(podroze5[id],podroze5[[#This Row],[id]])</f>
        <v>9</v>
      </c>
      <c r="W455">
        <f>podroze5[[#This Row],[D_powr]]-podroze5[[#This Row],[D_wyj]]+1</f>
        <v>5</v>
      </c>
      <c r="X455" s="1" cm="1">
        <f t="array" ref="X455">SUM(IF(podroze5[Nazwisko]=podroze5[[#This Row],[Nazwisko]],podroze5[dnie],0))</f>
        <v>28</v>
      </c>
    </row>
    <row r="456" spans="15:24" x14ac:dyDescent="0.25">
      <c r="O456" s="1" t="s">
        <v>82</v>
      </c>
      <c r="P456" s="1" t="s">
        <v>83</v>
      </c>
      <c r="Q456" s="1" t="s">
        <v>30</v>
      </c>
      <c r="R456" s="2">
        <v>41845</v>
      </c>
      <c r="S456" s="2">
        <v>41849</v>
      </c>
      <c r="T456">
        <v>688.5</v>
      </c>
      <c r="U456" t="str">
        <f>podroze5[[#This Row],[Imie]]&amp;podroze5[[#This Row],[Nazwisko]]</f>
        <v>KornelCzerski</v>
      </c>
      <c r="V456">
        <f>COUNTIF(podroze5[id],podroze5[[#This Row],[id]])</f>
        <v>9</v>
      </c>
      <c r="W456">
        <f>podroze5[[#This Row],[D_powr]]-podroze5[[#This Row],[D_wyj]]+1</f>
        <v>5</v>
      </c>
      <c r="X456" s="1" cm="1">
        <f t="array" ref="X456">SUM(IF(podroze5[Nazwisko]=podroze5[[#This Row],[Nazwisko]],podroze5[dnie],0))</f>
        <v>28</v>
      </c>
    </row>
    <row r="457" spans="15:24" x14ac:dyDescent="0.25">
      <c r="O457" s="1" t="s">
        <v>25</v>
      </c>
      <c r="P457" s="1" t="s">
        <v>35</v>
      </c>
      <c r="Q457" s="1" t="s">
        <v>38</v>
      </c>
      <c r="R457" s="2">
        <v>41898</v>
      </c>
      <c r="S457" s="2">
        <v>41901</v>
      </c>
      <c r="T457">
        <v>665.8</v>
      </c>
      <c r="U457" t="str">
        <f>podroze5[[#This Row],[Imie]]&amp;podroze5[[#This Row],[Nazwisko]]</f>
        <v>JerzyMisiek</v>
      </c>
      <c r="V457">
        <f>COUNTIF(podroze5[id],podroze5[[#This Row],[id]])</f>
        <v>11</v>
      </c>
      <c r="W457">
        <f>podroze5[[#This Row],[D_powr]]-podroze5[[#This Row],[D_wyj]]+1</f>
        <v>4</v>
      </c>
      <c r="X457" s="1" cm="1">
        <f t="array" ref="X457">SUM(IF(podroze5[Nazwisko]=podroze5[[#This Row],[Nazwisko]],podroze5[dnie],0))</f>
        <v>28</v>
      </c>
    </row>
    <row r="458" spans="15:24" x14ac:dyDescent="0.25">
      <c r="O458" s="1" t="s">
        <v>25</v>
      </c>
      <c r="P458" s="1" t="s">
        <v>35</v>
      </c>
      <c r="Q458" s="1" t="s">
        <v>72</v>
      </c>
      <c r="R458" s="2">
        <v>41983</v>
      </c>
      <c r="S458" s="2">
        <v>41986</v>
      </c>
      <c r="T458">
        <v>1091.7</v>
      </c>
      <c r="U458" t="str">
        <f>podroze5[[#This Row],[Imie]]&amp;podroze5[[#This Row],[Nazwisko]]</f>
        <v>JerzyMisiek</v>
      </c>
      <c r="V458">
        <f>COUNTIF(podroze5[id],podroze5[[#This Row],[id]])</f>
        <v>11</v>
      </c>
      <c r="W458">
        <f>podroze5[[#This Row],[D_powr]]-podroze5[[#This Row],[D_wyj]]+1</f>
        <v>4</v>
      </c>
      <c r="X458" s="1" cm="1">
        <f t="array" ref="X458">SUM(IF(podroze5[Nazwisko]=podroze5[[#This Row],[Nazwisko]],podroze5[dnie],0))</f>
        <v>28</v>
      </c>
    </row>
    <row r="459" spans="15:24" x14ac:dyDescent="0.25">
      <c r="O459" s="1" t="s">
        <v>119</v>
      </c>
      <c r="P459" s="1" t="s">
        <v>120</v>
      </c>
      <c r="Q459" s="1" t="s">
        <v>24</v>
      </c>
      <c r="R459" s="2">
        <v>41665</v>
      </c>
      <c r="S459" s="2">
        <v>41668</v>
      </c>
      <c r="T459">
        <v>737.7</v>
      </c>
      <c r="U459" t="str">
        <f>podroze5[[#This Row],[Imie]]&amp;podroze5[[#This Row],[Nazwisko]]</f>
        <v>MalwinaPapkin</v>
      </c>
      <c r="V459">
        <f>COUNTIF(podroze5[id],podroze5[[#This Row],[id]])</f>
        <v>11</v>
      </c>
      <c r="W459">
        <f>podroze5[[#This Row],[D_powr]]-podroze5[[#This Row],[D_wyj]]+1</f>
        <v>4</v>
      </c>
      <c r="X459" s="1" cm="1">
        <f t="array" ref="X459">SUM(IF(podroze5[Nazwisko]=podroze5[[#This Row],[Nazwisko]],podroze5[dnie],0))</f>
        <v>28</v>
      </c>
    </row>
    <row r="460" spans="15:24" x14ac:dyDescent="0.25">
      <c r="O460" s="1" t="s">
        <v>119</v>
      </c>
      <c r="P460" s="1" t="s">
        <v>120</v>
      </c>
      <c r="Q460" s="1" t="s">
        <v>11</v>
      </c>
      <c r="R460" s="2">
        <v>41886</v>
      </c>
      <c r="S460" s="2">
        <v>41889</v>
      </c>
      <c r="T460">
        <v>573.4</v>
      </c>
      <c r="U460" t="str">
        <f>podroze5[[#This Row],[Imie]]&amp;podroze5[[#This Row],[Nazwisko]]</f>
        <v>MalwinaPapkin</v>
      </c>
      <c r="V460">
        <f>COUNTIF(podroze5[id],podroze5[[#This Row],[id]])</f>
        <v>11</v>
      </c>
      <c r="W460">
        <f>podroze5[[#This Row],[D_powr]]-podroze5[[#This Row],[D_wyj]]+1</f>
        <v>4</v>
      </c>
      <c r="X460" s="1" cm="1">
        <f t="array" ref="X460">SUM(IF(podroze5[Nazwisko]=podroze5[[#This Row],[Nazwisko]],podroze5[dnie],0))</f>
        <v>28</v>
      </c>
    </row>
    <row r="461" spans="15:24" x14ac:dyDescent="0.25">
      <c r="O461" s="1" t="s">
        <v>119</v>
      </c>
      <c r="P461" s="1" t="s">
        <v>120</v>
      </c>
      <c r="Q461" s="1" t="s">
        <v>11</v>
      </c>
      <c r="R461" s="2">
        <v>41985</v>
      </c>
      <c r="S461" s="2">
        <v>41988</v>
      </c>
      <c r="T461">
        <v>573.4</v>
      </c>
      <c r="U461" t="str">
        <f>podroze5[[#This Row],[Imie]]&amp;podroze5[[#This Row],[Nazwisko]]</f>
        <v>MalwinaPapkin</v>
      </c>
      <c r="V461">
        <f>COUNTIF(podroze5[id],podroze5[[#This Row],[id]])</f>
        <v>11</v>
      </c>
      <c r="W461">
        <f>podroze5[[#This Row],[D_powr]]-podroze5[[#This Row],[D_wyj]]+1</f>
        <v>4</v>
      </c>
      <c r="X461" s="1" cm="1">
        <f t="array" ref="X461">SUM(IF(podroze5[Nazwisko]=podroze5[[#This Row],[Nazwisko]],podroze5[dnie],0))</f>
        <v>28</v>
      </c>
    </row>
    <row r="462" spans="15:24" x14ac:dyDescent="0.25">
      <c r="O462" s="1" t="s">
        <v>107</v>
      </c>
      <c r="P462" s="1" t="s">
        <v>108</v>
      </c>
      <c r="Q462" s="1" t="s">
        <v>66</v>
      </c>
      <c r="R462" s="2">
        <v>41935</v>
      </c>
      <c r="S462" s="2">
        <v>41938</v>
      </c>
      <c r="T462">
        <v>841.7</v>
      </c>
      <c r="U462" t="str">
        <f>podroze5[[#This Row],[Imie]]&amp;podroze5[[#This Row],[Nazwisko]]</f>
        <v>KazimieraParczewska</v>
      </c>
      <c r="V462">
        <f>COUNTIF(podroze5[id],podroze5[[#This Row],[id]])</f>
        <v>11</v>
      </c>
      <c r="W462">
        <f>podroze5[[#This Row],[D_powr]]-podroze5[[#This Row],[D_wyj]]+1</f>
        <v>4</v>
      </c>
      <c r="X462" s="1" cm="1">
        <f t="array" ref="X462">SUM(IF(podroze5[Nazwisko]=podroze5[[#This Row],[Nazwisko]],podroze5[dnie],0))</f>
        <v>28</v>
      </c>
    </row>
    <row r="463" spans="15:24" x14ac:dyDescent="0.25">
      <c r="O463" s="1" t="s">
        <v>73</v>
      </c>
      <c r="P463" s="1" t="s">
        <v>104</v>
      </c>
      <c r="Q463" s="1" t="s">
        <v>11</v>
      </c>
      <c r="R463" s="2">
        <v>41701</v>
      </c>
      <c r="S463" s="2">
        <v>41705</v>
      </c>
      <c r="T463">
        <v>712.4</v>
      </c>
      <c r="U463" t="str">
        <f>podroze5[[#This Row],[Imie]]&amp;podroze5[[#This Row],[Nazwisko]]</f>
        <v>WojciechMagierowcz</v>
      </c>
      <c r="V463">
        <f>COUNTIF(podroze5[id],podroze5[[#This Row],[id]])</f>
        <v>8</v>
      </c>
      <c r="W463">
        <f>podroze5[[#This Row],[D_powr]]-podroze5[[#This Row],[D_wyj]]+1</f>
        <v>5</v>
      </c>
      <c r="X463" s="1" cm="1">
        <f t="array" ref="X463">SUM(IF(podroze5[Nazwisko]=podroze5[[#This Row],[Nazwisko]],podroze5[dnie],0))</f>
        <v>28</v>
      </c>
    </row>
    <row r="464" spans="15:24" x14ac:dyDescent="0.25">
      <c r="O464" s="1" t="s">
        <v>73</v>
      </c>
      <c r="P464" s="1" t="s">
        <v>104</v>
      </c>
      <c r="Q464" s="1" t="s">
        <v>17</v>
      </c>
      <c r="R464" s="2">
        <v>41863</v>
      </c>
      <c r="S464" s="2">
        <v>41867</v>
      </c>
      <c r="T464">
        <v>1321.5</v>
      </c>
      <c r="U464" t="str">
        <f>podroze5[[#This Row],[Imie]]&amp;podroze5[[#This Row],[Nazwisko]]</f>
        <v>WojciechMagierowcz</v>
      </c>
      <c r="V464">
        <f>COUNTIF(podroze5[id],podroze5[[#This Row],[id]])</f>
        <v>8</v>
      </c>
      <c r="W464">
        <f>podroze5[[#This Row],[D_powr]]-podroze5[[#This Row],[D_wyj]]+1</f>
        <v>5</v>
      </c>
      <c r="X464" s="1" cm="1">
        <f t="array" ref="X464">SUM(IF(podroze5[Nazwisko]=podroze5[[#This Row],[Nazwisko]],podroze5[dnie],0))</f>
        <v>28</v>
      </c>
    </row>
    <row r="465" spans="15:24" x14ac:dyDescent="0.25">
      <c r="O465" s="1" t="s">
        <v>73</v>
      </c>
      <c r="P465" s="1" t="s">
        <v>104</v>
      </c>
      <c r="Q465" s="1" t="s">
        <v>72</v>
      </c>
      <c r="R465" s="2">
        <v>41922</v>
      </c>
      <c r="S465" s="2">
        <v>41926</v>
      </c>
      <c r="T465">
        <v>1290.7</v>
      </c>
      <c r="U465" t="str">
        <f>podroze5[[#This Row],[Imie]]&amp;podroze5[[#This Row],[Nazwisko]]</f>
        <v>WojciechMagierowcz</v>
      </c>
      <c r="V465">
        <f>COUNTIF(podroze5[id],podroze5[[#This Row],[id]])</f>
        <v>8</v>
      </c>
      <c r="W465">
        <f>podroze5[[#This Row],[D_powr]]-podroze5[[#This Row],[D_wyj]]+1</f>
        <v>5</v>
      </c>
      <c r="X465" s="1" cm="1">
        <f t="array" ref="X465">SUM(IF(podroze5[Nazwisko]=podroze5[[#This Row],[Nazwisko]],podroze5[dnie],0))</f>
        <v>28</v>
      </c>
    </row>
    <row r="466" spans="15:24" x14ac:dyDescent="0.25">
      <c r="O466" s="1" t="s">
        <v>73</v>
      </c>
      <c r="P466" s="1" t="s">
        <v>104</v>
      </c>
      <c r="Q466" s="1" t="s">
        <v>30</v>
      </c>
      <c r="R466" s="2">
        <v>41958</v>
      </c>
      <c r="S466" s="2">
        <v>41962</v>
      </c>
      <c r="T466">
        <v>688.5</v>
      </c>
      <c r="U466" t="str">
        <f>podroze5[[#This Row],[Imie]]&amp;podroze5[[#This Row],[Nazwisko]]</f>
        <v>WojciechMagierowcz</v>
      </c>
      <c r="V466">
        <f>COUNTIF(podroze5[id],podroze5[[#This Row],[id]])</f>
        <v>8</v>
      </c>
      <c r="W466">
        <f>podroze5[[#This Row],[D_powr]]-podroze5[[#This Row],[D_wyj]]+1</f>
        <v>5</v>
      </c>
      <c r="X466" s="1" cm="1">
        <f t="array" ref="X466">SUM(IF(podroze5[Nazwisko]=podroze5[[#This Row],[Nazwisko]],podroze5[dnie],0))</f>
        <v>28</v>
      </c>
    </row>
    <row r="467" spans="15:24" x14ac:dyDescent="0.25">
      <c r="O467" s="1" t="s">
        <v>166</v>
      </c>
      <c r="P467" s="1" t="s">
        <v>167</v>
      </c>
      <c r="Q467" s="1" t="s">
        <v>27</v>
      </c>
      <c r="R467" s="2">
        <v>41779</v>
      </c>
      <c r="S467" s="2">
        <v>41782</v>
      </c>
      <c r="T467">
        <v>826</v>
      </c>
      <c r="U467" t="str">
        <f>podroze5[[#This Row],[Imie]]&amp;podroze5[[#This Row],[Nazwisko]]</f>
        <v>DariaParyska</v>
      </c>
      <c r="V467">
        <f>COUNTIF(podroze5[id],podroze5[[#This Row],[id]])</f>
        <v>10</v>
      </c>
      <c r="W467">
        <f>podroze5[[#This Row],[D_powr]]-podroze5[[#This Row],[D_wyj]]+1</f>
        <v>4</v>
      </c>
      <c r="X467" s="1" cm="1">
        <f t="array" ref="X467">SUM(IF(podroze5[Nazwisko]=podroze5[[#This Row],[Nazwisko]],podroze5[dnie],0))</f>
        <v>28</v>
      </c>
    </row>
    <row r="468" spans="15:24" x14ac:dyDescent="0.25">
      <c r="O468" s="1" t="s">
        <v>166</v>
      </c>
      <c r="P468" s="1" t="s">
        <v>167</v>
      </c>
      <c r="Q468" s="1" t="s">
        <v>17</v>
      </c>
      <c r="R468" s="2">
        <v>41851</v>
      </c>
      <c r="S468" s="2">
        <v>41854</v>
      </c>
      <c r="T468">
        <v>1116.5</v>
      </c>
      <c r="U468" t="str">
        <f>podroze5[[#This Row],[Imie]]&amp;podroze5[[#This Row],[Nazwisko]]</f>
        <v>DariaParyska</v>
      </c>
      <c r="V468">
        <f>COUNTIF(podroze5[id],podroze5[[#This Row],[id]])</f>
        <v>10</v>
      </c>
      <c r="W468">
        <f>podroze5[[#This Row],[D_powr]]-podroze5[[#This Row],[D_wyj]]+1</f>
        <v>4</v>
      </c>
      <c r="X468" s="1" cm="1">
        <f t="array" ref="X468">SUM(IF(podroze5[Nazwisko]=podroze5[[#This Row],[Nazwisko]],podroze5[dnie],0))</f>
        <v>28</v>
      </c>
    </row>
    <row r="469" spans="15:24" x14ac:dyDescent="0.25">
      <c r="O469" s="1" t="s">
        <v>64</v>
      </c>
      <c r="P469" s="1" t="s">
        <v>65</v>
      </c>
      <c r="Q469" s="1" t="s">
        <v>38</v>
      </c>
      <c r="R469" s="2">
        <v>41653</v>
      </c>
      <c r="S469" s="2">
        <v>41657</v>
      </c>
      <c r="T469">
        <v>794.8</v>
      </c>
      <c r="U469" t="str">
        <f>podroze5[[#This Row],[Imie]]&amp;podroze5[[#This Row],[Nazwisko]]</f>
        <v>KarolWitkiewicz</v>
      </c>
      <c r="V469">
        <f>COUNTIF(podroze5[id],podroze5[[#This Row],[id]])</f>
        <v>8</v>
      </c>
      <c r="W469">
        <f>podroze5[[#This Row],[D_powr]]-podroze5[[#This Row],[D_wyj]]+1</f>
        <v>5</v>
      </c>
      <c r="X469" s="1" cm="1">
        <f t="array" ref="X469">SUM(IF(podroze5[Nazwisko]=podroze5[[#This Row],[Nazwisko]],podroze5[dnie],0))</f>
        <v>28</v>
      </c>
    </row>
    <row r="470" spans="15:24" x14ac:dyDescent="0.25">
      <c r="O470" s="1" t="s">
        <v>64</v>
      </c>
      <c r="P470" s="1" t="s">
        <v>65</v>
      </c>
      <c r="Q470" s="1" t="s">
        <v>47</v>
      </c>
      <c r="R470" s="2">
        <v>41701</v>
      </c>
      <c r="S470" s="2">
        <v>41705</v>
      </c>
      <c r="T470">
        <v>1015.8</v>
      </c>
      <c r="U470" t="str">
        <f>podroze5[[#This Row],[Imie]]&amp;podroze5[[#This Row],[Nazwisko]]</f>
        <v>KarolWitkiewicz</v>
      </c>
      <c r="V470">
        <f>COUNTIF(podroze5[id],podroze5[[#This Row],[id]])</f>
        <v>8</v>
      </c>
      <c r="W470">
        <f>podroze5[[#This Row],[D_powr]]-podroze5[[#This Row],[D_wyj]]+1</f>
        <v>5</v>
      </c>
      <c r="X470" s="1" cm="1">
        <f t="array" ref="X470">SUM(IF(podroze5[Nazwisko]=podroze5[[#This Row],[Nazwisko]],podroze5[dnie],0))</f>
        <v>28</v>
      </c>
    </row>
    <row r="471" spans="15:24" x14ac:dyDescent="0.25">
      <c r="O471" s="1" t="s">
        <v>64</v>
      </c>
      <c r="P471" s="1" t="s">
        <v>65</v>
      </c>
      <c r="Q471" s="1" t="s">
        <v>17</v>
      </c>
      <c r="R471" s="2">
        <v>41881</v>
      </c>
      <c r="S471" s="2">
        <v>41885</v>
      </c>
      <c r="T471">
        <v>1321.5</v>
      </c>
      <c r="U471" t="str">
        <f>podroze5[[#This Row],[Imie]]&amp;podroze5[[#This Row],[Nazwisko]]</f>
        <v>KarolWitkiewicz</v>
      </c>
      <c r="V471">
        <f>COUNTIF(podroze5[id],podroze5[[#This Row],[id]])</f>
        <v>8</v>
      </c>
      <c r="W471">
        <f>podroze5[[#This Row],[D_powr]]-podroze5[[#This Row],[D_wyj]]+1</f>
        <v>5</v>
      </c>
      <c r="X471" s="1" cm="1">
        <f t="array" ref="X471">SUM(IF(podroze5[Nazwisko]=podroze5[[#This Row],[Nazwisko]],podroze5[dnie],0))</f>
        <v>28</v>
      </c>
    </row>
    <row r="472" spans="15:24" x14ac:dyDescent="0.25">
      <c r="O472" s="1" t="s">
        <v>64</v>
      </c>
      <c r="P472" s="1" t="s">
        <v>65</v>
      </c>
      <c r="Q472" s="1" t="s">
        <v>11</v>
      </c>
      <c r="R472" s="2">
        <v>41946</v>
      </c>
      <c r="S472" s="2">
        <v>41950</v>
      </c>
      <c r="T472">
        <v>712.4</v>
      </c>
      <c r="U472" t="str">
        <f>podroze5[[#This Row],[Imie]]&amp;podroze5[[#This Row],[Nazwisko]]</f>
        <v>KarolWitkiewicz</v>
      </c>
      <c r="V472">
        <f>COUNTIF(podroze5[id],podroze5[[#This Row],[id]])</f>
        <v>8</v>
      </c>
      <c r="W472">
        <f>podroze5[[#This Row],[D_powr]]-podroze5[[#This Row],[D_wyj]]+1</f>
        <v>5</v>
      </c>
      <c r="X472" s="1" cm="1">
        <f t="array" ref="X472">SUM(IF(podroze5[Nazwisko]=podroze5[[#This Row],[Nazwisko]],podroze5[dnie],0))</f>
        <v>28</v>
      </c>
    </row>
    <row r="473" spans="15:24" x14ac:dyDescent="0.25">
      <c r="O473" s="1" t="s">
        <v>82</v>
      </c>
      <c r="P473" s="1" t="s">
        <v>83</v>
      </c>
      <c r="Q473" s="1" t="s">
        <v>17</v>
      </c>
      <c r="R473" s="2">
        <v>41767</v>
      </c>
      <c r="S473" s="2">
        <v>41770</v>
      </c>
      <c r="T473">
        <v>1116.5</v>
      </c>
      <c r="U473" t="str">
        <f>podroze5[[#This Row],[Imie]]&amp;podroze5[[#This Row],[Nazwisko]]</f>
        <v>KornelCzerski</v>
      </c>
      <c r="V473">
        <f>COUNTIF(podroze5[id],podroze5[[#This Row],[id]])</f>
        <v>9</v>
      </c>
      <c r="W473">
        <f>podroze5[[#This Row],[D_powr]]-podroze5[[#This Row],[D_wyj]]+1</f>
        <v>4</v>
      </c>
      <c r="X473" s="1" cm="1">
        <f t="array" ref="X473">SUM(IF(podroze5[Nazwisko]=podroze5[[#This Row],[Nazwisko]],podroze5[dnie],0))</f>
        <v>28</v>
      </c>
    </row>
    <row r="474" spans="15:24" x14ac:dyDescent="0.25">
      <c r="O474" s="1" t="s">
        <v>82</v>
      </c>
      <c r="P474" s="1" t="s">
        <v>83</v>
      </c>
      <c r="Q474" s="1" t="s">
        <v>17</v>
      </c>
      <c r="R474" s="2">
        <v>41983</v>
      </c>
      <c r="S474" s="2">
        <v>41986</v>
      </c>
      <c r="T474">
        <v>1116.5</v>
      </c>
      <c r="U474" t="str">
        <f>podroze5[[#This Row],[Imie]]&amp;podroze5[[#This Row],[Nazwisko]]</f>
        <v>KornelCzerski</v>
      </c>
      <c r="V474">
        <f>COUNTIF(podroze5[id],podroze5[[#This Row],[id]])</f>
        <v>9</v>
      </c>
      <c r="W474">
        <f>podroze5[[#This Row],[D_powr]]-podroze5[[#This Row],[D_wyj]]+1</f>
        <v>4</v>
      </c>
      <c r="X474" s="1" cm="1">
        <f t="array" ref="X474">SUM(IF(podroze5[Nazwisko]=podroze5[[#This Row],[Nazwisko]],podroze5[dnie],0))</f>
        <v>28</v>
      </c>
    </row>
    <row r="475" spans="15:24" x14ac:dyDescent="0.25">
      <c r="O475" s="1" t="s">
        <v>20</v>
      </c>
      <c r="P475" s="1" t="s">
        <v>162</v>
      </c>
      <c r="Q475" s="1" t="s">
        <v>47</v>
      </c>
      <c r="R475" s="2">
        <v>41701</v>
      </c>
      <c r="S475" s="2">
        <v>41705</v>
      </c>
      <c r="T475">
        <v>1015.8</v>
      </c>
      <c r="U475" t="str">
        <f>podroze5[[#This Row],[Imie]]&amp;podroze5[[#This Row],[Nazwisko]]</f>
        <v>KamilPomorski</v>
      </c>
      <c r="V475">
        <f>COUNTIF(podroze5[id],podroze5[[#This Row],[id]])</f>
        <v>7</v>
      </c>
      <c r="W475">
        <f>podroze5[[#This Row],[D_powr]]-podroze5[[#This Row],[D_wyj]]+1</f>
        <v>5</v>
      </c>
      <c r="X475" s="1" cm="1">
        <f t="array" ref="X475">SUM(IF(podroze5[Nazwisko]=podroze5[[#This Row],[Nazwisko]],podroze5[dnie],0))</f>
        <v>28</v>
      </c>
    </row>
    <row r="476" spans="15:24" x14ac:dyDescent="0.25">
      <c r="O476" s="1" t="s">
        <v>20</v>
      </c>
      <c r="P476" s="1" t="s">
        <v>162</v>
      </c>
      <c r="Q476" s="1" t="s">
        <v>72</v>
      </c>
      <c r="R476" s="2">
        <v>41809</v>
      </c>
      <c r="S476" s="2">
        <v>41813</v>
      </c>
      <c r="T476">
        <v>1290.7</v>
      </c>
      <c r="U476" t="str">
        <f>podroze5[[#This Row],[Imie]]&amp;podroze5[[#This Row],[Nazwisko]]</f>
        <v>KamilPomorski</v>
      </c>
      <c r="V476">
        <f>COUNTIF(podroze5[id],podroze5[[#This Row],[id]])</f>
        <v>7</v>
      </c>
      <c r="W476">
        <f>podroze5[[#This Row],[D_powr]]-podroze5[[#This Row],[D_wyj]]+1</f>
        <v>5</v>
      </c>
      <c r="X476" s="1" cm="1">
        <f t="array" ref="X476">SUM(IF(podroze5[Nazwisko]=podroze5[[#This Row],[Nazwisko]],podroze5[dnie],0))</f>
        <v>28</v>
      </c>
    </row>
    <row r="477" spans="15:24" x14ac:dyDescent="0.25">
      <c r="O477" s="1" t="s">
        <v>20</v>
      </c>
      <c r="P477" s="1" t="s">
        <v>162</v>
      </c>
      <c r="Q477" s="1" t="s">
        <v>72</v>
      </c>
      <c r="R477" s="2">
        <v>41977</v>
      </c>
      <c r="S477" s="2">
        <v>41981</v>
      </c>
      <c r="T477">
        <v>1290.7</v>
      </c>
      <c r="U477" t="str">
        <f>podroze5[[#This Row],[Imie]]&amp;podroze5[[#This Row],[Nazwisko]]</f>
        <v>KamilPomorski</v>
      </c>
      <c r="V477">
        <f>COUNTIF(podroze5[id],podroze5[[#This Row],[id]])</f>
        <v>7</v>
      </c>
      <c r="W477">
        <f>podroze5[[#This Row],[D_powr]]-podroze5[[#This Row],[D_wyj]]+1</f>
        <v>5</v>
      </c>
      <c r="X477" s="1" cm="1">
        <f t="array" ref="X477">SUM(IF(podroze5[Nazwisko]=podroze5[[#This Row],[Nazwisko]],podroze5[dnie],0))</f>
        <v>28</v>
      </c>
    </row>
    <row r="478" spans="15:24" x14ac:dyDescent="0.25">
      <c r="O478" s="1" t="s">
        <v>25</v>
      </c>
      <c r="P478" s="1" t="s">
        <v>35</v>
      </c>
      <c r="Q478" s="1" t="s">
        <v>72</v>
      </c>
      <c r="R478" s="2">
        <v>41970</v>
      </c>
      <c r="S478" s="2">
        <v>41972</v>
      </c>
      <c r="T478">
        <v>892.7</v>
      </c>
      <c r="U478" t="str">
        <f>podroze5[[#This Row],[Imie]]&amp;podroze5[[#This Row],[Nazwisko]]</f>
        <v>JerzyMisiek</v>
      </c>
      <c r="V478">
        <f>COUNTIF(podroze5[id],podroze5[[#This Row],[id]])</f>
        <v>11</v>
      </c>
      <c r="W478">
        <f>podroze5[[#This Row],[D_powr]]-podroze5[[#This Row],[D_wyj]]+1</f>
        <v>3</v>
      </c>
      <c r="X478" s="1" cm="1">
        <f t="array" ref="X478">SUM(IF(podroze5[Nazwisko]=podroze5[[#This Row],[Nazwisko]],podroze5[dnie],0))</f>
        <v>28</v>
      </c>
    </row>
    <row r="479" spans="15:24" x14ac:dyDescent="0.25">
      <c r="O479" s="1" t="s">
        <v>119</v>
      </c>
      <c r="P479" s="1" t="s">
        <v>120</v>
      </c>
      <c r="Q479" s="1" t="s">
        <v>47</v>
      </c>
      <c r="R479" s="2">
        <v>41863</v>
      </c>
      <c r="S479" s="2">
        <v>41865</v>
      </c>
      <c r="T479">
        <v>689.8</v>
      </c>
      <c r="U479" t="str">
        <f>podroze5[[#This Row],[Imie]]&amp;podroze5[[#This Row],[Nazwisko]]</f>
        <v>MalwinaPapkin</v>
      </c>
      <c r="V479">
        <f>COUNTIF(podroze5[id],podroze5[[#This Row],[id]])</f>
        <v>11</v>
      </c>
      <c r="W479">
        <f>podroze5[[#This Row],[D_powr]]-podroze5[[#This Row],[D_wyj]]+1</f>
        <v>3</v>
      </c>
      <c r="X479" s="1" cm="1">
        <f t="array" ref="X479">SUM(IF(podroze5[Nazwisko]=podroze5[[#This Row],[Nazwisko]],podroze5[dnie],0))</f>
        <v>28</v>
      </c>
    </row>
    <row r="480" spans="15:24" x14ac:dyDescent="0.25">
      <c r="O480" s="1" t="s">
        <v>119</v>
      </c>
      <c r="P480" s="1" t="s">
        <v>120</v>
      </c>
      <c r="Q480" s="1" t="s">
        <v>17</v>
      </c>
      <c r="R480" s="2">
        <v>41935</v>
      </c>
      <c r="S480" s="2">
        <v>41937</v>
      </c>
      <c r="T480">
        <v>911.5</v>
      </c>
      <c r="U480" t="str">
        <f>podroze5[[#This Row],[Imie]]&amp;podroze5[[#This Row],[Nazwisko]]</f>
        <v>MalwinaPapkin</v>
      </c>
      <c r="V480">
        <f>COUNTIF(podroze5[id],podroze5[[#This Row],[id]])</f>
        <v>11</v>
      </c>
      <c r="W480">
        <f>podroze5[[#This Row],[D_powr]]-podroze5[[#This Row],[D_wyj]]+1</f>
        <v>3</v>
      </c>
      <c r="X480" s="1" cm="1">
        <f t="array" ref="X480">SUM(IF(podroze5[Nazwisko]=podroze5[[#This Row],[Nazwisko]],podroze5[dnie],0))</f>
        <v>28</v>
      </c>
    </row>
    <row r="481" spans="15:24" x14ac:dyDescent="0.25">
      <c r="O481" s="1" t="s">
        <v>107</v>
      </c>
      <c r="P481" s="1" t="s">
        <v>108</v>
      </c>
      <c r="Q481" s="1" t="s">
        <v>19</v>
      </c>
      <c r="R481" s="2">
        <v>41673</v>
      </c>
      <c r="S481" s="2">
        <v>41675</v>
      </c>
      <c r="T481">
        <v>795.4</v>
      </c>
      <c r="U481" t="str">
        <f>podroze5[[#This Row],[Imie]]&amp;podroze5[[#This Row],[Nazwisko]]</f>
        <v>KazimieraParczewska</v>
      </c>
      <c r="V481">
        <f>COUNTIF(podroze5[id],podroze5[[#This Row],[id]])</f>
        <v>11</v>
      </c>
      <c r="W481">
        <f>podroze5[[#This Row],[D_powr]]-podroze5[[#This Row],[D_wyj]]+1</f>
        <v>3</v>
      </c>
      <c r="X481" s="1" cm="1">
        <f t="array" ref="X481">SUM(IF(podroze5[Nazwisko]=podroze5[[#This Row],[Nazwisko]],podroze5[dnie],0))</f>
        <v>28</v>
      </c>
    </row>
    <row r="482" spans="15:24" x14ac:dyDescent="0.25">
      <c r="O482" s="1" t="s">
        <v>107</v>
      </c>
      <c r="P482" s="1" t="s">
        <v>108</v>
      </c>
      <c r="Q482" s="1" t="s">
        <v>17</v>
      </c>
      <c r="R482" s="2">
        <v>41905</v>
      </c>
      <c r="S482" s="2">
        <v>41907</v>
      </c>
      <c r="T482">
        <v>911.5</v>
      </c>
      <c r="U482" t="str">
        <f>podroze5[[#This Row],[Imie]]&amp;podroze5[[#This Row],[Nazwisko]]</f>
        <v>KazimieraParczewska</v>
      </c>
      <c r="V482">
        <f>COUNTIF(podroze5[id],podroze5[[#This Row],[id]])</f>
        <v>11</v>
      </c>
      <c r="W482">
        <f>podroze5[[#This Row],[D_powr]]-podroze5[[#This Row],[D_wyj]]+1</f>
        <v>3</v>
      </c>
      <c r="X482" s="1" cm="1">
        <f t="array" ref="X482">SUM(IF(podroze5[Nazwisko]=podroze5[[#This Row],[Nazwisko]],podroze5[dnie],0))</f>
        <v>28</v>
      </c>
    </row>
    <row r="483" spans="15:24" x14ac:dyDescent="0.25">
      <c r="O483" s="1" t="s">
        <v>107</v>
      </c>
      <c r="P483" s="1" t="s">
        <v>108</v>
      </c>
      <c r="Q483" s="1" t="s">
        <v>38</v>
      </c>
      <c r="R483" s="2">
        <v>41918</v>
      </c>
      <c r="S483" s="2">
        <v>41920</v>
      </c>
      <c r="T483">
        <v>536.79999999999995</v>
      </c>
      <c r="U483" t="str">
        <f>podroze5[[#This Row],[Imie]]&amp;podroze5[[#This Row],[Nazwisko]]</f>
        <v>KazimieraParczewska</v>
      </c>
      <c r="V483">
        <f>COUNTIF(podroze5[id],podroze5[[#This Row],[id]])</f>
        <v>11</v>
      </c>
      <c r="W483">
        <f>podroze5[[#This Row],[D_powr]]-podroze5[[#This Row],[D_wyj]]+1</f>
        <v>3</v>
      </c>
      <c r="X483" s="1" cm="1">
        <f t="array" ref="X483">SUM(IF(podroze5[Nazwisko]=podroze5[[#This Row],[Nazwisko]],podroze5[dnie],0))</f>
        <v>28</v>
      </c>
    </row>
    <row r="484" spans="15:24" x14ac:dyDescent="0.25">
      <c r="O484" s="1" t="s">
        <v>166</v>
      </c>
      <c r="P484" s="1" t="s">
        <v>167</v>
      </c>
      <c r="Q484" s="1" t="s">
        <v>8</v>
      </c>
      <c r="R484" s="2">
        <v>41713</v>
      </c>
      <c r="S484" s="2">
        <v>41715</v>
      </c>
      <c r="T484">
        <v>1102</v>
      </c>
      <c r="U484" t="str">
        <f>podroze5[[#This Row],[Imie]]&amp;podroze5[[#This Row],[Nazwisko]]</f>
        <v>DariaParyska</v>
      </c>
      <c r="V484">
        <f>COUNTIF(podroze5[id],podroze5[[#This Row],[id]])</f>
        <v>10</v>
      </c>
      <c r="W484">
        <f>podroze5[[#This Row],[D_powr]]-podroze5[[#This Row],[D_wyj]]+1</f>
        <v>3</v>
      </c>
      <c r="X484" s="1" cm="1">
        <f t="array" ref="X484">SUM(IF(podroze5[Nazwisko]=podroze5[[#This Row],[Nazwisko]],podroze5[dnie],0))</f>
        <v>28</v>
      </c>
    </row>
    <row r="485" spans="15:24" x14ac:dyDescent="0.25">
      <c r="O485" s="1" t="s">
        <v>166</v>
      </c>
      <c r="P485" s="1" t="s">
        <v>167</v>
      </c>
      <c r="Q485" s="1" t="s">
        <v>72</v>
      </c>
      <c r="R485" s="2">
        <v>41731</v>
      </c>
      <c r="S485" s="2">
        <v>41733</v>
      </c>
      <c r="T485">
        <v>892.7</v>
      </c>
      <c r="U485" t="str">
        <f>podroze5[[#This Row],[Imie]]&amp;podroze5[[#This Row],[Nazwisko]]</f>
        <v>DariaParyska</v>
      </c>
      <c r="V485">
        <f>COUNTIF(podroze5[id],podroze5[[#This Row],[id]])</f>
        <v>10</v>
      </c>
      <c r="W485">
        <f>podroze5[[#This Row],[D_powr]]-podroze5[[#This Row],[D_wyj]]+1</f>
        <v>3</v>
      </c>
      <c r="X485" s="1" cm="1">
        <f t="array" ref="X485">SUM(IF(podroze5[Nazwisko]=podroze5[[#This Row],[Nazwisko]],podroze5[dnie],0))</f>
        <v>28</v>
      </c>
    </row>
    <row r="486" spans="15:24" x14ac:dyDescent="0.25">
      <c r="O486" s="1" t="s">
        <v>20</v>
      </c>
      <c r="P486" s="1" t="s">
        <v>162</v>
      </c>
      <c r="Q486" s="1" t="s">
        <v>30</v>
      </c>
      <c r="R486" s="2">
        <v>41911</v>
      </c>
      <c r="S486" s="2">
        <v>41914</v>
      </c>
      <c r="T486">
        <v>569.5</v>
      </c>
      <c r="U486" t="str">
        <f>podroze5[[#This Row],[Imie]]&amp;podroze5[[#This Row],[Nazwisko]]</f>
        <v>KamilPomorski</v>
      </c>
      <c r="V486">
        <f>COUNTIF(podroze5[id],podroze5[[#This Row],[id]])</f>
        <v>7</v>
      </c>
      <c r="W486">
        <f>podroze5[[#This Row],[D_powr]]-podroze5[[#This Row],[D_wyj]]+1</f>
        <v>4</v>
      </c>
      <c r="X486" s="1" cm="1">
        <f t="array" ref="X486">SUM(IF(podroze5[Nazwisko]=podroze5[[#This Row],[Nazwisko]],podroze5[dnie],0))</f>
        <v>28</v>
      </c>
    </row>
    <row r="487" spans="15:24" x14ac:dyDescent="0.25">
      <c r="O487" s="1" t="s">
        <v>20</v>
      </c>
      <c r="P487" s="1" t="s">
        <v>162</v>
      </c>
      <c r="Q487" s="1" t="s">
        <v>14</v>
      </c>
      <c r="R487" s="2">
        <v>41983</v>
      </c>
      <c r="S487" s="2">
        <v>41986</v>
      </c>
      <c r="T487">
        <v>550.5</v>
      </c>
      <c r="U487" t="str">
        <f>podroze5[[#This Row],[Imie]]&amp;podroze5[[#This Row],[Nazwisko]]</f>
        <v>KamilPomorski</v>
      </c>
      <c r="V487">
        <f>COUNTIF(podroze5[id],podroze5[[#This Row],[id]])</f>
        <v>7</v>
      </c>
      <c r="W487">
        <f>podroze5[[#This Row],[D_powr]]-podroze5[[#This Row],[D_wyj]]+1</f>
        <v>4</v>
      </c>
      <c r="X487" s="1" cm="1">
        <f t="array" ref="X487">SUM(IF(podroze5[Nazwisko]=podroze5[[#This Row],[Nazwisko]],podroze5[dnie],0))</f>
        <v>28</v>
      </c>
    </row>
    <row r="488" spans="15:24" x14ac:dyDescent="0.25">
      <c r="O488" s="1" t="s">
        <v>82</v>
      </c>
      <c r="P488" s="1" t="s">
        <v>83</v>
      </c>
      <c r="Q488" s="1" t="s">
        <v>72</v>
      </c>
      <c r="R488" s="2">
        <v>41922</v>
      </c>
      <c r="S488" s="2">
        <v>41924</v>
      </c>
      <c r="T488">
        <v>892.7</v>
      </c>
      <c r="U488" t="str">
        <f>podroze5[[#This Row],[Imie]]&amp;podroze5[[#This Row],[Nazwisko]]</f>
        <v>KornelCzerski</v>
      </c>
      <c r="V488">
        <f>COUNTIF(podroze5[id],podroze5[[#This Row],[id]])</f>
        <v>9</v>
      </c>
      <c r="W488">
        <f>podroze5[[#This Row],[D_powr]]-podroze5[[#This Row],[D_wyj]]+1</f>
        <v>3</v>
      </c>
      <c r="X488" s="1" cm="1">
        <f t="array" ref="X488">SUM(IF(podroze5[Nazwisko]=podroze5[[#This Row],[Nazwisko]],podroze5[dnie],0))</f>
        <v>28</v>
      </c>
    </row>
    <row r="489" spans="15:24" x14ac:dyDescent="0.25">
      <c r="O489" s="1" t="s">
        <v>73</v>
      </c>
      <c r="P489" s="1" t="s">
        <v>104</v>
      </c>
      <c r="Q489" s="1" t="s">
        <v>47</v>
      </c>
      <c r="R489" s="2">
        <v>41677</v>
      </c>
      <c r="S489" s="2">
        <v>41679</v>
      </c>
      <c r="T489">
        <v>689.8</v>
      </c>
      <c r="U489" t="str">
        <f>podroze5[[#This Row],[Imie]]&amp;podroze5[[#This Row],[Nazwisko]]</f>
        <v>WojciechMagierowcz</v>
      </c>
      <c r="V489">
        <f>COUNTIF(podroze5[id],podroze5[[#This Row],[id]])</f>
        <v>8</v>
      </c>
      <c r="W489">
        <f>podroze5[[#This Row],[D_powr]]-podroze5[[#This Row],[D_wyj]]+1</f>
        <v>3</v>
      </c>
      <c r="X489" s="1" cm="1">
        <f t="array" ref="X489">SUM(IF(podroze5[Nazwisko]=podroze5[[#This Row],[Nazwisko]],podroze5[dnie],0))</f>
        <v>28</v>
      </c>
    </row>
    <row r="490" spans="15:24" x14ac:dyDescent="0.25">
      <c r="O490" s="1" t="s">
        <v>64</v>
      </c>
      <c r="P490" s="1" t="s">
        <v>65</v>
      </c>
      <c r="Q490" s="1" t="s">
        <v>38</v>
      </c>
      <c r="R490" s="2">
        <v>41887</v>
      </c>
      <c r="S490" s="2">
        <v>41889</v>
      </c>
      <c r="T490">
        <v>536.79999999999995</v>
      </c>
      <c r="U490" t="str">
        <f>podroze5[[#This Row],[Imie]]&amp;podroze5[[#This Row],[Nazwisko]]</f>
        <v>KarolWitkiewicz</v>
      </c>
      <c r="V490">
        <f>COUNTIF(podroze5[id],podroze5[[#This Row],[id]])</f>
        <v>8</v>
      </c>
      <c r="W490">
        <f>podroze5[[#This Row],[D_powr]]-podroze5[[#This Row],[D_wyj]]+1</f>
        <v>3</v>
      </c>
      <c r="X490" s="1" cm="1">
        <f t="array" ref="X490">SUM(IF(podroze5[Nazwisko]=podroze5[[#This Row],[Nazwisko]],podroze5[dnie],0))</f>
        <v>28</v>
      </c>
    </row>
    <row r="491" spans="15:24" x14ac:dyDescent="0.25">
      <c r="O491" s="1" t="s">
        <v>25</v>
      </c>
      <c r="P491" s="1" t="s">
        <v>35</v>
      </c>
      <c r="Q491" s="1" t="s">
        <v>47</v>
      </c>
      <c r="R491" s="2">
        <v>41755</v>
      </c>
      <c r="S491" s="2">
        <v>41756</v>
      </c>
      <c r="T491">
        <v>526.79999999999995</v>
      </c>
      <c r="U491" t="str">
        <f>podroze5[[#This Row],[Imie]]&amp;podroze5[[#This Row],[Nazwisko]]</f>
        <v>JerzyMisiek</v>
      </c>
      <c r="V491">
        <f>COUNTIF(podroze5[id],podroze5[[#This Row],[id]])</f>
        <v>11</v>
      </c>
      <c r="W491">
        <f>podroze5[[#This Row],[D_powr]]-podroze5[[#This Row],[D_wyj]]+1</f>
        <v>2</v>
      </c>
      <c r="X491" s="1" cm="1">
        <f t="array" ref="X491">SUM(IF(podroze5[Nazwisko]=podroze5[[#This Row],[Nazwisko]],podroze5[dnie],0))</f>
        <v>28</v>
      </c>
    </row>
    <row r="492" spans="15:24" x14ac:dyDescent="0.25">
      <c r="O492" s="1" t="s">
        <v>119</v>
      </c>
      <c r="P492" s="1" t="s">
        <v>120</v>
      </c>
      <c r="Q492" s="1" t="s">
        <v>8</v>
      </c>
      <c r="R492" s="2">
        <v>41677</v>
      </c>
      <c r="S492" s="2">
        <v>41678</v>
      </c>
      <c r="T492">
        <v>891</v>
      </c>
      <c r="U492" t="str">
        <f>podroze5[[#This Row],[Imie]]&amp;podroze5[[#This Row],[Nazwisko]]</f>
        <v>MalwinaPapkin</v>
      </c>
      <c r="V492">
        <f>COUNTIF(podroze5[id],podroze5[[#This Row],[id]])</f>
        <v>11</v>
      </c>
      <c r="W492">
        <f>podroze5[[#This Row],[D_powr]]-podroze5[[#This Row],[D_wyj]]+1</f>
        <v>2</v>
      </c>
      <c r="X492" s="1" cm="1">
        <f t="array" ref="X492">SUM(IF(podroze5[Nazwisko]=podroze5[[#This Row],[Nazwisko]],podroze5[dnie],0))</f>
        <v>28</v>
      </c>
    </row>
    <row r="493" spans="15:24" x14ac:dyDescent="0.25">
      <c r="O493" s="1" t="s">
        <v>119</v>
      </c>
      <c r="P493" s="1" t="s">
        <v>120</v>
      </c>
      <c r="Q493" s="1" t="s">
        <v>30</v>
      </c>
      <c r="R493" s="2">
        <v>41898</v>
      </c>
      <c r="S493" s="2">
        <v>41899</v>
      </c>
      <c r="T493">
        <v>331.5</v>
      </c>
      <c r="U493" t="str">
        <f>podroze5[[#This Row],[Imie]]&amp;podroze5[[#This Row],[Nazwisko]]</f>
        <v>MalwinaPapkin</v>
      </c>
      <c r="V493">
        <f>COUNTIF(podroze5[id],podroze5[[#This Row],[id]])</f>
        <v>11</v>
      </c>
      <c r="W493">
        <f>podroze5[[#This Row],[D_powr]]-podroze5[[#This Row],[D_wyj]]+1</f>
        <v>2</v>
      </c>
      <c r="X493" s="1" cm="1">
        <f t="array" ref="X493">SUM(IF(podroze5[Nazwisko]=podroze5[[#This Row],[Nazwisko]],podroze5[dnie],0))</f>
        <v>28</v>
      </c>
    </row>
    <row r="494" spans="15:24" x14ac:dyDescent="0.25">
      <c r="O494" s="1" t="s">
        <v>119</v>
      </c>
      <c r="P494" s="1" t="s">
        <v>120</v>
      </c>
      <c r="Q494" s="1" t="s">
        <v>47</v>
      </c>
      <c r="R494" s="2">
        <v>41899</v>
      </c>
      <c r="S494" s="2">
        <v>41900</v>
      </c>
      <c r="T494">
        <v>526.79999999999995</v>
      </c>
      <c r="U494" t="str">
        <f>podroze5[[#This Row],[Imie]]&amp;podroze5[[#This Row],[Nazwisko]]</f>
        <v>MalwinaPapkin</v>
      </c>
      <c r="V494">
        <f>COUNTIF(podroze5[id],podroze5[[#This Row],[id]])</f>
        <v>11</v>
      </c>
      <c r="W494">
        <f>podroze5[[#This Row],[D_powr]]-podroze5[[#This Row],[D_wyj]]+1</f>
        <v>2</v>
      </c>
      <c r="X494" s="1" cm="1">
        <f t="array" ref="X494">SUM(IF(podroze5[Nazwisko]=podroze5[[#This Row],[Nazwisko]],podroze5[dnie],0))</f>
        <v>28</v>
      </c>
    </row>
    <row r="495" spans="15:24" x14ac:dyDescent="0.25">
      <c r="O495" s="1" t="s">
        <v>119</v>
      </c>
      <c r="P495" s="1" t="s">
        <v>120</v>
      </c>
      <c r="Q495" s="1" t="s">
        <v>30</v>
      </c>
      <c r="R495" s="2">
        <v>41917</v>
      </c>
      <c r="S495" s="2">
        <v>41918</v>
      </c>
      <c r="T495">
        <v>331.5</v>
      </c>
      <c r="U495" t="str">
        <f>podroze5[[#This Row],[Imie]]&amp;podroze5[[#This Row],[Nazwisko]]</f>
        <v>MalwinaPapkin</v>
      </c>
      <c r="V495">
        <f>COUNTIF(podroze5[id],podroze5[[#This Row],[id]])</f>
        <v>11</v>
      </c>
      <c r="W495">
        <f>podroze5[[#This Row],[D_powr]]-podroze5[[#This Row],[D_wyj]]+1</f>
        <v>2</v>
      </c>
      <c r="X495" s="1" cm="1">
        <f t="array" ref="X495">SUM(IF(podroze5[Nazwisko]=podroze5[[#This Row],[Nazwisko]],podroze5[dnie],0))</f>
        <v>28</v>
      </c>
    </row>
    <row r="496" spans="15:24" x14ac:dyDescent="0.25">
      <c r="O496" s="1" t="s">
        <v>107</v>
      </c>
      <c r="P496" s="1" t="s">
        <v>108</v>
      </c>
      <c r="Q496" s="1" t="s">
        <v>66</v>
      </c>
      <c r="R496" s="2">
        <v>41654</v>
      </c>
      <c r="S496" s="2">
        <v>41655</v>
      </c>
      <c r="T496">
        <v>485.7</v>
      </c>
      <c r="U496" t="str">
        <f>podroze5[[#This Row],[Imie]]&amp;podroze5[[#This Row],[Nazwisko]]</f>
        <v>KazimieraParczewska</v>
      </c>
      <c r="V496">
        <f>COUNTIF(podroze5[id],podroze5[[#This Row],[id]])</f>
        <v>11</v>
      </c>
      <c r="W496">
        <f>podroze5[[#This Row],[D_powr]]-podroze5[[#This Row],[D_wyj]]+1</f>
        <v>2</v>
      </c>
      <c r="X496" s="1" cm="1">
        <f t="array" ref="X496">SUM(IF(podroze5[Nazwisko]=podroze5[[#This Row],[Nazwisko]],podroze5[dnie],0))</f>
        <v>28</v>
      </c>
    </row>
    <row r="497" spans="15:24" x14ac:dyDescent="0.25">
      <c r="O497" s="1" t="s">
        <v>107</v>
      </c>
      <c r="P497" s="1" t="s">
        <v>108</v>
      </c>
      <c r="Q497" s="1" t="s">
        <v>30</v>
      </c>
      <c r="R497" s="2">
        <v>41680</v>
      </c>
      <c r="S497" s="2">
        <v>41681</v>
      </c>
      <c r="T497">
        <v>331.5</v>
      </c>
      <c r="U497" t="str">
        <f>podroze5[[#This Row],[Imie]]&amp;podroze5[[#This Row],[Nazwisko]]</f>
        <v>KazimieraParczewska</v>
      </c>
      <c r="V497">
        <f>COUNTIF(podroze5[id],podroze5[[#This Row],[id]])</f>
        <v>11</v>
      </c>
      <c r="W497">
        <f>podroze5[[#This Row],[D_powr]]-podroze5[[#This Row],[D_wyj]]+1</f>
        <v>2</v>
      </c>
      <c r="X497" s="1" cm="1">
        <f t="array" ref="X497">SUM(IF(podroze5[Nazwisko]=podroze5[[#This Row],[Nazwisko]],podroze5[dnie],0))</f>
        <v>28</v>
      </c>
    </row>
    <row r="498" spans="15:24" x14ac:dyDescent="0.25">
      <c r="O498" s="1" t="s">
        <v>107</v>
      </c>
      <c r="P498" s="1" t="s">
        <v>108</v>
      </c>
      <c r="Q498" s="1" t="s">
        <v>19</v>
      </c>
      <c r="R498" s="2">
        <v>41876</v>
      </c>
      <c r="S498" s="2">
        <v>41877</v>
      </c>
      <c r="T498">
        <v>654.4</v>
      </c>
      <c r="U498" t="str">
        <f>podroze5[[#This Row],[Imie]]&amp;podroze5[[#This Row],[Nazwisko]]</f>
        <v>KazimieraParczewska</v>
      </c>
      <c r="V498">
        <f>COUNTIF(podroze5[id],podroze5[[#This Row],[id]])</f>
        <v>11</v>
      </c>
      <c r="W498">
        <f>podroze5[[#This Row],[D_powr]]-podroze5[[#This Row],[D_wyj]]+1</f>
        <v>2</v>
      </c>
      <c r="X498" s="1" cm="1">
        <f t="array" ref="X498">SUM(IF(podroze5[Nazwisko]=podroze5[[#This Row],[Nazwisko]],podroze5[dnie],0))</f>
        <v>28</v>
      </c>
    </row>
    <row r="499" spans="15:24" x14ac:dyDescent="0.25">
      <c r="O499" s="1" t="s">
        <v>107</v>
      </c>
      <c r="P499" s="1" t="s">
        <v>108</v>
      </c>
      <c r="Q499" s="1" t="s">
        <v>19</v>
      </c>
      <c r="R499" s="2">
        <v>41982</v>
      </c>
      <c r="S499" s="2">
        <v>41983</v>
      </c>
      <c r="T499">
        <v>654.4</v>
      </c>
      <c r="U499" t="str">
        <f>podroze5[[#This Row],[Imie]]&amp;podroze5[[#This Row],[Nazwisko]]</f>
        <v>KazimieraParczewska</v>
      </c>
      <c r="V499">
        <f>COUNTIF(podroze5[id],podroze5[[#This Row],[id]])</f>
        <v>11</v>
      </c>
      <c r="W499">
        <f>podroze5[[#This Row],[D_powr]]-podroze5[[#This Row],[D_wyj]]+1</f>
        <v>2</v>
      </c>
      <c r="X499" s="1" cm="1">
        <f t="array" ref="X499">SUM(IF(podroze5[Nazwisko]=podroze5[[#This Row],[Nazwisko]],podroze5[dnie],0))</f>
        <v>28</v>
      </c>
    </row>
    <row r="500" spans="15:24" x14ac:dyDescent="0.25">
      <c r="O500" s="1" t="s">
        <v>20</v>
      </c>
      <c r="P500" s="1" t="s">
        <v>162</v>
      </c>
      <c r="Q500" s="1" t="s">
        <v>59</v>
      </c>
      <c r="R500" s="2">
        <v>41876</v>
      </c>
      <c r="S500" s="2">
        <v>41878</v>
      </c>
      <c r="T500">
        <v>760</v>
      </c>
      <c r="U500" t="str">
        <f>podroze5[[#This Row],[Imie]]&amp;podroze5[[#This Row],[Nazwisko]]</f>
        <v>KamilPomorski</v>
      </c>
      <c r="V500">
        <f>COUNTIF(podroze5[id],podroze5[[#This Row],[id]])</f>
        <v>7</v>
      </c>
      <c r="W500">
        <f>podroze5[[#This Row],[D_powr]]-podroze5[[#This Row],[D_wyj]]+1</f>
        <v>3</v>
      </c>
      <c r="X500" s="1" cm="1">
        <f t="array" ref="X500">SUM(IF(podroze5[Nazwisko]=podroze5[[#This Row],[Nazwisko]],podroze5[dnie],0))</f>
        <v>28</v>
      </c>
    </row>
    <row r="501" spans="15:24" x14ac:dyDescent="0.25">
      <c r="O501" s="1" t="s">
        <v>166</v>
      </c>
      <c r="P501" s="1" t="s">
        <v>167</v>
      </c>
      <c r="Q501" s="1" t="s">
        <v>27</v>
      </c>
      <c r="R501" s="2">
        <v>41765</v>
      </c>
      <c r="S501" s="2">
        <v>41766</v>
      </c>
      <c r="T501">
        <v>570</v>
      </c>
      <c r="U501" t="str">
        <f>podroze5[[#This Row],[Imie]]&amp;podroze5[[#This Row],[Nazwisko]]</f>
        <v>DariaParyska</v>
      </c>
      <c r="V501">
        <f>COUNTIF(podroze5[id],podroze5[[#This Row],[id]])</f>
        <v>10</v>
      </c>
      <c r="W501">
        <f>podroze5[[#This Row],[D_powr]]-podroze5[[#This Row],[D_wyj]]+1</f>
        <v>2</v>
      </c>
      <c r="X501" s="1" cm="1">
        <f t="array" ref="X501">SUM(IF(podroze5[Nazwisko]=podroze5[[#This Row],[Nazwisko]],podroze5[dnie],0))</f>
        <v>28</v>
      </c>
    </row>
    <row r="502" spans="15:24" x14ac:dyDescent="0.25">
      <c r="O502" s="1" t="s">
        <v>166</v>
      </c>
      <c r="P502" s="1" t="s">
        <v>167</v>
      </c>
      <c r="Q502" s="1" t="s">
        <v>24</v>
      </c>
      <c r="R502" s="2">
        <v>41946</v>
      </c>
      <c r="S502" s="2">
        <v>41947</v>
      </c>
      <c r="T502">
        <v>439.7</v>
      </c>
      <c r="U502" t="str">
        <f>podroze5[[#This Row],[Imie]]&amp;podroze5[[#This Row],[Nazwisko]]</f>
        <v>DariaParyska</v>
      </c>
      <c r="V502">
        <f>COUNTIF(podroze5[id],podroze5[[#This Row],[id]])</f>
        <v>10</v>
      </c>
      <c r="W502">
        <f>podroze5[[#This Row],[D_powr]]-podroze5[[#This Row],[D_wyj]]+1</f>
        <v>2</v>
      </c>
      <c r="X502" s="1" cm="1">
        <f t="array" ref="X502">SUM(IF(podroze5[Nazwisko]=podroze5[[#This Row],[Nazwisko]],podroze5[dnie],0))</f>
        <v>28</v>
      </c>
    </row>
    <row r="503" spans="15:24" x14ac:dyDescent="0.25">
      <c r="O503" s="1" t="s">
        <v>166</v>
      </c>
      <c r="P503" s="1" t="s">
        <v>167</v>
      </c>
      <c r="Q503" s="1" t="s">
        <v>47</v>
      </c>
      <c r="R503" s="2">
        <v>41958</v>
      </c>
      <c r="S503" s="2">
        <v>41959</v>
      </c>
      <c r="T503">
        <v>526.79999999999995</v>
      </c>
      <c r="U503" t="str">
        <f>podroze5[[#This Row],[Imie]]&amp;podroze5[[#This Row],[Nazwisko]]</f>
        <v>DariaParyska</v>
      </c>
      <c r="V503">
        <f>COUNTIF(podroze5[id],podroze5[[#This Row],[id]])</f>
        <v>10</v>
      </c>
      <c r="W503">
        <f>podroze5[[#This Row],[D_powr]]-podroze5[[#This Row],[D_wyj]]+1</f>
        <v>2</v>
      </c>
      <c r="X503" s="1" cm="1">
        <f t="array" ref="X503">SUM(IF(podroze5[Nazwisko]=podroze5[[#This Row],[Nazwisko]],podroze5[dnie],0))</f>
        <v>28</v>
      </c>
    </row>
    <row r="504" spans="15:24" x14ac:dyDescent="0.25">
      <c r="O504" s="1" t="s">
        <v>166</v>
      </c>
      <c r="P504" s="1" t="s">
        <v>167</v>
      </c>
      <c r="Q504" s="1" t="s">
        <v>38</v>
      </c>
      <c r="R504" s="2">
        <v>41983</v>
      </c>
      <c r="S504" s="2">
        <v>41984</v>
      </c>
      <c r="T504">
        <v>407.8</v>
      </c>
      <c r="U504" t="str">
        <f>podroze5[[#This Row],[Imie]]&amp;podroze5[[#This Row],[Nazwisko]]</f>
        <v>DariaParyska</v>
      </c>
      <c r="V504">
        <f>COUNTIF(podroze5[id],podroze5[[#This Row],[id]])</f>
        <v>10</v>
      </c>
      <c r="W504">
        <f>podroze5[[#This Row],[D_powr]]-podroze5[[#This Row],[D_wyj]]+1</f>
        <v>2</v>
      </c>
      <c r="X504" s="1" cm="1">
        <f t="array" ref="X504">SUM(IF(podroze5[Nazwisko]=podroze5[[#This Row],[Nazwisko]],podroze5[dnie],0))</f>
        <v>28</v>
      </c>
    </row>
    <row r="505" spans="15:24" x14ac:dyDescent="0.25">
      <c r="O505" s="1" t="s">
        <v>82</v>
      </c>
      <c r="P505" s="1" t="s">
        <v>83</v>
      </c>
      <c r="Q505" s="1" t="s">
        <v>27</v>
      </c>
      <c r="R505" s="2">
        <v>41851</v>
      </c>
      <c r="S505" s="2">
        <v>41852</v>
      </c>
      <c r="T505">
        <v>570</v>
      </c>
      <c r="U505" t="str">
        <f>podroze5[[#This Row],[Imie]]&amp;podroze5[[#This Row],[Nazwisko]]</f>
        <v>KornelCzerski</v>
      </c>
      <c r="V505">
        <f>COUNTIF(podroze5[id],podroze5[[#This Row],[id]])</f>
        <v>9</v>
      </c>
      <c r="W505">
        <f>podroze5[[#This Row],[D_powr]]-podroze5[[#This Row],[D_wyj]]+1</f>
        <v>2</v>
      </c>
      <c r="X505" s="1" cm="1">
        <f t="array" ref="X505">SUM(IF(podroze5[Nazwisko]=podroze5[[#This Row],[Nazwisko]],podroze5[dnie],0))</f>
        <v>28</v>
      </c>
    </row>
    <row r="506" spans="15:24" x14ac:dyDescent="0.25">
      <c r="O506" s="1" t="s">
        <v>82</v>
      </c>
      <c r="P506" s="1" t="s">
        <v>83</v>
      </c>
      <c r="Q506" s="1" t="s">
        <v>8</v>
      </c>
      <c r="R506" s="2">
        <v>41910</v>
      </c>
      <c r="S506" s="2">
        <v>41911</v>
      </c>
      <c r="T506">
        <v>891</v>
      </c>
      <c r="U506" t="str">
        <f>podroze5[[#This Row],[Imie]]&amp;podroze5[[#This Row],[Nazwisko]]</f>
        <v>KornelCzerski</v>
      </c>
      <c r="V506">
        <f>COUNTIF(podroze5[id],podroze5[[#This Row],[id]])</f>
        <v>9</v>
      </c>
      <c r="W506">
        <f>podroze5[[#This Row],[D_powr]]-podroze5[[#This Row],[D_wyj]]+1</f>
        <v>2</v>
      </c>
      <c r="X506" s="1" cm="1">
        <f t="array" ref="X506">SUM(IF(podroze5[Nazwisko]=podroze5[[#This Row],[Nazwisko]],podroze5[dnie],0))</f>
        <v>28</v>
      </c>
    </row>
    <row r="507" spans="15:24" x14ac:dyDescent="0.25">
      <c r="O507" s="1" t="s">
        <v>82</v>
      </c>
      <c r="P507" s="1" t="s">
        <v>83</v>
      </c>
      <c r="Q507" s="1" t="s">
        <v>38</v>
      </c>
      <c r="R507" s="2">
        <v>41941</v>
      </c>
      <c r="S507" s="2">
        <v>41942</v>
      </c>
      <c r="T507">
        <v>407.8</v>
      </c>
      <c r="U507" t="str">
        <f>podroze5[[#This Row],[Imie]]&amp;podroze5[[#This Row],[Nazwisko]]</f>
        <v>KornelCzerski</v>
      </c>
      <c r="V507">
        <f>COUNTIF(podroze5[id],podroze5[[#This Row],[id]])</f>
        <v>9</v>
      </c>
      <c r="W507">
        <f>podroze5[[#This Row],[D_powr]]-podroze5[[#This Row],[D_wyj]]+1</f>
        <v>2</v>
      </c>
      <c r="X507" s="1" cm="1">
        <f t="array" ref="X507">SUM(IF(podroze5[Nazwisko]=podroze5[[#This Row],[Nazwisko]],podroze5[dnie],0))</f>
        <v>28</v>
      </c>
    </row>
    <row r="508" spans="15:24" x14ac:dyDescent="0.25">
      <c r="O508" s="1" t="s">
        <v>73</v>
      </c>
      <c r="P508" s="1" t="s">
        <v>104</v>
      </c>
      <c r="Q508" s="1" t="s">
        <v>47</v>
      </c>
      <c r="R508" s="2">
        <v>41654</v>
      </c>
      <c r="S508" s="2">
        <v>41655</v>
      </c>
      <c r="T508">
        <v>526.79999999999995</v>
      </c>
      <c r="U508" t="str">
        <f>podroze5[[#This Row],[Imie]]&amp;podroze5[[#This Row],[Nazwisko]]</f>
        <v>WojciechMagierowcz</v>
      </c>
      <c r="V508">
        <f>COUNTIF(podroze5[id],podroze5[[#This Row],[id]])</f>
        <v>8</v>
      </c>
      <c r="W508">
        <f>podroze5[[#This Row],[D_powr]]-podroze5[[#This Row],[D_wyj]]+1</f>
        <v>2</v>
      </c>
      <c r="X508" s="1" cm="1">
        <f t="array" ref="X508">SUM(IF(podroze5[Nazwisko]=podroze5[[#This Row],[Nazwisko]],podroze5[dnie],0))</f>
        <v>28</v>
      </c>
    </row>
    <row r="509" spans="15:24" x14ac:dyDescent="0.25">
      <c r="O509" s="1" t="s">
        <v>73</v>
      </c>
      <c r="P509" s="1" t="s">
        <v>104</v>
      </c>
      <c r="Q509" s="1" t="s">
        <v>19</v>
      </c>
      <c r="R509" s="2">
        <v>41713</v>
      </c>
      <c r="S509" s="2">
        <v>41714</v>
      </c>
      <c r="T509">
        <v>654.4</v>
      </c>
      <c r="U509" t="str">
        <f>podroze5[[#This Row],[Imie]]&amp;podroze5[[#This Row],[Nazwisko]]</f>
        <v>WojciechMagierowcz</v>
      </c>
      <c r="V509">
        <f>COUNTIF(podroze5[id],podroze5[[#This Row],[id]])</f>
        <v>8</v>
      </c>
      <c r="W509">
        <f>podroze5[[#This Row],[D_powr]]-podroze5[[#This Row],[D_wyj]]+1</f>
        <v>2</v>
      </c>
      <c r="X509" s="1" cm="1">
        <f t="array" ref="X509">SUM(IF(podroze5[Nazwisko]=podroze5[[#This Row],[Nazwisko]],podroze5[dnie],0))</f>
        <v>28</v>
      </c>
    </row>
    <row r="510" spans="15:24" x14ac:dyDescent="0.25">
      <c r="O510" s="1" t="s">
        <v>64</v>
      </c>
      <c r="P510" s="1" t="s">
        <v>65</v>
      </c>
      <c r="Q510" s="1" t="s">
        <v>66</v>
      </c>
      <c r="R510" s="2">
        <v>41648</v>
      </c>
      <c r="S510" s="2">
        <v>41649</v>
      </c>
      <c r="T510">
        <v>485.7</v>
      </c>
      <c r="U510" t="str">
        <f>podroze5[[#This Row],[Imie]]&amp;podroze5[[#This Row],[Nazwisko]]</f>
        <v>KarolWitkiewicz</v>
      </c>
      <c r="V510">
        <f>COUNTIF(podroze5[id],podroze5[[#This Row],[id]])</f>
        <v>8</v>
      </c>
      <c r="W510">
        <f>podroze5[[#This Row],[D_powr]]-podroze5[[#This Row],[D_wyj]]+1</f>
        <v>2</v>
      </c>
      <c r="X510" s="1" cm="1">
        <f t="array" ref="X510">SUM(IF(podroze5[Nazwisko]=podroze5[[#This Row],[Nazwisko]],podroze5[dnie],0))</f>
        <v>28</v>
      </c>
    </row>
    <row r="511" spans="15:24" x14ac:dyDescent="0.25">
      <c r="O511" s="1" t="s">
        <v>64</v>
      </c>
      <c r="P511" s="1" t="s">
        <v>65</v>
      </c>
      <c r="Q511" s="1" t="s">
        <v>17</v>
      </c>
      <c r="R511" s="2">
        <v>41685</v>
      </c>
      <c r="S511" s="2">
        <v>41686</v>
      </c>
      <c r="T511">
        <v>706.5</v>
      </c>
      <c r="U511" t="str">
        <f>podroze5[[#This Row],[Imie]]&amp;podroze5[[#This Row],[Nazwisko]]</f>
        <v>KarolWitkiewicz</v>
      </c>
      <c r="V511">
        <f>COUNTIF(podroze5[id],podroze5[[#This Row],[id]])</f>
        <v>8</v>
      </c>
      <c r="W511">
        <f>podroze5[[#This Row],[D_powr]]-podroze5[[#This Row],[D_wyj]]+1</f>
        <v>2</v>
      </c>
      <c r="X511" s="1" cm="1">
        <f t="array" ref="X511">SUM(IF(podroze5[Nazwisko]=podroze5[[#This Row],[Nazwisko]],podroze5[dnie],0))</f>
        <v>28</v>
      </c>
    </row>
    <row r="512" spans="15:24" x14ac:dyDescent="0.25">
      <c r="O512" s="1" t="s">
        <v>20</v>
      </c>
      <c r="P512" s="1" t="s">
        <v>162</v>
      </c>
      <c r="Q512" s="1" t="s">
        <v>30</v>
      </c>
      <c r="R512" s="2">
        <v>41946</v>
      </c>
      <c r="S512" s="2">
        <v>41947</v>
      </c>
      <c r="T512">
        <v>331.5</v>
      </c>
      <c r="U512" t="str">
        <f>podroze5[[#This Row],[Imie]]&amp;podroze5[[#This Row],[Nazwisko]]</f>
        <v>KamilPomorski</v>
      </c>
      <c r="V512">
        <f>COUNTIF(podroze5[id],podroze5[[#This Row],[id]])</f>
        <v>7</v>
      </c>
      <c r="W512">
        <f>podroze5[[#This Row],[D_powr]]-podroze5[[#This Row],[D_wyj]]+1</f>
        <v>2</v>
      </c>
      <c r="X512" s="1" cm="1">
        <f t="array" ref="X512">SUM(IF(podroze5[Nazwisko]=podroze5[[#This Row],[Nazwisko]],podroze5[dnie],0))</f>
        <v>28</v>
      </c>
    </row>
    <row r="513" spans="15:24" x14ac:dyDescent="0.25">
      <c r="O513" s="1" t="s">
        <v>25</v>
      </c>
      <c r="P513" s="1" t="s">
        <v>35</v>
      </c>
      <c r="Q513" s="1" t="s">
        <v>14</v>
      </c>
      <c r="R513" s="2">
        <v>41642</v>
      </c>
      <c r="S513" s="2">
        <v>41642</v>
      </c>
      <c r="T513">
        <v>178.5</v>
      </c>
      <c r="U513" t="str">
        <f>podroze5[[#This Row],[Imie]]&amp;podroze5[[#This Row],[Nazwisko]]</f>
        <v>JerzyMisiek</v>
      </c>
      <c r="V513">
        <f>COUNTIF(podroze5[id],podroze5[[#This Row],[id]])</f>
        <v>11</v>
      </c>
      <c r="W513">
        <f>podroze5[[#This Row],[D_powr]]-podroze5[[#This Row],[D_wyj]]+1</f>
        <v>1</v>
      </c>
      <c r="X513" s="1" cm="1">
        <f t="array" ref="X513">SUM(IF(podroze5[Nazwisko]=podroze5[[#This Row],[Nazwisko]],podroze5[dnie],0))</f>
        <v>28</v>
      </c>
    </row>
    <row r="514" spans="15:24" x14ac:dyDescent="0.25">
      <c r="O514" s="1" t="s">
        <v>25</v>
      </c>
      <c r="P514" s="1" t="s">
        <v>35</v>
      </c>
      <c r="Q514" s="1" t="s">
        <v>30</v>
      </c>
      <c r="R514" s="2">
        <v>41646</v>
      </c>
      <c r="S514" s="2">
        <v>41646</v>
      </c>
      <c r="T514">
        <v>212.5</v>
      </c>
      <c r="U514" t="str">
        <f>podroze5[[#This Row],[Imie]]&amp;podroze5[[#This Row],[Nazwisko]]</f>
        <v>JerzyMisiek</v>
      </c>
      <c r="V514">
        <f>COUNTIF(podroze5[id],podroze5[[#This Row],[id]])</f>
        <v>11</v>
      </c>
      <c r="W514">
        <f>podroze5[[#This Row],[D_powr]]-podroze5[[#This Row],[D_wyj]]+1</f>
        <v>1</v>
      </c>
      <c r="X514" s="1" cm="1">
        <f t="array" ref="X514">SUM(IF(podroze5[Nazwisko]=podroze5[[#This Row],[Nazwisko]],podroze5[dnie],0))</f>
        <v>28</v>
      </c>
    </row>
    <row r="515" spans="15:24" x14ac:dyDescent="0.25">
      <c r="O515" s="1" t="s">
        <v>25</v>
      </c>
      <c r="P515" s="1" t="s">
        <v>35</v>
      </c>
      <c r="Q515" s="1" t="s">
        <v>72</v>
      </c>
      <c r="R515" s="2">
        <v>41863</v>
      </c>
      <c r="S515" s="2">
        <v>41863</v>
      </c>
      <c r="T515">
        <v>494.7</v>
      </c>
      <c r="U515" t="str">
        <f>podroze5[[#This Row],[Imie]]&amp;podroze5[[#This Row],[Nazwisko]]</f>
        <v>JerzyMisiek</v>
      </c>
      <c r="V515">
        <f>COUNTIF(podroze5[id],podroze5[[#This Row],[id]])</f>
        <v>11</v>
      </c>
      <c r="W515">
        <f>podroze5[[#This Row],[D_powr]]-podroze5[[#This Row],[D_wyj]]+1</f>
        <v>1</v>
      </c>
      <c r="X515" s="1" cm="1">
        <f t="array" ref="X515">SUM(IF(podroze5[Nazwisko]=podroze5[[#This Row],[Nazwisko]],podroze5[dnie],0))</f>
        <v>28</v>
      </c>
    </row>
    <row r="516" spans="15:24" x14ac:dyDescent="0.25">
      <c r="O516" s="1" t="s">
        <v>25</v>
      </c>
      <c r="P516" s="1" t="s">
        <v>35</v>
      </c>
      <c r="Q516" s="1" t="s">
        <v>47</v>
      </c>
      <c r="R516" s="2">
        <v>41865</v>
      </c>
      <c r="S516" s="2">
        <v>41865</v>
      </c>
      <c r="T516">
        <v>363.8</v>
      </c>
      <c r="U516" t="str">
        <f>podroze5[[#This Row],[Imie]]&amp;podroze5[[#This Row],[Nazwisko]]</f>
        <v>JerzyMisiek</v>
      </c>
      <c r="V516">
        <f>COUNTIF(podroze5[id],podroze5[[#This Row],[id]])</f>
        <v>11</v>
      </c>
      <c r="W516">
        <f>podroze5[[#This Row],[D_powr]]-podroze5[[#This Row],[D_wyj]]+1</f>
        <v>1</v>
      </c>
      <c r="X516" s="1" cm="1">
        <f t="array" ref="X516">SUM(IF(podroze5[Nazwisko]=podroze5[[#This Row],[Nazwisko]],podroze5[dnie],0))</f>
        <v>28</v>
      </c>
    </row>
    <row r="517" spans="15:24" x14ac:dyDescent="0.25">
      <c r="O517" s="1" t="s">
        <v>25</v>
      </c>
      <c r="P517" s="1" t="s">
        <v>35</v>
      </c>
      <c r="Q517" s="1" t="s">
        <v>11</v>
      </c>
      <c r="R517" s="2">
        <v>41992</v>
      </c>
      <c r="S517" s="2">
        <v>41992</v>
      </c>
      <c r="T517">
        <v>156.4</v>
      </c>
      <c r="U517" t="str">
        <f>podroze5[[#This Row],[Imie]]&amp;podroze5[[#This Row],[Nazwisko]]</f>
        <v>JerzyMisiek</v>
      </c>
      <c r="V517">
        <f>COUNTIF(podroze5[id],podroze5[[#This Row],[id]])</f>
        <v>11</v>
      </c>
      <c r="W517">
        <f>podroze5[[#This Row],[D_powr]]-podroze5[[#This Row],[D_wyj]]+1</f>
        <v>1</v>
      </c>
      <c r="X517" s="1" cm="1">
        <f t="array" ref="X517">SUM(IF(podroze5[Nazwisko]=podroze5[[#This Row],[Nazwisko]],podroze5[dnie],0))</f>
        <v>28</v>
      </c>
    </row>
    <row r="518" spans="15:24" x14ac:dyDescent="0.25">
      <c r="O518" s="1" t="s">
        <v>119</v>
      </c>
      <c r="P518" s="1" t="s">
        <v>120</v>
      </c>
      <c r="Q518" s="1" t="s">
        <v>27</v>
      </c>
      <c r="R518" s="2">
        <v>41656</v>
      </c>
      <c r="S518" s="2">
        <v>41656</v>
      </c>
      <c r="T518">
        <v>442</v>
      </c>
      <c r="U518" t="str">
        <f>podroze5[[#This Row],[Imie]]&amp;podroze5[[#This Row],[Nazwisko]]</f>
        <v>MalwinaPapkin</v>
      </c>
      <c r="V518">
        <f>COUNTIF(podroze5[id],podroze5[[#This Row],[id]])</f>
        <v>11</v>
      </c>
      <c r="W518">
        <f>podroze5[[#This Row],[D_powr]]-podroze5[[#This Row],[D_wyj]]+1</f>
        <v>1</v>
      </c>
      <c r="X518" s="1" cm="1">
        <f t="array" ref="X518">SUM(IF(podroze5[Nazwisko]=podroze5[[#This Row],[Nazwisko]],podroze5[dnie],0))</f>
        <v>28</v>
      </c>
    </row>
    <row r="519" spans="15:24" x14ac:dyDescent="0.25">
      <c r="O519" s="1" t="s">
        <v>119</v>
      </c>
      <c r="P519" s="1" t="s">
        <v>120</v>
      </c>
      <c r="Q519" s="1" t="s">
        <v>14</v>
      </c>
      <c r="R519" s="2">
        <v>41967</v>
      </c>
      <c r="S519" s="2">
        <v>41967</v>
      </c>
      <c r="T519">
        <v>178.5</v>
      </c>
      <c r="U519" t="str">
        <f>podroze5[[#This Row],[Imie]]&amp;podroze5[[#This Row],[Nazwisko]]</f>
        <v>MalwinaPapkin</v>
      </c>
      <c r="V519">
        <f>COUNTIF(podroze5[id],podroze5[[#This Row],[id]])</f>
        <v>11</v>
      </c>
      <c r="W519">
        <f>podroze5[[#This Row],[D_powr]]-podroze5[[#This Row],[D_wyj]]+1</f>
        <v>1</v>
      </c>
      <c r="X519" s="1" cm="1">
        <f t="array" ref="X519">SUM(IF(podroze5[Nazwisko]=podroze5[[#This Row],[Nazwisko]],podroze5[dnie],0))</f>
        <v>28</v>
      </c>
    </row>
    <row r="520" spans="15:24" x14ac:dyDescent="0.25">
      <c r="O520" s="1" t="s">
        <v>107</v>
      </c>
      <c r="P520" s="1" t="s">
        <v>108</v>
      </c>
      <c r="Q520" s="1" t="s">
        <v>27</v>
      </c>
      <c r="R520" s="2">
        <v>41958</v>
      </c>
      <c r="S520" s="2">
        <v>41958</v>
      </c>
      <c r="T520">
        <v>442</v>
      </c>
      <c r="U520" t="str">
        <f>podroze5[[#This Row],[Imie]]&amp;podroze5[[#This Row],[Nazwisko]]</f>
        <v>KazimieraParczewska</v>
      </c>
      <c r="V520">
        <f>COUNTIF(podroze5[id],podroze5[[#This Row],[id]])</f>
        <v>11</v>
      </c>
      <c r="W520">
        <f>podroze5[[#This Row],[D_powr]]-podroze5[[#This Row],[D_wyj]]+1</f>
        <v>1</v>
      </c>
      <c r="X520" s="1" cm="1">
        <f t="array" ref="X520">SUM(IF(podroze5[Nazwisko]=podroze5[[#This Row],[Nazwisko]],podroze5[dnie],0))</f>
        <v>28</v>
      </c>
    </row>
    <row r="521" spans="15:24" x14ac:dyDescent="0.25">
      <c r="O521" s="1" t="s">
        <v>107</v>
      </c>
      <c r="P521" s="1" t="s">
        <v>108</v>
      </c>
      <c r="Q521" s="1" t="s">
        <v>59</v>
      </c>
      <c r="R521" s="2">
        <v>41989</v>
      </c>
      <c r="S521" s="2">
        <v>41989</v>
      </c>
      <c r="T521">
        <v>442</v>
      </c>
      <c r="U521" t="str">
        <f>podroze5[[#This Row],[Imie]]&amp;podroze5[[#This Row],[Nazwisko]]</f>
        <v>KazimieraParczewska</v>
      </c>
      <c r="V521">
        <f>COUNTIF(podroze5[id],podroze5[[#This Row],[id]])</f>
        <v>11</v>
      </c>
      <c r="W521">
        <f>podroze5[[#This Row],[D_powr]]-podroze5[[#This Row],[D_wyj]]+1</f>
        <v>1</v>
      </c>
      <c r="X521" s="1" cm="1">
        <f t="array" ref="X521">SUM(IF(podroze5[Nazwisko]=podroze5[[#This Row],[Nazwisko]],podroze5[dnie],0))</f>
        <v>28</v>
      </c>
    </row>
    <row r="522" spans="15:24" x14ac:dyDescent="0.25">
      <c r="O522" s="1" t="s">
        <v>166</v>
      </c>
      <c r="P522" s="1" t="s">
        <v>167</v>
      </c>
      <c r="Q522" s="1" t="s">
        <v>59</v>
      </c>
      <c r="R522" s="2">
        <v>41949</v>
      </c>
      <c r="S522" s="2">
        <v>41949</v>
      </c>
      <c r="T522">
        <v>442</v>
      </c>
      <c r="U522" t="str">
        <f>podroze5[[#This Row],[Imie]]&amp;podroze5[[#This Row],[Nazwisko]]</f>
        <v>DariaParyska</v>
      </c>
      <c r="V522">
        <f>COUNTIF(podroze5[id],podroze5[[#This Row],[id]])</f>
        <v>10</v>
      </c>
      <c r="W522">
        <f>podroze5[[#This Row],[D_powr]]-podroze5[[#This Row],[D_wyj]]+1</f>
        <v>1</v>
      </c>
      <c r="X522" s="1" cm="1">
        <f t="array" ref="X522">SUM(IF(podroze5[Nazwisko]=podroze5[[#This Row],[Nazwisko]],podroze5[dnie],0))</f>
        <v>28</v>
      </c>
    </row>
    <row r="523" spans="15:24" x14ac:dyDescent="0.25">
      <c r="O523" s="1" t="s">
        <v>82</v>
      </c>
      <c r="P523" s="1" t="s">
        <v>83</v>
      </c>
      <c r="Q523" s="1" t="s">
        <v>27</v>
      </c>
      <c r="R523" s="2">
        <v>41913</v>
      </c>
      <c r="S523" s="2">
        <v>41913</v>
      </c>
      <c r="T523">
        <v>442</v>
      </c>
      <c r="U523" t="str">
        <f>podroze5[[#This Row],[Imie]]&amp;podroze5[[#This Row],[Nazwisko]]</f>
        <v>KornelCzerski</v>
      </c>
      <c r="V523">
        <f>COUNTIF(podroze5[id],podroze5[[#This Row],[id]])</f>
        <v>9</v>
      </c>
      <c r="W523">
        <f>podroze5[[#This Row],[D_powr]]-podroze5[[#This Row],[D_wyj]]+1</f>
        <v>1</v>
      </c>
      <c r="X523" s="1" cm="1">
        <f t="array" ref="X523">SUM(IF(podroze5[Nazwisko]=podroze5[[#This Row],[Nazwisko]],podroze5[dnie],0))</f>
        <v>28</v>
      </c>
    </row>
    <row r="524" spans="15:24" x14ac:dyDescent="0.25">
      <c r="O524" s="1" t="s">
        <v>73</v>
      </c>
      <c r="P524" s="1" t="s">
        <v>104</v>
      </c>
      <c r="Q524" s="1" t="s">
        <v>19</v>
      </c>
      <c r="R524" s="2">
        <v>41835</v>
      </c>
      <c r="S524" s="2">
        <v>41835</v>
      </c>
      <c r="T524">
        <v>513.4</v>
      </c>
      <c r="U524" t="str">
        <f>podroze5[[#This Row],[Imie]]&amp;podroze5[[#This Row],[Nazwisko]]</f>
        <v>WojciechMagierowcz</v>
      </c>
      <c r="V524">
        <f>COUNTIF(podroze5[id],podroze5[[#This Row],[id]])</f>
        <v>8</v>
      </c>
      <c r="W524">
        <f>podroze5[[#This Row],[D_powr]]-podroze5[[#This Row],[D_wyj]]+1</f>
        <v>1</v>
      </c>
      <c r="X524" s="1" cm="1">
        <f t="array" ref="X524">SUM(IF(podroze5[Nazwisko]=podroze5[[#This Row],[Nazwisko]],podroze5[dnie],0))</f>
        <v>28</v>
      </c>
    </row>
    <row r="525" spans="15:24" x14ac:dyDescent="0.25">
      <c r="O525" s="1" t="s">
        <v>64</v>
      </c>
      <c r="P525" s="1" t="s">
        <v>65</v>
      </c>
      <c r="Q525" s="1" t="s">
        <v>47</v>
      </c>
      <c r="R525" s="2">
        <v>41689</v>
      </c>
      <c r="S525" s="2">
        <v>41689</v>
      </c>
      <c r="T525">
        <v>363.8</v>
      </c>
      <c r="U525" t="str">
        <f>podroze5[[#This Row],[Imie]]&amp;podroze5[[#This Row],[Nazwisko]]</f>
        <v>KarolWitkiewicz</v>
      </c>
      <c r="V525">
        <f>COUNTIF(podroze5[id],podroze5[[#This Row],[id]])</f>
        <v>8</v>
      </c>
      <c r="W525">
        <f>podroze5[[#This Row],[D_powr]]-podroze5[[#This Row],[D_wyj]]+1</f>
        <v>1</v>
      </c>
      <c r="X525" s="1" cm="1">
        <f t="array" ref="X525">SUM(IF(podroze5[Nazwisko]=podroze5[[#This Row],[Nazwisko]],podroze5[dnie],0))</f>
        <v>28</v>
      </c>
    </row>
    <row r="526" spans="15:24" x14ac:dyDescent="0.25">
      <c r="O526" s="1" t="s">
        <v>75</v>
      </c>
      <c r="P526" s="1" t="s">
        <v>88</v>
      </c>
      <c r="Q526" s="1" t="s">
        <v>59</v>
      </c>
      <c r="R526" s="2">
        <v>41918</v>
      </c>
      <c r="S526" s="2">
        <v>41925</v>
      </c>
      <c r="T526">
        <v>1555</v>
      </c>
      <c r="U526" t="str">
        <f>podroze5[[#This Row],[Imie]]&amp;podroze5[[#This Row],[Nazwisko]]</f>
        <v>EweliaNyska</v>
      </c>
      <c r="V526">
        <f>COUNTIF(podroze5[id],podroze5[[#This Row],[id]])</f>
        <v>10</v>
      </c>
      <c r="W526">
        <f>podroze5[[#This Row],[D_powr]]-podroze5[[#This Row],[D_wyj]]+1</f>
        <v>8</v>
      </c>
      <c r="X526" s="1" cm="1">
        <f t="array" ref="X526">SUM(IF(podroze5[Nazwisko]=podroze5[[#This Row],[Nazwisko]],podroze5[dnie],0))</f>
        <v>27</v>
      </c>
    </row>
    <row r="527" spans="15:24" x14ac:dyDescent="0.25">
      <c r="O527" s="1" t="s">
        <v>115</v>
      </c>
      <c r="P527" s="1" t="s">
        <v>140</v>
      </c>
      <c r="Q527" s="1" t="s">
        <v>47</v>
      </c>
      <c r="R527" s="2">
        <v>41946</v>
      </c>
      <c r="S527" s="2">
        <v>41950</v>
      </c>
      <c r="T527">
        <v>1015.8</v>
      </c>
      <c r="U527" t="str">
        <f>podroze5[[#This Row],[Imie]]&amp;podroze5[[#This Row],[Nazwisko]]</f>
        <v>AnnaKaliska</v>
      </c>
      <c r="V527">
        <f>COUNTIF(podroze5[id],podroze5[[#This Row],[id]])</f>
        <v>15</v>
      </c>
      <c r="W527">
        <f>podroze5[[#This Row],[D_powr]]-podroze5[[#This Row],[D_wyj]]+1</f>
        <v>5</v>
      </c>
      <c r="X527" s="1" cm="1">
        <f t="array" ref="X527">SUM(IF(podroze5[Nazwisko]=podroze5[[#This Row],[Nazwisko]],podroze5[dnie],0))</f>
        <v>27</v>
      </c>
    </row>
    <row r="528" spans="15:24" x14ac:dyDescent="0.25">
      <c r="O528" s="1" t="s">
        <v>82</v>
      </c>
      <c r="P528" s="1" t="s">
        <v>125</v>
      </c>
      <c r="Q528" s="1" t="s">
        <v>47</v>
      </c>
      <c r="R528" s="2">
        <v>41983</v>
      </c>
      <c r="S528" s="2">
        <v>41987</v>
      </c>
      <c r="T528">
        <v>1015.8</v>
      </c>
      <c r="U528" t="str">
        <f>podroze5[[#This Row],[Imie]]&amp;podroze5[[#This Row],[Nazwisko]]</f>
        <v>KornelHenrykowski</v>
      </c>
      <c r="V528">
        <f>COUNTIF(podroze5[id],podroze5[[#This Row],[id]])</f>
        <v>13</v>
      </c>
      <c r="W528">
        <f>podroze5[[#This Row],[D_powr]]-podroze5[[#This Row],[D_wyj]]+1</f>
        <v>5</v>
      </c>
      <c r="X528" s="1" cm="1">
        <f t="array" ref="X528">SUM(IF(podroze5[Nazwisko]=podroze5[[#This Row],[Nazwisko]],podroze5[dnie],0))</f>
        <v>27</v>
      </c>
    </row>
    <row r="529" spans="15:24" x14ac:dyDescent="0.25">
      <c r="O529" s="1" t="s">
        <v>115</v>
      </c>
      <c r="P529" s="1" t="s">
        <v>140</v>
      </c>
      <c r="Q529" s="1" t="s">
        <v>8</v>
      </c>
      <c r="R529" s="2">
        <v>41893</v>
      </c>
      <c r="S529" s="2">
        <v>41896</v>
      </c>
      <c r="T529">
        <v>1313</v>
      </c>
      <c r="U529" t="str">
        <f>podroze5[[#This Row],[Imie]]&amp;podroze5[[#This Row],[Nazwisko]]</f>
        <v>AnnaKaliska</v>
      </c>
      <c r="V529">
        <f>COUNTIF(podroze5[id],podroze5[[#This Row],[id]])</f>
        <v>15</v>
      </c>
      <c r="W529">
        <f>podroze5[[#This Row],[D_powr]]-podroze5[[#This Row],[D_wyj]]+1</f>
        <v>4</v>
      </c>
      <c r="X529" s="1" cm="1">
        <f t="array" ref="X529">SUM(IF(podroze5[Nazwisko]=podroze5[[#This Row],[Nazwisko]],podroze5[dnie],0))</f>
        <v>27</v>
      </c>
    </row>
    <row r="530" spans="15:24" x14ac:dyDescent="0.25">
      <c r="O530" s="1" t="s">
        <v>75</v>
      </c>
      <c r="P530" s="1" t="s">
        <v>88</v>
      </c>
      <c r="Q530" s="1" t="s">
        <v>66</v>
      </c>
      <c r="R530" s="2">
        <v>41886</v>
      </c>
      <c r="S530" s="2">
        <v>41890</v>
      </c>
      <c r="T530">
        <v>1019.7</v>
      </c>
      <c r="U530" t="str">
        <f>podroze5[[#This Row],[Imie]]&amp;podroze5[[#This Row],[Nazwisko]]</f>
        <v>EweliaNyska</v>
      </c>
      <c r="V530">
        <f>COUNTIF(podroze5[id],podroze5[[#This Row],[id]])</f>
        <v>10</v>
      </c>
      <c r="W530">
        <f>podroze5[[#This Row],[D_powr]]-podroze5[[#This Row],[D_wyj]]+1</f>
        <v>5</v>
      </c>
      <c r="X530" s="1" cm="1">
        <f t="array" ref="X530">SUM(IF(podroze5[Nazwisko]=podroze5[[#This Row],[Nazwisko]],podroze5[dnie],0))</f>
        <v>27</v>
      </c>
    </row>
    <row r="531" spans="15:24" x14ac:dyDescent="0.25">
      <c r="O531" s="1" t="s">
        <v>109</v>
      </c>
      <c r="P531" s="1" t="s">
        <v>110</v>
      </c>
      <c r="Q531" s="1" t="s">
        <v>24</v>
      </c>
      <c r="R531" s="2">
        <v>41977</v>
      </c>
      <c r="S531" s="2">
        <v>41981</v>
      </c>
      <c r="T531">
        <v>886.7</v>
      </c>
      <c r="U531" t="str">
        <f>podroze5[[#This Row],[Imie]]&amp;podroze5[[#This Row],[Nazwisko]]</f>
        <v>KatarzynaPiotrowska</v>
      </c>
      <c r="V531">
        <f>COUNTIF(podroze5[id],podroze5[[#This Row],[id]])</f>
        <v>10</v>
      </c>
      <c r="W531">
        <f>podroze5[[#This Row],[D_powr]]-podroze5[[#This Row],[D_wyj]]+1</f>
        <v>5</v>
      </c>
      <c r="X531" s="1" cm="1">
        <f t="array" ref="X531">SUM(IF(podroze5[Nazwisko]=podroze5[[#This Row],[Nazwisko]],podroze5[dnie],0))</f>
        <v>27</v>
      </c>
    </row>
    <row r="532" spans="15:24" x14ac:dyDescent="0.25">
      <c r="O532" s="1" t="s">
        <v>115</v>
      </c>
      <c r="P532" s="1" t="s">
        <v>140</v>
      </c>
      <c r="Q532" s="1" t="s">
        <v>38</v>
      </c>
      <c r="R532" s="2">
        <v>41731</v>
      </c>
      <c r="S532" s="2">
        <v>41733</v>
      </c>
      <c r="T532">
        <v>536.79999999999995</v>
      </c>
      <c r="U532" t="str">
        <f>podroze5[[#This Row],[Imie]]&amp;podroze5[[#This Row],[Nazwisko]]</f>
        <v>AnnaKaliska</v>
      </c>
      <c r="V532">
        <f>COUNTIF(podroze5[id],podroze5[[#This Row],[id]])</f>
        <v>15</v>
      </c>
      <c r="W532">
        <f>podroze5[[#This Row],[D_powr]]-podroze5[[#This Row],[D_wyj]]+1</f>
        <v>3</v>
      </c>
      <c r="X532" s="1" cm="1">
        <f t="array" ref="X532">SUM(IF(podroze5[Nazwisko]=podroze5[[#This Row],[Nazwisko]],podroze5[dnie],0))</f>
        <v>27</v>
      </c>
    </row>
    <row r="533" spans="15:24" x14ac:dyDescent="0.25">
      <c r="O533" s="1" t="s">
        <v>75</v>
      </c>
      <c r="P533" s="1" t="s">
        <v>88</v>
      </c>
      <c r="Q533" s="1" t="s">
        <v>66</v>
      </c>
      <c r="R533" s="2">
        <v>41809</v>
      </c>
      <c r="S533" s="2">
        <v>41812</v>
      </c>
      <c r="T533">
        <v>841.7</v>
      </c>
      <c r="U533" t="str">
        <f>podroze5[[#This Row],[Imie]]&amp;podroze5[[#This Row],[Nazwisko]]</f>
        <v>EweliaNyska</v>
      </c>
      <c r="V533">
        <f>COUNTIF(podroze5[id],podroze5[[#This Row],[id]])</f>
        <v>10</v>
      </c>
      <c r="W533">
        <f>podroze5[[#This Row],[D_powr]]-podroze5[[#This Row],[D_wyj]]+1</f>
        <v>4</v>
      </c>
      <c r="X533" s="1" cm="1">
        <f t="array" ref="X533">SUM(IF(podroze5[Nazwisko]=podroze5[[#This Row],[Nazwisko]],podroze5[dnie],0))</f>
        <v>27</v>
      </c>
    </row>
    <row r="534" spans="15:24" x14ac:dyDescent="0.25">
      <c r="O534" s="1" t="s">
        <v>109</v>
      </c>
      <c r="P534" s="1" t="s">
        <v>110</v>
      </c>
      <c r="Q534" s="1" t="s">
        <v>14</v>
      </c>
      <c r="R534" s="2">
        <v>41885</v>
      </c>
      <c r="S534" s="2">
        <v>41888</v>
      </c>
      <c r="T534">
        <v>550.5</v>
      </c>
      <c r="U534" t="str">
        <f>podroze5[[#This Row],[Imie]]&amp;podroze5[[#This Row],[Nazwisko]]</f>
        <v>KatarzynaPiotrowska</v>
      </c>
      <c r="V534">
        <f>COUNTIF(podroze5[id],podroze5[[#This Row],[id]])</f>
        <v>10</v>
      </c>
      <c r="W534">
        <f>podroze5[[#This Row],[D_powr]]-podroze5[[#This Row],[D_wyj]]+1</f>
        <v>4</v>
      </c>
      <c r="X534" s="1" cm="1">
        <f t="array" ref="X534">SUM(IF(podroze5[Nazwisko]=podroze5[[#This Row],[Nazwisko]],podroze5[dnie],0))</f>
        <v>27</v>
      </c>
    </row>
    <row r="535" spans="15:24" x14ac:dyDescent="0.25">
      <c r="O535" s="1" t="s">
        <v>75</v>
      </c>
      <c r="P535" s="1" t="s">
        <v>76</v>
      </c>
      <c r="Q535" s="1" t="s">
        <v>8</v>
      </c>
      <c r="R535" s="2">
        <v>41660</v>
      </c>
      <c r="S535" s="2">
        <v>41664</v>
      </c>
      <c r="T535">
        <v>1524</v>
      </c>
      <c r="U535" t="str">
        <f>podroze5[[#This Row],[Imie]]&amp;podroze5[[#This Row],[Nazwisko]]</f>
        <v>EweliaPrus</v>
      </c>
      <c r="V535">
        <f>COUNTIF(podroze5[id],podroze5[[#This Row],[id]])</f>
        <v>8</v>
      </c>
      <c r="W535">
        <f>podroze5[[#This Row],[D_powr]]-podroze5[[#This Row],[D_wyj]]+1</f>
        <v>5</v>
      </c>
      <c r="X535" s="1" cm="1">
        <f t="array" ref="X535">SUM(IF(podroze5[Nazwisko]=podroze5[[#This Row],[Nazwisko]],podroze5[dnie],0))</f>
        <v>27</v>
      </c>
    </row>
    <row r="536" spans="15:24" x14ac:dyDescent="0.25">
      <c r="O536" s="1" t="s">
        <v>75</v>
      </c>
      <c r="P536" s="1" t="s">
        <v>76</v>
      </c>
      <c r="Q536" s="1" t="s">
        <v>66</v>
      </c>
      <c r="R536" s="2">
        <v>41767</v>
      </c>
      <c r="S536" s="2">
        <v>41771</v>
      </c>
      <c r="T536">
        <v>1019.7</v>
      </c>
      <c r="U536" t="str">
        <f>podroze5[[#This Row],[Imie]]&amp;podroze5[[#This Row],[Nazwisko]]</f>
        <v>EweliaPrus</v>
      </c>
      <c r="V536">
        <f>COUNTIF(podroze5[id],podroze5[[#This Row],[id]])</f>
        <v>8</v>
      </c>
      <c r="W536">
        <f>podroze5[[#This Row],[D_powr]]-podroze5[[#This Row],[D_wyj]]+1</f>
        <v>5</v>
      </c>
      <c r="X536" s="1" cm="1">
        <f t="array" ref="X536">SUM(IF(podroze5[Nazwisko]=podroze5[[#This Row],[Nazwisko]],podroze5[dnie],0))</f>
        <v>27</v>
      </c>
    </row>
    <row r="537" spans="15:24" x14ac:dyDescent="0.25">
      <c r="O537" s="1" t="s">
        <v>75</v>
      </c>
      <c r="P537" s="1" t="s">
        <v>76</v>
      </c>
      <c r="Q537" s="1" t="s">
        <v>47</v>
      </c>
      <c r="R537" s="2">
        <v>41899</v>
      </c>
      <c r="S537" s="2">
        <v>41903</v>
      </c>
      <c r="T537">
        <v>1015.8</v>
      </c>
      <c r="U537" t="str">
        <f>podroze5[[#This Row],[Imie]]&amp;podroze5[[#This Row],[Nazwisko]]</f>
        <v>EweliaPrus</v>
      </c>
      <c r="V537">
        <f>COUNTIF(podroze5[id],podroze5[[#This Row],[id]])</f>
        <v>8</v>
      </c>
      <c r="W537">
        <f>podroze5[[#This Row],[D_powr]]-podroze5[[#This Row],[D_wyj]]+1</f>
        <v>5</v>
      </c>
      <c r="X537" s="1" cm="1">
        <f t="array" ref="X537">SUM(IF(podroze5[Nazwisko]=podroze5[[#This Row],[Nazwisko]],podroze5[dnie],0))</f>
        <v>27</v>
      </c>
    </row>
    <row r="538" spans="15:24" x14ac:dyDescent="0.25">
      <c r="O538" s="1" t="s">
        <v>82</v>
      </c>
      <c r="P538" s="1" t="s">
        <v>125</v>
      </c>
      <c r="Q538" s="1" t="s">
        <v>8</v>
      </c>
      <c r="R538" s="2">
        <v>41661</v>
      </c>
      <c r="S538" s="2">
        <v>41663</v>
      </c>
      <c r="T538">
        <v>1102</v>
      </c>
      <c r="U538" t="str">
        <f>podroze5[[#This Row],[Imie]]&amp;podroze5[[#This Row],[Nazwisko]]</f>
        <v>KornelHenrykowski</v>
      </c>
      <c r="V538">
        <f>COUNTIF(podroze5[id],podroze5[[#This Row],[id]])</f>
        <v>13</v>
      </c>
      <c r="W538">
        <f>podroze5[[#This Row],[D_powr]]-podroze5[[#This Row],[D_wyj]]+1</f>
        <v>3</v>
      </c>
      <c r="X538" s="1" cm="1">
        <f t="array" ref="X538">SUM(IF(podroze5[Nazwisko]=podroze5[[#This Row],[Nazwisko]],podroze5[dnie],0))</f>
        <v>27</v>
      </c>
    </row>
    <row r="539" spans="15:24" x14ac:dyDescent="0.25">
      <c r="O539" s="1" t="s">
        <v>82</v>
      </c>
      <c r="P539" s="1" t="s">
        <v>125</v>
      </c>
      <c r="Q539" s="1" t="s">
        <v>47</v>
      </c>
      <c r="R539" s="2">
        <v>41715</v>
      </c>
      <c r="S539" s="2">
        <v>41717</v>
      </c>
      <c r="T539">
        <v>689.8</v>
      </c>
      <c r="U539" t="str">
        <f>podroze5[[#This Row],[Imie]]&amp;podroze5[[#This Row],[Nazwisko]]</f>
        <v>KornelHenrykowski</v>
      </c>
      <c r="V539">
        <f>COUNTIF(podroze5[id],podroze5[[#This Row],[id]])</f>
        <v>13</v>
      </c>
      <c r="W539">
        <f>podroze5[[#This Row],[D_powr]]-podroze5[[#This Row],[D_wyj]]+1</f>
        <v>3</v>
      </c>
      <c r="X539" s="1" cm="1">
        <f t="array" ref="X539">SUM(IF(podroze5[Nazwisko]=podroze5[[#This Row],[Nazwisko]],podroze5[dnie],0))</f>
        <v>27</v>
      </c>
    </row>
    <row r="540" spans="15:24" x14ac:dyDescent="0.25">
      <c r="O540" s="1" t="s">
        <v>82</v>
      </c>
      <c r="P540" s="1" t="s">
        <v>125</v>
      </c>
      <c r="Q540" s="1" t="s">
        <v>14</v>
      </c>
      <c r="R540" s="2">
        <v>41886</v>
      </c>
      <c r="S540" s="2">
        <v>41888</v>
      </c>
      <c r="T540">
        <v>426.5</v>
      </c>
      <c r="U540" t="str">
        <f>podroze5[[#This Row],[Imie]]&amp;podroze5[[#This Row],[Nazwisko]]</f>
        <v>KornelHenrykowski</v>
      </c>
      <c r="V540">
        <f>COUNTIF(podroze5[id],podroze5[[#This Row],[id]])</f>
        <v>13</v>
      </c>
      <c r="W540">
        <f>podroze5[[#This Row],[D_powr]]-podroze5[[#This Row],[D_wyj]]+1</f>
        <v>3</v>
      </c>
      <c r="X540" s="1" cm="1">
        <f t="array" ref="X540">SUM(IF(podroze5[Nazwisko]=podroze5[[#This Row],[Nazwisko]],podroze5[dnie],0))</f>
        <v>27</v>
      </c>
    </row>
    <row r="541" spans="15:24" x14ac:dyDescent="0.25">
      <c r="O541" s="1" t="s">
        <v>82</v>
      </c>
      <c r="P541" s="1" t="s">
        <v>125</v>
      </c>
      <c r="Q541" s="1" t="s">
        <v>30</v>
      </c>
      <c r="R541" s="2">
        <v>41910</v>
      </c>
      <c r="S541" s="2">
        <v>41912</v>
      </c>
      <c r="T541">
        <v>450.5</v>
      </c>
      <c r="U541" t="str">
        <f>podroze5[[#This Row],[Imie]]&amp;podroze5[[#This Row],[Nazwisko]]</f>
        <v>KornelHenrykowski</v>
      </c>
      <c r="V541">
        <f>COUNTIF(podroze5[id],podroze5[[#This Row],[id]])</f>
        <v>13</v>
      </c>
      <c r="W541">
        <f>podroze5[[#This Row],[D_powr]]-podroze5[[#This Row],[D_wyj]]+1</f>
        <v>3</v>
      </c>
      <c r="X541" s="1" cm="1">
        <f t="array" ref="X541">SUM(IF(podroze5[Nazwisko]=podroze5[[#This Row],[Nazwisko]],podroze5[dnie],0))</f>
        <v>27</v>
      </c>
    </row>
    <row r="542" spans="15:24" x14ac:dyDescent="0.25">
      <c r="O542" s="1" t="s">
        <v>75</v>
      </c>
      <c r="P542" s="1" t="s">
        <v>76</v>
      </c>
      <c r="Q542" s="1" t="s">
        <v>14</v>
      </c>
      <c r="R542" s="2">
        <v>41821</v>
      </c>
      <c r="S542" s="2">
        <v>41824</v>
      </c>
      <c r="T542">
        <v>550.5</v>
      </c>
      <c r="U542" t="str">
        <f>podroze5[[#This Row],[Imie]]&amp;podroze5[[#This Row],[Nazwisko]]</f>
        <v>EweliaPrus</v>
      </c>
      <c r="V542">
        <f>COUNTIF(podroze5[id],podroze5[[#This Row],[id]])</f>
        <v>8</v>
      </c>
      <c r="W542">
        <f>podroze5[[#This Row],[D_powr]]-podroze5[[#This Row],[D_wyj]]+1</f>
        <v>4</v>
      </c>
      <c r="X542" s="1" cm="1">
        <f t="array" ref="X542">SUM(IF(podroze5[Nazwisko]=podroze5[[#This Row],[Nazwisko]],podroze5[dnie],0))</f>
        <v>27</v>
      </c>
    </row>
    <row r="543" spans="15:24" x14ac:dyDescent="0.25">
      <c r="O543" s="1" t="s">
        <v>115</v>
      </c>
      <c r="P543" s="1" t="s">
        <v>140</v>
      </c>
      <c r="Q543" s="1" t="s">
        <v>72</v>
      </c>
      <c r="R543" s="2">
        <v>41898</v>
      </c>
      <c r="S543" s="2">
        <v>41899</v>
      </c>
      <c r="T543">
        <v>693.7</v>
      </c>
      <c r="U543" t="str">
        <f>podroze5[[#This Row],[Imie]]&amp;podroze5[[#This Row],[Nazwisko]]</f>
        <v>AnnaKaliska</v>
      </c>
      <c r="V543">
        <f>COUNTIF(podroze5[id],podroze5[[#This Row],[id]])</f>
        <v>15</v>
      </c>
      <c r="W543">
        <f>podroze5[[#This Row],[D_powr]]-podroze5[[#This Row],[D_wyj]]+1</f>
        <v>2</v>
      </c>
      <c r="X543" s="1" cm="1">
        <f t="array" ref="X543">SUM(IF(podroze5[Nazwisko]=podroze5[[#This Row],[Nazwisko]],podroze5[dnie],0))</f>
        <v>27</v>
      </c>
    </row>
    <row r="544" spans="15:24" x14ac:dyDescent="0.25">
      <c r="O544" s="1" t="s">
        <v>115</v>
      </c>
      <c r="P544" s="1" t="s">
        <v>140</v>
      </c>
      <c r="Q544" s="1" t="s">
        <v>17</v>
      </c>
      <c r="R544" s="2">
        <v>41984</v>
      </c>
      <c r="S544" s="2">
        <v>41985</v>
      </c>
      <c r="T544">
        <v>706.5</v>
      </c>
      <c r="U544" t="str">
        <f>podroze5[[#This Row],[Imie]]&amp;podroze5[[#This Row],[Nazwisko]]</f>
        <v>AnnaKaliska</v>
      </c>
      <c r="V544">
        <f>COUNTIF(podroze5[id],podroze5[[#This Row],[id]])</f>
        <v>15</v>
      </c>
      <c r="W544">
        <f>podroze5[[#This Row],[D_powr]]-podroze5[[#This Row],[D_wyj]]+1</f>
        <v>2</v>
      </c>
      <c r="X544" s="1" cm="1">
        <f t="array" ref="X544">SUM(IF(podroze5[Nazwisko]=podroze5[[#This Row],[Nazwisko]],podroze5[dnie],0))</f>
        <v>27</v>
      </c>
    </row>
    <row r="545" spans="15:24" x14ac:dyDescent="0.25">
      <c r="O545" s="1" t="s">
        <v>115</v>
      </c>
      <c r="P545" s="1" t="s">
        <v>140</v>
      </c>
      <c r="Q545" s="1" t="s">
        <v>11</v>
      </c>
      <c r="R545" s="2">
        <v>41995</v>
      </c>
      <c r="S545" s="2">
        <v>41996</v>
      </c>
      <c r="T545">
        <v>295.39999999999998</v>
      </c>
      <c r="U545" t="str">
        <f>podroze5[[#This Row],[Imie]]&amp;podroze5[[#This Row],[Nazwisko]]</f>
        <v>AnnaKaliska</v>
      </c>
      <c r="V545">
        <f>COUNTIF(podroze5[id],podroze5[[#This Row],[id]])</f>
        <v>15</v>
      </c>
      <c r="W545">
        <f>podroze5[[#This Row],[D_powr]]-podroze5[[#This Row],[D_wyj]]+1</f>
        <v>2</v>
      </c>
      <c r="X545" s="1" cm="1">
        <f t="array" ref="X545">SUM(IF(podroze5[Nazwisko]=podroze5[[#This Row],[Nazwisko]],podroze5[dnie],0))</f>
        <v>27</v>
      </c>
    </row>
    <row r="546" spans="15:24" x14ac:dyDescent="0.25">
      <c r="O546" s="1" t="s">
        <v>109</v>
      </c>
      <c r="P546" s="1" t="s">
        <v>110</v>
      </c>
      <c r="Q546" s="1" t="s">
        <v>38</v>
      </c>
      <c r="R546" s="2">
        <v>41685</v>
      </c>
      <c r="S546" s="2">
        <v>41687</v>
      </c>
      <c r="T546">
        <v>536.79999999999995</v>
      </c>
      <c r="U546" t="str">
        <f>podroze5[[#This Row],[Imie]]&amp;podroze5[[#This Row],[Nazwisko]]</f>
        <v>KatarzynaPiotrowska</v>
      </c>
      <c r="V546">
        <f>COUNTIF(podroze5[id],podroze5[[#This Row],[id]])</f>
        <v>10</v>
      </c>
      <c r="W546">
        <f>podroze5[[#This Row],[D_powr]]-podroze5[[#This Row],[D_wyj]]+1</f>
        <v>3</v>
      </c>
      <c r="X546" s="1" cm="1">
        <f t="array" ref="X546">SUM(IF(podroze5[Nazwisko]=podroze5[[#This Row],[Nazwisko]],podroze5[dnie],0))</f>
        <v>27</v>
      </c>
    </row>
    <row r="547" spans="15:24" x14ac:dyDescent="0.25">
      <c r="O547" s="1" t="s">
        <v>109</v>
      </c>
      <c r="P547" s="1" t="s">
        <v>110</v>
      </c>
      <c r="Q547" s="1" t="s">
        <v>19</v>
      </c>
      <c r="R547" s="2">
        <v>41809</v>
      </c>
      <c r="S547" s="2">
        <v>41811</v>
      </c>
      <c r="T547">
        <v>795.4</v>
      </c>
      <c r="U547" t="str">
        <f>podroze5[[#This Row],[Imie]]&amp;podroze5[[#This Row],[Nazwisko]]</f>
        <v>KatarzynaPiotrowska</v>
      </c>
      <c r="V547">
        <f>COUNTIF(podroze5[id],podroze5[[#This Row],[id]])</f>
        <v>10</v>
      </c>
      <c r="W547">
        <f>podroze5[[#This Row],[D_powr]]-podroze5[[#This Row],[D_wyj]]+1</f>
        <v>3</v>
      </c>
      <c r="X547" s="1" cm="1">
        <f t="array" ref="X547">SUM(IF(podroze5[Nazwisko]=podroze5[[#This Row],[Nazwisko]],podroze5[dnie],0))</f>
        <v>27</v>
      </c>
    </row>
    <row r="548" spans="15:24" x14ac:dyDescent="0.25">
      <c r="O548" s="1" t="s">
        <v>109</v>
      </c>
      <c r="P548" s="1" t="s">
        <v>110</v>
      </c>
      <c r="Q548" s="1" t="s">
        <v>72</v>
      </c>
      <c r="R548" s="2">
        <v>41841</v>
      </c>
      <c r="S548" s="2">
        <v>41843</v>
      </c>
      <c r="T548">
        <v>892.7</v>
      </c>
      <c r="U548" t="str">
        <f>podroze5[[#This Row],[Imie]]&amp;podroze5[[#This Row],[Nazwisko]]</f>
        <v>KatarzynaPiotrowska</v>
      </c>
      <c r="V548">
        <f>COUNTIF(podroze5[id],podroze5[[#This Row],[id]])</f>
        <v>10</v>
      </c>
      <c r="W548">
        <f>podroze5[[#This Row],[D_powr]]-podroze5[[#This Row],[D_wyj]]+1</f>
        <v>3</v>
      </c>
      <c r="X548" s="1" cm="1">
        <f t="array" ref="X548">SUM(IF(podroze5[Nazwisko]=podroze5[[#This Row],[Nazwisko]],podroze5[dnie],0))</f>
        <v>27</v>
      </c>
    </row>
    <row r="549" spans="15:24" x14ac:dyDescent="0.25">
      <c r="O549" s="1" t="s">
        <v>82</v>
      </c>
      <c r="P549" s="1" t="s">
        <v>125</v>
      </c>
      <c r="Q549" s="1" t="s">
        <v>66</v>
      </c>
      <c r="R549" s="2">
        <v>41881</v>
      </c>
      <c r="S549" s="2">
        <v>41882</v>
      </c>
      <c r="T549">
        <v>485.7</v>
      </c>
      <c r="U549" t="str">
        <f>podroze5[[#This Row],[Imie]]&amp;podroze5[[#This Row],[Nazwisko]]</f>
        <v>KornelHenrykowski</v>
      </c>
      <c r="V549">
        <f>COUNTIF(podroze5[id],podroze5[[#This Row],[id]])</f>
        <v>13</v>
      </c>
      <c r="W549">
        <f>podroze5[[#This Row],[D_powr]]-podroze5[[#This Row],[D_wyj]]+1</f>
        <v>2</v>
      </c>
      <c r="X549" s="1" cm="1">
        <f t="array" ref="X549">SUM(IF(podroze5[Nazwisko]=podroze5[[#This Row],[Nazwisko]],podroze5[dnie],0))</f>
        <v>27</v>
      </c>
    </row>
    <row r="550" spans="15:24" x14ac:dyDescent="0.25">
      <c r="O550" s="1" t="s">
        <v>82</v>
      </c>
      <c r="P550" s="1" t="s">
        <v>125</v>
      </c>
      <c r="Q550" s="1" t="s">
        <v>66</v>
      </c>
      <c r="R550" s="2">
        <v>41899</v>
      </c>
      <c r="S550" s="2">
        <v>41900</v>
      </c>
      <c r="T550">
        <v>485.7</v>
      </c>
      <c r="U550" t="str">
        <f>podroze5[[#This Row],[Imie]]&amp;podroze5[[#This Row],[Nazwisko]]</f>
        <v>KornelHenrykowski</v>
      </c>
      <c r="V550">
        <f>COUNTIF(podroze5[id],podroze5[[#This Row],[id]])</f>
        <v>13</v>
      </c>
      <c r="W550">
        <f>podroze5[[#This Row],[D_powr]]-podroze5[[#This Row],[D_wyj]]+1</f>
        <v>2</v>
      </c>
      <c r="X550" s="1" cm="1">
        <f t="array" ref="X550">SUM(IF(podroze5[Nazwisko]=podroze5[[#This Row],[Nazwisko]],podroze5[dnie],0))</f>
        <v>27</v>
      </c>
    </row>
    <row r="551" spans="15:24" x14ac:dyDescent="0.25">
      <c r="O551" s="1" t="s">
        <v>75</v>
      </c>
      <c r="P551" s="1" t="s">
        <v>76</v>
      </c>
      <c r="Q551" s="1" t="s">
        <v>11</v>
      </c>
      <c r="R551" s="2">
        <v>41886</v>
      </c>
      <c r="S551" s="2">
        <v>41888</v>
      </c>
      <c r="T551">
        <v>434.4</v>
      </c>
      <c r="U551" t="str">
        <f>podroze5[[#This Row],[Imie]]&amp;podroze5[[#This Row],[Nazwisko]]</f>
        <v>EweliaPrus</v>
      </c>
      <c r="V551">
        <f>COUNTIF(podroze5[id],podroze5[[#This Row],[id]])</f>
        <v>8</v>
      </c>
      <c r="W551">
        <f>podroze5[[#This Row],[D_powr]]-podroze5[[#This Row],[D_wyj]]+1</f>
        <v>3</v>
      </c>
      <c r="X551" s="1" cm="1">
        <f t="array" ref="X551">SUM(IF(podroze5[Nazwisko]=podroze5[[#This Row],[Nazwisko]],podroze5[dnie],0))</f>
        <v>27</v>
      </c>
    </row>
    <row r="552" spans="15:24" x14ac:dyDescent="0.25">
      <c r="O552" s="1" t="s">
        <v>75</v>
      </c>
      <c r="P552" s="1" t="s">
        <v>88</v>
      </c>
      <c r="Q552" s="1" t="s">
        <v>14</v>
      </c>
      <c r="R552" s="2">
        <v>41657</v>
      </c>
      <c r="S552" s="2">
        <v>41658</v>
      </c>
      <c r="T552">
        <v>302.5</v>
      </c>
      <c r="U552" t="str">
        <f>podroze5[[#This Row],[Imie]]&amp;podroze5[[#This Row],[Nazwisko]]</f>
        <v>EweliaNyska</v>
      </c>
      <c r="V552">
        <f>COUNTIF(podroze5[id],podroze5[[#This Row],[id]])</f>
        <v>10</v>
      </c>
      <c r="W552">
        <f>podroze5[[#This Row],[D_powr]]-podroze5[[#This Row],[D_wyj]]+1</f>
        <v>2</v>
      </c>
      <c r="X552" s="1" cm="1">
        <f t="array" ref="X552">SUM(IF(podroze5[Nazwisko]=podroze5[[#This Row],[Nazwisko]],podroze5[dnie],0))</f>
        <v>27</v>
      </c>
    </row>
    <row r="553" spans="15:24" x14ac:dyDescent="0.25">
      <c r="O553" s="1" t="s">
        <v>75</v>
      </c>
      <c r="P553" s="1" t="s">
        <v>88</v>
      </c>
      <c r="Q553" s="1" t="s">
        <v>27</v>
      </c>
      <c r="R553" s="2">
        <v>41701</v>
      </c>
      <c r="S553" s="2">
        <v>41702</v>
      </c>
      <c r="T553">
        <v>570</v>
      </c>
      <c r="U553" t="str">
        <f>podroze5[[#This Row],[Imie]]&amp;podroze5[[#This Row],[Nazwisko]]</f>
        <v>EweliaNyska</v>
      </c>
      <c r="V553">
        <f>COUNTIF(podroze5[id],podroze5[[#This Row],[id]])</f>
        <v>10</v>
      </c>
      <c r="W553">
        <f>podroze5[[#This Row],[D_powr]]-podroze5[[#This Row],[D_wyj]]+1</f>
        <v>2</v>
      </c>
      <c r="X553" s="1" cm="1">
        <f t="array" ref="X553">SUM(IF(podroze5[Nazwisko]=podroze5[[#This Row],[Nazwisko]],podroze5[dnie],0))</f>
        <v>27</v>
      </c>
    </row>
    <row r="554" spans="15:24" x14ac:dyDescent="0.25">
      <c r="O554" s="1" t="s">
        <v>75</v>
      </c>
      <c r="P554" s="1" t="s">
        <v>88</v>
      </c>
      <c r="Q554" s="1" t="s">
        <v>19</v>
      </c>
      <c r="R554" s="2">
        <v>41983</v>
      </c>
      <c r="S554" s="2">
        <v>41984</v>
      </c>
      <c r="T554">
        <v>654.4</v>
      </c>
      <c r="U554" t="str">
        <f>podroze5[[#This Row],[Imie]]&amp;podroze5[[#This Row],[Nazwisko]]</f>
        <v>EweliaNyska</v>
      </c>
      <c r="V554">
        <f>COUNTIF(podroze5[id],podroze5[[#This Row],[id]])</f>
        <v>10</v>
      </c>
      <c r="W554">
        <f>podroze5[[#This Row],[D_powr]]-podroze5[[#This Row],[D_wyj]]+1</f>
        <v>2</v>
      </c>
      <c r="X554" s="1" cm="1">
        <f t="array" ref="X554">SUM(IF(podroze5[Nazwisko]=podroze5[[#This Row],[Nazwisko]],podroze5[dnie],0))</f>
        <v>27</v>
      </c>
    </row>
    <row r="555" spans="15:24" x14ac:dyDescent="0.25">
      <c r="O555" s="1" t="s">
        <v>109</v>
      </c>
      <c r="P555" s="1" t="s">
        <v>110</v>
      </c>
      <c r="Q555" s="1" t="s">
        <v>14</v>
      </c>
      <c r="R555" s="2">
        <v>41654</v>
      </c>
      <c r="S555" s="2">
        <v>41655</v>
      </c>
      <c r="T555">
        <v>302.5</v>
      </c>
      <c r="U555" t="str">
        <f>podroze5[[#This Row],[Imie]]&amp;podroze5[[#This Row],[Nazwisko]]</f>
        <v>KatarzynaPiotrowska</v>
      </c>
      <c r="V555">
        <f>COUNTIF(podroze5[id],podroze5[[#This Row],[id]])</f>
        <v>10</v>
      </c>
      <c r="W555">
        <f>podroze5[[#This Row],[D_powr]]-podroze5[[#This Row],[D_wyj]]+1</f>
        <v>2</v>
      </c>
      <c r="X555" s="1" cm="1">
        <f t="array" ref="X555">SUM(IF(podroze5[Nazwisko]=podroze5[[#This Row],[Nazwisko]],podroze5[dnie],0))</f>
        <v>27</v>
      </c>
    </row>
    <row r="556" spans="15:24" x14ac:dyDescent="0.25">
      <c r="O556" s="1" t="s">
        <v>109</v>
      </c>
      <c r="P556" s="1" t="s">
        <v>110</v>
      </c>
      <c r="Q556" s="1" t="s">
        <v>8</v>
      </c>
      <c r="R556" s="2">
        <v>41893</v>
      </c>
      <c r="S556" s="2">
        <v>41894</v>
      </c>
      <c r="T556">
        <v>891</v>
      </c>
      <c r="U556" t="str">
        <f>podroze5[[#This Row],[Imie]]&amp;podroze5[[#This Row],[Nazwisko]]</f>
        <v>KatarzynaPiotrowska</v>
      </c>
      <c r="V556">
        <f>COUNTIF(podroze5[id],podroze5[[#This Row],[id]])</f>
        <v>10</v>
      </c>
      <c r="W556">
        <f>podroze5[[#This Row],[D_powr]]-podroze5[[#This Row],[D_wyj]]+1</f>
        <v>2</v>
      </c>
      <c r="X556" s="1" cm="1">
        <f t="array" ref="X556">SUM(IF(podroze5[Nazwisko]=podroze5[[#This Row],[Nazwisko]],podroze5[dnie],0))</f>
        <v>27</v>
      </c>
    </row>
    <row r="557" spans="15:24" x14ac:dyDescent="0.25">
      <c r="O557" s="1" t="s">
        <v>109</v>
      </c>
      <c r="P557" s="1" t="s">
        <v>110</v>
      </c>
      <c r="Q557" s="1" t="s">
        <v>47</v>
      </c>
      <c r="R557" s="2">
        <v>41970</v>
      </c>
      <c r="S557" s="2">
        <v>41971</v>
      </c>
      <c r="T557">
        <v>526.79999999999995</v>
      </c>
      <c r="U557" t="str">
        <f>podroze5[[#This Row],[Imie]]&amp;podroze5[[#This Row],[Nazwisko]]</f>
        <v>KatarzynaPiotrowska</v>
      </c>
      <c r="V557">
        <f>COUNTIF(podroze5[id],podroze5[[#This Row],[id]])</f>
        <v>10</v>
      </c>
      <c r="W557">
        <f>podroze5[[#This Row],[D_powr]]-podroze5[[#This Row],[D_wyj]]+1</f>
        <v>2</v>
      </c>
      <c r="X557" s="1" cm="1">
        <f t="array" ref="X557">SUM(IF(podroze5[Nazwisko]=podroze5[[#This Row],[Nazwisko]],podroze5[dnie],0))</f>
        <v>27</v>
      </c>
    </row>
    <row r="558" spans="15:24" x14ac:dyDescent="0.25">
      <c r="O558" s="1" t="s">
        <v>109</v>
      </c>
      <c r="P558" s="1" t="s">
        <v>110</v>
      </c>
      <c r="Q558" s="1" t="s">
        <v>30</v>
      </c>
      <c r="R558" s="2">
        <v>41995</v>
      </c>
      <c r="S558" s="2">
        <v>41996</v>
      </c>
      <c r="T558">
        <v>331.5</v>
      </c>
      <c r="U558" t="str">
        <f>podroze5[[#This Row],[Imie]]&amp;podroze5[[#This Row],[Nazwisko]]</f>
        <v>KatarzynaPiotrowska</v>
      </c>
      <c r="V558">
        <f>COUNTIF(podroze5[id],podroze5[[#This Row],[id]])</f>
        <v>10</v>
      </c>
      <c r="W558">
        <f>podroze5[[#This Row],[D_powr]]-podroze5[[#This Row],[D_wyj]]+1</f>
        <v>2</v>
      </c>
      <c r="X558" s="1" cm="1">
        <f t="array" ref="X558">SUM(IF(podroze5[Nazwisko]=podroze5[[#This Row],[Nazwisko]],podroze5[dnie],0))</f>
        <v>27</v>
      </c>
    </row>
    <row r="559" spans="15:24" x14ac:dyDescent="0.25">
      <c r="O559" s="1" t="s">
        <v>75</v>
      </c>
      <c r="P559" s="1" t="s">
        <v>76</v>
      </c>
      <c r="Q559" s="1" t="s">
        <v>47</v>
      </c>
      <c r="R559" s="2">
        <v>41652</v>
      </c>
      <c r="S559" s="2">
        <v>41653</v>
      </c>
      <c r="T559">
        <v>526.79999999999995</v>
      </c>
      <c r="U559" t="str">
        <f>podroze5[[#This Row],[Imie]]&amp;podroze5[[#This Row],[Nazwisko]]</f>
        <v>EweliaPrus</v>
      </c>
      <c r="V559">
        <f>COUNTIF(podroze5[id],podroze5[[#This Row],[id]])</f>
        <v>8</v>
      </c>
      <c r="W559">
        <f>podroze5[[#This Row],[D_powr]]-podroze5[[#This Row],[D_wyj]]+1</f>
        <v>2</v>
      </c>
      <c r="X559" s="1" cm="1">
        <f t="array" ref="X559">SUM(IF(podroze5[Nazwisko]=podroze5[[#This Row],[Nazwisko]],podroze5[dnie],0))</f>
        <v>27</v>
      </c>
    </row>
    <row r="560" spans="15:24" x14ac:dyDescent="0.25">
      <c r="O560" s="1" t="s">
        <v>75</v>
      </c>
      <c r="P560" s="1" t="s">
        <v>76</v>
      </c>
      <c r="Q560" s="1" t="s">
        <v>47</v>
      </c>
      <c r="R560" s="2">
        <v>41752</v>
      </c>
      <c r="S560" s="2">
        <v>41753</v>
      </c>
      <c r="T560">
        <v>526.79999999999995</v>
      </c>
      <c r="U560" t="str">
        <f>podroze5[[#This Row],[Imie]]&amp;podroze5[[#This Row],[Nazwisko]]</f>
        <v>EweliaPrus</v>
      </c>
      <c r="V560">
        <f>COUNTIF(podroze5[id],podroze5[[#This Row],[id]])</f>
        <v>8</v>
      </c>
      <c r="W560">
        <f>podroze5[[#This Row],[D_powr]]-podroze5[[#This Row],[D_wyj]]+1</f>
        <v>2</v>
      </c>
      <c r="X560" s="1" cm="1">
        <f t="array" ref="X560">SUM(IF(podroze5[Nazwisko]=podroze5[[#This Row],[Nazwisko]],podroze5[dnie],0))</f>
        <v>27</v>
      </c>
    </row>
    <row r="561" spans="15:24" x14ac:dyDescent="0.25">
      <c r="O561" s="1" t="s">
        <v>115</v>
      </c>
      <c r="P561" s="1" t="s">
        <v>140</v>
      </c>
      <c r="Q561" s="1" t="s">
        <v>66</v>
      </c>
      <c r="R561" s="2">
        <v>41673</v>
      </c>
      <c r="S561" s="2">
        <v>41673</v>
      </c>
      <c r="T561">
        <v>307.7</v>
      </c>
      <c r="U561" t="str">
        <f>podroze5[[#This Row],[Imie]]&amp;podroze5[[#This Row],[Nazwisko]]</f>
        <v>AnnaKaliska</v>
      </c>
      <c r="V561">
        <f>COUNTIF(podroze5[id],podroze5[[#This Row],[id]])</f>
        <v>15</v>
      </c>
      <c r="W561">
        <f>podroze5[[#This Row],[D_powr]]-podroze5[[#This Row],[D_wyj]]+1</f>
        <v>1</v>
      </c>
      <c r="X561" s="1" cm="1">
        <f t="array" ref="X561">SUM(IF(podroze5[Nazwisko]=podroze5[[#This Row],[Nazwisko]],podroze5[dnie],0))</f>
        <v>27</v>
      </c>
    </row>
    <row r="562" spans="15:24" x14ac:dyDescent="0.25">
      <c r="O562" s="1" t="s">
        <v>115</v>
      </c>
      <c r="P562" s="1" t="s">
        <v>140</v>
      </c>
      <c r="Q562" s="1" t="s">
        <v>59</v>
      </c>
      <c r="R562" s="2">
        <v>41677</v>
      </c>
      <c r="S562" s="2">
        <v>41677</v>
      </c>
      <c r="T562">
        <v>442</v>
      </c>
      <c r="U562" t="str">
        <f>podroze5[[#This Row],[Imie]]&amp;podroze5[[#This Row],[Nazwisko]]</f>
        <v>AnnaKaliska</v>
      </c>
      <c r="V562">
        <f>COUNTIF(podroze5[id],podroze5[[#This Row],[id]])</f>
        <v>15</v>
      </c>
      <c r="W562">
        <f>podroze5[[#This Row],[D_powr]]-podroze5[[#This Row],[D_wyj]]+1</f>
        <v>1</v>
      </c>
      <c r="X562" s="1" cm="1">
        <f t="array" ref="X562">SUM(IF(podroze5[Nazwisko]=podroze5[[#This Row],[Nazwisko]],podroze5[dnie],0))</f>
        <v>27</v>
      </c>
    </row>
    <row r="563" spans="15:24" x14ac:dyDescent="0.25">
      <c r="O563" s="1" t="s">
        <v>115</v>
      </c>
      <c r="P563" s="1" t="s">
        <v>140</v>
      </c>
      <c r="Q563" s="1" t="s">
        <v>27</v>
      </c>
      <c r="R563" s="2">
        <v>41887</v>
      </c>
      <c r="S563" s="2">
        <v>41887</v>
      </c>
      <c r="T563">
        <v>442</v>
      </c>
      <c r="U563" t="str">
        <f>podroze5[[#This Row],[Imie]]&amp;podroze5[[#This Row],[Nazwisko]]</f>
        <v>AnnaKaliska</v>
      </c>
      <c r="V563">
        <f>COUNTIF(podroze5[id],podroze5[[#This Row],[id]])</f>
        <v>15</v>
      </c>
      <c r="W563">
        <f>podroze5[[#This Row],[D_powr]]-podroze5[[#This Row],[D_wyj]]+1</f>
        <v>1</v>
      </c>
      <c r="X563" s="1" cm="1">
        <f t="array" ref="X563">SUM(IF(podroze5[Nazwisko]=podroze5[[#This Row],[Nazwisko]],podroze5[dnie],0))</f>
        <v>27</v>
      </c>
    </row>
    <row r="564" spans="15:24" x14ac:dyDescent="0.25">
      <c r="O564" s="1" t="s">
        <v>115</v>
      </c>
      <c r="P564" s="1" t="s">
        <v>140</v>
      </c>
      <c r="Q564" s="1" t="s">
        <v>11</v>
      </c>
      <c r="R564" s="2">
        <v>41922</v>
      </c>
      <c r="S564" s="2">
        <v>41922</v>
      </c>
      <c r="T564">
        <v>156.4</v>
      </c>
      <c r="U564" t="str">
        <f>podroze5[[#This Row],[Imie]]&amp;podroze5[[#This Row],[Nazwisko]]</f>
        <v>AnnaKaliska</v>
      </c>
      <c r="V564">
        <f>COUNTIF(podroze5[id],podroze5[[#This Row],[id]])</f>
        <v>15</v>
      </c>
      <c r="W564">
        <f>podroze5[[#This Row],[D_powr]]-podroze5[[#This Row],[D_wyj]]+1</f>
        <v>1</v>
      </c>
      <c r="X564" s="1" cm="1">
        <f t="array" ref="X564">SUM(IF(podroze5[Nazwisko]=podroze5[[#This Row],[Nazwisko]],podroze5[dnie],0))</f>
        <v>27</v>
      </c>
    </row>
    <row r="565" spans="15:24" x14ac:dyDescent="0.25">
      <c r="O565" s="1" t="s">
        <v>115</v>
      </c>
      <c r="P565" s="1" t="s">
        <v>140</v>
      </c>
      <c r="Q565" s="1" t="s">
        <v>24</v>
      </c>
      <c r="R565" s="2">
        <v>41935</v>
      </c>
      <c r="S565" s="2">
        <v>41935</v>
      </c>
      <c r="T565">
        <v>290.7</v>
      </c>
      <c r="U565" t="str">
        <f>podroze5[[#This Row],[Imie]]&amp;podroze5[[#This Row],[Nazwisko]]</f>
        <v>AnnaKaliska</v>
      </c>
      <c r="V565">
        <f>COUNTIF(podroze5[id],podroze5[[#This Row],[id]])</f>
        <v>15</v>
      </c>
      <c r="W565">
        <f>podroze5[[#This Row],[D_powr]]-podroze5[[#This Row],[D_wyj]]+1</f>
        <v>1</v>
      </c>
      <c r="X565" s="1" cm="1">
        <f t="array" ref="X565">SUM(IF(podroze5[Nazwisko]=podroze5[[#This Row],[Nazwisko]],podroze5[dnie],0))</f>
        <v>27</v>
      </c>
    </row>
    <row r="566" spans="15:24" x14ac:dyDescent="0.25">
      <c r="O566" s="1" t="s">
        <v>115</v>
      </c>
      <c r="P566" s="1" t="s">
        <v>140</v>
      </c>
      <c r="Q566" s="1" t="s">
        <v>66</v>
      </c>
      <c r="R566" s="2">
        <v>41960</v>
      </c>
      <c r="S566" s="2">
        <v>41960</v>
      </c>
      <c r="T566">
        <v>307.7</v>
      </c>
      <c r="U566" t="str">
        <f>podroze5[[#This Row],[Imie]]&amp;podroze5[[#This Row],[Nazwisko]]</f>
        <v>AnnaKaliska</v>
      </c>
      <c r="V566">
        <f>COUNTIF(podroze5[id],podroze5[[#This Row],[id]])</f>
        <v>15</v>
      </c>
      <c r="W566">
        <f>podroze5[[#This Row],[D_powr]]-podroze5[[#This Row],[D_wyj]]+1</f>
        <v>1</v>
      </c>
      <c r="X566" s="1" cm="1">
        <f t="array" ref="X566">SUM(IF(podroze5[Nazwisko]=podroze5[[#This Row],[Nazwisko]],podroze5[dnie],0))</f>
        <v>27</v>
      </c>
    </row>
    <row r="567" spans="15:24" x14ac:dyDescent="0.25">
      <c r="O567" s="1" t="s">
        <v>115</v>
      </c>
      <c r="P567" s="1" t="s">
        <v>140</v>
      </c>
      <c r="Q567" s="1" t="s">
        <v>47</v>
      </c>
      <c r="R567" s="2">
        <v>41971</v>
      </c>
      <c r="S567" s="2">
        <v>41971</v>
      </c>
      <c r="T567">
        <v>363.8</v>
      </c>
      <c r="U567" t="str">
        <f>podroze5[[#This Row],[Imie]]&amp;podroze5[[#This Row],[Nazwisko]]</f>
        <v>AnnaKaliska</v>
      </c>
      <c r="V567">
        <f>COUNTIF(podroze5[id],podroze5[[#This Row],[id]])</f>
        <v>15</v>
      </c>
      <c r="W567">
        <f>podroze5[[#This Row],[D_powr]]-podroze5[[#This Row],[D_wyj]]+1</f>
        <v>1</v>
      </c>
      <c r="X567" s="1" cm="1">
        <f t="array" ref="X567">SUM(IF(podroze5[Nazwisko]=podroze5[[#This Row],[Nazwisko]],podroze5[dnie],0))</f>
        <v>27</v>
      </c>
    </row>
    <row r="568" spans="15:24" x14ac:dyDescent="0.25">
      <c r="O568" s="1" t="s">
        <v>115</v>
      </c>
      <c r="P568" s="1" t="s">
        <v>140</v>
      </c>
      <c r="Q568" s="1" t="s">
        <v>8</v>
      </c>
      <c r="R568" s="2">
        <v>41974</v>
      </c>
      <c r="S568" s="2">
        <v>41974</v>
      </c>
      <c r="T568">
        <v>680</v>
      </c>
      <c r="U568" t="str">
        <f>podroze5[[#This Row],[Imie]]&amp;podroze5[[#This Row],[Nazwisko]]</f>
        <v>AnnaKaliska</v>
      </c>
      <c r="V568">
        <f>COUNTIF(podroze5[id],podroze5[[#This Row],[id]])</f>
        <v>15</v>
      </c>
      <c r="W568">
        <f>podroze5[[#This Row],[D_powr]]-podroze5[[#This Row],[D_wyj]]+1</f>
        <v>1</v>
      </c>
      <c r="X568" s="1" cm="1">
        <f t="array" ref="X568">SUM(IF(podroze5[Nazwisko]=podroze5[[#This Row],[Nazwisko]],podroze5[dnie],0))</f>
        <v>27</v>
      </c>
    </row>
    <row r="569" spans="15:24" x14ac:dyDescent="0.25">
      <c r="O569" s="1" t="s">
        <v>115</v>
      </c>
      <c r="P569" s="1" t="s">
        <v>140</v>
      </c>
      <c r="Q569" s="1" t="s">
        <v>19</v>
      </c>
      <c r="R569" s="2">
        <v>42002</v>
      </c>
      <c r="S569" s="2">
        <v>42002</v>
      </c>
      <c r="T569">
        <v>513.4</v>
      </c>
      <c r="U569" t="str">
        <f>podroze5[[#This Row],[Imie]]&amp;podroze5[[#This Row],[Nazwisko]]</f>
        <v>AnnaKaliska</v>
      </c>
      <c r="V569">
        <f>COUNTIF(podroze5[id],podroze5[[#This Row],[id]])</f>
        <v>15</v>
      </c>
      <c r="W569">
        <f>podroze5[[#This Row],[D_powr]]-podroze5[[#This Row],[D_wyj]]+1</f>
        <v>1</v>
      </c>
      <c r="X569" s="1" cm="1">
        <f t="array" ref="X569">SUM(IF(podroze5[Nazwisko]=podroze5[[#This Row],[Nazwisko]],podroze5[dnie],0))</f>
        <v>27</v>
      </c>
    </row>
    <row r="570" spans="15:24" x14ac:dyDescent="0.25">
      <c r="O570" s="1" t="s">
        <v>82</v>
      </c>
      <c r="P570" s="1" t="s">
        <v>125</v>
      </c>
      <c r="Q570" s="1" t="s">
        <v>17</v>
      </c>
      <c r="R570" s="2">
        <v>41902</v>
      </c>
      <c r="S570" s="2">
        <v>41902</v>
      </c>
      <c r="T570">
        <v>501.5</v>
      </c>
      <c r="U570" t="str">
        <f>podroze5[[#This Row],[Imie]]&amp;podroze5[[#This Row],[Nazwisko]]</f>
        <v>KornelHenrykowski</v>
      </c>
      <c r="V570">
        <f>COUNTIF(podroze5[id],podroze5[[#This Row],[id]])</f>
        <v>13</v>
      </c>
      <c r="W570">
        <f>podroze5[[#This Row],[D_powr]]-podroze5[[#This Row],[D_wyj]]+1</f>
        <v>1</v>
      </c>
      <c r="X570" s="1" cm="1">
        <f t="array" ref="X570">SUM(IF(podroze5[Nazwisko]=podroze5[[#This Row],[Nazwisko]],podroze5[dnie],0))</f>
        <v>27</v>
      </c>
    </row>
    <row r="571" spans="15:24" x14ac:dyDescent="0.25">
      <c r="O571" s="1" t="s">
        <v>82</v>
      </c>
      <c r="P571" s="1" t="s">
        <v>125</v>
      </c>
      <c r="Q571" s="1" t="s">
        <v>11</v>
      </c>
      <c r="R571" s="2">
        <v>41915</v>
      </c>
      <c r="S571" s="2">
        <v>41915</v>
      </c>
      <c r="T571">
        <v>156.4</v>
      </c>
      <c r="U571" t="str">
        <f>podroze5[[#This Row],[Imie]]&amp;podroze5[[#This Row],[Nazwisko]]</f>
        <v>KornelHenrykowski</v>
      </c>
      <c r="V571">
        <f>COUNTIF(podroze5[id],podroze5[[#This Row],[id]])</f>
        <v>13</v>
      </c>
      <c r="W571">
        <f>podroze5[[#This Row],[D_powr]]-podroze5[[#This Row],[D_wyj]]+1</f>
        <v>1</v>
      </c>
      <c r="X571" s="1" cm="1">
        <f t="array" ref="X571">SUM(IF(podroze5[Nazwisko]=podroze5[[#This Row],[Nazwisko]],podroze5[dnie],0))</f>
        <v>27</v>
      </c>
    </row>
    <row r="572" spans="15:24" x14ac:dyDescent="0.25">
      <c r="O572" s="1" t="s">
        <v>82</v>
      </c>
      <c r="P572" s="1" t="s">
        <v>125</v>
      </c>
      <c r="Q572" s="1" t="s">
        <v>72</v>
      </c>
      <c r="R572" s="2">
        <v>41934</v>
      </c>
      <c r="S572" s="2">
        <v>41934</v>
      </c>
      <c r="T572">
        <v>494.7</v>
      </c>
      <c r="U572" t="str">
        <f>podroze5[[#This Row],[Imie]]&amp;podroze5[[#This Row],[Nazwisko]]</f>
        <v>KornelHenrykowski</v>
      </c>
      <c r="V572">
        <f>COUNTIF(podroze5[id],podroze5[[#This Row],[id]])</f>
        <v>13</v>
      </c>
      <c r="W572">
        <f>podroze5[[#This Row],[D_powr]]-podroze5[[#This Row],[D_wyj]]+1</f>
        <v>1</v>
      </c>
      <c r="X572" s="1" cm="1">
        <f t="array" ref="X572">SUM(IF(podroze5[Nazwisko]=podroze5[[#This Row],[Nazwisko]],podroze5[dnie],0))</f>
        <v>27</v>
      </c>
    </row>
    <row r="573" spans="15:24" x14ac:dyDescent="0.25">
      <c r="O573" s="1" t="s">
        <v>82</v>
      </c>
      <c r="P573" s="1" t="s">
        <v>125</v>
      </c>
      <c r="Q573" s="1" t="s">
        <v>66</v>
      </c>
      <c r="R573" s="2">
        <v>41937</v>
      </c>
      <c r="S573" s="2">
        <v>41937</v>
      </c>
      <c r="T573">
        <v>307.7</v>
      </c>
      <c r="U573" t="str">
        <f>podroze5[[#This Row],[Imie]]&amp;podroze5[[#This Row],[Nazwisko]]</f>
        <v>KornelHenrykowski</v>
      </c>
      <c r="V573">
        <f>COUNTIF(podroze5[id],podroze5[[#This Row],[id]])</f>
        <v>13</v>
      </c>
      <c r="W573">
        <f>podroze5[[#This Row],[D_powr]]-podroze5[[#This Row],[D_wyj]]+1</f>
        <v>1</v>
      </c>
      <c r="X573" s="1" cm="1">
        <f t="array" ref="X573">SUM(IF(podroze5[Nazwisko]=podroze5[[#This Row],[Nazwisko]],podroze5[dnie],0))</f>
        <v>27</v>
      </c>
    </row>
    <row r="574" spans="15:24" x14ac:dyDescent="0.25">
      <c r="O574" s="1" t="s">
        <v>82</v>
      </c>
      <c r="P574" s="1" t="s">
        <v>125</v>
      </c>
      <c r="Q574" s="1" t="s">
        <v>72</v>
      </c>
      <c r="R574" s="2">
        <v>41962</v>
      </c>
      <c r="S574" s="2">
        <v>41962</v>
      </c>
      <c r="T574">
        <v>494.7</v>
      </c>
      <c r="U574" t="str">
        <f>podroze5[[#This Row],[Imie]]&amp;podroze5[[#This Row],[Nazwisko]]</f>
        <v>KornelHenrykowski</v>
      </c>
      <c r="V574">
        <f>COUNTIF(podroze5[id],podroze5[[#This Row],[id]])</f>
        <v>13</v>
      </c>
      <c r="W574">
        <f>podroze5[[#This Row],[D_powr]]-podroze5[[#This Row],[D_wyj]]+1</f>
        <v>1</v>
      </c>
      <c r="X574" s="1" cm="1">
        <f t="array" ref="X574">SUM(IF(podroze5[Nazwisko]=podroze5[[#This Row],[Nazwisko]],podroze5[dnie],0))</f>
        <v>27</v>
      </c>
    </row>
    <row r="575" spans="15:24" x14ac:dyDescent="0.25">
      <c r="O575" s="1" t="s">
        <v>82</v>
      </c>
      <c r="P575" s="1" t="s">
        <v>125</v>
      </c>
      <c r="Q575" s="1" t="s">
        <v>17</v>
      </c>
      <c r="R575" s="2">
        <v>41970</v>
      </c>
      <c r="S575" s="2">
        <v>41970</v>
      </c>
      <c r="T575">
        <v>501.5</v>
      </c>
      <c r="U575" t="str">
        <f>podroze5[[#This Row],[Imie]]&amp;podroze5[[#This Row],[Nazwisko]]</f>
        <v>KornelHenrykowski</v>
      </c>
      <c r="V575">
        <f>COUNTIF(podroze5[id],podroze5[[#This Row],[id]])</f>
        <v>13</v>
      </c>
      <c r="W575">
        <f>podroze5[[#This Row],[D_powr]]-podroze5[[#This Row],[D_wyj]]+1</f>
        <v>1</v>
      </c>
      <c r="X575" s="1" cm="1">
        <f t="array" ref="X575">SUM(IF(podroze5[Nazwisko]=podroze5[[#This Row],[Nazwisko]],podroze5[dnie],0))</f>
        <v>27</v>
      </c>
    </row>
    <row r="576" spans="15:24" x14ac:dyDescent="0.25">
      <c r="O576" s="1" t="s">
        <v>75</v>
      </c>
      <c r="P576" s="1" t="s">
        <v>88</v>
      </c>
      <c r="Q576" s="1" t="s">
        <v>30</v>
      </c>
      <c r="R576" s="2">
        <v>41653</v>
      </c>
      <c r="S576" s="2">
        <v>41653</v>
      </c>
      <c r="T576">
        <v>212.5</v>
      </c>
      <c r="U576" t="str">
        <f>podroze5[[#This Row],[Imie]]&amp;podroze5[[#This Row],[Nazwisko]]</f>
        <v>EweliaNyska</v>
      </c>
      <c r="V576">
        <f>COUNTIF(podroze5[id],podroze5[[#This Row],[id]])</f>
        <v>10</v>
      </c>
      <c r="W576">
        <f>podroze5[[#This Row],[D_powr]]-podroze5[[#This Row],[D_wyj]]+1</f>
        <v>1</v>
      </c>
      <c r="X576" s="1" cm="1">
        <f t="array" ref="X576">SUM(IF(podroze5[Nazwisko]=podroze5[[#This Row],[Nazwisko]],podroze5[dnie],0))</f>
        <v>27</v>
      </c>
    </row>
    <row r="577" spans="15:24" x14ac:dyDescent="0.25">
      <c r="O577" s="1" t="s">
        <v>75</v>
      </c>
      <c r="P577" s="1" t="s">
        <v>88</v>
      </c>
      <c r="Q577" s="1" t="s">
        <v>27</v>
      </c>
      <c r="R577" s="2">
        <v>41803</v>
      </c>
      <c r="S577" s="2">
        <v>41803</v>
      </c>
      <c r="T577">
        <v>442</v>
      </c>
      <c r="U577" t="str">
        <f>podroze5[[#This Row],[Imie]]&amp;podroze5[[#This Row],[Nazwisko]]</f>
        <v>EweliaNyska</v>
      </c>
      <c r="V577">
        <f>COUNTIF(podroze5[id],podroze5[[#This Row],[id]])</f>
        <v>10</v>
      </c>
      <c r="W577">
        <f>podroze5[[#This Row],[D_powr]]-podroze5[[#This Row],[D_wyj]]+1</f>
        <v>1</v>
      </c>
      <c r="X577" s="1" cm="1">
        <f t="array" ref="X577">SUM(IF(podroze5[Nazwisko]=podroze5[[#This Row],[Nazwisko]],podroze5[dnie],0))</f>
        <v>27</v>
      </c>
    </row>
    <row r="578" spans="15:24" x14ac:dyDescent="0.25">
      <c r="O578" s="1" t="s">
        <v>75</v>
      </c>
      <c r="P578" s="1" t="s">
        <v>88</v>
      </c>
      <c r="Q578" s="1" t="s">
        <v>38</v>
      </c>
      <c r="R578" s="2">
        <v>41946</v>
      </c>
      <c r="S578" s="2">
        <v>41946</v>
      </c>
      <c r="T578">
        <v>278.8</v>
      </c>
      <c r="U578" t="str">
        <f>podroze5[[#This Row],[Imie]]&amp;podroze5[[#This Row],[Nazwisko]]</f>
        <v>EweliaNyska</v>
      </c>
      <c r="V578">
        <f>COUNTIF(podroze5[id],podroze5[[#This Row],[id]])</f>
        <v>10</v>
      </c>
      <c r="W578">
        <f>podroze5[[#This Row],[D_powr]]-podroze5[[#This Row],[D_wyj]]+1</f>
        <v>1</v>
      </c>
      <c r="X578" s="1" cm="1">
        <f t="array" ref="X578">SUM(IF(podroze5[Nazwisko]=podroze5[[#This Row],[Nazwisko]],podroze5[dnie],0))</f>
        <v>27</v>
      </c>
    </row>
    <row r="579" spans="15:24" x14ac:dyDescent="0.25">
      <c r="O579" s="1" t="s">
        <v>75</v>
      </c>
      <c r="P579" s="1" t="s">
        <v>88</v>
      </c>
      <c r="Q579" s="1" t="s">
        <v>27</v>
      </c>
      <c r="R579" s="2">
        <v>41950</v>
      </c>
      <c r="S579" s="2">
        <v>41950</v>
      </c>
      <c r="T579">
        <v>442</v>
      </c>
      <c r="U579" t="str">
        <f>podroze5[[#This Row],[Imie]]&amp;podroze5[[#This Row],[Nazwisko]]</f>
        <v>EweliaNyska</v>
      </c>
      <c r="V579">
        <f>COUNTIF(podroze5[id],podroze5[[#This Row],[id]])</f>
        <v>10</v>
      </c>
      <c r="W579">
        <f>podroze5[[#This Row],[D_powr]]-podroze5[[#This Row],[D_wyj]]+1</f>
        <v>1</v>
      </c>
      <c r="X579" s="1" cm="1">
        <f t="array" ref="X579">SUM(IF(podroze5[Nazwisko]=podroze5[[#This Row],[Nazwisko]],podroze5[dnie],0))</f>
        <v>27</v>
      </c>
    </row>
    <row r="580" spans="15:24" x14ac:dyDescent="0.25">
      <c r="O580" s="1" t="s">
        <v>109</v>
      </c>
      <c r="P580" s="1" t="s">
        <v>110</v>
      </c>
      <c r="Q580" s="1" t="s">
        <v>38</v>
      </c>
      <c r="R580" s="2">
        <v>41989</v>
      </c>
      <c r="S580" s="2">
        <v>41989</v>
      </c>
      <c r="T580">
        <v>278.8</v>
      </c>
      <c r="U580" t="str">
        <f>podroze5[[#This Row],[Imie]]&amp;podroze5[[#This Row],[Nazwisko]]</f>
        <v>KatarzynaPiotrowska</v>
      </c>
      <c r="V580">
        <f>COUNTIF(podroze5[id],podroze5[[#This Row],[id]])</f>
        <v>10</v>
      </c>
      <c r="W580">
        <f>podroze5[[#This Row],[D_powr]]-podroze5[[#This Row],[D_wyj]]+1</f>
        <v>1</v>
      </c>
      <c r="X580" s="1" cm="1">
        <f t="array" ref="X580">SUM(IF(podroze5[Nazwisko]=podroze5[[#This Row],[Nazwisko]],podroze5[dnie],0))</f>
        <v>27</v>
      </c>
    </row>
    <row r="581" spans="15:24" x14ac:dyDescent="0.25">
      <c r="O581" s="1" t="s">
        <v>75</v>
      </c>
      <c r="P581" s="1" t="s">
        <v>76</v>
      </c>
      <c r="Q581" s="1" t="s">
        <v>27</v>
      </c>
      <c r="R581" s="2">
        <v>41806</v>
      </c>
      <c r="S581" s="2">
        <v>41806</v>
      </c>
      <c r="T581">
        <v>442</v>
      </c>
      <c r="U581" t="str">
        <f>podroze5[[#This Row],[Imie]]&amp;podroze5[[#This Row],[Nazwisko]]</f>
        <v>EweliaPrus</v>
      </c>
      <c r="V581">
        <f>COUNTIF(podroze5[id],podroze5[[#This Row],[id]])</f>
        <v>8</v>
      </c>
      <c r="W581">
        <f>podroze5[[#This Row],[D_powr]]-podroze5[[#This Row],[D_wyj]]+1</f>
        <v>1</v>
      </c>
      <c r="X581" s="1" cm="1">
        <f t="array" ref="X581">SUM(IF(podroze5[Nazwisko]=podroze5[[#This Row],[Nazwisko]],podroze5[dnie],0))</f>
        <v>27</v>
      </c>
    </row>
    <row r="582" spans="15:24" x14ac:dyDescent="0.25">
      <c r="O582" s="1" t="s">
        <v>6</v>
      </c>
      <c r="P582" s="1" t="s">
        <v>139</v>
      </c>
      <c r="Q582" s="1" t="s">
        <v>19</v>
      </c>
      <c r="R582" s="2">
        <v>41713</v>
      </c>
      <c r="S582" s="2">
        <v>41717</v>
      </c>
      <c r="T582">
        <v>1077.4000000000001</v>
      </c>
      <c r="U582" t="str">
        <f>podroze5[[#This Row],[Imie]]&amp;podroze5[[#This Row],[Nazwisko]]</f>
        <v>KarolinaBizuta</v>
      </c>
      <c r="V582">
        <f>COUNTIF(podroze5[id],podroze5[[#This Row],[id]])</f>
        <v>10</v>
      </c>
      <c r="W582">
        <f>podroze5[[#This Row],[D_powr]]-podroze5[[#This Row],[D_wyj]]+1</f>
        <v>5</v>
      </c>
      <c r="X582" s="1" cm="1">
        <f t="array" ref="X582">SUM(IF(podroze5[Nazwisko]=podroze5[[#This Row],[Nazwisko]],podroze5[dnie],0))</f>
        <v>26</v>
      </c>
    </row>
    <row r="583" spans="15:24" x14ac:dyDescent="0.25">
      <c r="O583" s="1" t="s">
        <v>73</v>
      </c>
      <c r="P583" s="1" t="s">
        <v>74</v>
      </c>
      <c r="Q583" s="1" t="s">
        <v>59</v>
      </c>
      <c r="R583" s="2">
        <v>41934</v>
      </c>
      <c r="S583" s="2">
        <v>41938</v>
      </c>
      <c r="T583">
        <v>1078</v>
      </c>
      <c r="U583" t="str">
        <f>podroze5[[#This Row],[Imie]]&amp;podroze5[[#This Row],[Nazwisko]]</f>
        <v>WojciechKrokus</v>
      </c>
      <c r="V583">
        <f>COUNTIF(podroze5[id],podroze5[[#This Row],[id]])</f>
        <v>10</v>
      </c>
      <c r="W583">
        <f>podroze5[[#This Row],[D_powr]]-podroze5[[#This Row],[D_wyj]]+1</f>
        <v>5</v>
      </c>
      <c r="X583" s="1" cm="1">
        <f t="array" ref="X583">SUM(IF(podroze5[Nazwisko]=podroze5[[#This Row],[Nazwisko]],podroze5[dnie],0))</f>
        <v>26</v>
      </c>
    </row>
    <row r="584" spans="15:24" x14ac:dyDescent="0.25">
      <c r="O584" s="1" t="s">
        <v>25</v>
      </c>
      <c r="P584" s="1" t="s">
        <v>26</v>
      </c>
      <c r="Q584" s="1" t="s">
        <v>27</v>
      </c>
      <c r="R584" s="2">
        <v>41642</v>
      </c>
      <c r="S584" s="2">
        <v>41645</v>
      </c>
      <c r="T584">
        <v>826</v>
      </c>
      <c r="U584" t="str">
        <f>podroze5[[#This Row],[Imie]]&amp;podroze5[[#This Row],[Nazwisko]]</f>
        <v>JerzyGranica</v>
      </c>
      <c r="V584">
        <f>COUNTIF(podroze5[id],podroze5[[#This Row],[id]])</f>
        <v>11</v>
      </c>
      <c r="W584">
        <f>podroze5[[#This Row],[D_powr]]-podroze5[[#This Row],[D_wyj]]+1</f>
        <v>4</v>
      </c>
      <c r="X584" s="1" cm="1">
        <f t="array" ref="X584">SUM(IF(podroze5[Nazwisko]=podroze5[[#This Row],[Nazwisko]],podroze5[dnie],0))</f>
        <v>26</v>
      </c>
    </row>
    <row r="585" spans="15:24" x14ac:dyDescent="0.25">
      <c r="O585" s="1" t="s">
        <v>25</v>
      </c>
      <c r="P585" s="1" t="s">
        <v>26</v>
      </c>
      <c r="Q585" s="1" t="s">
        <v>59</v>
      </c>
      <c r="R585" s="2">
        <v>41755</v>
      </c>
      <c r="S585" s="2">
        <v>41758</v>
      </c>
      <c r="T585">
        <v>919</v>
      </c>
      <c r="U585" t="str">
        <f>podroze5[[#This Row],[Imie]]&amp;podroze5[[#This Row],[Nazwisko]]</f>
        <v>JerzyGranica</v>
      </c>
      <c r="V585">
        <f>COUNTIF(podroze5[id],podroze5[[#This Row],[id]])</f>
        <v>11</v>
      </c>
      <c r="W585">
        <f>podroze5[[#This Row],[D_powr]]-podroze5[[#This Row],[D_wyj]]+1</f>
        <v>4</v>
      </c>
      <c r="X585" s="1" cm="1">
        <f t="array" ref="X585">SUM(IF(podroze5[Nazwisko]=podroze5[[#This Row],[Nazwisko]],podroze5[dnie],0))</f>
        <v>26</v>
      </c>
    </row>
    <row r="586" spans="15:24" x14ac:dyDescent="0.25">
      <c r="O586" s="1" t="s">
        <v>25</v>
      </c>
      <c r="P586" s="1" t="s">
        <v>26</v>
      </c>
      <c r="Q586" s="1" t="s">
        <v>59</v>
      </c>
      <c r="R586" s="2">
        <v>41785</v>
      </c>
      <c r="S586" s="2">
        <v>41788</v>
      </c>
      <c r="T586">
        <v>919</v>
      </c>
      <c r="U586" t="str">
        <f>podroze5[[#This Row],[Imie]]&amp;podroze5[[#This Row],[Nazwisko]]</f>
        <v>JerzyGranica</v>
      </c>
      <c r="V586">
        <f>COUNTIF(podroze5[id],podroze5[[#This Row],[id]])</f>
        <v>11</v>
      </c>
      <c r="W586">
        <f>podroze5[[#This Row],[D_powr]]-podroze5[[#This Row],[D_wyj]]+1</f>
        <v>4</v>
      </c>
      <c r="X586" s="1" cm="1">
        <f t="array" ref="X586">SUM(IF(podroze5[Nazwisko]=podroze5[[#This Row],[Nazwisko]],podroze5[dnie],0))</f>
        <v>26</v>
      </c>
    </row>
    <row r="587" spans="15:24" x14ac:dyDescent="0.25">
      <c r="O587" s="1" t="s">
        <v>6</v>
      </c>
      <c r="P587" s="1" t="s">
        <v>139</v>
      </c>
      <c r="Q587" s="1" t="s">
        <v>24</v>
      </c>
      <c r="R587" s="2">
        <v>41899</v>
      </c>
      <c r="S587" s="2">
        <v>41902</v>
      </c>
      <c r="T587">
        <v>737.7</v>
      </c>
      <c r="U587" t="str">
        <f>podroze5[[#This Row],[Imie]]&amp;podroze5[[#This Row],[Nazwisko]]</f>
        <v>KarolinaBizuta</v>
      </c>
      <c r="V587">
        <f>COUNTIF(podroze5[id],podroze5[[#This Row],[id]])</f>
        <v>10</v>
      </c>
      <c r="W587">
        <f>podroze5[[#This Row],[D_powr]]-podroze5[[#This Row],[D_wyj]]+1</f>
        <v>4</v>
      </c>
      <c r="X587" s="1" cm="1">
        <f t="array" ref="X587">SUM(IF(podroze5[Nazwisko]=podroze5[[#This Row],[Nazwisko]],podroze5[dnie],0))</f>
        <v>26</v>
      </c>
    </row>
    <row r="588" spans="15:24" x14ac:dyDescent="0.25">
      <c r="O588" s="1" t="s">
        <v>73</v>
      </c>
      <c r="P588" s="1" t="s">
        <v>74</v>
      </c>
      <c r="Q588" s="1" t="s">
        <v>11</v>
      </c>
      <c r="R588" s="2">
        <v>41767</v>
      </c>
      <c r="S588" s="2">
        <v>41770</v>
      </c>
      <c r="T588">
        <v>573.4</v>
      </c>
      <c r="U588" t="str">
        <f>podroze5[[#This Row],[Imie]]&amp;podroze5[[#This Row],[Nazwisko]]</f>
        <v>WojciechKrokus</v>
      </c>
      <c r="V588">
        <f>COUNTIF(podroze5[id],podroze5[[#This Row],[id]])</f>
        <v>10</v>
      </c>
      <c r="W588">
        <f>podroze5[[#This Row],[D_powr]]-podroze5[[#This Row],[D_wyj]]+1</f>
        <v>4</v>
      </c>
      <c r="X588" s="1" cm="1">
        <f t="array" ref="X588">SUM(IF(podroze5[Nazwisko]=podroze5[[#This Row],[Nazwisko]],podroze5[dnie],0))</f>
        <v>26</v>
      </c>
    </row>
    <row r="589" spans="15:24" x14ac:dyDescent="0.25">
      <c r="O589" s="1" t="s">
        <v>73</v>
      </c>
      <c r="P589" s="1" t="s">
        <v>74</v>
      </c>
      <c r="Q589" s="1" t="s">
        <v>47</v>
      </c>
      <c r="R589" s="2">
        <v>41947</v>
      </c>
      <c r="S589" s="2">
        <v>41950</v>
      </c>
      <c r="T589">
        <v>852.8</v>
      </c>
      <c r="U589" t="str">
        <f>podroze5[[#This Row],[Imie]]&amp;podroze5[[#This Row],[Nazwisko]]</f>
        <v>WojciechKrokus</v>
      </c>
      <c r="V589">
        <f>COUNTIF(podroze5[id],podroze5[[#This Row],[id]])</f>
        <v>10</v>
      </c>
      <c r="W589">
        <f>podroze5[[#This Row],[D_powr]]-podroze5[[#This Row],[D_wyj]]+1</f>
        <v>4</v>
      </c>
      <c r="X589" s="1" cm="1">
        <f t="array" ref="X589">SUM(IF(podroze5[Nazwisko]=podroze5[[#This Row],[Nazwisko]],podroze5[dnie],0))</f>
        <v>26</v>
      </c>
    </row>
    <row r="590" spans="15:24" x14ac:dyDescent="0.25">
      <c r="O590" s="1" t="s">
        <v>73</v>
      </c>
      <c r="P590" s="1" t="s">
        <v>74</v>
      </c>
      <c r="Q590" s="1" t="s">
        <v>11</v>
      </c>
      <c r="R590" s="2">
        <v>41982</v>
      </c>
      <c r="S590" s="2">
        <v>41985</v>
      </c>
      <c r="T590">
        <v>573.4</v>
      </c>
      <c r="U590" t="str">
        <f>podroze5[[#This Row],[Imie]]&amp;podroze5[[#This Row],[Nazwisko]]</f>
        <v>WojciechKrokus</v>
      </c>
      <c r="V590">
        <f>COUNTIF(podroze5[id],podroze5[[#This Row],[id]])</f>
        <v>10</v>
      </c>
      <c r="W590">
        <f>podroze5[[#This Row],[D_powr]]-podroze5[[#This Row],[D_wyj]]+1</f>
        <v>4</v>
      </c>
      <c r="X590" s="1" cm="1">
        <f t="array" ref="X590">SUM(IF(podroze5[Nazwisko]=podroze5[[#This Row],[Nazwisko]],podroze5[dnie],0))</f>
        <v>26</v>
      </c>
    </row>
    <row r="591" spans="15:24" x14ac:dyDescent="0.25">
      <c r="O591" s="1" t="s">
        <v>101</v>
      </c>
      <c r="P591" s="1" t="s">
        <v>102</v>
      </c>
      <c r="Q591" s="1" t="s">
        <v>72</v>
      </c>
      <c r="R591" s="2">
        <v>41654</v>
      </c>
      <c r="S591" s="2">
        <v>41657</v>
      </c>
      <c r="T591">
        <v>1091.7</v>
      </c>
      <c r="U591" t="str">
        <f>podroze5[[#This Row],[Imie]]&amp;podroze5[[#This Row],[Nazwisko]]</f>
        <v>MichalinaLamda</v>
      </c>
      <c r="V591">
        <f>COUNTIF(podroze5[id],podroze5[[#This Row],[id]])</f>
        <v>9</v>
      </c>
      <c r="W591">
        <f>podroze5[[#This Row],[D_powr]]-podroze5[[#This Row],[D_wyj]]+1</f>
        <v>4</v>
      </c>
      <c r="X591" s="1" cm="1">
        <f t="array" ref="X591">SUM(IF(podroze5[Nazwisko]=podroze5[[#This Row],[Nazwisko]],podroze5[dnie],0))</f>
        <v>26</v>
      </c>
    </row>
    <row r="592" spans="15:24" x14ac:dyDescent="0.25">
      <c r="O592" s="1" t="s">
        <v>101</v>
      </c>
      <c r="P592" s="1" t="s">
        <v>102</v>
      </c>
      <c r="Q592" s="1" t="s">
        <v>27</v>
      </c>
      <c r="R592" s="2">
        <v>41899</v>
      </c>
      <c r="S592" s="2">
        <v>41902</v>
      </c>
      <c r="T592">
        <v>826</v>
      </c>
      <c r="U592" t="str">
        <f>podroze5[[#This Row],[Imie]]&amp;podroze5[[#This Row],[Nazwisko]]</f>
        <v>MichalinaLamda</v>
      </c>
      <c r="V592">
        <f>COUNTIF(podroze5[id],podroze5[[#This Row],[id]])</f>
        <v>9</v>
      </c>
      <c r="W592">
        <f>podroze5[[#This Row],[D_powr]]-podroze5[[#This Row],[D_wyj]]+1</f>
        <v>4</v>
      </c>
      <c r="X592" s="1" cm="1">
        <f t="array" ref="X592">SUM(IF(podroze5[Nazwisko]=podroze5[[#This Row],[Nazwisko]],podroze5[dnie],0))</f>
        <v>26</v>
      </c>
    </row>
    <row r="593" spans="15:24" x14ac:dyDescent="0.25">
      <c r="O593" s="1" t="s">
        <v>101</v>
      </c>
      <c r="P593" s="1" t="s">
        <v>102</v>
      </c>
      <c r="Q593" s="1" t="s">
        <v>30</v>
      </c>
      <c r="R593" s="2">
        <v>41982</v>
      </c>
      <c r="S593" s="2">
        <v>41985</v>
      </c>
      <c r="T593">
        <v>569.5</v>
      </c>
      <c r="U593" t="str">
        <f>podroze5[[#This Row],[Imie]]&amp;podroze5[[#This Row],[Nazwisko]]</f>
        <v>MichalinaLamda</v>
      </c>
      <c r="V593">
        <f>COUNTIF(podroze5[id],podroze5[[#This Row],[id]])</f>
        <v>9</v>
      </c>
      <c r="W593">
        <f>podroze5[[#This Row],[D_powr]]-podroze5[[#This Row],[D_wyj]]+1</f>
        <v>4</v>
      </c>
      <c r="X593" s="1" cm="1">
        <f t="array" ref="X593">SUM(IF(podroze5[Nazwisko]=podroze5[[#This Row],[Nazwisko]],podroze5[dnie],0))</f>
        <v>26</v>
      </c>
    </row>
    <row r="594" spans="15:24" x14ac:dyDescent="0.25">
      <c r="O594" s="1" t="s">
        <v>25</v>
      </c>
      <c r="P594" s="1" t="s">
        <v>26</v>
      </c>
      <c r="Q594" s="1" t="s">
        <v>11</v>
      </c>
      <c r="R594" s="2">
        <v>41881</v>
      </c>
      <c r="S594" s="2">
        <v>41883</v>
      </c>
      <c r="T594">
        <v>434.4</v>
      </c>
      <c r="U594" t="str">
        <f>podroze5[[#This Row],[Imie]]&amp;podroze5[[#This Row],[Nazwisko]]</f>
        <v>JerzyGranica</v>
      </c>
      <c r="V594">
        <f>COUNTIF(podroze5[id],podroze5[[#This Row],[id]])</f>
        <v>11</v>
      </c>
      <c r="W594">
        <f>podroze5[[#This Row],[D_powr]]-podroze5[[#This Row],[D_wyj]]+1</f>
        <v>3</v>
      </c>
      <c r="X594" s="1" cm="1">
        <f t="array" ref="X594">SUM(IF(podroze5[Nazwisko]=podroze5[[#This Row],[Nazwisko]],podroze5[dnie],0))</f>
        <v>26</v>
      </c>
    </row>
    <row r="595" spans="15:24" x14ac:dyDescent="0.25">
      <c r="O595" s="1" t="s">
        <v>6</v>
      </c>
      <c r="P595" s="1" t="s">
        <v>139</v>
      </c>
      <c r="Q595" s="1" t="s">
        <v>72</v>
      </c>
      <c r="R595" s="2">
        <v>41677</v>
      </c>
      <c r="S595" s="2">
        <v>41679</v>
      </c>
      <c r="T595">
        <v>892.7</v>
      </c>
      <c r="U595" t="str">
        <f>podroze5[[#This Row],[Imie]]&amp;podroze5[[#This Row],[Nazwisko]]</f>
        <v>KarolinaBizuta</v>
      </c>
      <c r="V595">
        <f>COUNTIF(podroze5[id],podroze5[[#This Row],[id]])</f>
        <v>10</v>
      </c>
      <c r="W595">
        <f>podroze5[[#This Row],[D_powr]]-podroze5[[#This Row],[D_wyj]]+1</f>
        <v>3</v>
      </c>
      <c r="X595" s="1" cm="1">
        <f t="array" ref="X595">SUM(IF(podroze5[Nazwisko]=podroze5[[#This Row],[Nazwisko]],podroze5[dnie],0))</f>
        <v>26</v>
      </c>
    </row>
    <row r="596" spans="15:24" x14ac:dyDescent="0.25">
      <c r="O596" s="1" t="s">
        <v>6</v>
      </c>
      <c r="P596" s="1" t="s">
        <v>139</v>
      </c>
      <c r="Q596" s="1" t="s">
        <v>38</v>
      </c>
      <c r="R596" s="2">
        <v>41898</v>
      </c>
      <c r="S596" s="2">
        <v>41900</v>
      </c>
      <c r="T596">
        <v>536.79999999999995</v>
      </c>
      <c r="U596" t="str">
        <f>podroze5[[#This Row],[Imie]]&amp;podroze5[[#This Row],[Nazwisko]]</f>
        <v>KarolinaBizuta</v>
      </c>
      <c r="V596">
        <f>COUNTIF(podroze5[id],podroze5[[#This Row],[id]])</f>
        <v>10</v>
      </c>
      <c r="W596">
        <f>podroze5[[#This Row],[D_powr]]-podroze5[[#This Row],[D_wyj]]+1</f>
        <v>3</v>
      </c>
      <c r="X596" s="1" cm="1">
        <f t="array" ref="X596">SUM(IF(podroze5[Nazwisko]=podroze5[[#This Row],[Nazwisko]],podroze5[dnie],0))</f>
        <v>26</v>
      </c>
    </row>
    <row r="597" spans="15:24" x14ac:dyDescent="0.25">
      <c r="O597" s="1" t="s">
        <v>6</v>
      </c>
      <c r="P597" s="1" t="s">
        <v>139</v>
      </c>
      <c r="Q597" s="1" t="s">
        <v>8</v>
      </c>
      <c r="R597" s="2">
        <v>41910</v>
      </c>
      <c r="S597" s="2">
        <v>41912</v>
      </c>
      <c r="T597">
        <v>1102</v>
      </c>
      <c r="U597" t="str">
        <f>podroze5[[#This Row],[Imie]]&amp;podroze5[[#This Row],[Nazwisko]]</f>
        <v>KarolinaBizuta</v>
      </c>
      <c r="V597">
        <f>COUNTIF(podroze5[id],podroze5[[#This Row],[id]])</f>
        <v>10</v>
      </c>
      <c r="W597">
        <f>podroze5[[#This Row],[D_powr]]-podroze5[[#This Row],[D_wyj]]+1</f>
        <v>3</v>
      </c>
      <c r="X597" s="1" cm="1">
        <f t="array" ref="X597">SUM(IF(podroze5[Nazwisko]=podroze5[[#This Row],[Nazwisko]],podroze5[dnie],0))</f>
        <v>26</v>
      </c>
    </row>
    <row r="598" spans="15:24" x14ac:dyDescent="0.25">
      <c r="O598" s="1" t="s">
        <v>101</v>
      </c>
      <c r="P598" s="1" t="s">
        <v>102</v>
      </c>
      <c r="Q598" s="1" t="s">
        <v>59</v>
      </c>
      <c r="R598" s="2">
        <v>41677</v>
      </c>
      <c r="S598" s="2">
        <v>41679</v>
      </c>
      <c r="T598">
        <v>760</v>
      </c>
      <c r="U598" t="str">
        <f>podroze5[[#This Row],[Imie]]&amp;podroze5[[#This Row],[Nazwisko]]</f>
        <v>MichalinaLamda</v>
      </c>
      <c r="V598">
        <f>COUNTIF(podroze5[id],podroze5[[#This Row],[id]])</f>
        <v>9</v>
      </c>
      <c r="W598">
        <f>podroze5[[#This Row],[D_powr]]-podroze5[[#This Row],[D_wyj]]+1</f>
        <v>3</v>
      </c>
      <c r="X598" s="1" cm="1">
        <f t="array" ref="X598">SUM(IF(podroze5[Nazwisko]=podroze5[[#This Row],[Nazwisko]],podroze5[dnie],0))</f>
        <v>26</v>
      </c>
    </row>
    <row r="599" spans="15:24" x14ac:dyDescent="0.25">
      <c r="O599" s="1" t="s">
        <v>101</v>
      </c>
      <c r="P599" s="1" t="s">
        <v>102</v>
      </c>
      <c r="Q599" s="1" t="s">
        <v>66</v>
      </c>
      <c r="R599" s="2">
        <v>41821</v>
      </c>
      <c r="S599" s="2">
        <v>41823</v>
      </c>
      <c r="T599">
        <v>663.7</v>
      </c>
      <c r="U599" t="str">
        <f>podroze5[[#This Row],[Imie]]&amp;podroze5[[#This Row],[Nazwisko]]</f>
        <v>MichalinaLamda</v>
      </c>
      <c r="V599">
        <f>COUNTIF(podroze5[id],podroze5[[#This Row],[id]])</f>
        <v>9</v>
      </c>
      <c r="W599">
        <f>podroze5[[#This Row],[D_powr]]-podroze5[[#This Row],[D_wyj]]+1</f>
        <v>3</v>
      </c>
      <c r="X599" s="1" cm="1">
        <f t="array" ref="X599">SUM(IF(podroze5[Nazwisko]=podroze5[[#This Row],[Nazwisko]],podroze5[dnie],0))</f>
        <v>26</v>
      </c>
    </row>
    <row r="600" spans="15:24" x14ac:dyDescent="0.25">
      <c r="O600" s="1" t="s">
        <v>101</v>
      </c>
      <c r="P600" s="1" t="s">
        <v>102</v>
      </c>
      <c r="Q600" s="1" t="s">
        <v>38</v>
      </c>
      <c r="R600" s="2">
        <v>41851</v>
      </c>
      <c r="S600" s="2">
        <v>41853</v>
      </c>
      <c r="T600">
        <v>536.79999999999995</v>
      </c>
      <c r="U600" t="str">
        <f>podroze5[[#This Row],[Imie]]&amp;podroze5[[#This Row],[Nazwisko]]</f>
        <v>MichalinaLamda</v>
      </c>
      <c r="V600">
        <f>COUNTIF(podroze5[id],podroze5[[#This Row],[id]])</f>
        <v>9</v>
      </c>
      <c r="W600">
        <f>podroze5[[#This Row],[D_powr]]-podroze5[[#This Row],[D_wyj]]+1</f>
        <v>3</v>
      </c>
      <c r="X600" s="1" cm="1">
        <f t="array" ref="X600">SUM(IF(podroze5[Nazwisko]=podroze5[[#This Row],[Nazwisko]],podroze5[dnie],0))</f>
        <v>26</v>
      </c>
    </row>
    <row r="601" spans="15:24" x14ac:dyDescent="0.25">
      <c r="O601" s="1" t="s">
        <v>25</v>
      </c>
      <c r="P601" s="1" t="s">
        <v>26</v>
      </c>
      <c r="Q601" s="1" t="s">
        <v>11</v>
      </c>
      <c r="R601" s="2">
        <v>41662</v>
      </c>
      <c r="S601" s="2">
        <v>41663</v>
      </c>
      <c r="T601">
        <v>295.39999999999998</v>
      </c>
      <c r="U601" t="str">
        <f>podroze5[[#This Row],[Imie]]&amp;podroze5[[#This Row],[Nazwisko]]</f>
        <v>JerzyGranica</v>
      </c>
      <c r="V601">
        <f>COUNTIF(podroze5[id],podroze5[[#This Row],[id]])</f>
        <v>11</v>
      </c>
      <c r="W601">
        <f>podroze5[[#This Row],[D_powr]]-podroze5[[#This Row],[D_wyj]]+1</f>
        <v>2</v>
      </c>
      <c r="X601" s="1" cm="1">
        <f t="array" ref="X601">SUM(IF(podroze5[Nazwisko]=podroze5[[#This Row],[Nazwisko]],podroze5[dnie],0))</f>
        <v>26</v>
      </c>
    </row>
    <row r="602" spans="15:24" x14ac:dyDescent="0.25">
      <c r="O602" s="1" t="s">
        <v>25</v>
      </c>
      <c r="P602" s="1" t="s">
        <v>26</v>
      </c>
      <c r="Q602" s="1" t="s">
        <v>38</v>
      </c>
      <c r="R602" s="2">
        <v>41827</v>
      </c>
      <c r="S602" s="2">
        <v>41828</v>
      </c>
      <c r="T602">
        <v>407.8</v>
      </c>
      <c r="U602" t="str">
        <f>podroze5[[#This Row],[Imie]]&amp;podroze5[[#This Row],[Nazwisko]]</f>
        <v>JerzyGranica</v>
      </c>
      <c r="V602">
        <f>COUNTIF(podroze5[id],podroze5[[#This Row],[id]])</f>
        <v>11</v>
      </c>
      <c r="W602">
        <f>podroze5[[#This Row],[D_powr]]-podroze5[[#This Row],[D_wyj]]+1</f>
        <v>2</v>
      </c>
      <c r="X602" s="1" cm="1">
        <f t="array" ref="X602">SUM(IF(podroze5[Nazwisko]=podroze5[[#This Row],[Nazwisko]],podroze5[dnie],0))</f>
        <v>26</v>
      </c>
    </row>
    <row r="603" spans="15:24" x14ac:dyDescent="0.25">
      <c r="O603" s="1" t="s">
        <v>25</v>
      </c>
      <c r="P603" s="1" t="s">
        <v>26</v>
      </c>
      <c r="Q603" s="1" t="s">
        <v>38</v>
      </c>
      <c r="R603" s="2">
        <v>41877</v>
      </c>
      <c r="S603" s="2">
        <v>41878</v>
      </c>
      <c r="T603">
        <v>407.8</v>
      </c>
      <c r="U603" t="str">
        <f>podroze5[[#This Row],[Imie]]&amp;podroze5[[#This Row],[Nazwisko]]</f>
        <v>JerzyGranica</v>
      </c>
      <c r="V603">
        <f>COUNTIF(podroze5[id],podroze5[[#This Row],[id]])</f>
        <v>11</v>
      </c>
      <c r="W603">
        <f>podroze5[[#This Row],[D_powr]]-podroze5[[#This Row],[D_wyj]]+1</f>
        <v>2</v>
      </c>
      <c r="X603" s="1" cm="1">
        <f t="array" ref="X603">SUM(IF(podroze5[Nazwisko]=podroze5[[#This Row],[Nazwisko]],podroze5[dnie],0))</f>
        <v>26</v>
      </c>
    </row>
    <row r="604" spans="15:24" x14ac:dyDescent="0.25">
      <c r="O604" s="1" t="s">
        <v>25</v>
      </c>
      <c r="P604" s="1" t="s">
        <v>26</v>
      </c>
      <c r="Q604" s="1" t="s">
        <v>11</v>
      </c>
      <c r="R604" s="2">
        <v>41935</v>
      </c>
      <c r="S604" s="2">
        <v>41936</v>
      </c>
      <c r="T604">
        <v>295.39999999999998</v>
      </c>
      <c r="U604" t="str">
        <f>podroze5[[#This Row],[Imie]]&amp;podroze5[[#This Row],[Nazwisko]]</f>
        <v>JerzyGranica</v>
      </c>
      <c r="V604">
        <f>COUNTIF(podroze5[id],podroze5[[#This Row],[id]])</f>
        <v>11</v>
      </c>
      <c r="W604">
        <f>podroze5[[#This Row],[D_powr]]-podroze5[[#This Row],[D_wyj]]+1</f>
        <v>2</v>
      </c>
      <c r="X604" s="1" cm="1">
        <f t="array" ref="X604">SUM(IF(podroze5[Nazwisko]=podroze5[[#This Row],[Nazwisko]],podroze5[dnie],0))</f>
        <v>26</v>
      </c>
    </row>
    <row r="605" spans="15:24" x14ac:dyDescent="0.25">
      <c r="O605" s="1" t="s">
        <v>6</v>
      </c>
      <c r="P605" s="1" t="s">
        <v>139</v>
      </c>
      <c r="Q605" s="1" t="s">
        <v>17</v>
      </c>
      <c r="R605" s="2">
        <v>41672</v>
      </c>
      <c r="S605" s="2">
        <v>41673</v>
      </c>
      <c r="T605">
        <v>706.5</v>
      </c>
      <c r="U605" t="str">
        <f>podroze5[[#This Row],[Imie]]&amp;podroze5[[#This Row],[Nazwisko]]</f>
        <v>KarolinaBizuta</v>
      </c>
      <c r="V605">
        <f>COUNTIF(podroze5[id],podroze5[[#This Row],[id]])</f>
        <v>10</v>
      </c>
      <c r="W605">
        <f>podroze5[[#This Row],[D_powr]]-podroze5[[#This Row],[D_wyj]]+1</f>
        <v>2</v>
      </c>
      <c r="X605" s="1" cm="1">
        <f t="array" ref="X605">SUM(IF(podroze5[Nazwisko]=podroze5[[#This Row],[Nazwisko]],podroze5[dnie],0))</f>
        <v>26</v>
      </c>
    </row>
    <row r="606" spans="15:24" x14ac:dyDescent="0.25">
      <c r="O606" s="1" t="s">
        <v>6</v>
      </c>
      <c r="P606" s="1" t="s">
        <v>139</v>
      </c>
      <c r="Q606" s="1" t="s">
        <v>17</v>
      </c>
      <c r="R606" s="2">
        <v>41757</v>
      </c>
      <c r="S606" s="2">
        <v>41758</v>
      </c>
      <c r="T606">
        <v>706.5</v>
      </c>
      <c r="U606" t="str">
        <f>podroze5[[#This Row],[Imie]]&amp;podroze5[[#This Row],[Nazwisko]]</f>
        <v>KarolinaBizuta</v>
      </c>
      <c r="V606">
        <f>COUNTIF(podroze5[id],podroze5[[#This Row],[id]])</f>
        <v>10</v>
      </c>
      <c r="W606">
        <f>podroze5[[#This Row],[D_powr]]-podroze5[[#This Row],[D_wyj]]+1</f>
        <v>2</v>
      </c>
      <c r="X606" s="1" cm="1">
        <f t="array" ref="X606">SUM(IF(podroze5[Nazwisko]=podroze5[[#This Row],[Nazwisko]],podroze5[dnie],0))</f>
        <v>26</v>
      </c>
    </row>
    <row r="607" spans="15:24" x14ac:dyDescent="0.25">
      <c r="O607" s="1" t="s">
        <v>6</v>
      </c>
      <c r="P607" s="1" t="s">
        <v>139</v>
      </c>
      <c r="Q607" s="1" t="s">
        <v>30</v>
      </c>
      <c r="R607" s="2">
        <v>41982</v>
      </c>
      <c r="S607" s="2">
        <v>41983</v>
      </c>
      <c r="T607">
        <v>331.5</v>
      </c>
      <c r="U607" t="str">
        <f>podroze5[[#This Row],[Imie]]&amp;podroze5[[#This Row],[Nazwisko]]</f>
        <v>KarolinaBizuta</v>
      </c>
      <c r="V607">
        <f>COUNTIF(podroze5[id],podroze5[[#This Row],[id]])</f>
        <v>10</v>
      </c>
      <c r="W607">
        <f>podroze5[[#This Row],[D_powr]]-podroze5[[#This Row],[D_wyj]]+1</f>
        <v>2</v>
      </c>
      <c r="X607" s="1" cm="1">
        <f t="array" ref="X607">SUM(IF(podroze5[Nazwisko]=podroze5[[#This Row],[Nazwisko]],podroze5[dnie],0))</f>
        <v>26</v>
      </c>
    </row>
    <row r="608" spans="15:24" x14ac:dyDescent="0.25">
      <c r="O608" s="1" t="s">
        <v>73</v>
      </c>
      <c r="P608" s="1" t="s">
        <v>74</v>
      </c>
      <c r="Q608" s="1" t="s">
        <v>27</v>
      </c>
      <c r="R608" s="2">
        <v>41652</v>
      </c>
      <c r="S608" s="2">
        <v>41653</v>
      </c>
      <c r="T608">
        <v>570</v>
      </c>
      <c r="U608" t="str">
        <f>podroze5[[#This Row],[Imie]]&amp;podroze5[[#This Row],[Nazwisko]]</f>
        <v>WojciechKrokus</v>
      </c>
      <c r="V608">
        <f>COUNTIF(podroze5[id],podroze5[[#This Row],[id]])</f>
        <v>10</v>
      </c>
      <c r="W608">
        <f>podroze5[[#This Row],[D_powr]]-podroze5[[#This Row],[D_wyj]]+1</f>
        <v>2</v>
      </c>
      <c r="X608" s="1" cm="1">
        <f t="array" ref="X608">SUM(IF(podroze5[Nazwisko]=podroze5[[#This Row],[Nazwisko]],podroze5[dnie],0))</f>
        <v>26</v>
      </c>
    </row>
    <row r="609" spans="15:24" x14ac:dyDescent="0.25">
      <c r="O609" s="1" t="s">
        <v>73</v>
      </c>
      <c r="P609" s="1" t="s">
        <v>74</v>
      </c>
      <c r="Q609" s="1" t="s">
        <v>8</v>
      </c>
      <c r="R609" s="2">
        <v>41863</v>
      </c>
      <c r="S609" s="2">
        <v>41864</v>
      </c>
      <c r="T609">
        <v>891</v>
      </c>
      <c r="U609" t="str">
        <f>podroze5[[#This Row],[Imie]]&amp;podroze5[[#This Row],[Nazwisko]]</f>
        <v>WojciechKrokus</v>
      </c>
      <c r="V609">
        <f>COUNTIF(podroze5[id],podroze5[[#This Row],[id]])</f>
        <v>10</v>
      </c>
      <c r="W609">
        <f>podroze5[[#This Row],[D_powr]]-podroze5[[#This Row],[D_wyj]]+1</f>
        <v>2</v>
      </c>
      <c r="X609" s="1" cm="1">
        <f t="array" ref="X609">SUM(IF(podroze5[Nazwisko]=podroze5[[#This Row],[Nazwisko]],podroze5[dnie],0))</f>
        <v>26</v>
      </c>
    </row>
    <row r="610" spans="15:24" x14ac:dyDescent="0.25">
      <c r="O610" s="1" t="s">
        <v>73</v>
      </c>
      <c r="P610" s="1" t="s">
        <v>74</v>
      </c>
      <c r="Q610" s="1" t="s">
        <v>17</v>
      </c>
      <c r="R610" s="2">
        <v>41935</v>
      </c>
      <c r="S610" s="2">
        <v>41936</v>
      </c>
      <c r="T610">
        <v>706.5</v>
      </c>
      <c r="U610" t="str">
        <f>podroze5[[#This Row],[Imie]]&amp;podroze5[[#This Row],[Nazwisko]]</f>
        <v>WojciechKrokus</v>
      </c>
      <c r="V610">
        <f>COUNTIF(podroze5[id],podroze5[[#This Row],[id]])</f>
        <v>10</v>
      </c>
      <c r="W610">
        <f>podroze5[[#This Row],[D_powr]]-podroze5[[#This Row],[D_wyj]]+1</f>
        <v>2</v>
      </c>
      <c r="X610" s="1" cm="1">
        <f t="array" ref="X610">SUM(IF(podroze5[Nazwisko]=podroze5[[#This Row],[Nazwisko]],podroze5[dnie],0))</f>
        <v>26</v>
      </c>
    </row>
    <row r="611" spans="15:24" x14ac:dyDescent="0.25">
      <c r="O611" s="1" t="s">
        <v>101</v>
      </c>
      <c r="P611" s="1" t="s">
        <v>102</v>
      </c>
      <c r="Q611" s="1" t="s">
        <v>11</v>
      </c>
      <c r="R611" s="2">
        <v>41887</v>
      </c>
      <c r="S611" s="2">
        <v>41888</v>
      </c>
      <c r="T611">
        <v>295.39999999999998</v>
      </c>
      <c r="U611" t="str">
        <f>podroze5[[#This Row],[Imie]]&amp;podroze5[[#This Row],[Nazwisko]]</f>
        <v>MichalinaLamda</v>
      </c>
      <c r="V611">
        <f>COUNTIF(podroze5[id],podroze5[[#This Row],[id]])</f>
        <v>9</v>
      </c>
      <c r="W611">
        <f>podroze5[[#This Row],[D_powr]]-podroze5[[#This Row],[D_wyj]]+1</f>
        <v>2</v>
      </c>
      <c r="X611" s="1" cm="1">
        <f t="array" ref="X611">SUM(IF(podroze5[Nazwisko]=podroze5[[#This Row],[Nazwisko]],podroze5[dnie],0))</f>
        <v>26</v>
      </c>
    </row>
    <row r="612" spans="15:24" x14ac:dyDescent="0.25">
      <c r="O612" s="1" t="s">
        <v>101</v>
      </c>
      <c r="P612" s="1" t="s">
        <v>102</v>
      </c>
      <c r="Q612" s="1" t="s">
        <v>59</v>
      </c>
      <c r="R612" s="2">
        <v>41946</v>
      </c>
      <c r="S612" s="2">
        <v>41947</v>
      </c>
      <c r="T612">
        <v>601</v>
      </c>
      <c r="U612" t="str">
        <f>podroze5[[#This Row],[Imie]]&amp;podroze5[[#This Row],[Nazwisko]]</f>
        <v>MichalinaLamda</v>
      </c>
      <c r="V612">
        <f>COUNTIF(podroze5[id],podroze5[[#This Row],[id]])</f>
        <v>9</v>
      </c>
      <c r="W612">
        <f>podroze5[[#This Row],[D_powr]]-podroze5[[#This Row],[D_wyj]]+1</f>
        <v>2</v>
      </c>
      <c r="X612" s="1" cm="1">
        <f t="array" ref="X612">SUM(IF(podroze5[Nazwisko]=podroze5[[#This Row],[Nazwisko]],podroze5[dnie],0))</f>
        <v>26</v>
      </c>
    </row>
    <row r="613" spans="15:24" x14ac:dyDescent="0.25">
      <c r="O613" s="1" t="s">
        <v>25</v>
      </c>
      <c r="P613" s="1" t="s">
        <v>26</v>
      </c>
      <c r="Q613" s="1" t="s">
        <v>38</v>
      </c>
      <c r="R613" s="2">
        <v>41792</v>
      </c>
      <c r="S613" s="2">
        <v>41792</v>
      </c>
      <c r="T613">
        <v>278.8</v>
      </c>
      <c r="U613" t="str">
        <f>podroze5[[#This Row],[Imie]]&amp;podroze5[[#This Row],[Nazwisko]]</f>
        <v>JerzyGranica</v>
      </c>
      <c r="V613">
        <f>COUNTIF(podroze5[id],podroze5[[#This Row],[id]])</f>
        <v>11</v>
      </c>
      <c r="W613">
        <f>podroze5[[#This Row],[D_powr]]-podroze5[[#This Row],[D_wyj]]+1</f>
        <v>1</v>
      </c>
      <c r="X613" s="1" cm="1">
        <f t="array" ref="X613">SUM(IF(podroze5[Nazwisko]=podroze5[[#This Row],[Nazwisko]],podroze5[dnie],0))</f>
        <v>26</v>
      </c>
    </row>
    <row r="614" spans="15:24" x14ac:dyDescent="0.25">
      <c r="O614" s="1" t="s">
        <v>25</v>
      </c>
      <c r="P614" s="1" t="s">
        <v>26</v>
      </c>
      <c r="Q614" s="1" t="s">
        <v>17</v>
      </c>
      <c r="R614" s="2">
        <v>41887</v>
      </c>
      <c r="S614" s="2">
        <v>41887</v>
      </c>
      <c r="T614">
        <v>501.5</v>
      </c>
      <c r="U614" t="str">
        <f>podroze5[[#This Row],[Imie]]&amp;podroze5[[#This Row],[Nazwisko]]</f>
        <v>JerzyGranica</v>
      </c>
      <c r="V614">
        <f>COUNTIF(podroze5[id],podroze5[[#This Row],[id]])</f>
        <v>11</v>
      </c>
      <c r="W614">
        <f>podroze5[[#This Row],[D_powr]]-podroze5[[#This Row],[D_wyj]]+1</f>
        <v>1</v>
      </c>
      <c r="X614" s="1" cm="1">
        <f t="array" ref="X614">SUM(IF(podroze5[Nazwisko]=podroze5[[#This Row],[Nazwisko]],podroze5[dnie],0))</f>
        <v>26</v>
      </c>
    </row>
    <row r="615" spans="15:24" x14ac:dyDescent="0.25">
      <c r="O615" s="1" t="s">
        <v>25</v>
      </c>
      <c r="P615" s="1" t="s">
        <v>26</v>
      </c>
      <c r="Q615" s="1" t="s">
        <v>66</v>
      </c>
      <c r="R615" s="2">
        <v>41971</v>
      </c>
      <c r="S615" s="2">
        <v>41971</v>
      </c>
      <c r="T615">
        <v>307.7</v>
      </c>
      <c r="U615" t="str">
        <f>podroze5[[#This Row],[Imie]]&amp;podroze5[[#This Row],[Nazwisko]]</f>
        <v>JerzyGranica</v>
      </c>
      <c r="V615">
        <f>COUNTIF(podroze5[id],podroze5[[#This Row],[id]])</f>
        <v>11</v>
      </c>
      <c r="W615">
        <f>podroze5[[#This Row],[D_powr]]-podroze5[[#This Row],[D_wyj]]+1</f>
        <v>1</v>
      </c>
      <c r="X615" s="1" cm="1">
        <f t="array" ref="X615">SUM(IF(podroze5[Nazwisko]=podroze5[[#This Row],[Nazwisko]],podroze5[dnie],0))</f>
        <v>26</v>
      </c>
    </row>
    <row r="616" spans="15:24" x14ac:dyDescent="0.25">
      <c r="O616" s="1" t="s">
        <v>6</v>
      </c>
      <c r="P616" s="1" t="s">
        <v>139</v>
      </c>
      <c r="Q616" s="1" t="s">
        <v>66</v>
      </c>
      <c r="R616" s="2">
        <v>41925</v>
      </c>
      <c r="S616" s="2">
        <v>41925</v>
      </c>
      <c r="T616">
        <v>307.7</v>
      </c>
      <c r="U616" t="str">
        <f>podroze5[[#This Row],[Imie]]&amp;podroze5[[#This Row],[Nazwisko]]</f>
        <v>KarolinaBizuta</v>
      </c>
      <c r="V616">
        <f>COUNTIF(podroze5[id],podroze5[[#This Row],[id]])</f>
        <v>10</v>
      </c>
      <c r="W616">
        <f>podroze5[[#This Row],[D_powr]]-podroze5[[#This Row],[D_wyj]]+1</f>
        <v>1</v>
      </c>
      <c r="X616" s="1" cm="1">
        <f t="array" ref="X616">SUM(IF(podroze5[Nazwisko]=podroze5[[#This Row],[Nazwisko]],podroze5[dnie],0))</f>
        <v>26</v>
      </c>
    </row>
    <row r="617" spans="15:24" x14ac:dyDescent="0.25">
      <c r="O617" s="1" t="s">
        <v>6</v>
      </c>
      <c r="P617" s="1" t="s">
        <v>139</v>
      </c>
      <c r="Q617" s="1" t="s">
        <v>59</v>
      </c>
      <c r="R617" s="2">
        <v>41985</v>
      </c>
      <c r="S617" s="2">
        <v>41985</v>
      </c>
      <c r="T617">
        <v>442</v>
      </c>
      <c r="U617" t="str">
        <f>podroze5[[#This Row],[Imie]]&amp;podroze5[[#This Row],[Nazwisko]]</f>
        <v>KarolinaBizuta</v>
      </c>
      <c r="V617">
        <f>COUNTIF(podroze5[id],podroze5[[#This Row],[id]])</f>
        <v>10</v>
      </c>
      <c r="W617">
        <f>podroze5[[#This Row],[D_powr]]-podroze5[[#This Row],[D_wyj]]+1</f>
        <v>1</v>
      </c>
      <c r="X617" s="1" cm="1">
        <f t="array" ref="X617">SUM(IF(podroze5[Nazwisko]=podroze5[[#This Row],[Nazwisko]],podroze5[dnie],0))</f>
        <v>26</v>
      </c>
    </row>
    <row r="618" spans="15:24" x14ac:dyDescent="0.25">
      <c r="O618" s="1" t="s">
        <v>73</v>
      </c>
      <c r="P618" s="1" t="s">
        <v>74</v>
      </c>
      <c r="Q618" s="1" t="s">
        <v>30</v>
      </c>
      <c r="R618" s="2">
        <v>41677</v>
      </c>
      <c r="S618" s="2">
        <v>41677</v>
      </c>
      <c r="T618">
        <v>212.5</v>
      </c>
      <c r="U618" t="str">
        <f>podroze5[[#This Row],[Imie]]&amp;podroze5[[#This Row],[Nazwisko]]</f>
        <v>WojciechKrokus</v>
      </c>
      <c r="V618">
        <f>COUNTIF(podroze5[id],podroze5[[#This Row],[id]])</f>
        <v>10</v>
      </c>
      <c r="W618">
        <f>podroze5[[#This Row],[D_powr]]-podroze5[[#This Row],[D_wyj]]+1</f>
        <v>1</v>
      </c>
      <c r="X618" s="1" cm="1">
        <f t="array" ref="X618">SUM(IF(podroze5[Nazwisko]=podroze5[[#This Row],[Nazwisko]],podroze5[dnie],0))</f>
        <v>26</v>
      </c>
    </row>
    <row r="619" spans="15:24" x14ac:dyDescent="0.25">
      <c r="O619" s="1" t="s">
        <v>73</v>
      </c>
      <c r="P619" s="1" t="s">
        <v>74</v>
      </c>
      <c r="Q619" s="1" t="s">
        <v>59</v>
      </c>
      <c r="R619" s="2">
        <v>41970</v>
      </c>
      <c r="S619" s="2">
        <v>41970</v>
      </c>
      <c r="T619">
        <v>442</v>
      </c>
      <c r="U619" t="str">
        <f>podroze5[[#This Row],[Imie]]&amp;podroze5[[#This Row],[Nazwisko]]</f>
        <v>WojciechKrokus</v>
      </c>
      <c r="V619">
        <f>COUNTIF(podroze5[id],podroze5[[#This Row],[id]])</f>
        <v>10</v>
      </c>
      <c r="W619">
        <f>podroze5[[#This Row],[D_powr]]-podroze5[[#This Row],[D_wyj]]+1</f>
        <v>1</v>
      </c>
      <c r="X619" s="1" cm="1">
        <f t="array" ref="X619">SUM(IF(podroze5[Nazwisko]=podroze5[[#This Row],[Nazwisko]],podroze5[dnie],0))</f>
        <v>26</v>
      </c>
    </row>
    <row r="620" spans="15:24" x14ac:dyDescent="0.25">
      <c r="O620" s="1" t="s">
        <v>73</v>
      </c>
      <c r="P620" s="1" t="s">
        <v>74</v>
      </c>
      <c r="Q620" s="1" t="s">
        <v>19</v>
      </c>
      <c r="R620" s="2">
        <v>41974</v>
      </c>
      <c r="S620" s="2">
        <v>41974</v>
      </c>
      <c r="T620">
        <v>513.4</v>
      </c>
      <c r="U620" t="str">
        <f>podroze5[[#This Row],[Imie]]&amp;podroze5[[#This Row],[Nazwisko]]</f>
        <v>WojciechKrokus</v>
      </c>
      <c r="V620">
        <f>COUNTIF(podroze5[id],podroze5[[#This Row],[id]])</f>
        <v>10</v>
      </c>
      <c r="W620">
        <f>podroze5[[#This Row],[D_powr]]-podroze5[[#This Row],[D_wyj]]+1</f>
        <v>1</v>
      </c>
      <c r="X620" s="1" cm="1">
        <f t="array" ref="X620">SUM(IF(podroze5[Nazwisko]=podroze5[[#This Row],[Nazwisko]],podroze5[dnie],0))</f>
        <v>26</v>
      </c>
    </row>
    <row r="621" spans="15:24" x14ac:dyDescent="0.25">
      <c r="O621" s="1" t="s">
        <v>101</v>
      </c>
      <c r="P621" s="1" t="s">
        <v>102</v>
      </c>
      <c r="Q621" s="1" t="s">
        <v>11</v>
      </c>
      <c r="R621" s="2">
        <v>41995</v>
      </c>
      <c r="S621" s="2">
        <v>41995</v>
      </c>
      <c r="T621">
        <v>156.4</v>
      </c>
      <c r="U621" t="str">
        <f>podroze5[[#This Row],[Imie]]&amp;podroze5[[#This Row],[Nazwisko]]</f>
        <v>MichalinaLamda</v>
      </c>
      <c r="V621">
        <f>COUNTIF(podroze5[id],podroze5[[#This Row],[id]])</f>
        <v>9</v>
      </c>
      <c r="W621">
        <f>podroze5[[#This Row],[D_powr]]-podroze5[[#This Row],[D_wyj]]+1</f>
        <v>1</v>
      </c>
      <c r="X621" s="1" cm="1">
        <f t="array" ref="X621">SUM(IF(podroze5[Nazwisko]=podroze5[[#This Row],[Nazwisko]],podroze5[dnie],0))</f>
        <v>26</v>
      </c>
    </row>
    <row r="622" spans="15:24" x14ac:dyDescent="0.25">
      <c r="O622" s="1" t="s">
        <v>93</v>
      </c>
      <c r="P622" s="1" t="s">
        <v>106</v>
      </c>
      <c r="Q622" s="1" t="s">
        <v>17</v>
      </c>
      <c r="R622" s="2">
        <v>41665</v>
      </c>
      <c r="S622" s="2">
        <v>41669</v>
      </c>
      <c r="T622">
        <v>1321.5</v>
      </c>
      <c r="U622" t="str">
        <f>podroze5[[#This Row],[Imie]]&amp;podroze5[[#This Row],[Nazwisko]]</f>
        <v>ZofiaMaselska</v>
      </c>
      <c r="V622">
        <f>COUNTIF(podroze5[id],podroze5[[#This Row],[id]])</f>
        <v>11</v>
      </c>
      <c r="W622">
        <f>podroze5[[#This Row],[D_powr]]-podroze5[[#This Row],[D_wyj]]+1</f>
        <v>5</v>
      </c>
      <c r="X622" s="1" cm="1">
        <f t="array" ref="X622">SUM(IF(podroze5[Nazwisko]=podroze5[[#This Row],[Nazwisko]],podroze5[dnie],0))</f>
        <v>25</v>
      </c>
    </row>
    <row r="623" spans="15:24" x14ac:dyDescent="0.25">
      <c r="O623" s="1" t="s">
        <v>93</v>
      </c>
      <c r="P623" s="1" t="s">
        <v>106</v>
      </c>
      <c r="Q623" s="1" t="s">
        <v>66</v>
      </c>
      <c r="R623" s="2">
        <v>41677</v>
      </c>
      <c r="S623" s="2">
        <v>41681</v>
      </c>
      <c r="T623">
        <v>1019.7</v>
      </c>
      <c r="U623" t="str">
        <f>podroze5[[#This Row],[Imie]]&amp;podroze5[[#This Row],[Nazwisko]]</f>
        <v>ZofiaMaselska</v>
      </c>
      <c r="V623">
        <f>COUNTIF(podroze5[id],podroze5[[#This Row],[id]])</f>
        <v>11</v>
      </c>
      <c r="W623">
        <f>podroze5[[#This Row],[D_powr]]-podroze5[[#This Row],[D_wyj]]+1</f>
        <v>5</v>
      </c>
      <c r="X623" s="1" cm="1">
        <f t="array" ref="X623">SUM(IF(podroze5[Nazwisko]=podroze5[[#This Row],[Nazwisko]],podroze5[dnie],0))</f>
        <v>25</v>
      </c>
    </row>
    <row r="624" spans="15:24" x14ac:dyDescent="0.25">
      <c r="O624" s="1" t="s">
        <v>9</v>
      </c>
      <c r="P624" s="1" t="s">
        <v>69</v>
      </c>
      <c r="Q624" s="1" t="s">
        <v>19</v>
      </c>
      <c r="R624" s="2">
        <v>41654</v>
      </c>
      <c r="S624" s="2">
        <v>41657</v>
      </c>
      <c r="T624">
        <v>936.4</v>
      </c>
      <c r="U624" t="str">
        <f>podroze5[[#This Row],[Imie]]&amp;podroze5[[#This Row],[Nazwisko]]</f>
        <v>JustynaKrynicka</v>
      </c>
      <c r="V624">
        <f>COUNTIF(podroze5[id],podroze5[[#This Row],[id]])</f>
        <v>13</v>
      </c>
      <c r="W624">
        <f>podroze5[[#This Row],[D_powr]]-podroze5[[#This Row],[D_wyj]]+1</f>
        <v>4</v>
      </c>
      <c r="X624" s="1" cm="1">
        <f t="array" ref="X624">SUM(IF(podroze5[Nazwisko]=podroze5[[#This Row],[Nazwisko]],podroze5[dnie],0))</f>
        <v>25</v>
      </c>
    </row>
    <row r="625" spans="15:24" x14ac:dyDescent="0.25">
      <c r="O625" s="1" t="s">
        <v>15</v>
      </c>
      <c r="P625" s="1" t="s">
        <v>44</v>
      </c>
      <c r="Q625" s="1" t="s">
        <v>38</v>
      </c>
      <c r="R625" s="2">
        <v>41851</v>
      </c>
      <c r="S625" s="2">
        <v>41855</v>
      </c>
      <c r="T625">
        <v>794.8</v>
      </c>
      <c r="U625" t="str">
        <f>podroze5[[#This Row],[Imie]]&amp;podroze5[[#This Row],[Nazwisko]]</f>
        <v>PiotrArmowicz</v>
      </c>
      <c r="V625">
        <f>COUNTIF(podroze5[id],podroze5[[#This Row],[id]])</f>
        <v>10</v>
      </c>
      <c r="W625">
        <f>podroze5[[#This Row],[D_powr]]-podroze5[[#This Row],[D_wyj]]+1</f>
        <v>5</v>
      </c>
      <c r="X625" s="1" cm="1">
        <f t="array" ref="X625">SUM(IF(podroze5[Nazwisko]=podroze5[[#This Row],[Nazwisko]],podroze5[dnie],0))</f>
        <v>25</v>
      </c>
    </row>
    <row r="626" spans="15:24" x14ac:dyDescent="0.25">
      <c r="O626" s="1" t="s">
        <v>93</v>
      </c>
      <c r="P626" s="1" t="s">
        <v>106</v>
      </c>
      <c r="Q626" s="1" t="s">
        <v>17</v>
      </c>
      <c r="R626" s="2">
        <v>41887</v>
      </c>
      <c r="S626" s="2">
        <v>41890</v>
      </c>
      <c r="T626">
        <v>1116.5</v>
      </c>
      <c r="U626" t="str">
        <f>podroze5[[#This Row],[Imie]]&amp;podroze5[[#This Row],[Nazwisko]]</f>
        <v>ZofiaMaselska</v>
      </c>
      <c r="V626">
        <f>COUNTIF(podroze5[id],podroze5[[#This Row],[id]])</f>
        <v>11</v>
      </c>
      <c r="W626">
        <f>podroze5[[#This Row],[D_powr]]-podroze5[[#This Row],[D_wyj]]+1</f>
        <v>4</v>
      </c>
      <c r="X626" s="1" cm="1">
        <f t="array" ref="X626">SUM(IF(podroze5[Nazwisko]=podroze5[[#This Row],[Nazwisko]],podroze5[dnie],0))</f>
        <v>25</v>
      </c>
    </row>
    <row r="627" spans="15:24" x14ac:dyDescent="0.25">
      <c r="O627" s="1" t="s">
        <v>15</v>
      </c>
      <c r="P627" s="1" t="s">
        <v>44</v>
      </c>
      <c r="Q627" s="1" t="s">
        <v>19</v>
      </c>
      <c r="R627" s="2">
        <v>41791</v>
      </c>
      <c r="S627" s="2">
        <v>41794</v>
      </c>
      <c r="T627">
        <v>936.4</v>
      </c>
      <c r="U627" t="str">
        <f>podroze5[[#This Row],[Imie]]&amp;podroze5[[#This Row],[Nazwisko]]</f>
        <v>PiotrArmowicz</v>
      </c>
      <c r="V627">
        <f>COUNTIF(podroze5[id],podroze5[[#This Row],[id]])</f>
        <v>10</v>
      </c>
      <c r="W627">
        <f>podroze5[[#This Row],[D_powr]]-podroze5[[#This Row],[D_wyj]]+1</f>
        <v>4</v>
      </c>
      <c r="X627" s="1" cm="1">
        <f t="array" ref="X627">SUM(IF(podroze5[Nazwisko]=podroze5[[#This Row],[Nazwisko]],podroze5[dnie],0))</f>
        <v>25</v>
      </c>
    </row>
    <row r="628" spans="15:24" x14ac:dyDescent="0.25">
      <c r="O628" s="1" t="s">
        <v>128</v>
      </c>
      <c r="P628" s="1" t="s">
        <v>129</v>
      </c>
      <c r="Q628" s="1" t="s">
        <v>38</v>
      </c>
      <c r="R628" s="2">
        <v>41839</v>
      </c>
      <c r="S628" s="2">
        <v>41843</v>
      </c>
      <c r="T628">
        <v>794.8</v>
      </c>
      <c r="U628" t="str">
        <f>podroze5[[#This Row],[Imie]]&amp;podroze5[[#This Row],[Nazwisko]]</f>
        <v>JaninaBolanowska</v>
      </c>
      <c r="V628">
        <f>COUNTIF(podroze5[id],podroze5[[#This Row],[id]])</f>
        <v>8</v>
      </c>
      <c r="W628">
        <f>podroze5[[#This Row],[D_powr]]-podroze5[[#This Row],[D_wyj]]+1</f>
        <v>5</v>
      </c>
      <c r="X628" s="1" cm="1">
        <f t="array" ref="X628">SUM(IF(podroze5[Nazwisko]=podroze5[[#This Row],[Nazwisko]],podroze5[dnie],0))</f>
        <v>25</v>
      </c>
    </row>
    <row r="629" spans="15:24" x14ac:dyDescent="0.25">
      <c r="O629" s="1" t="s">
        <v>134</v>
      </c>
      <c r="P629" s="1" t="s">
        <v>135</v>
      </c>
      <c r="Q629" s="1" t="s">
        <v>38</v>
      </c>
      <c r="R629" s="2">
        <v>41725</v>
      </c>
      <c r="S629" s="2">
        <v>41729</v>
      </c>
      <c r="T629">
        <v>794.8</v>
      </c>
      <c r="U629" t="str">
        <f>podroze5[[#This Row],[Imie]]&amp;podroze5[[#This Row],[Nazwisko]]</f>
        <v>ZuzannaKowalska</v>
      </c>
      <c r="V629">
        <f>COUNTIF(podroze5[id],podroze5[[#This Row],[id]])</f>
        <v>8</v>
      </c>
      <c r="W629">
        <f>podroze5[[#This Row],[D_powr]]-podroze5[[#This Row],[D_wyj]]+1</f>
        <v>5</v>
      </c>
      <c r="X629" s="1" cm="1">
        <f t="array" ref="X629">SUM(IF(podroze5[Nazwisko]=podroze5[[#This Row],[Nazwisko]],podroze5[dnie],0))</f>
        <v>25</v>
      </c>
    </row>
    <row r="630" spans="15:24" x14ac:dyDescent="0.25">
      <c r="O630" s="1" t="s">
        <v>134</v>
      </c>
      <c r="P630" s="1" t="s">
        <v>135</v>
      </c>
      <c r="Q630" s="1" t="s">
        <v>38</v>
      </c>
      <c r="R630" s="2">
        <v>41803</v>
      </c>
      <c r="S630" s="2">
        <v>41807</v>
      </c>
      <c r="T630">
        <v>794.8</v>
      </c>
      <c r="U630" t="str">
        <f>podroze5[[#This Row],[Imie]]&amp;podroze5[[#This Row],[Nazwisko]]</f>
        <v>ZuzannaKowalska</v>
      </c>
      <c r="V630">
        <f>COUNTIF(podroze5[id],podroze5[[#This Row],[id]])</f>
        <v>8</v>
      </c>
      <c r="W630">
        <f>podroze5[[#This Row],[D_powr]]-podroze5[[#This Row],[D_wyj]]+1</f>
        <v>5</v>
      </c>
      <c r="X630" s="1" cm="1">
        <f t="array" ref="X630">SUM(IF(podroze5[Nazwisko]=podroze5[[#This Row],[Nazwisko]],podroze5[dnie],0))</f>
        <v>25</v>
      </c>
    </row>
    <row r="631" spans="15:24" x14ac:dyDescent="0.25">
      <c r="O631" s="1" t="s">
        <v>126</v>
      </c>
      <c r="P631" s="1" t="s">
        <v>127</v>
      </c>
      <c r="Q631" s="1" t="s">
        <v>30</v>
      </c>
      <c r="R631" s="2">
        <v>41809</v>
      </c>
      <c r="S631" s="2">
        <v>41812</v>
      </c>
      <c r="T631">
        <v>569.5</v>
      </c>
      <c r="U631" t="str">
        <f>podroze5[[#This Row],[Imie]]&amp;podroze5[[#This Row],[Nazwisko]]</f>
        <v>KacperKrajewski</v>
      </c>
      <c r="V631">
        <f>COUNTIF(podroze5[id],podroze5[[#This Row],[id]])</f>
        <v>10</v>
      </c>
      <c r="W631">
        <f>podroze5[[#This Row],[D_powr]]-podroze5[[#This Row],[D_wyj]]+1</f>
        <v>4</v>
      </c>
      <c r="X631" s="1" cm="1">
        <f t="array" ref="X631">SUM(IF(podroze5[Nazwisko]=podroze5[[#This Row],[Nazwisko]],podroze5[dnie],0))</f>
        <v>25</v>
      </c>
    </row>
    <row r="632" spans="15:24" x14ac:dyDescent="0.25">
      <c r="O632" s="1" t="s">
        <v>126</v>
      </c>
      <c r="P632" s="1" t="s">
        <v>127</v>
      </c>
      <c r="Q632" s="1" t="s">
        <v>17</v>
      </c>
      <c r="R632" s="2">
        <v>41875</v>
      </c>
      <c r="S632" s="2">
        <v>41878</v>
      </c>
      <c r="T632">
        <v>1116.5</v>
      </c>
      <c r="U632" t="str">
        <f>podroze5[[#This Row],[Imie]]&amp;podroze5[[#This Row],[Nazwisko]]</f>
        <v>KacperKrajewski</v>
      </c>
      <c r="V632">
        <f>COUNTIF(podroze5[id],podroze5[[#This Row],[id]])</f>
        <v>10</v>
      </c>
      <c r="W632">
        <f>podroze5[[#This Row],[D_powr]]-podroze5[[#This Row],[D_wyj]]+1</f>
        <v>4</v>
      </c>
      <c r="X632" s="1" cm="1">
        <f t="array" ref="X632">SUM(IF(podroze5[Nazwisko]=podroze5[[#This Row],[Nazwisko]],podroze5[dnie],0))</f>
        <v>25</v>
      </c>
    </row>
    <row r="633" spans="15:24" x14ac:dyDescent="0.25">
      <c r="O633" s="1" t="s">
        <v>158</v>
      </c>
      <c r="P633" s="1" t="s">
        <v>159</v>
      </c>
      <c r="Q633" s="1" t="s">
        <v>24</v>
      </c>
      <c r="R633" s="2">
        <v>41689</v>
      </c>
      <c r="S633" s="2">
        <v>41693</v>
      </c>
      <c r="T633">
        <v>886.7</v>
      </c>
      <c r="U633" t="str">
        <f>podroze5[[#This Row],[Imie]]&amp;podroze5[[#This Row],[Nazwisko]]</f>
        <v>KrystynaPleszewska</v>
      </c>
      <c r="V633">
        <f>COUNTIF(podroze5[id],podroze5[[#This Row],[id]])</f>
        <v>8</v>
      </c>
      <c r="W633">
        <f>podroze5[[#This Row],[D_powr]]-podroze5[[#This Row],[D_wyj]]+1</f>
        <v>5</v>
      </c>
      <c r="X633" s="1" cm="1">
        <f t="array" ref="X633">SUM(IF(podroze5[Nazwisko]=podroze5[[#This Row],[Nazwisko]],podroze5[dnie],0))</f>
        <v>25</v>
      </c>
    </row>
    <row r="634" spans="15:24" x14ac:dyDescent="0.25">
      <c r="O634" s="1" t="s">
        <v>158</v>
      </c>
      <c r="P634" s="1" t="s">
        <v>159</v>
      </c>
      <c r="Q634" s="1" t="s">
        <v>24</v>
      </c>
      <c r="R634" s="2">
        <v>41779</v>
      </c>
      <c r="S634" s="2">
        <v>41783</v>
      </c>
      <c r="T634">
        <v>886.7</v>
      </c>
      <c r="U634" t="str">
        <f>podroze5[[#This Row],[Imie]]&amp;podroze5[[#This Row],[Nazwisko]]</f>
        <v>KrystynaPleszewska</v>
      </c>
      <c r="V634">
        <f>COUNTIF(podroze5[id],podroze5[[#This Row],[id]])</f>
        <v>8</v>
      </c>
      <c r="W634">
        <f>podroze5[[#This Row],[D_powr]]-podroze5[[#This Row],[D_wyj]]+1</f>
        <v>5</v>
      </c>
      <c r="X634" s="1" cm="1">
        <f t="array" ref="X634">SUM(IF(podroze5[Nazwisko]=podroze5[[#This Row],[Nazwisko]],podroze5[dnie],0))</f>
        <v>25</v>
      </c>
    </row>
    <row r="635" spans="15:24" x14ac:dyDescent="0.25">
      <c r="O635" s="1" t="s">
        <v>9</v>
      </c>
      <c r="P635" s="1" t="s">
        <v>69</v>
      </c>
      <c r="Q635" s="1" t="s">
        <v>66</v>
      </c>
      <c r="R635" s="2">
        <v>41719</v>
      </c>
      <c r="S635" s="2">
        <v>41721</v>
      </c>
      <c r="T635">
        <v>663.7</v>
      </c>
      <c r="U635" t="str">
        <f>podroze5[[#This Row],[Imie]]&amp;podroze5[[#This Row],[Nazwisko]]</f>
        <v>JustynaKrynicka</v>
      </c>
      <c r="V635">
        <f>COUNTIF(podroze5[id],podroze5[[#This Row],[id]])</f>
        <v>13</v>
      </c>
      <c r="W635">
        <f>podroze5[[#This Row],[D_powr]]-podroze5[[#This Row],[D_wyj]]+1</f>
        <v>3</v>
      </c>
      <c r="X635" s="1" cm="1">
        <f t="array" ref="X635">SUM(IF(podroze5[Nazwisko]=podroze5[[#This Row],[Nazwisko]],podroze5[dnie],0))</f>
        <v>25</v>
      </c>
    </row>
    <row r="636" spans="15:24" x14ac:dyDescent="0.25">
      <c r="O636" s="1" t="s">
        <v>9</v>
      </c>
      <c r="P636" s="1" t="s">
        <v>69</v>
      </c>
      <c r="Q636" s="1" t="s">
        <v>14</v>
      </c>
      <c r="R636" s="2">
        <v>41923</v>
      </c>
      <c r="S636" s="2">
        <v>41925</v>
      </c>
      <c r="T636">
        <v>426.5</v>
      </c>
      <c r="U636" t="str">
        <f>podroze5[[#This Row],[Imie]]&amp;podroze5[[#This Row],[Nazwisko]]</f>
        <v>JustynaKrynicka</v>
      </c>
      <c r="V636">
        <f>COUNTIF(podroze5[id],podroze5[[#This Row],[id]])</f>
        <v>13</v>
      </c>
      <c r="W636">
        <f>podroze5[[#This Row],[D_powr]]-podroze5[[#This Row],[D_wyj]]+1</f>
        <v>3</v>
      </c>
      <c r="X636" s="1" cm="1">
        <f t="array" ref="X636">SUM(IF(podroze5[Nazwisko]=podroze5[[#This Row],[Nazwisko]],podroze5[dnie],0))</f>
        <v>25</v>
      </c>
    </row>
    <row r="637" spans="15:24" x14ac:dyDescent="0.25">
      <c r="O637" s="1" t="s">
        <v>9</v>
      </c>
      <c r="P637" s="1" t="s">
        <v>69</v>
      </c>
      <c r="Q637" s="1" t="s">
        <v>8</v>
      </c>
      <c r="R637" s="2">
        <v>41983</v>
      </c>
      <c r="S637" s="2">
        <v>41985</v>
      </c>
      <c r="T637">
        <v>1102</v>
      </c>
      <c r="U637" t="str">
        <f>podroze5[[#This Row],[Imie]]&amp;podroze5[[#This Row],[Nazwisko]]</f>
        <v>JustynaKrynicka</v>
      </c>
      <c r="V637">
        <f>COUNTIF(podroze5[id],podroze5[[#This Row],[id]])</f>
        <v>13</v>
      </c>
      <c r="W637">
        <f>podroze5[[#This Row],[D_powr]]-podroze5[[#This Row],[D_wyj]]+1</f>
        <v>3</v>
      </c>
      <c r="X637" s="1" cm="1">
        <f t="array" ref="X637">SUM(IF(podroze5[Nazwisko]=podroze5[[#This Row],[Nazwisko]],podroze5[dnie],0))</f>
        <v>25</v>
      </c>
    </row>
    <row r="638" spans="15:24" x14ac:dyDescent="0.25">
      <c r="O638" s="1" t="s">
        <v>128</v>
      </c>
      <c r="P638" s="1" t="s">
        <v>129</v>
      </c>
      <c r="Q638" s="1" t="s">
        <v>27</v>
      </c>
      <c r="R638" s="2">
        <v>41673</v>
      </c>
      <c r="S638" s="2">
        <v>41676</v>
      </c>
      <c r="T638">
        <v>826</v>
      </c>
      <c r="U638" t="str">
        <f>podroze5[[#This Row],[Imie]]&amp;podroze5[[#This Row],[Nazwisko]]</f>
        <v>JaninaBolanowska</v>
      </c>
      <c r="V638">
        <f>COUNTIF(podroze5[id],podroze5[[#This Row],[id]])</f>
        <v>8</v>
      </c>
      <c r="W638">
        <f>podroze5[[#This Row],[D_powr]]-podroze5[[#This Row],[D_wyj]]+1</f>
        <v>4</v>
      </c>
      <c r="X638" s="1" cm="1">
        <f t="array" ref="X638">SUM(IF(podroze5[Nazwisko]=podroze5[[#This Row],[Nazwisko]],podroze5[dnie],0))</f>
        <v>25</v>
      </c>
    </row>
    <row r="639" spans="15:24" x14ac:dyDescent="0.25">
      <c r="O639" s="1" t="s">
        <v>128</v>
      </c>
      <c r="P639" s="1" t="s">
        <v>129</v>
      </c>
      <c r="Q639" s="1" t="s">
        <v>47</v>
      </c>
      <c r="R639" s="2">
        <v>41713</v>
      </c>
      <c r="S639" s="2">
        <v>41716</v>
      </c>
      <c r="T639">
        <v>852.8</v>
      </c>
      <c r="U639" t="str">
        <f>podroze5[[#This Row],[Imie]]&amp;podroze5[[#This Row],[Nazwisko]]</f>
        <v>JaninaBolanowska</v>
      </c>
      <c r="V639">
        <f>COUNTIF(podroze5[id],podroze5[[#This Row],[id]])</f>
        <v>8</v>
      </c>
      <c r="W639">
        <f>podroze5[[#This Row],[D_powr]]-podroze5[[#This Row],[D_wyj]]+1</f>
        <v>4</v>
      </c>
      <c r="X639" s="1" cm="1">
        <f t="array" ref="X639">SUM(IF(podroze5[Nazwisko]=podroze5[[#This Row],[Nazwisko]],podroze5[dnie],0))</f>
        <v>25</v>
      </c>
    </row>
    <row r="640" spans="15:24" x14ac:dyDescent="0.25">
      <c r="O640" s="1" t="s">
        <v>128</v>
      </c>
      <c r="P640" s="1" t="s">
        <v>129</v>
      </c>
      <c r="Q640" s="1" t="s">
        <v>14</v>
      </c>
      <c r="R640" s="2">
        <v>41839</v>
      </c>
      <c r="S640" s="2">
        <v>41842</v>
      </c>
      <c r="T640">
        <v>550.5</v>
      </c>
      <c r="U640" t="str">
        <f>podroze5[[#This Row],[Imie]]&amp;podroze5[[#This Row],[Nazwisko]]</f>
        <v>JaninaBolanowska</v>
      </c>
      <c r="V640">
        <f>COUNTIF(podroze5[id],podroze5[[#This Row],[id]])</f>
        <v>8</v>
      </c>
      <c r="W640">
        <f>podroze5[[#This Row],[D_powr]]-podroze5[[#This Row],[D_wyj]]+1</f>
        <v>4</v>
      </c>
      <c r="X640" s="1" cm="1">
        <f t="array" ref="X640">SUM(IF(podroze5[Nazwisko]=podroze5[[#This Row],[Nazwisko]],podroze5[dnie],0))</f>
        <v>25</v>
      </c>
    </row>
    <row r="641" spans="15:24" x14ac:dyDescent="0.25">
      <c r="O641" s="1" t="s">
        <v>128</v>
      </c>
      <c r="P641" s="1" t="s">
        <v>129</v>
      </c>
      <c r="Q641" s="1" t="s">
        <v>14</v>
      </c>
      <c r="R641" s="2">
        <v>41983</v>
      </c>
      <c r="S641" s="2">
        <v>41986</v>
      </c>
      <c r="T641">
        <v>550.5</v>
      </c>
      <c r="U641" t="str">
        <f>podroze5[[#This Row],[Imie]]&amp;podroze5[[#This Row],[Nazwisko]]</f>
        <v>JaninaBolanowska</v>
      </c>
      <c r="V641">
        <f>COUNTIF(podroze5[id],podroze5[[#This Row],[id]])</f>
        <v>8</v>
      </c>
      <c r="W641">
        <f>podroze5[[#This Row],[D_powr]]-podroze5[[#This Row],[D_wyj]]+1</f>
        <v>4</v>
      </c>
      <c r="X641" s="1" cm="1">
        <f t="array" ref="X641">SUM(IF(podroze5[Nazwisko]=podroze5[[#This Row],[Nazwisko]],podroze5[dnie],0))</f>
        <v>25</v>
      </c>
    </row>
    <row r="642" spans="15:24" x14ac:dyDescent="0.25">
      <c r="O642" s="1" t="s">
        <v>134</v>
      </c>
      <c r="P642" s="1" t="s">
        <v>135</v>
      </c>
      <c r="Q642" s="1" t="s">
        <v>19</v>
      </c>
      <c r="R642" s="2">
        <v>41887</v>
      </c>
      <c r="S642" s="2">
        <v>41890</v>
      </c>
      <c r="T642">
        <v>936.4</v>
      </c>
      <c r="U642" t="str">
        <f>podroze5[[#This Row],[Imie]]&amp;podroze5[[#This Row],[Nazwisko]]</f>
        <v>ZuzannaKowalska</v>
      </c>
      <c r="V642">
        <f>COUNTIF(podroze5[id],podroze5[[#This Row],[id]])</f>
        <v>8</v>
      </c>
      <c r="W642">
        <f>podroze5[[#This Row],[D_powr]]-podroze5[[#This Row],[D_wyj]]+1</f>
        <v>4</v>
      </c>
      <c r="X642" s="1" cm="1">
        <f t="array" ref="X642">SUM(IF(podroze5[Nazwisko]=podroze5[[#This Row],[Nazwisko]],podroze5[dnie],0))</f>
        <v>25</v>
      </c>
    </row>
    <row r="643" spans="15:24" x14ac:dyDescent="0.25">
      <c r="O643" s="1" t="s">
        <v>158</v>
      </c>
      <c r="P643" s="1" t="s">
        <v>159</v>
      </c>
      <c r="Q643" s="1" t="s">
        <v>8</v>
      </c>
      <c r="R643" s="2">
        <v>41803</v>
      </c>
      <c r="S643" s="2">
        <v>41806</v>
      </c>
      <c r="T643">
        <v>1313</v>
      </c>
      <c r="U643" t="str">
        <f>podroze5[[#This Row],[Imie]]&amp;podroze5[[#This Row],[Nazwisko]]</f>
        <v>KrystynaPleszewska</v>
      </c>
      <c r="V643">
        <f>COUNTIF(podroze5[id],podroze5[[#This Row],[id]])</f>
        <v>8</v>
      </c>
      <c r="W643">
        <f>podroze5[[#This Row],[D_powr]]-podroze5[[#This Row],[D_wyj]]+1</f>
        <v>4</v>
      </c>
      <c r="X643" s="1" cm="1">
        <f t="array" ref="X643">SUM(IF(podroze5[Nazwisko]=podroze5[[#This Row],[Nazwisko]],podroze5[dnie],0))</f>
        <v>25</v>
      </c>
    </row>
    <row r="644" spans="15:24" x14ac:dyDescent="0.25">
      <c r="O644" s="1" t="s">
        <v>158</v>
      </c>
      <c r="P644" s="1" t="s">
        <v>159</v>
      </c>
      <c r="Q644" s="1" t="s">
        <v>17</v>
      </c>
      <c r="R644" s="2">
        <v>41965</v>
      </c>
      <c r="S644" s="2">
        <v>41968</v>
      </c>
      <c r="T644">
        <v>1116.5</v>
      </c>
      <c r="U644" t="str">
        <f>podroze5[[#This Row],[Imie]]&amp;podroze5[[#This Row],[Nazwisko]]</f>
        <v>KrystynaPleszewska</v>
      </c>
      <c r="V644">
        <f>COUNTIF(podroze5[id],podroze5[[#This Row],[id]])</f>
        <v>8</v>
      </c>
      <c r="W644">
        <f>podroze5[[#This Row],[D_powr]]-podroze5[[#This Row],[D_wyj]]+1</f>
        <v>4</v>
      </c>
      <c r="X644" s="1" cm="1">
        <f t="array" ref="X644">SUM(IF(podroze5[Nazwisko]=podroze5[[#This Row],[Nazwisko]],podroze5[dnie],0))</f>
        <v>25</v>
      </c>
    </row>
    <row r="645" spans="15:24" x14ac:dyDescent="0.25">
      <c r="O645" s="1" t="s">
        <v>15</v>
      </c>
      <c r="P645" s="1" t="s">
        <v>44</v>
      </c>
      <c r="Q645" s="1" t="s">
        <v>72</v>
      </c>
      <c r="R645" s="2">
        <v>41785</v>
      </c>
      <c r="S645" s="2">
        <v>41787</v>
      </c>
      <c r="T645">
        <v>892.7</v>
      </c>
      <c r="U645" t="str">
        <f>podroze5[[#This Row],[Imie]]&amp;podroze5[[#This Row],[Nazwisko]]</f>
        <v>PiotrArmowicz</v>
      </c>
      <c r="V645">
        <f>COUNTIF(podroze5[id],podroze5[[#This Row],[id]])</f>
        <v>10</v>
      </c>
      <c r="W645">
        <f>podroze5[[#This Row],[D_powr]]-podroze5[[#This Row],[D_wyj]]+1</f>
        <v>3</v>
      </c>
      <c r="X645" s="1" cm="1">
        <f t="array" ref="X645">SUM(IF(podroze5[Nazwisko]=podroze5[[#This Row],[Nazwisko]],podroze5[dnie],0))</f>
        <v>25</v>
      </c>
    </row>
    <row r="646" spans="15:24" x14ac:dyDescent="0.25">
      <c r="O646" s="1" t="s">
        <v>15</v>
      </c>
      <c r="P646" s="1" t="s">
        <v>44</v>
      </c>
      <c r="Q646" s="1" t="s">
        <v>30</v>
      </c>
      <c r="R646" s="2">
        <v>41875</v>
      </c>
      <c r="S646" s="2">
        <v>41877</v>
      </c>
      <c r="T646">
        <v>450.5</v>
      </c>
      <c r="U646" t="str">
        <f>podroze5[[#This Row],[Imie]]&amp;podroze5[[#This Row],[Nazwisko]]</f>
        <v>PiotrArmowicz</v>
      </c>
      <c r="V646">
        <f>COUNTIF(podroze5[id],podroze5[[#This Row],[id]])</f>
        <v>10</v>
      </c>
      <c r="W646">
        <f>podroze5[[#This Row],[D_powr]]-podroze5[[#This Row],[D_wyj]]+1</f>
        <v>3</v>
      </c>
      <c r="X646" s="1" cm="1">
        <f t="array" ref="X646">SUM(IF(podroze5[Nazwisko]=podroze5[[#This Row],[Nazwisko]],podroze5[dnie],0))</f>
        <v>25</v>
      </c>
    </row>
    <row r="647" spans="15:24" x14ac:dyDescent="0.25">
      <c r="O647" s="1" t="s">
        <v>15</v>
      </c>
      <c r="P647" s="1" t="s">
        <v>44</v>
      </c>
      <c r="Q647" s="1" t="s">
        <v>27</v>
      </c>
      <c r="R647" s="2">
        <v>41911</v>
      </c>
      <c r="S647" s="2">
        <v>41913</v>
      </c>
      <c r="T647">
        <v>698</v>
      </c>
      <c r="U647" t="str">
        <f>podroze5[[#This Row],[Imie]]&amp;podroze5[[#This Row],[Nazwisko]]</f>
        <v>PiotrArmowicz</v>
      </c>
      <c r="V647">
        <f>COUNTIF(podroze5[id],podroze5[[#This Row],[id]])</f>
        <v>10</v>
      </c>
      <c r="W647">
        <f>podroze5[[#This Row],[D_powr]]-podroze5[[#This Row],[D_wyj]]+1</f>
        <v>3</v>
      </c>
      <c r="X647" s="1" cm="1">
        <f t="array" ref="X647">SUM(IF(podroze5[Nazwisko]=podroze5[[#This Row],[Nazwisko]],podroze5[dnie],0))</f>
        <v>25</v>
      </c>
    </row>
    <row r="648" spans="15:24" x14ac:dyDescent="0.25">
      <c r="O648" s="1" t="s">
        <v>126</v>
      </c>
      <c r="P648" s="1" t="s">
        <v>127</v>
      </c>
      <c r="Q648" s="1" t="s">
        <v>14</v>
      </c>
      <c r="R648" s="2">
        <v>41661</v>
      </c>
      <c r="S648" s="2">
        <v>41663</v>
      </c>
      <c r="T648">
        <v>426.5</v>
      </c>
      <c r="U648" t="str">
        <f>podroze5[[#This Row],[Imie]]&amp;podroze5[[#This Row],[Nazwisko]]</f>
        <v>KacperKrajewski</v>
      </c>
      <c r="V648">
        <f>COUNTIF(podroze5[id],podroze5[[#This Row],[id]])</f>
        <v>10</v>
      </c>
      <c r="W648">
        <f>podroze5[[#This Row],[D_powr]]-podroze5[[#This Row],[D_wyj]]+1</f>
        <v>3</v>
      </c>
      <c r="X648" s="1" cm="1">
        <f t="array" ref="X648">SUM(IF(podroze5[Nazwisko]=podroze5[[#This Row],[Nazwisko]],podroze5[dnie],0))</f>
        <v>25</v>
      </c>
    </row>
    <row r="649" spans="15:24" x14ac:dyDescent="0.25">
      <c r="O649" s="1" t="s">
        <v>126</v>
      </c>
      <c r="P649" s="1" t="s">
        <v>127</v>
      </c>
      <c r="Q649" s="1" t="s">
        <v>38</v>
      </c>
      <c r="R649" s="2">
        <v>41677</v>
      </c>
      <c r="S649" s="2">
        <v>41679</v>
      </c>
      <c r="T649">
        <v>536.79999999999995</v>
      </c>
      <c r="U649" t="str">
        <f>podroze5[[#This Row],[Imie]]&amp;podroze5[[#This Row],[Nazwisko]]</f>
        <v>KacperKrajewski</v>
      </c>
      <c r="V649">
        <f>COUNTIF(podroze5[id],podroze5[[#This Row],[id]])</f>
        <v>10</v>
      </c>
      <c r="W649">
        <f>podroze5[[#This Row],[D_powr]]-podroze5[[#This Row],[D_wyj]]+1</f>
        <v>3</v>
      </c>
      <c r="X649" s="1" cm="1">
        <f t="array" ref="X649">SUM(IF(podroze5[Nazwisko]=podroze5[[#This Row],[Nazwisko]],podroze5[dnie],0))</f>
        <v>25</v>
      </c>
    </row>
    <row r="650" spans="15:24" x14ac:dyDescent="0.25">
      <c r="O650" s="1" t="s">
        <v>126</v>
      </c>
      <c r="P650" s="1" t="s">
        <v>127</v>
      </c>
      <c r="Q650" s="1" t="s">
        <v>19</v>
      </c>
      <c r="R650" s="2">
        <v>41815</v>
      </c>
      <c r="S650" s="2">
        <v>41817</v>
      </c>
      <c r="T650">
        <v>795.4</v>
      </c>
      <c r="U650" t="str">
        <f>podroze5[[#This Row],[Imie]]&amp;podroze5[[#This Row],[Nazwisko]]</f>
        <v>KacperKrajewski</v>
      </c>
      <c r="V650">
        <f>COUNTIF(podroze5[id],podroze5[[#This Row],[id]])</f>
        <v>10</v>
      </c>
      <c r="W650">
        <f>podroze5[[#This Row],[D_powr]]-podroze5[[#This Row],[D_wyj]]+1</f>
        <v>3</v>
      </c>
      <c r="X650" s="1" cm="1">
        <f t="array" ref="X650">SUM(IF(podroze5[Nazwisko]=podroze5[[#This Row],[Nazwisko]],podroze5[dnie],0))</f>
        <v>25</v>
      </c>
    </row>
    <row r="651" spans="15:24" x14ac:dyDescent="0.25">
      <c r="O651" s="1" t="s">
        <v>126</v>
      </c>
      <c r="P651" s="1" t="s">
        <v>127</v>
      </c>
      <c r="Q651" s="1" t="s">
        <v>47</v>
      </c>
      <c r="R651" s="2">
        <v>41911</v>
      </c>
      <c r="S651" s="2">
        <v>41913</v>
      </c>
      <c r="T651">
        <v>689.8</v>
      </c>
      <c r="U651" t="str">
        <f>podroze5[[#This Row],[Imie]]&amp;podroze5[[#This Row],[Nazwisko]]</f>
        <v>KacperKrajewski</v>
      </c>
      <c r="V651">
        <f>COUNTIF(podroze5[id],podroze5[[#This Row],[id]])</f>
        <v>10</v>
      </c>
      <c r="W651">
        <f>podroze5[[#This Row],[D_powr]]-podroze5[[#This Row],[D_wyj]]+1</f>
        <v>3</v>
      </c>
      <c r="X651" s="1" cm="1">
        <f t="array" ref="X651">SUM(IF(podroze5[Nazwisko]=podroze5[[#This Row],[Nazwisko]],podroze5[dnie],0))</f>
        <v>25</v>
      </c>
    </row>
    <row r="652" spans="15:24" x14ac:dyDescent="0.25">
      <c r="O652" s="1" t="s">
        <v>9</v>
      </c>
      <c r="P652" s="1" t="s">
        <v>69</v>
      </c>
      <c r="Q652" s="1" t="s">
        <v>72</v>
      </c>
      <c r="R652" s="2">
        <v>41803</v>
      </c>
      <c r="S652" s="2">
        <v>41804</v>
      </c>
      <c r="T652">
        <v>693.7</v>
      </c>
      <c r="U652" t="str">
        <f>podroze5[[#This Row],[Imie]]&amp;podroze5[[#This Row],[Nazwisko]]</f>
        <v>JustynaKrynicka</v>
      </c>
      <c r="V652">
        <f>COUNTIF(podroze5[id],podroze5[[#This Row],[id]])</f>
        <v>13</v>
      </c>
      <c r="W652">
        <f>podroze5[[#This Row],[D_powr]]-podroze5[[#This Row],[D_wyj]]+1</f>
        <v>2</v>
      </c>
      <c r="X652" s="1" cm="1">
        <f t="array" ref="X652">SUM(IF(podroze5[Nazwisko]=podroze5[[#This Row],[Nazwisko]],podroze5[dnie],0))</f>
        <v>25</v>
      </c>
    </row>
    <row r="653" spans="15:24" x14ac:dyDescent="0.25">
      <c r="O653" s="1" t="s">
        <v>9</v>
      </c>
      <c r="P653" s="1" t="s">
        <v>69</v>
      </c>
      <c r="Q653" s="1" t="s">
        <v>30</v>
      </c>
      <c r="R653" s="2">
        <v>41950</v>
      </c>
      <c r="S653" s="2">
        <v>41951</v>
      </c>
      <c r="T653">
        <v>331.5</v>
      </c>
      <c r="U653" t="str">
        <f>podroze5[[#This Row],[Imie]]&amp;podroze5[[#This Row],[Nazwisko]]</f>
        <v>JustynaKrynicka</v>
      </c>
      <c r="V653">
        <f>COUNTIF(podroze5[id],podroze5[[#This Row],[id]])</f>
        <v>13</v>
      </c>
      <c r="W653">
        <f>podroze5[[#This Row],[D_powr]]-podroze5[[#This Row],[D_wyj]]+1</f>
        <v>2</v>
      </c>
      <c r="X653" s="1" cm="1">
        <f t="array" ref="X653">SUM(IF(podroze5[Nazwisko]=podroze5[[#This Row],[Nazwisko]],podroze5[dnie],0))</f>
        <v>25</v>
      </c>
    </row>
    <row r="654" spans="15:24" x14ac:dyDescent="0.25">
      <c r="O654" s="1" t="s">
        <v>9</v>
      </c>
      <c r="P654" s="1" t="s">
        <v>69</v>
      </c>
      <c r="Q654" s="1" t="s">
        <v>38</v>
      </c>
      <c r="R654" s="2">
        <v>41971</v>
      </c>
      <c r="S654" s="2">
        <v>41972</v>
      </c>
      <c r="T654">
        <v>407.8</v>
      </c>
      <c r="U654" t="str">
        <f>podroze5[[#This Row],[Imie]]&amp;podroze5[[#This Row],[Nazwisko]]</f>
        <v>JustynaKrynicka</v>
      </c>
      <c r="V654">
        <f>COUNTIF(podroze5[id],podroze5[[#This Row],[id]])</f>
        <v>13</v>
      </c>
      <c r="W654">
        <f>podroze5[[#This Row],[D_powr]]-podroze5[[#This Row],[D_wyj]]+1</f>
        <v>2</v>
      </c>
      <c r="X654" s="1" cm="1">
        <f t="array" ref="X654">SUM(IF(podroze5[Nazwisko]=podroze5[[#This Row],[Nazwisko]],podroze5[dnie],0))</f>
        <v>25</v>
      </c>
    </row>
    <row r="655" spans="15:24" x14ac:dyDescent="0.25">
      <c r="O655" s="1" t="s">
        <v>134</v>
      </c>
      <c r="P655" s="1" t="s">
        <v>135</v>
      </c>
      <c r="Q655" s="1" t="s">
        <v>47</v>
      </c>
      <c r="R655" s="2">
        <v>41665</v>
      </c>
      <c r="S655" s="2">
        <v>41667</v>
      </c>
      <c r="T655">
        <v>689.8</v>
      </c>
      <c r="U655" t="str">
        <f>podroze5[[#This Row],[Imie]]&amp;podroze5[[#This Row],[Nazwisko]]</f>
        <v>ZuzannaKowalska</v>
      </c>
      <c r="V655">
        <f>COUNTIF(podroze5[id],podroze5[[#This Row],[id]])</f>
        <v>8</v>
      </c>
      <c r="W655">
        <f>podroze5[[#This Row],[D_powr]]-podroze5[[#This Row],[D_wyj]]+1</f>
        <v>3</v>
      </c>
      <c r="X655" s="1" cm="1">
        <f t="array" ref="X655">SUM(IF(podroze5[Nazwisko]=podroze5[[#This Row],[Nazwisko]],podroze5[dnie],0))</f>
        <v>25</v>
      </c>
    </row>
    <row r="656" spans="15:24" x14ac:dyDescent="0.25">
      <c r="O656" s="1" t="s">
        <v>134</v>
      </c>
      <c r="P656" s="1" t="s">
        <v>135</v>
      </c>
      <c r="Q656" s="1" t="s">
        <v>27</v>
      </c>
      <c r="R656" s="2">
        <v>41958</v>
      </c>
      <c r="S656" s="2">
        <v>41960</v>
      </c>
      <c r="T656">
        <v>698</v>
      </c>
      <c r="U656" t="str">
        <f>podroze5[[#This Row],[Imie]]&amp;podroze5[[#This Row],[Nazwisko]]</f>
        <v>ZuzannaKowalska</v>
      </c>
      <c r="V656">
        <f>COUNTIF(podroze5[id],podroze5[[#This Row],[id]])</f>
        <v>8</v>
      </c>
      <c r="W656">
        <f>podroze5[[#This Row],[D_powr]]-podroze5[[#This Row],[D_wyj]]+1</f>
        <v>3</v>
      </c>
      <c r="X656" s="1" cm="1">
        <f t="array" ref="X656">SUM(IF(podroze5[Nazwisko]=podroze5[[#This Row],[Nazwisko]],podroze5[dnie],0))</f>
        <v>25</v>
      </c>
    </row>
    <row r="657" spans="15:24" x14ac:dyDescent="0.25">
      <c r="O657" s="1" t="s">
        <v>93</v>
      </c>
      <c r="P657" s="1" t="s">
        <v>106</v>
      </c>
      <c r="Q657" s="1" t="s">
        <v>27</v>
      </c>
      <c r="R657" s="2">
        <v>41898</v>
      </c>
      <c r="S657" s="2">
        <v>41899</v>
      </c>
      <c r="T657">
        <v>570</v>
      </c>
      <c r="U657" t="str">
        <f>podroze5[[#This Row],[Imie]]&amp;podroze5[[#This Row],[Nazwisko]]</f>
        <v>ZofiaMaselska</v>
      </c>
      <c r="V657">
        <f>COUNTIF(podroze5[id],podroze5[[#This Row],[id]])</f>
        <v>11</v>
      </c>
      <c r="W657">
        <f>podroze5[[#This Row],[D_powr]]-podroze5[[#This Row],[D_wyj]]+1</f>
        <v>2</v>
      </c>
      <c r="X657" s="1" cm="1">
        <f t="array" ref="X657">SUM(IF(podroze5[Nazwisko]=podroze5[[#This Row],[Nazwisko]],podroze5[dnie],0))</f>
        <v>25</v>
      </c>
    </row>
    <row r="658" spans="15:24" x14ac:dyDescent="0.25">
      <c r="O658" s="1" t="s">
        <v>93</v>
      </c>
      <c r="P658" s="1" t="s">
        <v>106</v>
      </c>
      <c r="Q658" s="1" t="s">
        <v>17</v>
      </c>
      <c r="R658" s="2">
        <v>41922</v>
      </c>
      <c r="S658" s="2">
        <v>41923</v>
      </c>
      <c r="T658">
        <v>706.5</v>
      </c>
      <c r="U658" t="str">
        <f>podroze5[[#This Row],[Imie]]&amp;podroze5[[#This Row],[Nazwisko]]</f>
        <v>ZofiaMaselska</v>
      </c>
      <c r="V658">
        <f>COUNTIF(podroze5[id],podroze5[[#This Row],[id]])</f>
        <v>11</v>
      </c>
      <c r="W658">
        <f>podroze5[[#This Row],[D_powr]]-podroze5[[#This Row],[D_wyj]]+1</f>
        <v>2</v>
      </c>
      <c r="X658" s="1" cm="1">
        <f t="array" ref="X658">SUM(IF(podroze5[Nazwisko]=podroze5[[#This Row],[Nazwisko]],podroze5[dnie],0))</f>
        <v>25</v>
      </c>
    </row>
    <row r="659" spans="15:24" x14ac:dyDescent="0.25">
      <c r="O659" s="1" t="s">
        <v>93</v>
      </c>
      <c r="P659" s="1" t="s">
        <v>106</v>
      </c>
      <c r="Q659" s="1" t="s">
        <v>66</v>
      </c>
      <c r="R659" s="2">
        <v>41983</v>
      </c>
      <c r="S659" s="2">
        <v>41984</v>
      </c>
      <c r="T659">
        <v>485.7</v>
      </c>
      <c r="U659" t="str">
        <f>podroze5[[#This Row],[Imie]]&amp;podroze5[[#This Row],[Nazwisko]]</f>
        <v>ZofiaMaselska</v>
      </c>
      <c r="V659">
        <f>COUNTIF(podroze5[id],podroze5[[#This Row],[id]])</f>
        <v>11</v>
      </c>
      <c r="W659">
        <f>podroze5[[#This Row],[D_powr]]-podroze5[[#This Row],[D_wyj]]+1</f>
        <v>2</v>
      </c>
      <c r="X659" s="1" cm="1">
        <f t="array" ref="X659">SUM(IF(podroze5[Nazwisko]=podroze5[[#This Row],[Nazwisko]],podroze5[dnie],0))</f>
        <v>25</v>
      </c>
    </row>
    <row r="660" spans="15:24" x14ac:dyDescent="0.25">
      <c r="O660" s="1" t="s">
        <v>15</v>
      </c>
      <c r="P660" s="1" t="s">
        <v>44</v>
      </c>
      <c r="Q660" s="1" t="s">
        <v>72</v>
      </c>
      <c r="R660" s="2">
        <v>41701</v>
      </c>
      <c r="S660" s="2">
        <v>41702</v>
      </c>
      <c r="T660">
        <v>693.7</v>
      </c>
      <c r="U660" t="str">
        <f>podroze5[[#This Row],[Imie]]&amp;podroze5[[#This Row],[Nazwisko]]</f>
        <v>PiotrArmowicz</v>
      </c>
      <c r="V660">
        <f>COUNTIF(podroze5[id],podroze5[[#This Row],[id]])</f>
        <v>10</v>
      </c>
      <c r="W660">
        <f>podroze5[[#This Row],[D_powr]]-podroze5[[#This Row],[D_wyj]]+1</f>
        <v>2</v>
      </c>
      <c r="X660" s="1" cm="1">
        <f t="array" ref="X660">SUM(IF(podroze5[Nazwisko]=podroze5[[#This Row],[Nazwisko]],podroze5[dnie],0))</f>
        <v>25</v>
      </c>
    </row>
    <row r="661" spans="15:24" x14ac:dyDescent="0.25">
      <c r="O661" s="1" t="s">
        <v>15</v>
      </c>
      <c r="P661" s="1" t="s">
        <v>44</v>
      </c>
      <c r="Q661" s="1" t="s">
        <v>17</v>
      </c>
      <c r="R661" s="2">
        <v>41983</v>
      </c>
      <c r="S661" s="2">
        <v>41984</v>
      </c>
      <c r="T661">
        <v>706.5</v>
      </c>
      <c r="U661" t="str">
        <f>podroze5[[#This Row],[Imie]]&amp;podroze5[[#This Row],[Nazwisko]]</f>
        <v>PiotrArmowicz</v>
      </c>
      <c r="V661">
        <f>COUNTIF(podroze5[id],podroze5[[#This Row],[id]])</f>
        <v>10</v>
      </c>
      <c r="W661">
        <f>podroze5[[#This Row],[D_powr]]-podroze5[[#This Row],[D_wyj]]+1</f>
        <v>2</v>
      </c>
      <c r="X661" s="1" cm="1">
        <f t="array" ref="X661">SUM(IF(podroze5[Nazwisko]=podroze5[[#This Row],[Nazwisko]],podroze5[dnie],0))</f>
        <v>25</v>
      </c>
    </row>
    <row r="662" spans="15:24" x14ac:dyDescent="0.25">
      <c r="O662" s="1" t="s">
        <v>126</v>
      </c>
      <c r="P662" s="1" t="s">
        <v>127</v>
      </c>
      <c r="Q662" s="1" t="s">
        <v>14</v>
      </c>
      <c r="R662" s="2">
        <v>41974</v>
      </c>
      <c r="S662" s="2">
        <v>41975</v>
      </c>
      <c r="T662">
        <v>302.5</v>
      </c>
      <c r="U662" t="str">
        <f>podroze5[[#This Row],[Imie]]&amp;podroze5[[#This Row],[Nazwisko]]</f>
        <v>KacperKrajewski</v>
      </c>
      <c r="V662">
        <f>COUNTIF(podroze5[id],podroze5[[#This Row],[id]])</f>
        <v>10</v>
      </c>
      <c r="W662">
        <f>podroze5[[#This Row],[D_powr]]-podroze5[[#This Row],[D_wyj]]+1</f>
        <v>2</v>
      </c>
      <c r="X662" s="1" cm="1">
        <f t="array" ref="X662">SUM(IF(podroze5[Nazwisko]=podroze5[[#This Row],[Nazwisko]],podroze5[dnie],0))</f>
        <v>25</v>
      </c>
    </row>
    <row r="663" spans="15:24" x14ac:dyDescent="0.25">
      <c r="O663" s="1" t="s">
        <v>128</v>
      </c>
      <c r="P663" s="1" t="s">
        <v>129</v>
      </c>
      <c r="Q663" s="1" t="s">
        <v>19</v>
      </c>
      <c r="R663" s="2">
        <v>41662</v>
      </c>
      <c r="S663" s="2">
        <v>41663</v>
      </c>
      <c r="T663">
        <v>654.4</v>
      </c>
      <c r="U663" t="str">
        <f>podroze5[[#This Row],[Imie]]&amp;podroze5[[#This Row],[Nazwisko]]</f>
        <v>JaninaBolanowska</v>
      </c>
      <c r="V663">
        <f>COUNTIF(podroze5[id],podroze5[[#This Row],[id]])</f>
        <v>8</v>
      </c>
      <c r="W663">
        <f>podroze5[[#This Row],[D_powr]]-podroze5[[#This Row],[D_wyj]]+1</f>
        <v>2</v>
      </c>
      <c r="X663" s="1" cm="1">
        <f t="array" ref="X663">SUM(IF(podroze5[Nazwisko]=podroze5[[#This Row],[Nazwisko]],podroze5[dnie],0))</f>
        <v>25</v>
      </c>
    </row>
    <row r="664" spans="15:24" x14ac:dyDescent="0.25">
      <c r="O664" s="1" t="s">
        <v>134</v>
      </c>
      <c r="P664" s="1" t="s">
        <v>135</v>
      </c>
      <c r="Q664" s="1" t="s">
        <v>38</v>
      </c>
      <c r="R664" s="2">
        <v>41910</v>
      </c>
      <c r="S664" s="2">
        <v>41911</v>
      </c>
      <c r="T664">
        <v>407.8</v>
      </c>
      <c r="U664" t="str">
        <f>podroze5[[#This Row],[Imie]]&amp;podroze5[[#This Row],[Nazwisko]]</f>
        <v>ZuzannaKowalska</v>
      </c>
      <c r="V664">
        <f>COUNTIF(podroze5[id],podroze5[[#This Row],[id]])</f>
        <v>8</v>
      </c>
      <c r="W664">
        <f>podroze5[[#This Row],[D_powr]]-podroze5[[#This Row],[D_wyj]]+1</f>
        <v>2</v>
      </c>
      <c r="X664" s="1" cm="1">
        <f t="array" ref="X664">SUM(IF(podroze5[Nazwisko]=podroze5[[#This Row],[Nazwisko]],podroze5[dnie],0))</f>
        <v>25</v>
      </c>
    </row>
    <row r="665" spans="15:24" x14ac:dyDescent="0.25">
      <c r="O665" s="1" t="s">
        <v>134</v>
      </c>
      <c r="P665" s="1" t="s">
        <v>135</v>
      </c>
      <c r="Q665" s="1" t="s">
        <v>47</v>
      </c>
      <c r="R665" s="2">
        <v>41970</v>
      </c>
      <c r="S665" s="2">
        <v>41971</v>
      </c>
      <c r="T665">
        <v>526.79999999999995</v>
      </c>
      <c r="U665" t="str">
        <f>podroze5[[#This Row],[Imie]]&amp;podroze5[[#This Row],[Nazwisko]]</f>
        <v>ZuzannaKowalska</v>
      </c>
      <c r="V665">
        <f>COUNTIF(podroze5[id],podroze5[[#This Row],[id]])</f>
        <v>8</v>
      </c>
      <c r="W665">
        <f>podroze5[[#This Row],[D_powr]]-podroze5[[#This Row],[D_wyj]]+1</f>
        <v>2</v>
      </c>
      <c r="X665" s="1" cm="1">
        <f t="array" ref="X665">SUM(IF(podroze5[Nazwisko]=podroze5[[#This Row],[Nazwisko]],podroze5[dnie],0))</f>
        <v>25</v>
      </c>
    </row>
    <row r="666" spans="15:24" x14ac:dyDescent="0.25">
      <c r="O666" s="1" t="s">
        <v>158</v>
      </c>
      <c r="P666" s="1" t="s">
        <v>159</v>
      </c>
      <c r="Q666" s="1" t="s">
        <v>11</v>
      </c>
      <c r="R666" s="2">
        <v>41815</v>
      </c>
      <c r="S666" s="2">
        <v>41816</v>
      </c>
      <c r="T666">
        <v>295.39999999999998</v>
      </c>
      <c r="U666" t="str">
        <f>podroze5[[#This Row],[Imie]]&amp;podroze5[[#This Row],[Nazwisko]]</f>
        <v>KrystynaPleszewska</v>
      </c>
      <c r="V666">
        <f>COUNTIF(podroze5[id],podroze5[[#This Row],[id]])</f>
        <v>8</v>
      </c>
      <c r="W666">
        <f>podroze5[[#This Row],[D_powr]]-podroze5[[#This Row],[D_wyj]]+1</f>
        <v>2</v>
      </c>
      <c r="X666" s="1" cm="1">
        <f t="array" ref="X666">SUM(IF(podroze5[Nazwisko]=podroze5[[#This Row],[Nazwisko]],podroze5[dnie],0))</f>
        <v>25</v>
      </c>
    </row>
    <row r="667" spans="15:24" x14ac:dyDescent="0.25">
      <c r="O667" s="1" t="s">
        <v>158</v>
      </c>
      <c r="P667" s="1" t="s">
        <v>159</v>
      </c>
      <c r="Q667" s="1" t="s">
        <v>19</v>
      </c>
      <c r="R667" s="2">
        <v>41959</v>
      </c>
      <c r="S667" s="2">
        <v>41960</v>
      </c>
      <c r="T667">
        <v>654.4</v>
      </c>
      <c r="U667" t="str">
        <f>podroze5[[#This Row],[Imie]]&amp;podroze5[[#This Row],[Nazwisko]]</f>
        <v>KrystynaPleszewska</v>
      </c>
      <c r="V667">
        <f>COUNTIF(podroze5[id],podroze5[[#This Row],[id]])</f>
        <v>8</v>
      </c>
      <c r="W667">
        <f>podroze5[[#This Row],[D_powr]]-podroze5[[#This Row],[D_wyj]]+1</f>
        <v>2</v>
      </c>
      <c r="X667" s="1" cm="1">
        <f t="array" ref="X667">SUM(IF(podroze5[Nazwisko]=podroze5[[#This Row],[Nazwisko]],podroze5[dnie],0))</f>
        <v>25</v>
      </c>
    </row>
    <row r="668" spans="15:24" x14ac:dyDescent="0.25">
      <c r="O668" s="1" t="s">
        <v>158</v>
      </c>
      <c r="P668" s="1" t="s">
        <v>159</v>
      </c>
      <c r="Q668" s="1" t="s">
        <v>24</v>
      </c>
      <c r="R668" s="2">
        <v>41971</v>
      </c>
      <c r="S668" s="2">
        <v>41972</v>
      </c>
      <c r="T668">
        <v>439.7</v>
      </c>
      <c r="U668" t="str">
        <f>podroze5[[#This Row],[Imie]]&amp;podroze5[[#This Row],[Nazwisko]]</f>
        <v>KrystynaPleszewska</v>
      </c>
      <c r="V668">
        <f>COUNTIF(podroze5[id],podroze5[[#This Row],[id]])</f>
        <v>8</v>
      </c>
      <c r="W668">
        <f>podroze5[[#This Row],[D_powr]]-podroze5[[#This Row],[D_wyj]]+1</f>
        <v>2</v>
      </c>
      <c r="X668" s="1" cm="1">
        <f t="array" ref="X668">SUM(IF(podroze5[Nazwisko]=podroze5[[#This Row],[Nazwisko]],podroze5[dnie],0))</f>
        <v>25</v>
      </c>
    </row>
    <row r="669" spans="15:24" x14ac:dyDescent="0.25">
      <c r="O669" s="1" t="s">
        <v>9</v>
      </c>
      <c r="P669" s="1" t="s">
        <v>69</v>
      </c>
      <c r="Q669" s="1" t="s">
        <v>8</v>
      </c>
      <c r="R669" s="2">
        <v>41649</v>
      </c>
      <c r="S669" s="2">
        <v>41649</v>
      </c>
      <c r="T669">
        <v>680</v>
      </c>
      <c r="U669" t="str">
        <f>podroze5[[#This Row],[Imie]]&amp;podroze5[[#This Row],[Nazwisko]]</f>
        <v>JustynaKrynicka</v>
      </c>
      <c r="V669">
        <f>COUNTIF(podroze5[id],podroze5[[#This Row],[id]])</f>
        <v>13</v>
      </c>
      <c r="W669">
        <f>podroze5[[#This Row],[D_powr]]-podroze5[[#This Row],[D_wyj]]+1</f>
        <v>1</v>
      </c>
      <c r="X669" s="1" cm="1">
        <f t="array" ref="X669">SUM(IF(podroze5[Nazwisko]=podroze5[[#This Row],[Nazwisko]],podroze5[dnie],0))</f>
        <v>25</v>
      </c>
    </row>
    <row r="670" spans="15:24" x14ac:dyDescent="0.25">
      <c r="O670" s="1" t="s">
        <v>9</v>
      </c>
      <c r="P670" s="1" t="s">
        <v>69</v>
      </c>
      <c r="Q670" s="1" t="s">
        <v>24</v>
      </c>
      <c r="R670" s="2">
        <v>41886</v>
      </c>
      <c r="S670" s="2">
        <v>41886</v>
      </c>
      <c r="T670">
        <v>290.7</v>
      </c>
      <c r="U670" t="str">
        <f>podroze5[[#This Row],[Imie]]&amp;podroze5[[#This Row],[Nazwisko]]</f>
        <v>JustynaKrynicka</v>
      </c>
      <c r="V670">
        <f>COUNTIF(podroze5[id],podroze5[[#This Row],[id]])</f>
        <v>13</v>
      </c>
      <c r="W670">
        <f>podroze5[[#This Row],[D_powr]]-podroze5[[#This Row],[D_wyj]]+1</f>
        <v>1</v>
      </c>
      <c r="X670" s="1" cm="1">
        <f t="array" ref="X670">SUM(IF(podroze5[Nazwisko]=podroze5[[#This Row],[Nazwisko]],podroze5[dnie],0))</f>
        <v>25</v>
      </c>
    </row>
    <row r="671" spans="15:24" x14ac:dyDescent="0.25">
      <c r="O671" s="1" t="s">
        <v>9</v>
      </c>
      <c r="P671" s="1" t="s">
        <v>69</v>
      </c>
      <c r="Q671" s="1" t="s">
        <v>38</v>
      </c>
      <c r="R671" s="2">
        <v>41890</v>
      </c>
      <c r="S671" s="2">
        <v>41890</v>
      </c>
      <c r="T671">
        <v>278.8</v>
      </c>
      <c r="U671" t="str">
        <f>podroze5[[#This Row],[Imie]]&amp;podroze5[[#This Row],[Nazwisko]]</f>
        <v>JustynaKrynicka</v>
      </c>
      <c r="V671">
        <f>COUNTIF(podroze5[id],podroze5[[#This Row],[id]])</f>
        <v>13</v>
      </c>
      <c r="W671">
        <f>podroze5[[#This Row],[D_powr]]-podroze5[[#This Row],[D_wyj]]+1</f>
        <v>1</v>
      </c>
      <c r="X671" s="1" cm="1">
        <f t="array" ref="X671">SUM(IF(podroze5[Nazwisko]=podroze5[[#This Row],[Nazwisko]],podroze5[dnie],0))</f>
        <v>25</v>
      </c>
    </row>
    <row r="672" spans="15:24" x14ac:dyDescent="0.25">
      <c r="O672" s="1" t="s">
        <v>9</v>
      </c>
      <c r="P672" s="1" t="s">
        <v>69</v>
      </c>
      <c r="Q672" s="1" t="s">
        <v>47</v>
      </c>
      <c r="R672" s="2">
        <v>41946</v>
      </c>
      <c r="S672" s="2">
        <v>41946</v>
      </c>
      <c r="T672">
        <v>363.8</v>
      </c>
      <c r="U672" t="str">
        <f>podroze5[[#This Row],[Imie]]&amp;podroze5[[#This Row],[Nazwisko]]</f>
        <v>JustynaKrynicka</v>
      </c>
      <c r="V672">
        <f>COUNTIF(podroze5[id],podroze5[[#This Row],[id]])</f>
        <v>13</v>
      </c>
      <c r="W672">
        <f>podroze5[[#This Row],[D_powr]]-podroze5[[#This Row],[D_wyj]]+1</f>
        <v>1</v>
      </c>
      <c r="X672" s="1" cm="1">
        <f t="array" ref="X672">SUM(IF(podroze5[Nazwisko]=podroze5[[#This Row],[Nazwisko]],podroze5[dnie],0))</f>
        <v>25</v>
      </c>
    </row>
    <row r="673" spans="15:24" x14ac:dyDescent="0.25">
      <c r="O673" s="1" t="s">
        <v>9</v>
      </c>
      <c r="P673" s="1" t="s">
        <v>69</v>
      </c>
      <c r="Q673" s="1" t="s">
        <v>59</v>
      </c>
      <c r="R673" s="2">
        <v>41958</v>
      </c>
      <c r="S673" s="2">
        <v>41958</v>
      </c>
      <c r="T673">
        <v>442</v>
      </c>
      <c r="U673" t="str">
        <f>podroze5[[#This Row],[Imie]]&amp;podroze5[[#This Row],[Nazwisko]]</f>
        <v>JustynaKrynicka</v>
      </c>
      <c r="V673">
        <f>COUNTIF(podroze5[id],podroze5[[#This Row],[id]])</f>
        <v>13</v>
      </c>
      <c r="W673">
        <f>podroze5[[#This Row],[D_powr]]-podroze5[[#This Row],[D_wyj]]+1</f>
        <v>1</v>
      </c>
      <c r="X673" s="1" cm="1">
        <f t="array" ref="X673">SUM(IF(podroze5[Nazwisko]=podroze5[[#This Row],[Nazwisko]],podroze5[dnie],0))</f>
        <v>25</v>
      </c>
    </row>
    <row r="674" spans="15:24" x14ac:dyDescent="0.25">
      <c r="O674" s="1" t="s">
        <v>9</v>
      </c>
      <c r="P674" s="1" t="s">
        <v>69</v>
      </c>
      <c r="Q674" s="1" t="s">
        <v>27</v>
      </c>
      <c r="R674" s="2">
        <v>41961</v>
      </c>
      <c r="S674" s="2">
        <v>41961</v>
      </c>
      <c r="T674">
        <v>442</v>
      </c>
      <c r="U674" t="str">
        <f>podroze5[[#This Row],[Imie]]&amp;podroze5[[#This Row],[Nazwisko]]</f>
        <v>JustynaKrynicka</v>
      </c>
      <c r="V674">
        <f>COUNTIF(podroze5[id],podroze5[[#This Row],[id]])</f>
        <v>13</v>
      </c>
      <c r="W674">
        <f>podroze5[[#This Row],[D_powr]]-podroze5[[#This Row],[D_wyj]]+1</f>
        <v>1</v>
      </c>
      <c r="X674" s="1" cm="1">
        <f t="array" ref="X674">SUM(IF(podroze5[Nazwisko]=podroze5[[#This Row],[Nazwisko]],podroze5[dnie],0))</f>
        <v>25</v>
      </c>
    </row>
    <row r="675" spans="15:24" x14ac:dyDescent="0.25">
      <c r="O675" s="1" t="s">
        <v>93</v>
      </c>
      <c r="P675" s="1" t="s">
        <v>106</v>
      </c>
      <c r="Q675" s="1" t="s">
        <v>47</v>
      </c>
      <c r="R675" s="2">
        <v>41654</v>
      </c>
      <c r="S675" s="2">
        <v>41654</v>
      </c>
      <c r="T675">
        <v>363.8</v>
      </c>
      <c r="U675" t="str">
        <f>podroze5[[#This Row],[Imie]]&amp;podroze5[[#This Row],[Nazwisko]]</f>
        <v>ZofiaMaselska</v>
      </c>
      <c r="V675">
        <f>COUNTIF(podroze5[id],podroze5[[#This Row],[id]])</f>
        <v>11</v>
      </c>
      <c r="W675">
        <f>podroze5[[#This Row],[D_powr]]-podroze5[[#This Row],[D_wyj]]+1</f>
        <v>1</v>
      </c>
      <c r="X675" s="1" cm="1">
        <f t="array" ref="X675">SUM(IF(podroze5[Nazwisko]=podroze5[[#This Row],[Nazwisko]],podroze5[dnie],0))</f>
        <v>25</v>
      </c>
    </row>
    <row r="676" spans="15:24" x14ac:dyDescent="0.25">
      <c r="O676" s="1" t="s">
        <v>93</v>
      </c>
      <c r="P676" s="1" t="s">
        <v>106</v>
      </c>
      <c r="Q676" s="1" t="s">
        <v>14</v>
      </c>
      <c r="R676" s="2">
        <v>41654</v>
      </c>
      <c r="S676" s="2">
        <v>41654</v>
      </c>
      <c r="T676">
        <v>178.5</v>
      </c>
      <c r="U676" t="str">
        <f>podroze5[[#This Row],[Imie]]&amp;podroze5[[#This Row],[Nazwisko]]</f>
        <v>ZofiaMaselska</v>
      </c>
      <c r="V676">
        <f>COUNTIF(podroze5[id],podroze5[[#This Row],[id]])</f>
        <v>11</v>
      </c>
      <c r="W676">
        <f>podroze5[[#This Row],[D_powr]]-podroze5[[#This Row],[D_wyj]]+1</f>
        <v>1</v>
      </c>
      <c r="X676" s="1" cm="1">
        <f t="array" ref="X676">SUM(IF(podroze5[Nazwisko]=podroze5[[#This Row],[Nazwisko]],podroze5[dnie],0))</f>
        <v>25</v>
      </c>
    </row>
    <row r="677" spans="15:24" x14ac:dyDescent="0.25">
      <c r="O677" s="1" t="s">
        <v>93</v>
      </c>
      <c r="P677" s="1" t="s">
        <v>106</v>
      </c>
      <c r="Q677" s="1" t="s">
        <v>72</v>
      </c>
      <c r="R677" s="2">
        <v>41878</v>
      </c>
      <c r="S677" s="2">
        <v>41878</v>
      </c>
      <c r="T677">
        <v>494.7</v>
      </c>
      <c r="U677" t="str">
        <f>podroze5[[#This Row],[Imie]]&amp;podroze5[[#This Row],[Nazwisko]]</f>
        <v>ZofiaMaselska</v>
      </c>
      <c r="V677">
        <f>COUNTIF(podroze5[id],podroze5[[#This Row],[id]])</f>
        <v>11</v>
      </c>
      <c r="W677">
        <f>podroze5[[#This Row],[D_powr]]-podroze5[[#This Row],[D_wyj]]+1</f>
        <v>1</v>
      </c>
      <c r="X677" s="1" cm="1">
        <f t="array" ref="X677">SUM(IF(podroze5[Nazwisko]=podroze5[[#This Row],[Nazwisko]],podroze5[dnie],0))</f>
        <v>25</v>
      </c>
    </row>
    <row r="678" spans="15:24" x14ac:dyDescent="0.25">
      <c r="O678" s="1" t="s">
        <v>93</v>
      </c>
      <c r="P678" s="1" t="s">
        <v>106</v>
      </c>
      <c r="Q678" s="1" t="s">
        <v>27</v>
      </c>
      <c r="R678" s="2">
        <v>41958</v>
      </c>
      <c r="S678" s="2">
        <v>41958</v>
      </c>
      <c r="T678">
        <v>442</v>
      </c>
      <c r="U678" t="str">
        <f>podroze5[[#This Row],[Imie]]&amp;podroze5[[#This Row],[Nazwisko]]</f>
        <v>ZofiaMaselska</v>
      </c>
      <c r="V678">
        <f>COUNTIF(podroze5[id],podroze5[[#This Row],[id]])</f>
        <v>11</v>
      </c>
      <c r="W678">
        <f>podroze5[[#This Row],[D_powr]]-podroze5[[#This Row],[D_wyj]]+1</f>
        <v>1</v>
      </c>
      <c r="X678" s="1" cm="1">
        <f t="array" ref="X678">SUM(IF(podroze5[Nazwisko]=podroze5[[#This Row],[Nazwisko]],podroze5[dnie],0))</f>
        <v>25</v>
      </c>
    </row>
    <row r="679" spans="15:24" x14ac:dyDescent="0.25">
      <c r="O679" s="1" t="s">
        <v>93</v>
      </c>
      <c r="P679" s="1" t="s">
        <v>106</v>
      </c>
      <c r="Q679" s="1" t="s">
        <v>30</v>
      </c>
      <c r="R679" s="2">
        <v>41995</v>
      </c>
      <c r="S679" s="2">
        <v>41995</v>
      </c>
      <c r="T679">
        <v>212.5</v>
      </c>
      <c r="U679" t="str">
        <f>podroze5[[#This Row],[Imie]]&amp;podroze5[[#This Row],[Nazwisko]]</f>
        <v>ZofiaMaselska</v>
      </c>
      <c r="V679">
        <f>COUNTIF(podroze5[id],podroze5[[#This Row],[id]])</f>
        <v>11</v>
      </c>
      <c r="W679">
        <f>podroze5[[#This Row],[D_powr]]-podroze5[[#This Row],[D_wyj]]+1</f>
        <v>1</v>
      </c>
      <c r="X679" s="1" cm="1">
        <f t="array" ref="X679">SUM(IF(podroze5[Nazwisko]=podroze5[[#This Row],[Nazwisko]],podroze5[dnie],0))</f>
        <v>25</v>
      </c>
    </row>
    <row r="680" spans="15:24" x14ac:dyDescent="0.25">
      <c r="O680" s="1" t="s">
        <v>15</v>
      </c>
      <c r="P680" s="1" t="s">
        <v>44</v>
      </c>
      <c r="Q680" s="1" t="s">
        <v>17</v>
      </c>
      <c r="R680" s="2">
        <v>41644</v>
      </c>
      <c r="S680" s="2">
        <v>41644</v>
      </c>
      <c r="T680">
        <v>501.5</v>
      </c>
      <c r="U680" t="str">
        <f>podroze5[[#This Row],[Imie]]&amp;podroze5[[#This Row],[Nazwisko]]</f>
        <v>PiotrArmowicz</v>
      </c>
      <c r="V680">
        <f>COUNTIF(podroze5[id],podroze5[[#This Row],[id]])</f>
        <v>10</v>
      </c>
      <c r="W680">
        <f>podroze5[[#This Row],[D_powr]]-podroze5[[#This Row],[D_wyj]]+1</f>
        <v>1</v>
      </c>
      <c r="X680" s="1" cm="1">
        <f t="array" ref="X680">SUM(IF(podroze5[Nazwisko]=podroze5[[#This Row],[Nazwisko]],podroze5[dnie],0))</f>
        <v>25</v>
      </c>
    </row>
    <row r="681" spans="15:24" x14ac:dyDescent="0.25">
      <c r="O681" s="1" t="s">
        <v>15</v>
      </c>
      <c r="P681" s="1" t="s">
        <v>44</v>
      </c>
      <c r="Q681" s="1" t="s">
        <v>24</v>
      </c>
      <c r="R681" s="2">
        <v>41764</v>
      </c>
      <c r="S681" s="2">
        <v>41764</v>
      </c>
      <c r="T681">
        <v>290.7</v>
      </c>
      <c r="U681" t="str">
        <f>podroze5[[#This Row],[Imie]]&amp;podroze5[[#This Row],[Nazwisko]]</f>
        <v>PiotrArmowicz</v>
      </c>
      <c r="V681">
        <f>COUNTIF(podroze5[id],podroze5[[#This Row],[id]])</f>
        <v>10</v>
      </c>
      <c r="W681">
        <f>podroze5[[#This Row],[D_powr]]-podroze5[[#This Row],[D_wyj]]+1</f>
        <v>1</v>
      </c>
      <c r="X681" s="1" cm="1">
        <f t="array" ref="X681">SUM(IF(podroze5[Nazwisko]=podroze5[[#This Row],[Nazwisko]],podroze5[dnie],0))</f>
        <v>25</v>
      </c>
    </row>
    <row r="682" spans="15:24" x14ac:dyDescent="0.25">
      <c r="O682" s="1" t="s">
        <v>15</v>
      </c>
      <c r="P682" s="1" t="s">
        <v>44</v>
      </c>
      <c r="Q682" s="1" t="s">
        <v>38</v>
      </c>
      <c r="R682" s="2">
        <v>41904</v>
      </c>
      <c r="S682" s="2">
        <v>41904</v>
      </c>
      <c r="T682">
        <v>278.8</v>
      </c>
      <c r="U682" t="str">
        <f>podroze5[[#This Row],[Imie]]&amp;podroze5[[#This Row],[Nazwisko]]</f>
        <v>PiotrArmowicz</v>
      </c>
      <c r="V682">
        <f>COUNTIF(podroze5[id],podroze5[[#This Row],[id]])</f>
        <v>10</v>
      </c>
      <c r="W682">
        <f>podroze5[[#This Row],[D_powr]]-podroze5[[#This Row],[D_wyj]]+1</f>
        <v>1</v>
      </c>
      <c r="X682" s="1" cm="1">
        <f t="array" ref="X682">SUM(IF(podroze5[Nazwisko]=podroze5[[#This Row],[Nazwisko]],podroze5[dnie],0))</f>
        <v>25</v>
      </c>
    </row>
    <row r="683" spans="15:24" x14ac:dyDescent="0.25">
      <c r="O683" s="1" t="s">
        <v>126</v>
      </c>
      <c r="P683" s="1" t="s">
        <v>127</v>
      </c>
      <c r="Q683" s="1" t="s">
        <v>14</v>
      </c>
      <c r="R683" s="2">
        <v>41716</v>
      </c>
      <c r="S683" s="2">
        <v>41716</v>
      </c>
      <c r="T683">
        <v>178.5</v>
      </c>
      <c r="U683" t="str">
        <f>podroze5[[#This Row],[Imie]]&amp;podroze5[[#This Row],[Nazwisko]]</f>
        <v>KacperKrajewski</v>
      </c>
      <c r="V683">
        <f>COUNTIF(podroze5[id],podroze5[[#This Row],[id]])</f>
        <v>10</v>
      </c>
      <c r="W683">
        <f>podroze5[[#This Row],[D_powr]]-podroze5[[#This Row],[D_wyj]]+1</f>
        <v>1</v>
      </c>
      <c r="X683" s="1" cm="1">
        <f t="array" ref="X683">SUM(IF(podroze5[Nazwisko]=podroze5[[#This Row],[Nazwisko]],podroze5[dnie],0))</f>
        <v>25</v>
      </c>
    </row>
    <row r="684" spans="15:24" x14ac:dyDescent="0.25">
      <c r="O684" s="1" t="s">
        <v>126</v>
      </c>
      <c r="P684" s="1" t="s">
        <v>127</v>
      </c>
      <c r="Q684" s="1" t="s">
        <v>19</v>
      </c>
      <c r="R684" s="2">
        <v>41971</v>
      </c>
      <c r="S684" s="2">
        <v>41971</v>
      </c>
      <c r="T684">
        <v>513.4</v>
      </c>
      <c r="U684" t="str">
        <f>podroze5[[#This Row],[Imie]]&amp;podroze5[[#This Row],[Nazwisko]]</f>
        <v>KacperKrajewski</v>
      </c>
      <c r="V684">
        <f>COUNTIF(podroze5[id],podroze5[[#This Row],[id]])</f>
        <v>10</v>
      </c>
      <c r="W684">
        <f>podroze5[[#This Row],[D_powr]]-podroze5[[#This Row],[D_wyj]]+1</f>
        <v>1</v>
      </c>
      <c r="X684" s="1" cm="1">
        <f t="array" ref="X684">SUM(IF(podroze5[Nazwisko]=podroze5[[#This Row],[Nazwisko]],podroze5[dnie],0))</f>
        <v>25</v>
      </c>
    </row>
    <row r="685" spans="15:24" x14ac:dyDescent="0.25">
      <c r="O685" s="1" t="s">
        <v>126</v>
      </c>
      <c r="P685" s="1" t="s">
        <v>127</v>
      </c>
      <c r="Q685" s="1" t="s">
        <v>47</v>
      </c>
      <c r="R685" s="2">
        <v>41991</v>
      </c>
      <c r="S685" s="2">
        <v>41991</v>
      </c>
      <c r="T685">
        <v>363.8</v>
      </c>
      <c r="U685" t="str">
        <f>podroze5[[#This Row],[Imie]]&amp;podroze5[[#This Row],[Nazwisko]]</f>
        <v>KacperKrajewski</v>
      </c>
      <c r="V685">
        <f>COUNTIF(podroze5[id],podroze5[[#This Row],[id]])</f>
        <v>10</v>
      </c>
      <c r="W685">
        <f>podroze5[[#This Row],[D_powr]]-podroze5[[#This Row],[D_wyj]]+1</f>
        <v>1</v>
      </c>
      <c r="X685" s="1" cm="1">
        <f t="array" ref="X685">SUM(IF(podroze5[Nazwisko]=podroze5[[#This Row],[Nazwisko]],podroze5[dnie],0))</f>
        <v>25</v>
      </c>
    </row>
    <row r="686" spans="15:24" x14ac:dyDescent="0.25">
      <c r="O686" s="1" t="s">
        <v>128</v>
      </c>
      <c r="P686" s="1" t="s">
        <v>129</v>
      </c>
      <c r="Q686" s="1" t="s">
        <v>8</v>
      </c>
      <c r="R686" s="2">
        <v>41958</v>
      </c>
      <c r="S686" s="2">
        <v>41958</v>
      </c>
      <c r="T686">
        <v>680</v>
      </c>
      <c r="U686" t="str">
        <f>podroze5[[#This Row],[Imie]]&amp;podroze5[[#This Row],[Nazwisko]]</f>
        <v>JaninaBolanowska</v>
      </c>
      <c r="V686">
        <f>COUNTIF(podroze5[id],podroze5[[#This Row],[id]])</f>
        <v>8</v>
      </c>
      <c r="W686">
        <f>podroze5[[#This Row],[D_powr]]-podroze5[[#This Row],[D_wyj]]+1</f>
        <v>1</v>
      </c>
      <c r="X686" s="1" cm="1">
        <f t="array" ref="X686">SUM(IF(podroze5[Nazwisko]=podroze5[[#This Row],[Nazwisko]],podroze5[dnie],0))</f>
        <v>25</v>
      </c>
    </row>
    <row r="687" spans="15:24" x14ac:dyDescent="0.25">
      <c r="O687" s="1" t="s">
        <v>128</v>
      </c>
      <c r="P687" s="1" t="s">
        <v>129</v>
      </c>
      <c r="Q687" s="1" t="s">
        <v>27</v>
      </c>
      <c r="R687" s="2">
        <v>41961</v>
      </c>
      <c r="S687" s="2">
        <v>41961</v>
      </c>
      <c r="T687">
        <v>442</v>
      </c>
      <c r="U687" t="str">
        <f>podroze5[[#This Row],[Imie]]&amp;podroze5[[#This Row],[Nazwisko]]</f>
        <v>JaninaBolanowska</v>
      </c>
      <c r="V687">
        <f>COUNTIF(podroze5[id],podroze5[[#This Row],[id]])</f>
        <v>8</v>
      </c>
      <c r="W687">
        <f>podroze5[[#This Row],[D_powr]]-podroze5[[#This Row],[D_wyj]]+1</f>
        <v>1</v>
      </c>
      <c r="X687" s="1" cm="1">
        <f t="array" ref="X687">SUM(IF(podroze5[Nazwisko]=podroze5[[#This Row],[Nazwisko]],podroze5[dnie],0))</f>
        <v>25</v>
      </c>
    </row>
    <row r="688" spans="15:24" x14ac:dyDescent="0.25">
      <c r="O688" s="1" t="s">
        <v>134</v>
      </c>
      <c r="P688" s="1" t="s">
        <v>135</v>
      </c>
      <c r="Q688" s="1" t="s">
        <v>27</v>
      </c>
      <c r="R688" s="2">
        <v>41962</v>
      </c>
      <c r="S688" s="2">
        <v>41962</v>
      </c>
      <c r="T688">
        <v>442</v>
      </c>
      <c r="U688" t="str">
        <f>podroze5[[#This Row],[Imie]]&amp;podroze5[[#This Row],[Nazwisko]]</f>
        <v>ZuzannaKowalska</v>
      </c>
      <c r="V688">
        <f>COUNTIF(podroze5[id],podroze5[[#This Row],[id]])</f>
        <v>8</v>
      </c>
      <c r="W688">
        <f>podroze5[[#This Row],[D_powr]]-podroze5[[#This Row],[D_wyj]]+1</f>
        <v>1</v>
      </c>
      <c r="X688" s="1" cm="1">
        <f t="array" ref="X688">SUM(IF(podroze5[Nazwisko]=podroze5[[#This Row],[Nazwisko]],podroze5[dnie],0))</f>
        <v>25</v>
      </c>
    </row>
    <row r="689" spans="15:24" x14ac:dyDescent="0.25">
      <c r="O689" s="1" t="s">
        <v>158</v>
      </c>
      <c r="P689" s="1" t="s">
        <v>159</v>
      </c>
      <c r="Q689" s="1" t="s">
        <v>11</v>
      </c>
      <c r="R689" s="2">
        <v>41975</v>
      </c>
      <c r="S689" s="2">
        <v>41975</v>
      </c>
      <c r="T689">
        <v>156.4</v>
      </c>
      <c r="U689" t="str">
        <f>podroze5[[#This Row],[Imie]]&amp;podroze5[[#This Row],[Nazwisko]]</f>
        <v>KrystynaPleszewska</v>
      </c>
      <c r="V689">
        <f>COUNTIF(podroze5[id],podroze5[[#This Row],[id]])</f>
        <v>8</v>
      </c>
      <c r="W689">
        <f>podroze5[[#This Row],[D_powr]]-podroze5[[#This Row],[D_wyj]]+1</f>
        <v>1</v>
      </c>
      <c r="X689" s="1" cm="1">
        <f t="array" ref="X689">SUM(IF(podroze5[Nazwisko]=podroze5[[#This Row],[Nazwisko]],podroze5[dnie],0))</f>
        <v>25</v>
      </c>
    </row>
    <row r="690" spans="15:24" x14ac:dyDescent="0.25">
      <c r="O690" s="1" t="s">
        <v>115</v>
      </c>
      <c r="P690" s="1" t="s">
        <v>116</v>
      </c>
      <c r="Q690" s="1" t="s">
        <v>66</v>
      </c>
      <c r="R690" s="2">
        <v>41917</v>
      </c>
      <c r="S690" s="2">
        <v>41921</v>
      </c>
      <c r="T690">
        <v>1019.7</v>
      </c>
      <c r="U690" t="str">
        <f>podroze5[[#This Row],[Imie]]&amp;podroze5[[#This Row],[Nazwisko]]</f>
        <v>AnnaSobecka</v>
      </c>
      <c r="V690">
        <f>COUNTIF(podroze5[id],podroze5[[#This Row],[id]])</f>
        <v>9</v>
      </c>
      <c r="W690">
        <f>podroze5[[#This Row],[D_powr]]-podroze5[[#This Row],[D_wyj]]+1</f>
        <v>5</v>
      </c>
      <c r="X690" s="1" cm="1">
        <f t="array" ref="X690">SUM(IF(podroze5[Nazwisko]=podroze5[[#This Row],[Nazwisko]],podroze5[dnie],0))</f>
        <v>24</v>
      </c>
    </row>
    <row r="691" spans="15:24" x14ac:dyDescent="0.25">
      <c r="O691" s="1" t="s">
        <v>147</v>
      </c>
      <c r="P691" s="1" t="s">
        <v>148</v>
      </c>
      <c r="Q691" s="1" t="s">
        <v>17</v>
      </c>
      <c r="R691" s="2">
        <v>41731</v>
      </c>
      <c r="S691" s="2">
        <v>41735</v>
      </c>
      <c r="T691">
        <v>1321.5</v>
      </c>
      <c r="U691" t="str">
        <f>podroze5[[#This Row],[Imie]]&amp;podroze5[[#This Row],[Nazwisko]]</f>
        <v>MariaOzimek</v>
      </c>
      <c r="V691">
        <f>COUNTIF(podroze5[id],podroze5[[#This Row],[id]])</f>
        <v>8</v>
      </c>
      <c r="W691">
        <f>podroze5[[#This Row],[D_powr]]-podroze5[[#This Row],[D_wyj]]+1</f>
        <v>5</v>
      </c>
      <c r="X691" s="1" cm="1">
        <f t="array" ref="X691">SUM(IF(podroze5[Nazwisko]=podroze5[[#This Row],[Nazwisko]],podroze5[dnie],0))</f>
        <v>24</v>
      </c>
    </row>
    <row r="692" spans="15:24" x14ac:dyDescent="0.25">
      <c r="O692" s="1" t="s">
        <v>147</v>
      </c>
      <c r="P692" s="1" t="s">
        <v>148</v>
      </c>
      <c r="Q692" s="1" t="s">
        <v>38</v>
      </c>
      <c r="R692" s="2">
        <v>41827</v>
      </c>
      <c r="S692" s="2">
        <v>41831</v>
      </c>
      <c r="T692">
        <v>794.8</v>
      </c>
      <c r="U692" t="str">
        <f>podroze5[[#This Row],[Imie]]&amp;podroze5[[#This Row],[Nazwisko]]</f>
        <v>MariaOzimek</v>
      </c>
      <c r="V692">
        <f>COUNTIF(podroze5[id],podroze5[[#This Row],[id]])</f>
        <v>8</v>
      </c>
      <c r="W692">
        <f>podroze5[[#This Row],[D_powr]]-podroze5[[#This Row],[D_wyj]]+1</f>
        <v>5</v>
      </c>
      <c r="X692" s="1" cm="1">
        <f t="array" ref="X692">SUM(IF(podroze5[Nazwisko]=podroze5[[#This Row],[Nazwisko]],podroze5[dnie],0))</f>
        <v>24</v>
      </c>
    </row>
    <row r="693" spans="15:24" x14ac:dyDescent="0.25">
      <c r="O693" s="1" t="s">
        <v>115</v>
      </c>
      <c r="P693" s="1" t="s">
        <v>116</v>
      </c>
      <c r="Q693" s="1" t="s">
        <v>24</v>
      </c>
      <c r="R693" s="2">
        <v>41965</v>
      </c>
      <c r="S693" s="2">
        <v>41968</v>
      </c>
      <c r="T693">
        <v>737.7</v>
      </c>
      <c r="U693" t="str">
        <f>podroze5[[#This Row],[Imie]]&amp;podroze5[[#This Row],[Nazwisko]]</f>
        <v>AnnaSobecka</v>
      </c>
      <c r="V693">
        <f>COUNTIF(podroze5[id],podroze5[[#This Row],[id]])</f>
        <v>9</v>
      </c>
      <c r="W693">
        <f>podroze5[[#This Row],[D_powr]]-podroze5[[#This Row],[D_wyj]]+1</f>
        <v>4</v>
      </c>
      <c r="X693" s="1" cm="1">
        <f t="array" ref="X693">SUM(IF(podroze5[Nazwisko]=podroze5[[#This Row],[Nazwisko]],podroze5[dnie],0))</f>
        <v>24</v>
      </c>
    </row>
    <row r="694" spans="15:24" x14ac:dyDescent="0.25">
      <c r="O694" s="1" t="s">
        <v>36</v>
      </c>
      <c r="P694" s="1" t="s">
        <v>37</v>
      </c>
      <c r="Q694" s="1" t="s">
        <v>17</v>
      </c>
      <c r="R694" s="2">
        <v>41737</v>
      </c>
      <c r="S694" s="2">
        <v>41741</v>
      </c>
      <c r="T694">
        <v>1321.5</v>
      </c>
      <c r="U694" t="str">
        <f>podroze5[[#This Row],[Imie]]&amp;podroze5[[#This Row],[Nazwisko]]</f>
        <v>JanuaryPluta</v>
      </c>
      <c r="V694">
        <f>COUNTIF(podroze5[id],podroze5[[#This Row],[id]])</f>
        <v>7</v>
      </c>
      <c r="W694">
        <f>podroze5[[#This Row],[D_powr]]-podroze5[[#This Row],[D_wyj]]+1</f>
        <v>5</v>
      </c>
      <c r="X694" s="1" cm="1">
        <f t="array" ref="X694">SUM(IF(podroze5[Nazwisko]=podroze5[[#This Row],[Nazwisko]],podroze5[dnie],0))</f>
        <v>24</v>
      </c>
    </row>
    <row r="695" spans="15:24" x14ac:dyDescent="0.25">
      <c r="O695" s="1" t="s">
        <v>147</v>
      </c>
      <c r="P695" s="1" t="s">
        <v>148</v>
      </c>
      <c r="Q695" s="1" t="s">
        <v>72</v>
      </c>
      <c r="R695" s="2">
        <v>41737</v>
      </c>
      <c r="S695" s="2">
        <v>41740</v>
      </c>
      <c r="T695">
        <v>1091.7</v>
      </c>
      <c r="U695" t="str">
        <f>podroze5[[#This Row],[Imie]]&amp;podroze5[[#This Row],[Nazwisko]]</f>
        <v>MariaOzimek</v>
      </c>
      <c r="V695">
        <f>COUNTIF(podroze5[id],podroze5[[#This Row],[id]])</f>
        <v>8</v>
      </c>
      <c r="W695">
        <f>podroze5[[#This Row],[D_powr]]-podroze5[[#This Row],[D_wyj]]+1</f>
        <v>4</v>
      </c>
      <c r="X695" s="1" cm="1">
        <f t="array" ref="X695">SUM(IF(podroze5[Nazwisko]=podroze5[[#This Row],[Nazwisko]],podroze5[dnie],0))</f>
        <v>24</v>
      </c>
    </row>
    <row r="696" spans="15:24" x14ac:dyDescent="0.25">
      <c r="O696" s="1" t="s">
        <v>147</v>
      </c>
      <c r="P696" s="1" t="s">
        <v>148</v>
      </c>
      <c r="Q696" s="1" t="s">
        <v>30</v>
      </c>
      <c r="R696" s="2">
        <v>41934</v>
      </c>
      <c r="S696" s="2">
        <v>41937</v>
      </c>
      <c r="T696">
        <v>569.5</v>
      </c>
      <c r="U696" t="str">
        <f>podroze5[[#This Row],[Imie]]&amp;podroze5[[#This Row],[Nazwisko]]</f>
        <v>MariaOzimek</v>
      </c>
      <c r="V696">
        <f>COUNTIF(podroze5[id],podroze5[[#This Row],[id]])</f>
        <v>8</v>
      </c>
      <c r="W696">
        <f>podroze5[[#This Row],[D_powr]]-podroze5[[#This Row],[D_wyj]]+1</f>
        <v>4</v>
      </c>
      <c r="X696" s="1" cm="1">
        <f t="array" ref="X696">SUM(IF(podroze5[Nazwisko]=podroze5[[#This Row],[Nazwisko]],podroze5[dnie],0))</f>
        <v>24</v>
      </c>
    </row>
    <row r="697" spans="15:24" x14ac:dyDescent="0.25">
      <c r="O697" s="1" t="s">
        <v>36</v>
      </c>
      <c r="P697" s="1" t="s">
        <v>37</v>
      </c>
      <c r="Q697" s="1" t="s">
        <v>19</v>
      </c>
      <c r="R697" s="2">
        <v>41767</v>
      </c>
      <c r="S697" s="2">
        <v>41770</v>
      </c>
      <c r="T697">
        <v>936.4</v>
      </c>
      <c r="U697" t="str">
        <f>podroze5[[#This Row],[Imie]]&amp;podroze5[[#This Row],[Nazwisko]]</f>
        <v>JanuaryPluta</v>
      </c>
      <c r="V697">
        <f>COUNTIF(podroze5[id],podroze5[[#This Row],[id]])</f>
        <v>7</v>
      </c>
      <c r="W697">
        <f>podroze5[[#This Row],[D_powr]]-podroze5[[#This Row],[D_wyj]]+1</f>
        <v>4</v>
      </c>
      <c r="X697" s="1" cm="1">
        <f t="array" ref="X697">SUM(IF(podroze5[Nazwisko]=podroze5[[#This Row],[Nazwisko]],podroze5[dnie],0))</f>
        <v>24</v>
      </c>
    </row>
    <row r="698" spans="15:24" x14ac:dyDescent="0.25">
      <c r="O698" s="1" t="s">
        <v>36</v>
      </c>
      <c r="P698" s="1" t="s">
        <v>37</v>
      </c>
      <c r="Q698" s="1" t="s">
        <v>17</v>
      </c>
      <c r="R698" s="2">
        <v>41886</v>
      </c>
      <c r="S698" s="2">
        <v>41889</v>
      </c>
      <c r="T698">
        <v>1116.5</v>
      </c>
      <c r="U698" t="str">
        <f>podroze5[[#This Row],[Imie]]&amp;podroze5[[#This Row],[Nazwisko]]</f>
        <v>JanuaryPluta</v>
      </c>
      <c r="V698">
        <f>COUNTIF(podroze5[id],podroze5[[#This Row],[id]])</f>
        <v>7</v>
      </c>
      <c r="W698">
        <f>podroze5[[#This Row],[D_powr]]-podroze5[[#This Row],[D_wyj]]+1</f>
        <v>4</v>
      </c>
      <c r="X698" s="1" cm="1">
        <f t="array" ref="X698">SUM(IF(podroze5[Nazwisko]=podroze5[[#This Row],[Nazwisko]],podroze5[dnie],0))</f>
        <v>24</v>
      </c>
    </row>
    <row r="699" spans="15:24" x14ac:dyDescent="0.25">
      <c r="O699" s="1" t="s">
        <v>36</v>
      </c>
      <c r="P699" s="1" t="s">
        <v>37</v>
      </c>
      <c r="Q699" s="1" t="s">
        <v>19</v>
      </c>
      <c r="R699" s="2">
        <v>41958</v>
      </c>
      <c r="S699" s="2">
        <v>41961</v>
      </c>
      <c r="T699">
        <v>936.4</v>
      </c>
      <c r="U699" t="str">
        <f>podroze5[[#This Row],[Imie]]&amp;podroze5[[#This Row],[Nazwisko]]</f>
        <v>JanuaryPluta</v>
      </c>
      <c r="V699">
        <f>COUNTIF(podroze5[id],podroze5[[#This Row],[id]])</f>
        <v>7</v>
      </c>
      <c r="W699">
        <f>podroze5[[#This Row],[D_powr]]-podroze5[[#This Row],[D_wyj]]+1</f>
        <v>4</v>
      </c>
      <c r="X699" s="1" cm="1">
        <f t="array" ref="X699">SUM(IF(podroze5[Nazwisko]=podroze5[[#This Row],[Nazwisko]],podroze5[dnie],0))</f>
        <v>24</v>
      </c>
    </row>
    <row r="700" spans="15:24" x14ac:dyDescent="0.25">
      <c r="O700" s="1" t="s">
        <v>115</v>
      </c>
      <c r="P700" s="1" t="s">
        <v>116</v>
      </c>
      <c r="Q700" s="1" t="s">
        <v>17</v>
      </c>
      <c r="R700" s="2">
        <v>41803</v>
      </c>
      <c r="S700" s="2">
        <v>41805</v>
      </c>
      <c r="T700">
        <v>911.5</v>
      </c>
      <c r="U700" t="str">
        <f>podroze5[[#This Row],[Imie]]&amp;podroze5[[#This Row],[Nazwisko]]</f>
        <v>AnnaSobecka</v>
      </c>
      <c r="V700">
        <f>COUNTIF(podroze5[id],podroze5[[#This Row],[id]])</f>
        <v>9</v>
      </c>
      <c r="W700">
        <f>podroze5[[#This Row],[D_powr]]-podroze5[[#This Row],[D_wyj]]+1</f>
        <v>3</v>
      </c>
      <c r="X700" s="1" cm="1">
        <f t="array" ref="X700">SUM(IF(podroze5[Nazwisko]=podroze5[[#This Row],[Nazwisko]],podroze5[dnie],0))</f>
        <v>24</v>
      </c>
    </row>
    <row r="701" spans="15:24" x14ac:dyDescent="0.25">
      <c r="O701" s="1" t="s">
        <v>115</v>
      </c>
      <c r="P701" s="1" t="s">
        <v>116</v>
      </c>
      <c r="Q701" s="1" t="s">
        <v>19</v>
      </c>
      <c r="R701" s="2">
        <v>41815</v>
      </c>
      <c r="S701" s="2">
        <v>41817</v>
      </c>
      <c r="T701">
        <v>795.4</v>
      </c>
      <c r="U701" t="str">
        <f>podroze5[[#This Row],[Imie]]&amp;podroze5[[#This Row],[Nazwisko]]</f>
        <v>AnnaSobecka</v>
      </c>
      <c r="V701">
        <f>COUNTIF(podroze5[id],podroze5[[#This Row],[id]])</f>
        <v>9</v>
      </c>
      <c r="W701">
        <f>podroze5[[#This Row],[D_powr]]-podroze5[[#This Row],[D_wyj]]+1</f>
        <v>3</v>
      </c>
      <c r="X701" s="1" cm="1">
        <f t="array" ref="X701">SUM(IF(podroze5[Nazwisko]=podroze5[[#This Row],[Nazwisko]],podroze5[dnie],0))</f>
        <v>24</v>
      </c>
    </row>
    <row r="702" spans="15:24" x14ac:dyDescent="0.25">
      <c r="O702" s="1" t="s">
        <v>36</v>
      </c>
      <c r="P702" s="1" t="s">
        <v>37</v>
      </c>
      <c r="Q702" s="1" t="s">
        <v>59</v>
      </c>
      <c r="R702" s="2">
        <v>41785</v>
      </c>
      <c r="S702" s="2">
        <v>41787</v>
      </c>
      <c r="T702">
        <v>760</v>
      </c>
      <c r="U702" t="str">
        <f>podroze5[[#This Row],[Imie]]&amp;podroze5[[#This Row],[Nazwisko]]</f>
        <v>JanuaryPluta</v>
      </c>
      <c r="V702">
        <f>COUNTIF(podroze5[id],podroze5[[#This Row],[id]])</f>
        <v>7</v>
      </c>
      <c r="W702">
        <f>podroze5[[#This Row],[D_powr]]-podroze5[[#This Row],[D_wyj]]+1</f>
        <v>3</v>
      </c>
      <c r="X702" s="1" cm="1">
        <f t="array" ref="X702">SUM(IF(podroze5[Nazwisko]=podroze5[[#This Row],[Nazwisko]],podroze5[dnie],0))</f>
        <v>24</v>
      </c>
    </row>
    <row r="703" spans="15:24" x14ac:dyDescent="0.25">
      <c r="O703" s="1" t="s">
        <v>115</v>
      </c>
      <c r="P703" s="1" t="s">
        <v>116</v>
      </c>
      <c r="Q703" s="1" t="s">
        <v>14</v>
      </c>
      <c r="R703" s="2">
        <v>41654</v>
      </c>
      <c r="S703" s="2">
        <v>41655</v>
      </c>
      <c r="T703">
        <v>302.5</v>
      </c>
      <c r="U703" t="str">
        <f>podroze5[[#This Row],[Imie]]&amp;podroze5[[#This Row],[Nazwisko]]</f>
        <v>AnnaSobecka</v>
      </c>
      <c r="V703">
        <f>COUNTIF(podroze5[id],podroze5[[#This Row],[id]])</f>
        <v>9</v>
      </c>
      <c r="W703">
        <f>podroze5[[#This Row],[D_powr]]-podroze5[[#This Row],[D_wyj]]+1</f>
        <v>2</v>
      </c>
      <c r="X703" s="1" cm="1">
        <f t="array" ref="X703">SUM(IF(podroze5[Nazwisko]=podroze5[[#This Row],[Nazwisko]],podroze5[dnie],0))</f>
        <v>24</v>
      </c>
    </row>
    <row r="704" spans="15:24" x14ac:dyDescent="0.25">
      <c r="O704" s="1" t="s">
        <v>115</v>
      </c>
      <c r="P704" s="1" t="s">
        <v>116</v>
      </c>
      <c r="Q704" s="1" t="s">
        <v>30</v>
      </c>
      <c r="R704" s="2">
        <v>41887</v>
      </c>
      <c r="S704" s="2">
        <v>41888</v>
      </c>
      <c r="T704">
        <v>331.5</v>
      </c>
      <c r="U704" t="str">
        <f>podroze5[[#This Row],[Imie]]&amp;podroze5[[#This Row],[Nazwisko]]</f>
        <v>AnnaSobecka</v>
      </c>
      <c r="V704">
        <f>COUNTIF(podroze5[id],podroze5[[#This Row],[id]])</f>
        <v>9</v>
      </c>
      <c r="W704">
        <f>podroze5[[#This Row],[D_powr]]-podroze5[[#This Row],[D_wyj]]+1</f>
        <v>2</v>
      </c>
      <c r="X704" s="1" cm="1">
        <f t="array" ref="X704">SUM(IF(podroze5[Nazwisko]=podroze5[[#This Row],[Nazwisko]],podroze5[dnie],0))</f>
        <v>24</v>
      </c>
    </row>
    <row r="705" spans="15:24" x14ac:dyDescent="0.25">
      <c r="O705" s="1" t="s">
        <v>115</v>
      </c>
      <c r="P705" s="1" t="s">
        <v>116</v>
      </c>
      <c r="Q705" s="1" t="s">
        <v>30</v>
      </c>
      <c r="R705" s="2">
        <v>41929</v>
      </c>
      <c r="S705" s="2">
        <v>41930</v>
      </c>
      <c r="T705">
        <v>331.5</v>
      </c>
      <c r="U705" t="str">
        <f>podroze5[[#This Row],[Imie]]&amp;podroze5[[#This Row],[Nazwisko]]</f>
        <v>AnnaSobecka</v>
      </c>
      <c r="V705">
        <f>COUNTIF(podroze5[id],podroze5[[#This Row],[id]])</f>
        <v>9</v>
      </c>
      <c r="W705">
        <f>podroze5[[#This Row],[D_powr]]-podroze5[[#This Row],[D_wyj]]+1</f>
        <v>2</v>
      </c>
      <c r="X705" s="1" cm="1">
        <f t="array" ref="X705">SUM(IF(podroze5[Nazwisko]=podroze5[[#This Row],[Nazwisko]],podroze5[dnie],0))</f>
        <v>24</v>
      </c>
    </row>
    <row r="706" spans="15:24" x14ac:dyDescent="0.25">
      <c r="O706" s="1" t="s">
        <v>115</v>
      </c>
      <c r="P706" s="1" t="s">
        <v>116</v>
      </c>
      <c r="Q706" s="1" t="s">
        <v>59</v>
      </c>
      <c r="R706" s="2">
        <v>41970</v>
      </c>
      <c r="S706" s="2">
        <v>41971</v>
      </c>
      <c r="T706">
        <v>601</v>
      </c>
      <c r="U706" t="str">
        <f>podroze5[[#This Row],[Imie]]&amp;podroze5[[#This Row],[Nazwisko]]</f>
        <v>AnnaSobecka</v>
      </c>
      <c r="V706">
        <f>COUNTIF(podroze5[id],podroze5[[#This Row],[id]])</f>
        <v>9</v>
      </c>
      <c r="W706">
        <f>podroze5[[#This Row],[D_powr]]-podroze5[[#This Row],[D_wyj]]+1</f>
        <v>2</v>
      </c>
      <c r="X706" s="1" cm="1">
        <f t="array" ref="X706">SUM(IF(podroze5[Nazwisko]=podroze5[[#This Row],[Nazwisko]],podroze5[dnie],0))</f>
        <v>24</v>
      </c>
    </row>
    <row r="707" spans="15:24" x14ac:dyDescent="0.25">
      <c r="O707" s="1" t="s">
        <v>147</v>
      </c>
      <c r="P707" s="1" t="s">
        <v>148</v>
      </c>
      <c r="Q707" s="1" t="s">
        <v>11</v>
      </c>
      <c r="R707" s="2">
        <v>41677</v>
      </c>
      <c r="S707" s="2">
        <v>41678</v>
      </c>
      <c r="T707">
        <v>295.39999999999998</v>
      </c>
      <c r="U707" t="str">
        <f>podroze5[[#This Row],[Imie]]&amp;podroze5[[#This Row],[Nazwisko]]</f>
        <v>MariaOzimek</v>
      </c>
      <c r="V707">
        <f>COUNTIF(podroze5[id],podroze5[[#This Row],[id]])</f>
        <v>8</v>
      </c>
      <c r="W707">
        <f>podroze5[[#This Row],[D_powr]]-podroze5[[#This Row],[D_wyj]]+1</f>
        <v>2</v>
      </c>
      <c r="X707" s="1" cm="1">
        <f t="array" ref="X707">SUM(IF(podroze5[Nazwisko]=podroze5[[#This Row],[Nazwisko]],podroze5[dnie],0))</f>
        <v>24</v>
      </c>
    </row>
    <row r="708" spans="15:24" x14ac:dyDescent="0.25">
      <c r="O708" s="1" t="s">
        <v>147</v>
      </c>
      <c r="P708" s="1" t="s">
        <v>148</v>
      </c>
      <c r="Q708" s="1" t="s">
        <v>27</v>
      </c>
      <c r="R708" s="2">
        <v>41946</v>
      </c>
      <c r="S708" s="2">
        <v>41947</v>
      </c>
      <c r="T708">
        <v>570</v>
      </c>
      <c r="U708" t="str">
        <f>podroze5[[#This Row],[Imie]]&amp;podroze5[[#This Row],[Nazwisko]]</f>
        <v>MariaOzimek</v>
      </c>
      <c r="V708">
        <f>COUNTIF(podroze5[id],podroze5[[#This Row],[id]])</f>
        <v>8</v>
      </c>
      <c r="W708">
        <f>podroze5[[#This Row],[D_powr]]-podroze5[[#This Row],[D_wyj]]+1</f>
        <v>2</v>
      </c>
      <c r="X708" s="1" cm="1">
        <f t="array" ref="X708">SUM(IF(podroze5[Nazwisko]=podroze5[[#This Row],[Nazwisko]],podroze5[dnie],0))</f>
        <v>24</v>
      </c>
    </row>
    <row r="709" spans="15:24" x14ac:dyDescent="0.25">
      <c r="O709" s="1" t="s">
        <v>36</v>
      </c>
      <c r="P709" s="1" t="s">
        <v>37</v>
      </c>
      <c r="Q709" s="1" t="s">
        <v>38</v>
      </c>
      <c r="R709" s="2">
        <v>41642</v>
      </c>
      <c r="S709" s="2">
        <v>41643</v>
      </c>
      <c r="T709">
        <v>407.8</v>
      </c>
      <c r="U709" t="str">
        <f>podroze5[[#This Row],[Imie]]&amp;podroze5[[#This Row],[Nazwisko]]</f>
        <v>JanuaryPluta</v>
      </c>
      <c r="V709">
        <f>COUNTIF(podroze5[id],podroze5[[#This Row],[id]])</f>
        <v>7</v>
      </c>
      <c r="W709">
        <f>podroze5[[#This Row],[D_powr]]-podroze5[[#This Row],[D_wyj]]+1</f>
        <v>2</v>
      </c>
      <c r="X709" s="1" cm="1">
        <f t="array" ref="X709">SUM(IF(podroze5[Nazwisko]=podroze5[[#This Row],[Nazwisko]],podroze5[dnie],0))</f>
        <v>24</v>
      </c>
    </row>
    <row r="710" spans="15:24" x14ac:dyDescent="0.25">
      <c r="O710" s="1" t="s">
        <v>36</v>
      </c>
      <c r="P710" s="1" t="s">
        <v>37</v>
      </c>
      <c r="Q710" s="1" t="s">
        <v>66</v>
      </c>
      <c r="R710" s="2">
        <v>41799</v>
      </c>
      <c r="S710" s="2">
        <v>41800</v>
      </c>
      <c r="T710">
        <v>485.7</v>
      </c>
      <c r="U710" t="str">
        <f>podroze5[[#This Row],[Imie]]&amp;podroze5[[#This Row],[Nazwisko]]</f>
        <v>JanuaryPluta</v>
      </c>
      <c r="V710">
        <f>COUNTIF(podroze5[id],podroze5[[#This Row],[id]])</f>
        <v>7</v>
      </c>
      <c r="W710">
        <f>podroze5[[#This Row],[D_powr]]-podroze5[[#This Row],[D_wyj]]+1</f>
        <v>2</v>
      </c>
      <c r="X710" s="1" cm="1">
        <f t="array" ref="X710">SUM(IF(podroze5[Nazwisko]=podroze5[[#This Row],[Nazwisko]],podroze5[dnie],0))</f>
        <v>24</v>
      </c>
    </row>
    <row r="711" spans="15:24" x14ac:dyDescent="0.25">
      <c r="O711" s="1" t="s">
        <v>115</v>
      </c>
      <c r="P711" s="1" t="s">
        <v>116</v>
      </c>
      <c r="Q711" s="1" t="s">
        <v>24</v>
      </c>
      <c r="R711" s="2">
        <v>41975</v>
      </c>
      <c r="S711" s="2">
        <v>41975</v>
      </c>
      <c r="T711">
        <v>290.7</v>
      </c>
      <c r="U711" t="str">
        <f>podroze5[[#This Row],[Imie]]&amp;podroze5[[#This Row],[Nazwisko]]</f>
        <v>AnnaSobecka</v>
      </c>
      <c r="V711">
        <f>COUNTIF(podroze5[id],podroze5[[#This Row],[id]])</f>
        <v>9</v>
      </c>
      <c r="W711">
        <f>podroze5[[#This Row],[D_powr]]-podroze5[[#This Row],[D_wyj]]+1</f>
        <v>1</v>
      </c>
      <c r="X711" s="1" cm="1">
        <f t="array" ref="X711">SUM(IF(podroze5[Nazwisko]=podroze5[[#This Row],[Nazwisko]],podroze5[dnie],0))</f>
        <v>24</v>
      </c>
    </row>
    <row r="712" spans="15:24" x14ac:dyDescent="0.25">
      <c r="O712" s="1" t="s">
        <v>147</v>
      </c>
      <c r="P712" s="1" t="s">
        <v>148</v>
      </c>
      <c r="Q712" s="1" t="s">
        <v>24</v>
      </c>
      <c r="R712" s="2">
        <v>41970</v>
      </c>
      <c r="S712" s="2">
        <v>41970</v>
      </c>
      <c r="T712">
        <v>290.7</v>
      </c>
      <c r="U712" t="str">
        <f>podroze5[[#This Row],[Imie]]&amp;podroze5[[#This Row],[Nazwisko]]</f>
        <v>MariaOzimek</v>
      </c>
      <c r="V712">
        <f>COUNTIF(podroze5[id],podroze5[[#This Row],[id]])</f>
        <v>8</v>
      </c>
      <c r="W712">
        <f>podroze5[[#This Row],[D_powr]]-podroze5[[#This Row],[D_wyj]]+1</f>
        <v>1</v>
      </c>
      <c r="X712" s="1" cm="1">
        <f t="array" ref="X712">SUM(IF(podroze5[Nazwisko]=podroze5[[#This Row],[Nazwisko]],podroze5[dnie],0))</f>
        <v>24</v>
      </c>
    </row>
    <row r="713" spans="15:24" x14ac:dyDescent="0.25">
      <c r="O713" s="1" t="s">
        <v>147</v>
      </c>
      <c r="P713" s="1" t="s">
        <v>148</v>
      </c>
      <c r="Q713" s="1" t="s">
        <v>72</v>
      </c>
      <c r="R713" s="2">
        <v>41974</v>
      </c>
      <c r="S713" s="2">
        <v>41974</v>
      </c>
      <c r="T713">
        <v>494.7</v>
      </c>
      <c r="U713" t="str">
        <f>podroze5[[#This Row],[Imie]]&amp;podroze5[[#This Row],[Nazwisko]]</f>
        <v>MariaOzimek</v>
      </c>
      <c r="V713">
        <f>COUNTIF(podroze5[id],podroze5[[#This Row],[id]])</f>
        <v>8</v>
      </c>
      <c r="W713">
        <f>podroze5[[#This Row],[D_powr]]-podroze5[[#This Row],[D_wyj]]+1</f>
        <v>1</v>
      </c>
      <c r="X713" s="1" cm="1">
        <f t="array" ref="X713">SUM(IF(podroze5[Nazwisko]=podroze5[[#This Row],[Nazwisko]],podroze5[dnie],0))</f>
        <v>24</v>
      </c>
    </row>
    <row r="714" spans="15:24" x14ac:dyDescent="0.25">
      <c r="O714" s="1" t="s">
        <v>145</v>
      </c>
      <c r="P714" s="1" t="s">
        <v>146</v>
      </c>
      <c r="Q714" s="1" t="s">
        <v>30</v>
      </c>
      <c r="R714" s="2">
        <v>41863</v>
      </c>
      <c r="S714" s="2">
        <v>41867</v>
      </c>
      <c r="T714">
        <v>688.5</v>
      </c>
      <c r="U714" t="str">
        <f>podroze5[[#This Row],[Imie]]&amp;podroze5[[#This Row],[Nazwisko]]</f>
        <v>ZytaMazurkiewicz</v>
      </c>
      <c r="V714">
        <f>COUNTIF(podroze5[id],podroze5[[#This Row],[id]])</f>
        <v>7</v>
      </c>
      <c r="W714">
        <f>podroze5[[#This Row],[D_powr]]-podroze5[[#This Row],[D_wyj]]+1</f>
        <v>5</v>
      </c>
      <c r="X714" s="1" cm="1">
        <f t="array" ref="X714">SUM(IF(podroze5[Nazwisko]=podroze5[[#This Row],[Nazwisko]],podroze5[dnie],0))</f>
        <v>23</v>
      </c>
    </row>
    <row r="715" spans="15:24" x14ac:dyDescent="0.25">
      <c r="O715" s="1" t="s">
        <v>145</v>
      </c>
      <c r="P715" s="1" t="s">
        <v>146</v>
      </c>
      <c r="Q715" s="1" t="s">
        <v>14</v>
      </c>
      <c r="R715" s="2">
        <v>41971</v>
      </c>
      <c r="S715" s="2">
        <v>41975</v>
      </c>
      <c r="T715">
        <v>674.5</v>
      </c>
      <c r="U715" t="str">
        <f>podroze5[[#This Row],[Imie]]&amp;podroze5[[#This Row],[Nazwisko]]</f>
        <v>ZytaMazurkiewicz</v>
      </c>
      <c r="V715">
        <f>COUNTIF(podroze5[id],podroze5[[#This Row],[id]])</f>
        <v>7</v>
      </c>
      <c r="W715">
        <f>podroze5[[#This Row],[D_powr]]-podroze5[[#This Row],[D_wyj]]+1</f>
        <v>5</v>
      </c>
      <c r="X715" s="1" cm="1">
        <f t="array" ref="X715">SUM(IF(podroze5[Nazwisko]=podroze5[[#This Row],[Nazwisko]],podroze5[dnie],0))</f>
        <v>23</v>
      </c>
    </row>
    <row r="716" spans="15:24" x14ac:dyDescent="0.25">
      <c r="O716" s="1" t="s">
        <v>31</v>
      </c>
      <c r="P716" s="1" t="s">
        <v>32</v>
      </c>
      <c r="Q716" s="1" t="s">
        <v>30</v>
      </c>
      <c r="R716" s="2">
        <v>41653</v>
      </c>
      <c r="S716" s="2">
        <v>41655</v>
      </c>
      <c r="T716">
        <v>450.5</v>
      </c>
      <c r="U716" t="str">
        <f>podroze5[[#This Row],[Imie]]&amp;podroze5[[#This Row],[Nazwisko]]</f>
        <v>SebastianHalik</v>
      </c>
      <c r="V716">
        <f>COUNTIF(podroze5[id],podroze5[[#This Row],[id]])</f>
        <v>11</v>
      </c>
      <c r="W716">
        <f>podroze5[[#This Row],[D_powr]]-podroze5[[#This Row],[D_wyj]]+1</f>
        <v>3</v>
      </c>
      <c r="X716" s="1" cm="1">
        <f t="array" ref="X716">SUM(IF(podroze5[Nazwisko]=podroze5[[#This Row],[Nazwisko]],podroze5[dnie],0))</f>
        <v>23</v>
      </c>
    </row>
    <row r="717" spans="15:24" x14ac:dyDescent="0.25">
      <c r="O717" s="1" t="s">
        <v>31</v>
      </c>
      <c r="P717" s="1" t="s">
        <v>32</v>
      </c>
      <c r="Q717" s="1" t="s">
        <v>59</v>
      </c>
      <c r="R717" s="2">
        <v>41654</v>
      </c>
      <c r="S717" s="2">
        <v>41656</v>
      </c>
      <c r="T717">
        <v>760</v>
      </c>
      <c r="U717" t="str">
        <f>podroze5[[#This Row],[Imie]]&amp;podroze5[[#This Row],[Nazwisko]]</f>
        <v>SebastianHalik</v>
      </c>
      <c r="V717">
        <f>COUNTIF(podroze5[id],podroze5[[#This Row],[id]])</f>
        <v>11</v>
      </c>
      <c r="W717">
        <f>podroze5[[#This Row],[D_powr]]-podroze5[[#This Row],[D_wyj]]+1</f>
        <v>3</v>
      </c>
      <c r="X717" s="1" cm="1">
        <f t="array" ref="X717">SUM(IF(podroze5[Nazwisko]=podroze5[[#This Row],[Nazwisko]],podroze5[dnie],0))</f>
        <v>23</v>
      </c>
    </row>
    <row r="718" spans="15:24" x14ac:dyDescent="0.25">
      <c r="O718" s="1" t="s">
        <v>31</v>
      </c>
      <c r="P718" s="1" t="s">
        <v>32</v>
      </c>
      <c r="Q718" s="1" t="s">
        <v>14</v>
      </c>
      <c r="R718" s="2">
        <v>41761</v>
      </c>
      <c r="S718" s="2">
        <v>41763</v>
      </c>
      <c r="T718">
        <v>426.5</v>
      </c>
      <c r="U718" t="str">
        <f>podroze5[[#This Row],[Imie]]&amp;podroze5[[#This Row],[Nazwisko]]</f>
        <v>SebastianHalik</v>
      </c>
      <c r="V718">
        <f>COUNTIF(podroze5[id],podroze5[[#This Row],[id]])</f>
        <v>11</v>
      </c>
      <c r="W718">
        <f>podroze5[[#This Row],[D_powr]]-podroze5[[#This Row],[D_wyj]]+1</f>
        <v>3</v>
      </c>
      <c r="X718" s="1" cm="1">
        <f t="array" ref="X718">SUM(IF(podroze5[Nazwisko]=podroze5[[#This Row],[Nazwisko]],podroze5[dnie],0))</f>
        <v>23</v>
      </c>
    </row>
    <row r="719" spans="15:24" x14ac:dyDescent="0.25">
      <c r="O719" s="1" t="s">
        <v>31</v>
      </c>
      <c r="P719" s="1" t="s">
        <v>32</v>
      </c>
      <c r="Q719" s="1" t="s">
        <v>24</v>
      </c>
      <c r="R719" s="2">
        <v>41773</v>
      </c>
      <c r="S719" s="2">
        <v>41775</v>
      </c>
      <c r="T719">
        <v>588.70000000000005</v>
      </c>
      <c r="U719" t="str">
        <f>podroze5[[#This Row],[Imie]]&amp;podroze5[[#This Row],[Nazwisko]]</f>
        <v>SebastianHalik</v>
      </c>
      <c r="V719">
        <f>COUNTIF(podroze5[id],podroze5[[#This Row],[id]])</f>
        <v>11</v>
      </c>
      <c r="W719">
        <f>podroze5[[#This Row],[D_powr]]-podroze5[[#This Row],[D_wyj]]+1</f>
        <v>3</v>
      </c>
      <c r="X719" s="1" cm="1">
        <f t="array" ref="X719">SUM(IF(podroze5[Nazwisko]=podroze5[[#This Row],[Nazwisko]],podroze5[dnie],0))</f>
        <v>23</v>
      </c>
    </row>
    <row r="720" spans="15:24" x14ac:dyDescent="0.25">
      <c r="O720" s="1" t="s">
        <v>31</v>
      </c>
      <c r="P720" s="1" t="s">
        <v>32</v>
      </c>
      <c r="Q720" s="1" t="s">
        <v>8</v>
      </c>
      <c r="R720" s="2">
        <v>41982</v>
      </c>
      <c r="S720" s="2">
        <v>41984</v>
      </c>
      <c r="T720">
        <v>1102</v>
      </c>
      <c r="U720" t="str">
        <f>podroze5[[#This Row],[Imie]]&amp;podroze5[[#This Row],[Nazwisko]]</f>
        <v>SebastianHalik</v>
      </c>
      <c r="V720">
        <f>COUNTIF(podroze5[id],podroze5[[#This Row],[id]])</f>
        <v>11</v>
      </c>
      <c r="W720">
        <f>podroze5[[#This Row],[D_powr]]-podroze5[[#This Row],[D_wyj]]+1</f>
        <v>3</v>
      </c>
      <c r="X720" s="1" cm="1">
        <f t="array" ref="X720">SUM(IF(podroze5[Nazwisko]=podroze5[[#This Row],[Nazwisko]],podroze5[dnie],0))</f>
        <v>23</v>
      </c>
    </row>
    <row r="721" spans="15:24" x14ac:dyDescent="0.25">
      <c r="O721" s="1" t="s">
        <v>9</v>
      </c>
      <c r="P721" s="1" t="s">
        <v>10</v>
      </c>
      <c r="Q721" s="1" t="s">
        <v>66</v>
      </c>
      <c r="R721" s="2">
        <v>41708</v>
      </c>
      <c r="S721" s="2">
        <v>41711</v>
      </c>
      <c r="T721">
        <v>841.7</v>
      </c>
      <c r="U721" t="str">
        <f>podroze5[[#This Row],[Imie]]&amp;podroze5[[#This Row],[Nazwisko]]</f>
        <v>JustynaKolska</v>
      </c>
      <c r="V721">
        <f>COUNTIF(podroze5[id],podroze5[[#This Row],[id]])</f>
        <v>8</v>
      </c>
      <c r="W721">
        <f>podroze5[[#This Row],[D_powr]]-podroze5[[#This Row],[D_wyj]]+1</f>
        <v>4</v>
      </c>
      <c r="X721" s="1" cm="1">
        <f t="array" ref="X721">SUM(IF(podroze5[Nazwisko]=podroze5[[#This Row],[Nazwisko]],podroze5[dnie],0))</f>
        <v>23</v>
      </c>
    </row>
    <row r="722" spans="15:24" x14ac:dyDescent="0.25">
      <c r="O722" s="1" t="s">
        <v>9</v>
      </c>
      <c r="P722" s="1" t="s">
        <v>10</v>
      </c>
      <c r="Q722" s="1" t="s">
        <v>59</v>
      </c>
      <c r="R722" s="2">
        <v>41934</v>
      </c>
      <c r="S722" s="2">
        <v>41937</v>
      </c>
      <c r="T722">
        <v>919</v>
      </c>
      <c r="U722" t="str">
        <f>podroze5[[#This Row],[Imie]]&amp;podroze5[[#This Row],[Nazwisko]]</f>
        <v>JustynaKolska</v>
      </c>
      <c r="V722">
        <f>COUNTIF(podroze5[id],podroze5[[#This Row],[id]])</f>
        <v>8</v>
      </c>
      <c r="W722">
        <f>podroze5[[#This Row],[D_powr]]-podroze5[[#This Row],[D_wyj]]+1</f>
        <v>4</v>
      </c>
      <c r="X722" s="1" cm="1">
        <f t="array" ref="X722">SUM(IF(podroze5[Nazwisko]=podroze5[[#This Row],[Nazwisko]],podroze5[dnie],0))</f>
        <v>23</v>
      </c>
    </row>
    <row r="723" spans="15:24" x14ac:dyDescent="0.25">
      <c r="O723" s="1" t="s">
        <v>57</v>
      </c>
      <c r="P723" s="1" t="s">
        <v>163</v>
      </c>
      <c r="Q723" s="1" t="s">
        <v>8</v>
      </c>
      <c r="R723" s="2">
        <v>41898</v>
      </c>
      <c r="S723" s="2">
        <v>41902</v>
      </c>
      <c r="T723">
        <v>1524</v>
      </c>
      <c r="U723" t="str">
        <f>podroze5[[#This Row],[Imie]]&amp;podroze5[[#This Row],[Nazwisko]]</f>
        <v>AmeliaCalika</v>
      </c>
      <c r="V723">
        <f>COUNTIF(podroze5[id],podroze5[[#This Row],[id]])</f>
        <v>6</v>
      </c>
      <c r="W723">
        <f>podroze5[[#This Row],[D_powr]]-podroze5[[#This Row],[D_wyj]]+1</f>
        <v>5</v>
      </c>
      <c r="X723" s="1" cm="1">
        <f t="array" ref="X723">SUM(IF(podroze5[Nazwisko]=podroze5[[#This Row],[Nazwisko]],podroze5[dnie],0))</f>
        <v>23</v>
      </c>
    </row>
    <row r="724" spans="15:24" x14ac:dyDescent="0.25">
      <c r="O724" s="1" t="s">
        <v>57</v>
      </c>
      <c r="P724" s="1" t="s">
        <v>163</v>
      </c>
      <c r="Q724" s="1" t="s">
        <v>24</v>
      </c>
      <c r="R724" s="2">
        <v>41910</v>
      </c>
      <c r="S724" s="2">
        <v>41914</v>
      </c>
      <c r="T724">
        <v>886.7</v>
      </c>
      <c r="U724" t="str">
        <f>podroze5[[#This Row],[Imie]]&amp;podroze5[[#This Row],[Nazwisko]]</f>
        <v>AmeliaCalika</v>
      </c>
      <c r="V724">
        <f>COUNTIF(podroze5[id],podroze5[[#This Row],[id]])</f>
        <v>6</v>
      </c>
      <c r="W724">
        <f>podroze5[[#This Row],[D_powr]]-podroze5[[#This Row],[D_wyj]]+1</f>
        <v>5</v>
      </c>
      <c r="X724" s="1" cm="1">
        <f t="array" ref="X724">SUM(IF(podroze5[Nazwisko]=podroze5[[#This Row],[Nazwisko]],podroze5[dnie],0))</f>
        <v>23</v>
      </c>
    </row>
    <row r="725" spans="15:24" x14ac:dyDescent="0.25">
      <c r="O725" s="1" t="s">
        <v>145</v>
      </c>
      <c r="P725" s="1" t="s">
        <v>146</v>
      </c>
      <c r="Q725" s="1" t="s">
        <v>47</v>
      </c>
      <c r="R725" s="2">
        <v>41803</v>
      </c>
      <c r="S725" s="2">
        <v>41806</v>
      </c>
      <c r="T725">
        <v>852.8</v>
      </c>
      <c r="U725" t="str">
        <f>podroze5[[#This Row],[Imie]]&amp;podroze5[[#This Row],[Nazwisko]]</f>
        <v>ZytaMazurkiewicz</v>
      </c>
      <c r="V725">
        <f>COUNTIF(podroze5[id],podroze5[[#This Row],[id]])</f>
        <v>7</v>
      </c>
      <c r="W725">
        <f>podroze5[[#This Row],[D_powr]]-podroze5[[#This Row],[D_wyj]]+1</f>
        <v>4</v>
      </c>
      <c r="X725" s="1" cm="1">
        <f t="array" ref="X725">SUM(IF(podroze5[Nazwisko]=podroze5[[#This Row],[Nazwisko]],podroze5[dnie],0))</f>
        <v>23</v>
      </c>
    </row>
    <row r="726" spans="15:24" x14ac:dyDescent="0.25">
      <c r="O726" s="1" t="s">
        <v>57</v>
      </c>
      <c r="P726" s="1" t="s">
        <v>163</v>
      </c>
      <c r="Q726" s="1" t="s">
        <v>27</v>
      </c>
      <c r="R726" s="2">
        <v>41707</v>
      </c>
      <c r="S726" s="2">
        <v>41710</v>
      </c>
      <c r="T726">
        <v>826</v>
      </c>
      <c r="U726" t="str">
        <f>podroze5[[#This Row],[Imie]]&amp;podroze5[[#This Row],[Nazwisko]]</f>
        <v>AmeliaCalika</v>
      </c>
      <c r="V726">
        <f>COUNTIF(podroze5[id],podroze5[[#This Row],[id]])</f>
        <v>6</v>
      </c>
      <c r="W726">
        <f>podroze5[[#This Row],[D_powr]]-podroze5[[#This Row],[D_wyj]]+1</f>
        <v>4</v>
      </c>
      <c r="X726" s="1" cm="1">
        <f t="array" ref="X726">SUM(IF(podroze5[Nazwisko]=podroze5[[#This Row],[Nazwisko]],podroze5[dnie],0))</f>
        <v>23</v>
      </c>
    </row>
    <row r="727" spans="15:24" x14ac:dyDescent="0.25">
      <c r="O727" s="1" t="s">
        <v>57</v>
      </c>
      <c r="P727" s="1" t="s">
        <v>163</v>
      </c>
      <c r="Q727" s="1" t="s">
        <v>59</v>
      </c>
      <c r="R727" s="2">
        <v>41785</v>
      </c>
      <c r="S727" s="2">
        <v>41788</v>
      </c>
      <c r="T727">
        <v>919</v>
      </c>
      <c r="U727" t="str">
        <f>podroze5[[#This Row],[Imie]]&amp;podroze5[[#This Row],[Nazwisko]]</f>
        <v>AmeliaCalika</v>
      </c>
      <c r="V727">
        <f>COUNTIF(podroze5[id],podroze5[[#This Row],[id]])</f>
        <v>6</v>
      </c>
      <c r="W727">
        <f>podroze5[[#This Row],[D_powr]]-podroze5[[#This Row],[D_wyj]]+1</f>
        <v>4</v>
      </c>
      <c r="X727" s="1" cm="1">
        <f t="array" ref="X727">SUM(IF(podroze5[Nazwisko]=podroze5[[#This Row],[Nazwisko]],podroze5[dnie],0))</f>
        <v>23</v>
      </c>
    </row>
    <row r="728" spans="15:24" x14ac:dyDescent="0.25">
      <c r="O728" s="1" t="s">
        <v>57</v>
      </c>
      <c r="P728" s="1" t="s">
        <v>163</v>
      </c>
      <c r="Q728" s="1" t="s">
        <v>19</v>
      </c>
      <c r="R728" s="2">
        <v>41898</v>
      </c>
      <c r="S728" s="2">
        <v>41901</v>
      </c>
      <c r="T728">
        <v>936.4</v>
      </c>
      <c r="U728" t="str">
        <f>podroze5[[#This Row],[Imie]]&amp;podroze5[[#This Row],[Nazwisko]]</f>
        <v>AmeliaCalika</v>
      </c>
      <c r="V728">
        <f>COUNTIF(podroze5[id],podroze5[[#This Row],[id]])</f>
        <v>6</v>
      </c>
      <c r="W728">
        <f>podroze5[[#This Row],[D_powr]]-podroze5[[#This Row],[D_wyj]]+1</f>
        <v>4</v>
      </c>
      <c r="X728" s="1" cm="1">
        <f t="array" ref="X728">SUM(IF(podroze5[Nazwisko]=podroze5[[#This Row],[Nazwisko]],podroze5[dnie],0))</f>
        <v>23</v>
      </c>
    </row>
    <row r="729" spans="15:24" x14ac:dyDescent="0.25">
      <c r="O729" s="1" t="s">
        <v>9</v>
      </c>
      <c r="P729" s="1" t="s">
        <v>10</v>
      </c>
      <c r="Q729" s="1" t="s">
        <v>24</v>
      </c>
      <c r="R729" s="2">
        <v>41689</v>
      </c>
      <c r="S729" s="2">
        <v>41691</v>
      </c>
      <c r="T729">
        <v>588.70000000000005</v>
      </c>
      <c r="U729" t="str">
        <f>podroze5[[#This Row],[Imie]]&amp;podroze5[[#This Row],[Nazwisko]]</f>
        <v>JustynaKolska</v>
      </c>
      <c r="V729">
        <f>COUNTIF(podroze5[id],podroze5[[#This Row],[id]])</f>
        <v>8</v>
      </c>
      <c r="W729">
        <f>podroze5[[#This Row],[D_powr]]-podroze5[[#This Row],[D_wyj]]+1</f>
        <v>3</v>
      </c>
      <c r="X729" s="1" cm="1">
        <f t="array" ref="X729">SUM(IF(podroze5[Nazwisko]=podroze5[[#This Row],[Nazwisko]],podroze5[dnie],0))</f>
        <v>23</v>
      </c>
    </row>
    <row r="730" spans="15:24" x14ac:dyDescent="0.25">
      <c r="O730" s="1" t="s">
        <v>9</v>
      </c>
      <c r="P730" s="1" t="s">
        <v>10</v>
      </c>
      <c r="Q730" s="1" t="s">
        <v>30</v>
      </c>
      <c r="R730" s="2">
        <v>41959</v>
      </c>
      <c r="S730" s="2">
        <v>41961</v>
      </c>
      <c r="T730">
        <v>450.5</v>
      </c>
      <c r="U730" t="str">
        <f>podroze5[[#This Row],[Imie]]&amp;podroze5[[#This Row],[Nazwisko]]</f>
        <v>JustynaKolska</v>
      </c>
      <c r="V730">
        <f>COUNTIF(podroze5[id],podroze5[[#This Row],[id]])</f>
        <v>8</v>
      </c>
      <c r="W730">
        <f>podroze5[[#This Row],[D_powr]]-podroze5[[#This Row],[D_wyj]]+1</f>
        <v>3</v>
      </c>
      <c r="X730" s="1" cm="1">
        <f t="array" ref="X730">SUM(IF(podroze5[Nazwisko]=podroze5[[#This Row],[Nazwisko]],podroze5[dnie],0))</f>
        <v>23</v>
      </c>
    </row>
    <row r="731" spans="15:24" x14ac:dyDescent="0.25">
      <c r="O731" s="1" t="s">
        <v>9</v>
      </c>
      <c r="P731" s="1" t="s">
        <v>10</v>
      </c>
      <c r="Q731" s="1" t="s">
        <v>72</v>
      </c>
      <c r="R731" s="2">
        <v>41982</v>
      </c>
      <c r="S731" s="2">
        <v>41984</v>
      </c>
      <c r="T731">
        <v>892.7</v>
      </c>
      <c r="U731" t="str">
        <f>podroze5[[#This Row],[Imie]]&amp;podroze5[[#This Row],[Nazwisko]]</f>
        <v>JustynaKolska</v>
      </c>
      <c r="V731">
        <f>COUNTIF(podroze5[id],podroze5[[#This Row],[id]])</f>
        <v>8</v>
      </c>
      <c r="W731">
        <f>podroze5[[#This Row],[D_powr]]-podroze5[[#This Row],[D_wyj]]+1</f>
        <v>3</v>
      </c>
      <c r="X731" s="1" cm="1">
        <f t="array" ref="X731">SUM(IF(podroze5[Nazwisko]=podroze5[[#This Row],[Nazwisko]],podroze5[dnie],0))</f>
        <v>23</v>
      </c>
    </row>
    <row r="732" spans="15:24" x14ac:dyDescent="0.25">
      <c r="O732" s="1" t="s">
        <v>31</v>
      </c>
      <c r="P732" s="1" t="s">
        <v>32</v>
      </c>
      <c r="Q732" s="1" t="s">
        <v>24</v>
      </c>
      <c r="R732" s="2">
        <v>41642</v>
      </c>
      <c r="S732" s="2">
        <v>41643</v>
      </c>
      <c r="T732">
        <v>439.7</v>
      </c>
      <c r="U732" t="str">
        <f>podroze5[[#This Row],[Imie]]&amp;podroze5[[#This Row],[Nazwisko]]</f>
        <v>SebastianHalik</v>
      </c>
      <c r="V732">
        <f>COUNTIF(podroze5[id],podroze5[[#This Row],[id]])</f>
        <v>11</v>
      </c>
      <c r="W732">
        <f>podroze5[[#This Row],[D_powr]]-podroze5[[#This Row],[D_wyj]]+1</f>
        <v>2</v>
      </c>
      <c r="X732" s="1" cm="1">
        <f t="array" ref="X732">SUM(IF(podroze5[Nazwisko]=podroze5[[#This Row],[Nazwisko]],podroze5[dnie],0))</f>
        <v>23</v>
      </c>
    </row>
    <row r="733" spans="15:24" x14ac:dyDescent="0.25">
      <c r="O733" s="1" t="s">
        <v>31</v>
      </c>
      <c r="P733" s="1" t="s">
        <v>32</v>
      </c>
      <c r="Q733" s="1" t="s">
        <v>8</v>
      </c>
      <c r="R733" s="2">
        <v>41935</v>
      </c>
      <c r="S733" s="2">
        <v>41936</v>
      </c>
      <c r="T733">
        <v>891</v>
      </c>
      <c r="U733" t="str">
        <f>podroze5[[#This Row],[Imie]]&amp;podroze5[[#This Row],[Nazwisko]]</f>
        <v>SebastianHalik</v>
      </c>
      <c r="V733">
        <f>COUNTIF(podroze5[id],podroze5[[#This Row],[id]])</f>
        <v>11</v>
      </c>
      <c r="W733">
        <f>podroze5[[#This Row],[D_powr]]-podroze5[[#This Row],[D_wyj]]+1</f>
        <v>2</v>
      </c>
      <c r="X733" s="1" cm="1">
        <f t="array" ref="X733">SUM(IF(podroze5[Nazwisko]=podroze5[[#This Row],[Nazwisko]],podroze5[dnie],0))</f>
        <v>23</v>
      </c>
    </row>
    <row r="734" spans="15:24" x14ac:dyDescent="0.25">
      <c r="O734" s="1" t="s">
        <v>145</v>
      </c>
      <c r="P734" s="1" t="s">
        <v>146</v>
      </c>
      <c r="Q734" s="1" t="s">
        <v>24</v>
      </c>
      <c r="R734" s="2">
        <v>41983</v>
      </c>
      <c r="S734" s="2">
        <v>41985</v>
      </c>
      <c r="T734">
        <v>588.70000000000005</v>
      </c>
      <c r="U734" t="str">
        <f>podroze5[[#This Row],[Imie]]&amp;podroze5[[#This Row],[Nazwisko]]</f>
        <v>ZytaMazurkiewicz</v>
      </c>
      <c r="V734">
        <f>COUNTIF(podroze5[id],podroze5[[#This Row],[id]])</f>
        <v>7</v>
      </c>
      <c r="W734">
        <f>podroze5[[#This Row],[D_powr]]-podroze5[[#This Row],[D_wyj]]+1</f>
        <v>3</v>
      </c>
      <c r="X734" s="1" cm="1">
        <f t="array" ref="X734">SUM(IF(podroze5[Nazwisko]=podroze5[[#This Row],[Nazwisko]],podroze5[dnie],0))</f>
        <v>23</v>
      </c>
    </row>
    <row r="735" spans="15:24" x14ac:dyDescent="0.25">
      <c r="O735" s="1" t="s">
        <v>9</v>
      </c>
      <c r="P735" s="1" t="s">
        <v>10</v>
      </c>
      <c r="Q735" s="1" t="s">
        <v>11</v>
      </c>
      <c r="R735" s="2">
        <v>41641</v>
      </c>
      <c r="S735" s="2">
        <v>41642</v>
      </c>
      <c r="T735">
        <v>295.39999999999998</v>
      </c>
      <c r="U735" t="str">
        <f>podroze5[[#This Row],[Imie]]&amp;podroze5[[#This Row],[Nazwisko]]</f>
        <v>JustynaKolska</v>
      </c>
      <c r="V735">
        <f>COUNTIF(podroze5[id],podroze5[[#This Row],[id]])</f>
        <v>8</v>
      </c>
      <c r="W735">
        <f>podroze5[[#This Row],[D_powr]]-podroze5[[#This Row],[D_wyj]]+1</f>
        <v>2</v>
      </c>
      <c r="X735" s="1" cm="1">
        <f t="array" ref="X735">SUM(IF(podroze5[Nazwisko]=podroze5[[#This Row],[Nazwisko]],podroze5[dnie],0))</f>
        <v>23</v>
      </c>
    </row>
    <row r="736" spans="15:24" x14ac:dyDescent="0.25">
      <c r="O736" s="1" t="s">
        <v>9</v>
      </c>
      <c r="P736" s="1" t="s">
        <v>10</v>
      </c>
      <c r="Q736" s="1" t="s">
        <v>47</v>
      </c>
      <c r="R736" s="2">
        <v>41863</v>
      </c>
      <c r="S736" s="2">
        <v>41864</v>
      </c>
      <c r="T736">
        <v>526.79999999999995</v>
      </c>
      <c r="U736" t="str">
        <f>podroze5[[#This Row],[Imie]]&amp;podroze5[[#This Row],[Nazwisko]]</f>
        <v>JustynaKolska</v>
      </c>
      <c r="V736">
        <f>COUNTIF(podroze5[id],podroze5[[#This Row],[id]])</f>
        <v>8</v>
      </c>
      <c r="W736">
        <f>podroze5[[#This Row],[D_powr]]-podroze5[[#This Row],[D_wyj]]+1</f>
        <v>2</v>
      </c>
      <c r="X736" s="1" cm="1">
        <f t="array" ref="X736">SUM(IF(podroze5[Nazwisko]=podroze5[[#This Row],[Nazwisko]],podroze5[dnie],0))</f>
        <v>23</v>
      </c>
    </row>
    <row r="737" spans="15:24" x14ac:dyDescent="0.25">
      <c r="O737" s="1" t="s">
        <v>9</v>
      </c>
      <c r="P737" s="1" t="s">
        <v>10</v>
      </c>
      <c r="Q737" s="1" t="s">
        <v>24</v>
      </c>
      <c r="R737" s="2">
        <v>41946</v>
      </c>
      <c r="S737" s="2">
        <v>41947</v>
      </c>
      <c r="T737">
        <v>439.7</v>
      </c>
      <c r="U737" t="str">
        <f>podroze5[[#This Row],[Imie]]&amp;podroze5[[#This Row],[Nazwisko]]</f>
        <v>JustynaKolska</v>
      </c>
      <c r="V737">
        <f>COUNTIF(podroze5[id],podroze5[[#This Row],[id]])</f>
        <v>8</v>
      </c>
      <c r="W737">
        <f>podroze5[[#This Row],[D_powr]]-podroze5[[#This Row],[D_wyj]]+1</f>
        <v>2</v>
      </c>
      <c r="X737" s="1" cm="1">
        <f t="array" ref="X737">SUM(IF(podroze5[Nazwisko]=podroze5[[#This Row],[Nazwisko]],podroze5[dnie],0))</f>
        <v>23</v>
      </c>
    </row>
    <row r="738" spans="15:24" x14ac:dyDescent="0.25">
      <c r="O738" s="1" t="s">
        <v>145</v>
      </c>
      <c r="P738" s="1" t="s">
        <v>146</v>
      </c>
      <c r="Q738" s="1" t="s">
        <v>8</v>
      </c>
      <c r="R738" s="2">
        <v>41677</v>
      </c>
      <c r="S738" s="2">
        <v>41678</v>
      </c>
      <c r="T738">
        <v>891</v>
      </c>
      <c r="U738" t="str">
        <f>podroze5[[#This Row],[Imie]]&amp;podroze5[[#This Row],[Nazwisko]]</f>
        <v>ZytaMazurkiewicz</v>
      </c>
      <c r="V738">
        <f>COUNTIF(podroze5[id],podroze5[[#This Row],[id]])</f>
        <v>7</v>
      </c>
      <c r="W738">
        <f>podroze5[[#This Row],[D_powr]]-podroze5[[#This Row],[D_wyj]]+1</f>
        <v>2</v>
      </c>
      <c r="X738" s="1" cm="1">
        <f t="array" ref="X738">SUM(IF(podroze5[Nazwisko]=podroze5[[#This Row],[Nazwisko]],podroze5[dnie],0))</f>
        <v>23</v>
      </c>
    </row>
    <row r="739" spans="15:24" x14ac:dyDescent="0.25">
      <c r="O739" s="1" t="s">
        <v>145</v>
      </c>
      <c r="P739" s="1" t="s">
        <v>146</v>
      </c>
      <c r="Q739" s="1" t="s">
        <v>24</v>
      </c>
      <c r="R739" s="2">
        <v>41809</v>
      </c>
      <c r="S739" s="2">
        <v>41810</v>
      </c>
      <c r="T739">
        <v>439.7</v>
      </c>
      <c r="U739" t="str">
        <f>podroze5[[#This Row],[Imie]]&amp;podroze5[[#This Row],[Nazwisko]]</f>
        <v>ZytaMazurkiewicz</v>
      </c>
      <c r="V739">
        <f>COUNTIF(podroze5[id],podroze5[[#This Row],[id]])</f>
        <v>7</v>
      </c>
      <c r="W739">
        <f>podroze5[[#This Row],[D_powr]]-podroze5[[#This Row],[D_wyj]]+1</f>
        <v>2</v>
      </c>
      <c r="X739" s="1" cm="1">
        <f t="array" ref="X739">SUM(IF(podroze5[Nazwisko]=podroze5[[#This Row],[Nazwisko]],podroze5[dnie],0))</f>
        <v>23</v>
      </c>
    </row>
    <row r="740" spans="15:24" x14ac:dyDescent="0.25">
      <c r="O740" s="1" t="s">
        <v>145</v>
      </c>
      <c r="P740" s="1" t="s">
        <v>146</v>
      </c>
      <c r="Q740" s="1" t="s">
        <v>66</v>
      </c>
      <c r="R740" s="2">
        <v>41918</v>
      </c>
      <c r="S740" s="2">
        <v>41919</v>
      </c>
      <c r="T740">
        <v>485.7</v>
      </c>
      <c r="U740" t="str">
        <f>podroze5[[#This Row],[Imie]]&amp;podroze5[[#This Row],[Nazwisko]]</f>
        <v>ZytaMazurkiewicz</v>
      </c>
      <c r="V740">
        <f>COUNTIF(podroze5[id],podroze5[[#This Row],[id]])</f>
        <v>7</v>
      </c>
      <c r="W740">
        <f>podroze5[[#This Row],[D_powr]]-podroze5[[#This Row],[D_wyj]]+1</f>
        <v>2</v>
      </c>
      <c r="X740" s="1" cm="1">
        <f t="array" ref="X740">SUM(IF(podroze5[Nazwisko]=podroze5[[#This Row],[Nazwisko]],podroze5[dnie],0))</f>
        <v>23</v>
      </c>
    </row>
    <row r="741" spans="15:24" x14ac:dyDescent="0.25">
      <c r="O741" s="1" t="s">
        <v>31</v>
      </c>
      <c r="P741" s="1" t="s">
        <v>32</v>
      </c>
      <c r="Q741" s="1" t="s">
        <v>27</v>
      </c>
      <c r="R741" s="2">
        <v>41918</v>
      </c>
      <c r="S741" s="2">
        <v>41918</v>
      </c>
      <c r="T741">
        <v>442</v>
      </c>
      <c r="U741" t="str">
        <f>podroze5[[#This Row],[Imie]]&amp;podroze5[[#This Row],[Nazwisko]]</f>
        <v>SebastianHalik</v>
      </c>
      <c r="V741">
        <f>COUNTIF(podroze5[id],podroze5[[#This Row],[id]])</f>
        <v>11</v>
      </c>
      <c r="W741">
        <f>podroze5[[#This Row],[D_powr]]-podroze5[[#This Row],[D_wyj]]+1</f>
        <v>1</v>
      </c>
      <c r="X741" s="1" cm="1">
        <f t="array" ref="X741">SUM(IF(podroze5[Nazwisko]=podroze5[[#This Row],[Nazwisko]],podroze5[dnie],0))</f>
        <v>23</v>
      </c>
    </row>
    <row r="742" spans="15:24" x14ac:dyDescent="0.25">
      <c r="O742" s="1" t="s">
        <v>31</v>
      </c>
      <c r="P742" s="1" t="s">
        <v>32</v>
      </c>
      <c r="Q742" s="1" t="s">
        <v>19</v>
      </c>
      <c r="R742" s="2">
        <v>41938</v>
      </c>
      <c r="S742" s="2">
        <v>41938</v>
      </c>
      <c r="T742">
        <v>513.4</v>
      </c>
      <c r="U742" t="str">
        <f>podroze5[[#This Row],[Imie]]&amp;podroze5[[#This Row],[Nazwisko]]</f>
        <v>SebastianHalik</v>
      </c>
      <c r="V742">
        <f>COUNTIF(podroze5[id],podroze5[[#This Row],[id]])</f>
        <v>11</v>
      </c>
      <c r="W742">
        <f>podroze5[[#This Row],[D_powr]]-podroze5[[#This Row],[D_wyj]]+1</f>
        <v>1</v>
      </c>
      <c r="X742" s="1" cm="1">
        <f t="array" ref="X742">SUM(IF(podroze5[Nazwisko]=podroze5[[#This Row],[Nazwisko]],podroze5[dnie],0))</f>
        <v>23</v>
      </c>
    </row>
    <row r="743" spans="15:24" x14ac:dyDescent="0.25">
      <c r="O743" s="1" t="s">
        <v>31</v>
      </c>
      <c r="P743" s="1" t="s">
        <v>32</v>
      </c>
      <c r="Q743" s="1" t="s">
        <v>19</v>
      </c>
      <c r="R743" s="2">
        <v>41941</v>
      </c>
      <c r="S743" s="2">
        <v>41941</v>
      </c>
      <c r="T743">
        <v>513.4</v>
      </c>
      <c r="U743" t="str">
        <f>podroze5[[#This Row],[Imie]]&amp;podroze5[[#This Row],[Nazwisko]]</f>
        <v>SebastianHalik</v>
      </c>
      <c r="V743">
        <f>COUNTIF(podroze5[id],podroze5[[#This Row],[id]])</f>
        <v>11</v>
      </c>
      <c r="W743">
        <f>podroze5[[#This Row],[D_powr]]-podroze5[[#This Row],[D_wyj]]+1</f>
        <v>1</v>
      </c>
      <c r="X743" s="1" cm="1">
        <f t="array" ref="X743">SUM(IF(podroze5[Nazwisko]=podroze5[[#This Row],[Nazwisko]],podroze5[dnie],0))</f>
        <v>23</v>
      </c>
    </row>
    <row r="744" spans="15:24" x14ac:dyDescent="0.25">
      <c r="O744" s="1" t="s">
        <v>31</v>
      </c>
      <c r="P744" s="1" t="s">
        <v>32</v>
      </c>
      <c r="Q744" s="1" t="s">
        <v>17</v>
      </c>
      <c r="R744" s="2">
        <v>41987</v>
      </c>
      <c r="S744" s="2">
        <v>41987</v>
      </c>
      <c r="T744">
        <v>501.5</v>
      </c>
      <c r="U744" t="str">
        <f>podroze5[[#This Row],[Imie]]&amp;podroze5[[#This Row],[Nazwisko]]</f>
        <v>SebastianHalik</v>
      </c>
      <c r="V744">
        <f>COUNTIF(podroze5[id],podroze5[[#This Row],[id]])</f>
        <v>11</v>
      </c>
      <c r="W744">
        <f>podroze5[[#This Row],[D_powr]]-podroze5[[#This Row],[D_wyj]]+1</f>
        <v>1</v>
      </c>
      <c r="X744" s="1" cm="1">
        <f t="array" ref="X744">SUM(IF(podroze5[Nazwisko]=podroze5[[#This Row],[Nazwisko]],podroze5[dnie],0))</f>
        <v>23</v>
      </c>
    </row>
    <row r="745" spans="15:24" x14ac:dyDescent="0.25">
      <c r="O745" s="1" t="s">
        <v>57</v>
      </c>
      <c r="P745" s="1" t="s">
        <v>163</v>
      </c>
      <c r="Q745" s="1" t="s">
        <v>8</v>
      </c>
      <c r="R745" s="2">
        <v>41994</v>
      </c>
      <c r="S745" s="2">
        <v>41994</v>
      </c>
      <c r="T745">
        <v>680</v>
      </c>
      <c r="U745" t="str">
        <f>podroze5[[#This Row],[Imie]]&amp;podroze5[[#This Row],[Nazwisko]]</f>
        <v>AmeliaCalika</v>
      </c>
      <c r="V745">
        <f>COUNTIF(podroze5[id],podroze5[[#This Row],[id]])</f>
        <v>6</v>
      </c>
      <c r="W745">
        <f>podroze5[[#This Row],[D_powr]]-podroze5[[#This Row],[D_wyj]]+1</f>
        <v>1</v>
      </c>
      <c r="X745" s="1" cm="1">
        <f t="array" ref="X745">SUM(IF(podroze5[Nazwisko]=podroze5[[#This Row],[Nazwisko]],podroze5[dnie],0))</f>
        <v>23</v>
      </c>
    </row>
    <row r="746" spans="15:24" x14ac:dyDescent="0.25">
      <c r="O746" s="1" t="s">
        <v>164</v>
      </c>
      <c r="P746" s="1" t="s">
        <v>165</v>
      </c>
      <c r="Q746" s="1" t="s">
        <v>17</v>
      </c>
      <c r="R746" s="2">
        <v>41970</v>
      </c>
      <c r="S746" s="2">
        <v>41973</v>
      </c>
      <c r="T746">
        <v>1116.5</v>
      </c>
      <c r="U746" t="str">
        <f>podroze5[[#This Row],[Imie]]&amp;podroze5[[#This Row],[Nazwisko]]</f>
        <v>AlbertMarakasz</v>
      </c>
      <c r="V746">
        <f>COUNTIF(podroze5[id],podroze5[[#This Row],[id]])</f>
        <v>14</v>
      </c>
      <c r="W746">
        <f>podroze5[[#This Row],[D_powr]]-podroze5[[#This Row],[D_wyj]]+1</f>
        <v>4</v>
      </c>
      <c r="X746" s="1" cm="1">
        <f t="array" ref="X746">SUM(IF(podroze5[Nazwisko]=podroze5[[#This Row],[Nazwisko]],podroze5[dnie],0))</f>
        <v>22</v>
      </c>
    </row>
    <row r="747" spans="15:24" x14ac:dyDescent="0.25">
      <c r="O747" s="1" t="s">
        <v>168</v>
      </c>
      <c r="P747" s="1" t="s">
        <v>169</v>
      </c>
      <c r="Q747" s="1" t="s">
        <v>59</v>
      </c>
      <c r="R747" s="2">
        <v>41971</v>
      </c>
      <c r="S747" s="2">
        <v>41975</v>
      </c>
      <c r="T747">
        <v>1078</v>
      </c>
      <c r="U747" t="str">
        <f>podroze5[[#This Row],[Imie]]&amp;podroze5[[#This Row],[Nazwisko]]</f>
        <v>MarcinJarskarski</v>
      </c>
      <c r="V747">
        <f>COUNTIF(podroze5[id],podroze5[[#This Row],[id]])</f>
        <v>11</v>
      </c>
      <c r="W747">
        <f>podroze5[[#This Row],[D_powr]]-podroze5[[#This Row],[D_wyj]]+1</f>
        <v>5</v>
      </c>
      <c r="X747" s="1" cm="1">
        <f t="array" ref="X747">SUM(IF(podroze5[Nazwisko]=podroze5[[#This Row],[Nazwisko]],podroze5[dnie],0))</f>
        <v>22</v>
      </c>
    </row>
    <row r="748" spans="15:24" x14ac:dyDescent="0.25">
      <c r="O748" s="1" t="s">
        <v>15</v>
      </c>
      <c r="P748" s="1" t="s">
        <v>63</v>
      </c>
      <c r="Q748" s="1" t="s">
        <v>30</v>
      </c>
      <c r="R748" s="2">
        <v>41857</v>
      </c>
      <c r="S748" s="2">
        <v>41861</v>
      </c>
      <c r="T748">
        <v>688.5</v>
      </c>
      <c r="U748" t="str">
        <f>podroze5[[#This Row],[Imie]]&amp;podroze5[[#This Row],[Nazwisko]]</f>
        <v>PiotrRajczakowski</v>
      </c>
      <c r="V748">
        <f>COUNTIF(podroze5[id],podroze5[[#This Row],[id]])</f>
        <v>11</v>
      </c>
      <c r="W748">
        <f>podroze5[[#This Row],[D_powr]]-podroze5[[#This Row],[D_wyj]]+1</f>
        <v>5</v>
      </c>
      <c r="X748" s="1" cm="1">
        <f t="array" ref="X748">SUM(IF(podroze5[Nazwisko]=podroze5[[#This Row],[Nazwisko]],podroze5[dnie],0))</f>
        <v>22</v>
      </c>
    </row>
    <row r="749" spans="15:24" x14ac:dyDescent="0.25">
      <c r="O749" s="1" t="s">
        <v>115</v>
      </c>
      <c r="P749" s="1" t="s">
        <v>153</v>
      </c>
      <c r="Q749" s="1" t="s">
        <v>30</v>
      </c>
      <c r="R749" s="2">
        <v>41689</v>
      </c>
      <c r="S749" s="2">
        <v>41693</v>
      </c>
      <c r="T749">
        <v>688.5</v>
      </c>
      <c r="U749" t="str">
        <f>podroze5[[#This Row],[Imie]]&amp;podroze5[[#This Row],[Nazwisko]]</f>
        <v>AnnaAugustowska</v>
      </c>
      <c r="V749">
        <f>COUNTIF(podroze5[id],podroze5[[#This Row],[id]])</f>
        <v>9</v>
      </c>
      <c r="W749">
        <f>podroze5[[#This Row],[D_powr]]-podroze5[[#This Row],[D_wyj]]+1</f>
        <v>5</v>
      </c>
      <c r="X749" s="1" cm="1">
        <f t="array" ref="X749">SUM(IF(podroze5[Nazwisko]=podroze5[[#This Row],[Nazwisko]],podroze5[dnie],0))</f>
        <v>22</v>
      </c>
    </row>
    <row r="750" spans="15:24" x14ac:dyDescent="0.25">
      <c r="O750" s="1" t="s">
        <v>164</v>
      </c>
      <c r="P750" s="1" t="s">
        <v>165</v>
      </c>
      <c r="Q750" s="1" t="s">
        <v>14</v>
      </c>
      <c r="R750" s="2">
        <v>41708</v>
      </c>
      <c r="S750" s="2">
        <v>41710</v>
      </c>
      <c r="T750">
        <v>426.5</v>
      </c>
      <c r="U750" t="str">
        <f>podroze5[[#This Row],[Imie]]&amp;podroze5[[#This Row],[Nazwisko]]</f>
        <v>AlbertMarakasz</v>
      </c>
      <c r="V750">
        <f>COUNTIF(podroze5[id],podroze5[[#This Row],[id]])</f>
        <v>14</v>
      </c>
      <c r="W750">
        <f>podroze5[[#This Row],[D_powr]]-podroze5[[#This Row],[D_wyj]]+1</f>
        <v>3</v>
      </c>
      <c r="X750" s="1" cm="1">
        <f t="array" ref="X750">SUM(IF(podroze5[Nazwisko]=podroze5[[#This Row],[Nazwisko]],podroze5[dnie],0))</f>
        <v>22</v>
      </c>
    </row>
    <row r="751" spans="15:24" x14ac:dyDescent="0.25">
      <c r="O751" s="1" t="s">
        <v>86</v>
      </c>
      <c r="P751" s="1" t="s">
        <v>150</v>
      </c>
      <c r="Q751" s="1" t="s">
        <v>72</v>
      </c>
      <c r="R751" s="2">
        <v>41797</v>
      </c>
      <c r="S751" s="2">
        <v>41801</v>
      </c>
      <c r="T751">
        <v>1290.7</v>
      </c>
      <c r="U751" t="str">
        <f>podroze5[[#This Row],[Imie]]&amp;podroze5[[#This Row],[Nazwisko]]</f>
        <v>AdamFalski</v>
      </c>
      <c r="V751">
        <f>COUNTIF(podroze5[id],podroze5[[#This Row],[id]])</f>
        <v>8</v>
      </c>
      <c r="W751">
        <f>podroze5[[#This Row],[D_powr]]-podroze5[[#This Row],[D_wyj]]+1</f>
        <v>5</v>
      </c>
      <c r="X751" s="1" cm="1">
        <f t="array" ref="X751">SUM(IF(podroze5[Nazwisko]=podroze5[[#This Row],[Nazwisko]],podroze5[dnie],0))</f>
        <v>22</v>
      </c>
    </row>
    <row r="752" spans="15:24" x14ac:dyDescent="0.25">
      <c r="O752" s="1" t="s">
        <v>86</v>
      </c>
      <c r="P752" s="1" t="s">
        <v>150</v>
      </c>
      <c r="Q752" s="1" t="s">
        <v>24</v>
      </c>
      <c r="R752" s="2">
        <v>41839</v>
      </c>
      <c r="S752" s="2">
        <v>41843</v>
      </c>
      <c r="T752">
        <v>886.7</v>
      </c>
      <c r="U752" t="str">
        <f>podroze5[[#This Row],[Imie]]&amp;podroze5[[#This Row],[Nazwisko]]</f>
        <v>AdamFalski</v>
      </c>
      <c r="V752">
        <f>COUNTIF(podroze5[id],podroze5[[#This Row],[id]])</f>
        <v>8</v>
      </c>
      <c r="W752">
        <f>podroze5[[#This Row],[D_powr]]-podroze5[[#This Row],[D_wyj]]+1</f>
        <v>5</v>
      </c>
      <c r="X752" s="1" cm="1">
        <f t="array" ref="X752">SUM(IF(podroze5[Nazwisko]=podroze5[[#This Row],[Nazwisko]],podroze5[dnie],0))</f>
        <v>22</v>
      </c>
    </row>
    <row r="753" spans="15:24" x14ac:dyDescent="0.25">
      <c r="O753" s="1" t="s">
        <v>52</v>
      </c>
      <c r="P753" s="1" t="s">
        <v>53</v>
      </c>
      <c r="Q753" s="1" t="s">
        <v>59</v>
      </c>
      <c r="R753" s="2">
        <v>41665</v>
      </c>
      <c r="S753" s="2">
        <v>41669</v>
      </c>
      <c r="T753">
        <v>1078</v>
      </c>
      <c r="U753" t="str">
        <f>podroze5[[#This Row],[Imie]]&amp;podroze5[[#This Row],[Nazwisko]]</f>
        <v>LidiaOpolska</v>
      </c>
      <c r="V753">
        <f>COUNTIF(podroze5[id],podroze5[[#This Row],[id]])</f>
        <v>8</v>
      </c>
      <c r="W753">
        <f>podroze5[[#This Row],[D_powr]]-podroze5[[#This Row],[D_wyj]]+1</f>
        <v>5</v>
      </c>
      <c r="X753" s="1" cm="1">
        <f t="array" ref="X753">SUM(IF(podroze5[Nazwisko]=podroze5[[#This Row],[Nazwisko]],podroze5[dnie],0))</f>
        <v>22</v>
      </c>
    </row>
    <row r="754" spans="15:24" x14ac:dyDescent="0.25">
      <c r="O754" s="1" t="s">
        <v>52</v>
      </c>
      <c r="P754" s="1" t="s">
        <v>53</v>
      </c>
      <c r="Q754" s="1" t="s">
        <v>24</v>
      </c>
      <c r="R754" s="2">
        <v>41815</v>
      </c>
      <c r="S754" s="2">
        <v>41819</v>
      </c>
      <c r="T754">
        <v>886.7</v>
      </c>
      <c r="U754" t="str">
        <f>podroze5[[#This Row],[Imie]]&amp;podroze5[[#This Row],[Nazwisko]]</f>
        <v>LidiaOpolska</v>
      </c>
      <c r="V754">
        <f>COUNTIF(podroze5[id],podroze5[[#This Row],[id]])</f>
        <v>8</v>
      </c>
      <c r="W754">
        <f>podroze5[[#This Row],[D_powr]]-podroze5[[#This Row],[D_wyj]]+1</f>
        <v>5</v>
      </c>
      <c r="X754" s="1" cm="1">
        <f t="array" ref="X754">SUM(IF(podroze5[Nazwisko]=podroze5[[#This Row],[Nazwisko]],podroze5[dnie],0))</f>
        <v>22</v>
      </c>
    </row>
    <row r="755" spans="15:24" x14ac:dyDescent="0.25">
      <c r="O755" s="1" t="s">
        <v>52</v>
      </c>
      <c r="P755" s="1" t="s">
        <v>53</v>
      </c>
      <c r="Q755" s="1" t="s">
        <v>38</v>
      </c>
      <c r="R755" s="2">
        <v>41827</v>
      </c>
      <c r="S755" s="2">
        <v>41831</v>
      </c>
      <c r="T755">
        <v>794.8</v>
      </c>
      <c r="U755" t="str">
        <f>podroze5[[#This Row],[Imie]]&amp;podroze5[[#This Row],[Nazwisko]]</f>
        <v>LidiaOpolska</v>
      </c>
      <c r="V755">
        <f>COUNTIF(podroze5[id],podroze5[[#This Row],[id]])</f>
        <v>8</v>
      </c>
      <c r="W755">
        <f>podroze5[[#This Row],[D_powr]]-podroze5[[#This Row],[D_wyj]]+1</f>
        <v>5</v>
      </c>
      <c r="X755" s="1" cm="1">
        <f t="array" ref="X755">SUM(IF(podroze5[Nazwisko]=podroze5[[#This Row],[Nazwisko]],podroze5[dnie],0))</f>
        <v>22</v>
      </c>
    </row>
    <row r="756" spans="15:24" x14ac:dyDescent="0.25">
      <c r="O756" s="1" t="s">
        <v>115</v>
      </c>
      <c r="P756" s="1" t="s">
        <v>153</v>
      </c>
      <c r="Q756" s="1" t="s">
        <v>24</v>
      </c>
      <c r="R756" s="2">
        <v>41791</v>
      </c>
      <c r="S756" s="2">
        <v>41794</v>
      </c>
      <c r="T756">
        <v>737.7</v>
      </c>
      <c r="U756" t="str">
        <f>podroze5[[#This Row],[Imie]]&amp;podroze5[[#This Row],[Nazwisko]]</f>
        <v>AnnaAugustowska</v>
      </c>
      <c r="V756">
        <f>COUNTIF(podroze5[id],podroze5[[#This Row],[id]])</f>
        <v>9</v>
      </c>
      <c r="W756">
        <f>podroze5[[#This Row],[D_powr]]-podroze5[[#This Row],[D_wyj]]+1</f>
        <v>4</v>
      </c>
      <c r="X756" s="1" cm="1">
        <f t="array" ref="X756">SUM(IF(podroze5[Nazwisko]=podroze5[[#This Row],[Nazwisko]],podroze5[dnie],0))</f>
        <v>22</v>
      </c>
    </row>
    <row r="757" spans="15:24" x14ac:dyDescent="0.25">
      <c r="O757" s="1" t="s">
        <v>115</v>
      </c>
      <c r="P757" s="1" t="s">
        <v>153</v>
      </c>
      <c r="Q757" s="1" t="s">
        <v>24</v>
      </c>
      <c r="R757" s="2">
        <v>41845</v>
      </c>
      <c r="S757" s="2">
        <v>41848</v>
      </c>
      <c r="T757">
        <v>737.7</v>
      </c>
      <c r="U757" t="str">
        <f>podroze5[[#This Row],[Imie]]&amp;podroze5[[#This Row],[Nazwisko]]</f>
        <v>AnnaAugustowska</v>
      </c>
      <c r="V757">
        <f>COUNTIF(podroze5[id],podroze5[[#This Row],[id]])</f>
        <v>9</v>
      </c>
      <c r="W757">
        <f>podroze5[[#This Row],[D_powr]]-podroze5[[#This Row],[D_wyj]]+1</f>
        <v>4</v>
      </c>
      <c r="X757" s="1" cm="1">
        <f t="array" ref="X757">SUM(IF(podroze5[Nazwisko]=podroze5[[#This Row],[Nazwisko]],podroze5[dnie],0))</f>
        <v>22</v>
      </c>
    </row>
    <row r="758" spans="15:24" x14ac:dyDescent="0.25">
      <c r="O758" s="1" t="s">
        <v>168</v>
      </c>
      <c r="P758" s="1" t="s">
        <v>169</v>
      </c>
      <c r="Q758" s="1" t="s">
        <v>59</v>
      </c>
      <c r="R758" s="2">
        <v>41982</v>
      </c>
      <c r="S758" s="2">
        <v>41984</v>
      </c>
      <c r="T758">
        <v>760</v>
      </c>
      <c r="U758" t="str">
        <f>podroze5[[#This Row],[Imie]]&amp;podroze5[[#This Row],[Nazwisko]]</f>
        <v>MarcinJarskarski</v>
      </c>
      <c r="V758">
        <f>COUNTIF(podroze5[id],podroze5[[#This Row],[id]])</f>
        <v>11</v>
      </c>
      <c r="W758">
        <f>podroze5[[#This Row],[D_powr]]-podroze5[[#This Row],[D_wyj]]+1</f>
        <v>3</v>
      </c>
      <c r="X758" s="1" cm="1">
        <f t="array" ref="X758">SUM(IF(podroze5[Nazwisko]=podroze5[[#This Row],[Nazwisko]],podroze5[dnie],0))</f>
        <v>22</v>
      </c>
    </row>
    <row r="759" spans="15:24" x14ac:dyDescent="0.25">
      <c r="O759" s="1" t="s">
        <v>15</v>
      </c>
      <c r="P759" s="1" t="s">
        <v>63</v>
      </c>
      <c r="Q759" s="1" t="s">
        <v>24</v>
      </c>
      <c r="R759" s="2">
        <v>41792</v>
      </c>
      <c r="S759" s="2">
        <v>41794</v>
      </c>
      <c r="T759">
        <v>588.70000000000005</v>
      </c>
      <c r="U759" t="str">
        <f>podroze5[[#This Row],[Imie]]&amp;podroze5[[#This Row],[Nazwisko]]</f>
        <v>PiotrRajczakowski</v>
      </c>
      <c r="V759">
        <f>COUNTIF(podroze5[id],podroze5[[#This Row],[id]])</f>
        <v>11</v>
      </c>
      <c r="W759">
        <f>podroze5[[#This Row],[D_powr]]-podroze5[[#This Row],[D_wyj]]+1</f>
        <v>3</v>
      </c>
      <c r="X759" s="1" cm="1">
        <f t="array" ref="X759">SUM(IF(podroze5[Nazwisko]=podroze5[[#This Row],[Nazwisko]],podroze5[dnie],0))</f>
        <v>22</v>
      </c>
    </row>
    <row r="760" spans="15:24" x14ac:dyDescent="0.25">
      <c r="O760" s="1" t="s">
        <v>164</v>
      </c>
      <c r="P760" s="1" t="s">
        <v>165</v>
      </c>
      <c r="Q760" s="1" t="s">
        <v>27</v>
      </c>
      <c r="R760" s="2">
        <v>41794</v>
      </c>
      <c r="S760" s="2">
        <v>41795</v>
      </c>
      <c r="T760">
        <v>570</v>
      </c>
      <c r="U760" t="str">
        <f>podroze5[[#This Row],[Imie]]&amp;podroze5[[#This Row],[Nazwisko]]</f>
        <v>AlbertMarakasz</v>
      </c>
      <c r="V760">
        <f>COUNTIF(podroze5[id],podroze5[[#This Row],[id]])</f>
        <v>14</v>
      </c>
      <c r="W760">
        <f>podroze5[[#This Row],[D_powr]]-podroze5[[#This Row],[D_wyj]]+1</f>
        <v>2</v>
      </c>
      <c r="X760" s="1" cm="1">
        <f t="array" ref="X760">SUM(IF(podroze5[Nazwisko]=podroze5[[#This Row],[Nazwisko]],podroze5[dnie],0))</f>
        <v>22</v>
      </c>
    </row>
    <row r="761" spans="15:24" x14ac:dyDescent="0.25">
      <c r="O761" s="1" t="s">
        <v>164</v>
      </c>
      <c r="P761" s="1" t="s">
        <v>165</v>
      </c>
      <c r="Q761" s="1" t="s">
        <v>59</v>
      </c>
      <c r="R761" s="2">
        <v>41806</v>
      </c>
      <c r="S761" s="2">
        <v>41807</v>
      </c>
      <c r="T761">
        <v>601</v>
      </c>
      <c r="U761" t="str">
        <f>podroze5[[#This Row],[Imie]]&amp;podroze5[[#This Row],[Nazwisko]]</f>
        <v>AlbertMarakasz</v>
      </c>
      <c r="V761">
        <f>COUNTIF(podroze5[id],podroze5[[#This Row],[id]])</f>
        <v>14</v>
      </c>
      <c r="W761">
        <f>podroze5[[#This Row],[D_powr]]-podroze5[[#This Row],[D_wyj]]+1</f>
        <v>2</v>
      </c>
      <c r="X761" s="1" cm="1">
        <f t="array" ref="X761">SUM(IF(podroze5[Nazwisko]=podroze5[[#This Row],[Nazwisko]],podroze5[dnie],0))</f>
        <v>22</v>
      </c>
    </row>
    <row r="762" spans="15:24" x14ac:dyDescent="0.25">
      <c r="O762" s="1" t="s">
        <v>164</v>
      </c>
      <c r="P762" s="1" t="s">
        <v>165</v>
      </c>
      <c r="Q762" s="1" t="s">
        <v>47</v>
      </c>
      <c r="R762" s="2">
        <v>41851</v>
      </c>
      <c r="S762" s="2">
        <v>41852</v>
      </c>
      <c r="T762">
        <v>526.79999999999995</v>
      </c>
      <c r="U762" t="str">
        <f>podroze5[[#This Row],[Imie]]&amp;podroze5[[#This Row],[Nazwisko]]</f>
        <v>AlbertMarakasz</v>
      </c>
      <c r="V762">
        <f>COUNTIF(podroze5[id],podroze5[[#This Row],[id]])</f>
        <v>14</v>
      </c>
      <c r="W762">
        <f>podroze5[[#This Row],[D_powr]]-podroze5[[#This Row],[D_wyj]]+1</f>
        <v>2</v>
      </c>
      <c r="X762" s="1" cm="1">
        <f t="array" ref="X762">SUM(IF(podroze5[Nazwisko]=podroze5[[#This Row],[Nazwisko]],podroze5[dnie],0))</f>
        <v>22</v>
      </c>
    </row>
    <row r="763" spans="15:24" x14ac:dyDescent="0.25">
      <c r="O763" s="1" t="s">
        <v>115</v>
      </c>
      <c r="P763" s="1" t="s">
        <v>153</v>
      </c>
      <c r="Q763" s="1" t="s">
        <v>72</v>
      </c>
      <c r="R763" s="2">
        <v>41827</v>
      </c>
      <c r="S763" s="2">
        <v>41829</v>
      </c>
      <c r="T763">
        <v>892.7</v>
      </c>
      <c r="U763" t="str">
        <f>podroze5[[#This Row],[Imie]]&amp;podroze5[[#This Row],[Nazwisko]]</f>
        <v>AnnaAugustowska</v>
      </c>
      <c r="V763">
        <f>COUNTIF(podroze5[id],podroze5[[#This Row],[id]])</f>
        <v>9</v>
      </c>
      <c r="W763">
        <f>podroze5[[#This Row],[D_powr]]-podroze5[[#This Row],[D_wyj]]+1</f>
        <v>3</v>
      </c>
      <c r="X763" s="1" cm="1">
        <f t="array" ref="X763">SUM(IF(podroze5[Nazwisko]=podroze5[[#This Row],[Nazwisko]],podroze5[dnie],0))</f>
        <v>22</v>
      </c>
    </row>
    <row r="764" spans="15:24" x14ac:dyDescent="0.25">
      <c r="O764" s="1" t="s">
        <v>86</v>
      </c>
      <c r="P764" s="1" t="s">
        <v>150</v>
      </c>
      <c r="Q764" s="1" t="s">
        <v>30</v>
      </c>
      <c r="R764" s="2">
        <v>41684</v>
      </c>
      <c r="S764" s="2">
        <v>41686</v>
      </c>
      <c r="T764">
        <v>450.5</v>
      </c>
      <c r="U764" t="str">
        <f>podroze5[[#This Row],[Imie]]&amp;podroze5[[#This Row],[Nazwisko]]</f>
        <v>AdamFalski</v>
      </c>
      <c r="V764">
        <f>COUNTIF(podroze5[id],podroze5[[#This Row],[id]])</f>
        <v>8</v>
      </c>
      <c r="W764">
        <f>podroze5[[#This Row],[D_powr]]-podroze5[[#This Row],[D_wyj]]+1</f>
        <v>3</v>
      </c>
      <c r="X764" s="1" cm="1">
        <f t="array" ref="X764">SUM(IF(podroze5[Nazwisko]=podroze5[[#This Row],[Nazwisko]],podroze5[dnie],0))</f>
        <v>22</v>
      </c>
    </row>
    <row r="765" spans="15:24" x14ac:dyDescent="0.25">
      <c r="O765" s="1" t="s">
        <v>52</v>
      </c>
      <c r="P765" s="1" t="s">
        <v>53</v>
      </c>
      <c r="Q765" s="1" t="s">
        <v>72</v>
      </c>
      <c r="R765" s="2">
        <v>41684</v>
      </c>
      <c r="S765" s="2">
        <v>41686</v>
      </c>
      <c r="T765">
        <v>892.7</v>
      </c>
      <c r="U765" t="str">
        <f>podroze5[[#This Row],[Imie]]&amp;podroze5[[#This Row],[Nazwisko]]</f>
        <v>LidiaOpolska</v>
      </c>
      <c r="V765">
        <f>COUNTIF(podroze5[id],podroze5[[#This Row],[id]])</f>
        <v>8</v>
      </c>
      <c r="W765">
        <f>podroze5[[#This Row],[D_powr]]-podroze5[[#This Row],[D_wyj]]+1</f>
        <v>3</v>
      </c>
      <c r="X765" s="1" cm="1">
        <f t="array" ref="X765">SUM(IF(podroze5[Nazwisko]=podroze5[[#This Row],[Nazwisko]],podroze5[dnie],0))</f>
        <v>22</v>
      </c>
    </row>
    <row r="766" spans="15:24" x14ac:dyDescent="0.25">
      <c r="O766" s="1" t="s">
        <v>168</v>
      </c>
      <c r="P766" s="1" t="s">
        <v>169</v>
      </c>
      <c r="Q766" s="1" t="s">
        <v>11</v>
      </c>
      <c r="R766" s="2">
        <v>41755</v>
      </c>
      <c r="S766" s="2">
        <v>41756</v>
      </c>
      <c r="T766">
        <v>295.39999999999998</v>
      </c>
      <c r="U766" t="str">
        <f>podroze5[[#This Row],[Imie]]&amp;podroze5[[#This Row],[Nazwisko]]</f>
        <v>MarcinJarskarski</v>
      </c>
      <c r="V766">
        <f>COUNTIF(podroze5[id],podroze5[[#This Row],[id]])</f>
        <v>11</v>
      </c>
      <c r="W766">
        <f>podroze5[[#This Row],[D_powr]]-podroze5[[#This Row],[D_wyj]]+1</f>
        <v>2</v>
      </c>
      <c r="X766" s="1" cm="1">
        <f t="array" ref="X766">SUM(IF(podroze5[Nazwisko]=podroze5[[#This Row],[Nazwisko]],podroze5[dnie],0))</f>
        <v>22</v>
      </c>
    </row>
    <row r="767" spans="15:24" x14ac:dyDescent="0.25">
      <c r="O767" s="1" t="s">
        <v>168</v>
      </c>
      <c r="P767" s="1" t="s">
        <v>169</v>
      </c>
      <c r="Q767" s="1" t="s">
        <v>24</v>
      </c>
      <c r="R767" s="2">
        <v>41827</v>
      </c>
      <c r="S767" s="2">
        <v>41828</v>
      </c>
      <c r="T767">
        <v>439.7</v>
      </c>
      <c r="U767" t="str">
        <f>podroze5[[#This Row],[Imie]]&amp;podroze5[[#This Row],[Nazwisko]]</f>
        <v>MarcinJarskarski</v>
      </c>
      <c r="V767">
        <f>COUNTIF(podroze5[id],podroze5[[#This Row],[id]])</f>
        <v>11</v>
      </c>
      <c r="W767">
        <f>podroze5[[#This Row],[D_powr]]-podroze5[[#This Row],[D_wyj]]+1</f>
        <v>2</v>
      </c>
      <c r="X767" s="1" cm="1">
        <f t="array" ref="X767">SUM(IF(podroze5[Nazwisko]=podroze5[[#This Row],[Nazwisko]],podroze5[dnie],0))</f>
        <v>22</v>
      </c>
    </row>
    <row r="768" spans="15:24" x14ac:dyDescent="0.25">
      <c r="O768" s="1" t="s">
        <v>168</v>
      </c>
      <c r="P768" s="1" t="s">
        <v>169</v>
      </c>
      <c r="Q768" s="1" t="s">
        <v>11</v>
      </c>
      <c r="R768" s="2">
        <v>41835</v>
      </c>
      <c r="S768" s="2">
        <v>41836</v>
      </c>
      <c r="T768">
        <v>295.39999999999998</v>
      </c>
      <c r="U768" t="str">
        <f>podroze5[[#This Row],[Imie]]&amp;podroze5[[#This Row],[Nazwisko]]</f>
        <v>MarcinJarskarski</v>
      </c>
      <c r="V768">
        <f>COUNTIF(podroze5[id],podroze5[[#This Row],[id]])</f>
        <v>11</v>
      </c>
      <c r="W768">
        <f>podroze5[[#This Row],[D_powr]]-podroze5[[#This Row],[D_wyj]]+1</f>
        <v>2</v>
      </c>
      <c r="X768" s="1" cm="1">
        <f t="array" ref="X768">SUM(IF(podroze5[Nazwisko]=podroze5[[#This Row],[Nazwisko]],podroze5[dnie],0))</f>
        <v>22</v>
      </c>
    </row>
    <row r="769" spans="15:24" x14ac:dyDescent="0.25">
      <c r="O769" s="1" t="s">
        <v>168</v>
      </c>
      <c r="P769" s="1" t="s">
        <v>169</v>
      </c>
      <c r="Q769" s="1" t="s">
        <v>27</v>
      </c>
      <c r="R769" s="2">
        <v>41935</v>
      </c>
      <c r="S769" s="2">
        <v>41936</v>
      </c>
      <c r="T769">
        <v>570</v>
      </c>
      <c r="U769" t="str">
        <f>podroze5[[#This Row],[Imie]]&amp;podroze5[[#This Row],[Nazwisko]]</f>
        <v>MarcinJarskarski</v>
      </c>
      <c r="V769">
        <f>COUNTIF(podroze5[id],podroze5[[#This Row],[id]])</f>
        <v>11</v>
      </c>
      <c r="W769">
        <f>podroze5[[#This Row],[D_powr]]-podroze5[[#This Row],[D_wyj]]+1</f>
        <v>2</v>
      </c>
      <c r="X769" s="1" cm="1">
        <f t="array" ref="X769">SUM(IF(podroze5[Nazwisko]=podroze5[[#This Row],[Nazwisko]],podroze5[dnie],0))</f>
        <v>22</v>
      </c>
    </row>
    <row r="770" spans="15:24" x14ac:dyDescent="0.25">
      <c r="O770" s="1" t="s">
        <v>168</v>
      </c>
      <c r="P770" s="1" t="s">
        <v>169</v>
      </c>
      <c r="Q770" s="1" t="s">
        <v>66</v>
      </c>
      <c r="R770" s="2">
        <v>41995</v>
      </c>
      <c r="S770" s="2">
        <v>41996</v>
      </c>
      <c r="T770">
        <v>485.7</v>
      </c>
      <c r="U770" t="str">
        <f>podroze5[[#This Row],[Imie]]&amp;podroze5[[#This Row],[Nazwisko]]</f>
        <v>MarcinJarskarski</v>
      </c>
      <c r="V770">
        <f>COUNTIF(podroze5[id],podroze5[[#This Row],[id]])</f>
        <v>11</v>
      </c>
      <c r="W770">
        <f>podroze5[[#This Row],[D_powr]]-podroze5[[#This Row],[D_wyj]]+1</f>
        <v>2</v>
      </c>
      <c r="X770" s="1" cm="1">
        <f t="array" ref="X770">SUM(IF(podroze5[Nazwisko]=podroze5[[#This Row],[Nazwisko]],podroze5[dnie],0))</f>
        <v>22</v>
      </c>
    </row>
    <row r="771" spans="15:24" x14ac:dyDescent="0.25">
      <c r="O771" s="1" t="s">
        <v>15</v>
      </c>
      <c r="P771" s="1" t="s">
        <v>63</v>
      </c>
      <c r="Q771" s="1" t="s">
        <v>11</v>
      </c>
      <c r="R771" s="2">
        <v>41648</v>
      </c>
      <c r="S771" s="2">
        <v>41649</v>
      </c>
      <c r="T771">
        <v>295.39999999999998</v>
      </c>
      <c r="U771" t="str">
        <f>podroze5[[#This Row],[Imie]]&amp;podroze5[[#This Row],[Nazwisko]]</f>
        <v>PiotrRajczakowski</v>
      </c>
      <c r="V771">
        <f>COUNTIF(podroze5[id],podroze5[[#This Row],[id]])</f>
        <v>11</v>
      </c>
      <c r="W771">
        <f>podroze5[[#This Row],[D_powr]]-podroze5[[#This Row],[D_wyj]]+1</f>
        <v>2</v>
      </c>
      <c r="X771" s="1" cm="1">
        <f t="array" ref="X771">SUM(IF(podroze5[Nazwisko]=podroze5[[#This Row],[Nazwisko]],podroze5[dnie],0))</f>
        <v>22</v>
      </c>
    </row>
    <row r="772" spans="15:24" x14ac:dyDescent="0.25">
      <c r="O772" s="1" t="s">
        <v>15</v>
      </c>
      <c r="P772" s="1" t="s">
        <v>63</v>
      </c>
      <c r="Q772" s="1" t="s">
        <v>66</v>
      </c>
      <c r="R772" s="2">
        <v>41715</v>
      </c>
      <c r="S772" s="2">
        <v>41716</v>
      </c>
      <c r="T772">
        <v>485.7</v>
      </c>
      <c r="U772" t="str">
        <f>podroze5[[#This Row],[Imie]]&amp;podroze5[[#This Row],[Nazwisko]]</f>
        <v>PiotrRajczakowski</v>
      </c>
      <c r="V772">
        <f>COUNTIF(podroze5[id],podroze5[[#This Row],[id]])</f>
        <v>11</v>
      </c>
      <c r="W772">
        <f>podroze5[[#This Row],[D_powr]]-podroze5[[#This Row],[D_wyj]]+1</f>
        <v>2</v>
      </c>
      <c r="X772" s="1" cm="1">
        <f t="array" ref="X772">SUM(IF(podroze5[Nazwisko]=podroze5[[#This Row],[Nazwisko]],podroze5[dnie],0))</f>
        <v>22</v>
      </c>
    </row>
    <row r="773" spans="15:24" x14ac:dyDescent="0.25">
      <c r="O773" s="1" t="s">
        <v>15</v>
      </c>
      <c r="P773" s="1" t="s">
        <v>63</v>
      </c>
      <c r="Q773" s="1" t="s">
        <v>66</v>
      </c>
      <c r="R773" s="2">
        <v>41827</v>
      </c>
      <c r="S773" s="2">
        <v>41828</v>
      </c>
      <c r="T773">
        <v>485.7</v>
      </c>
      <c r="U773" t="str">
        <f>podroze5[[#This Row],[Imie]]&amp;podroze5[[#This Row],[Nazwisko]]</f>
        <v>PiotrRajczakowski</v>
      </c>
      <c r="V773">
        <f>COUNTIF(podroze5[id],podroze5[[#This Row],[id]])</f>
        <v>11</v>
      </c>
      <c r="W773">
        <f>podroze5[[#This Row],[D_powr]]-podroze5[[#This Row],[D_wyj]]+1</f>
        <v>2</v>
      </c>
      <c r="X773" s="1" cm="1">
        <f t="array" ref="X773">SUM(IF(podroze5[Nazwisko]=podroze5[[#This Row],[Nazwisko]],podroze5[dnie],0))</f>
        <v>22</v>
      </c>
    </row>
    <row r="774" spans="15:24" x14ac:dyDescent="0.25">
      <c r="O774" s="1" t="s">
        <v>15</v>
      </c>
      <c r="P774" s="1" t="s">
        <v>63</v>
      </c>
      <c r="Q774" s="1" t="s">
        <v>27</v>
      </c>
      <c r="R774" s="2">
        <v>41911</v>
      </c>
      <c r="S774" s="2">
        <v>41912</v>
      </c>
      <c r="T774">
        <v>570</v>
      </c>
      <c r="U774" t="str">
        <f>podroze5[[#This Row],[Imie]]&amp;podroze5[[#This Row],[Nazwisko]]</f>
        <v>PiotrRajczakowski</v>
      </c>
      <c r="V774">
        <f>COUNTIF(podroze5[id],podroze5[[#This Row],[id]])</f>
        <v>11</v>
      </c>
      <c r="W774">
        <f>podroze5[[#This Row],[D_powr]]-podroze5[[#This Row],[D_wyj]]+1</f>
        <v>2</v>
      </c>
      <c r="X774" s="1" cm="1">
        <f t="array" ref="X774">SUM(IF(podroze5[Nazwisko]=podroze5[[#This Row],[Nazwisko]],podroze5[dnie],0))</f>
        <v>22</v>
      </c>
    </row>
    <row r="775" spans="15:24" x14ac:dyDescent="0.25">
      <c r="O775" s="1" t="s">
        <v>15</v>
      </c>
      <c r="P775" s="1" t="s">
        <v>63</v>
      </c>
      <c r="Q775" s="1" t="s">
        <v>11</v>
      </c>
      <c r="R775" s="2">
        <v>41989</v>
      </c>
      <c r="S775" s="2">
        <v>41990</v>
      </c>
      <c r="T775">
        <v>295.39999999999998</v>
      </c>
      <c r="U775" t="str">
        <f>podroze5[[#This Row],[Imie]]&amp;podroze5[[#This Row],[Nazwisko]]</f>
        <v>PiotrRajczakowski</v>
      </c>
      <c r="V775">
        <f>COUNTIF(podroze5[id],podroze5[[#This Row],[id]])</f>
        <v>11</v>
      </c>
      <c r="W775">
        <f>podroze5[[#This Row],[D_powr]]-podroze5[[#This Row],[D_wyj]]+1</f>
        <v>2</v>
      </c>
      <c r="X775" s="1" cm="1">
        <f t="array" ref="X775">SUM(IF(podroze5[Nazwisko]=podroze5[[#This Row],[Nazwisko]],podroze5[dnie],0))</f>
        <v>22</v>
      </c>
    </row>
    <row r="776" spans="15:24" x14ac:dyDescent="0.25">
      <c r="O776" s="1" t="s">
        <v>115</v>
      </c>
      <c r="P776" s="1" t="s">
        <v>153</v>
      </c>
      <c r="Q776" s="1" t="s">
        <v>47</v>
      </c>
      <c r="R776" s="2">
        <v>41863</v>
      </c>
      <c r="S776" s="2">
        <v>41864</v>
      </c>
      <c r="T776">
        <v>526.79999999999995</v>
      </c>
      <c r="U776" t="str">
        <f>podroze5[[#This Row],[Imie]]&amp;podroze5[[#This Row],[Nazwisko]]</f>
        <v>AnnaAugustowska</v>
      </c>
      <c r="V776">
        <f>COUNTIF(podroze5[id],podroze5[[#This Row],[id]])</f>
        <v>9</v>
      </c>
      <c r="W776">
        <f>podroze5[[#This Row],[D_powr]]-podroze5[[#This Row],[D_wyj]]+1</f>
        <v>2</v>
      </c>
      <c r="X776" s="1" cm="1">
        <f t="array" ref="X776">SUM(IF(podroze5[Nazwisko]=podroze5[[#This Row],[Nazwisko]],podroze5[dnie],0))</f>
        <v>22</v>
      </c>
    </row>
    <row r="777" spans="15:24" x14ac:dyDescent="0.25">
      <c r="O777" s="1" t="s">
        <v>86</v>
      </c>
      <c r="P777" s="1" t="s">
        <v>150</v>
      </c>
      <c r="Q777" s="1" t="s">
        <v>30</v>
      </c>
      <c r="R777" s="2">
        <v>41899</v>
      </c>
      <c r="S777" s="2">
        <v>41900</v>
      </c>
      <c r="T777">
        <v>331.5</v>
      </c>
      <c r="U777" t="str">
        <f>podroze5[[#This Row],[Imie]]&amp;podroze5[[#This Row],[Nazwisko]]</f>
        <v>AdamFalski</v>
      </c>
      <c r="V777">
        <f>COUNTIF(podroze5[id],podroze5[[#This Row],[id]])</f>
        <v>8</v>
      </c>
      <c r="W777">
        <f>podroze5[[#This Row],[D_powr]]-podroze5[[#This Row],[D_wyj]]+1</f>
        <v>2</v>
      </c>
      <c r="X777" s="1" cm="1">
        <f t="array" ref="X777">SUM(IF(podroze5[Nazwisko]=podroze5[[#This Row],[Nazwisko]],podroze5[dnie],0))</f>
        <v>22</v>
      </c>
    </row>
    <row r="778" spans="15:24" x14ac:dyDescent="0.25">
      <c r="O778" s="1" t="s">
        <v>86</v>
      </c>
      <c r="P778" s="1" t="s">
        <v>150</v>
      </c>
      <c r="Q778" s="1" t="s">
        <v>8</v>
      </c>
      <c r="R778" s="2">
        <v>41934</v>
      </c>
      <c r="S778" s="2">
        <v>41935</v>
      </c>
      <c r="T778">
        <v>891</v>
      </c>
      <c r="U778" t="str">
        <f>podroze5[[#This Row],[Imie]]&amp;podroze5[[#This Row],[Nazwisko]]</f>
        <v>AdamFalski</v>
      </c>
      <c r="V778">
        <f>COUNTIF(podroze5[id],podroze5[[#This Row],[id]])</f>
        <v>8</v>
      </c>
      <c r="W778">
        <f>podroze5[[#This Row],[D_powr]]-podroze5[[#This Row],[D_wyj]]+1</f>
        <v>2</v>
      </c>
      <c r="X778" s="1" cm="1">
        <f t="array" ref="X778">SUM(IF(podroze5[Nazwisko]=podroze5[[#This Row],[Nazwisko]],podroze5[dnie],0))</f>
        <v>22</v>
      </c>
    </row>
    <row r="779" spans="15:24" x14ac:dyDescent="0.25">
      <c r="O779" s="1" t="s">
        <v>86</v>
      </c>
      <c r="P779" s="1" t="s">
        <v>150</v>
      </c>
      <c r="Q779" s="1" t="s">
        <v>27</v>
      </c>
      <c r="R779" s="2">
        <v>41935</v>
      </c>
      <c r="S779" s="2">
        <v>41936</v>
      </c>
      <c r="T779">
        <v>570</v>
      </c>
      <c r="U779" t="str">
        <f>podroze5[[#This Row],[Imie]]&amp;podroze5[[#This Row],[Nazwisko]]</f>
        <v>AdamFalski</v>
      </c>
      <c r="V779">
        <f>COUNTIF(podroze5[id],podroze5[[#This Row],[id]])</f>
        <v>8</v>
      </c>
      <c r="W779">
        <f>podroze5[[#This Row],[D_powr]]-podroze5[[#This Row],[D_wyj]]+1</f>
        <v>2</v>
      </c>
      <c r="X779" s="1" cm="1">
        <f t="array" ref="X779">SUM(IF(podroze5[Nazwisko]=podroze5[[#This Row],[Nazwisko]],podroze5[dnie],0))</f>
        <v>22</v>
      </c>
    </row>
    <row r="780" spans="15:24" x14ac:dyDescent="0.25">
      <c r="O780" s="1" t="s">
        <v>86</v>
      </c>
      <c r="P780" s="1" t="s">
        <v>150</v>
      </c>
      <c r="Q780" s="1" t="s">
        <v>72</v>
      </c>
      <c r="R780" s="2">
        <v>41971</v>
      </c>
      <c r="S780" s="2">
        <v>41972</v>
      </c>
      <c r="T780">
        <v>693.7</v>
      </c>
      <c r="U780" t="str">
        <f>podroze5[[#This Row],[Imie]]&amp;podroze5[[#This Row],[Nazwisko]]</f>
        <v>AdamFalski</v>
      </c>
      <c r="V780">
        <f>COUNTIF(podroze5[id],podroze5[[#This Row],[id]])</f>
        <v>8</v>
      </c>
      <c r="W780">
        <f>podroze5[[#This Row],[D_powr]]-podroze5[[#This Row],[D_wyj]]+1</f>
        <v>2</v>
      </c>
      <c r="X780" s="1" cm="1">
        <f t="array" ref="X780">SUM(IF(podroze5[Nazwisko]=podroze5[[#This Row],[Nazwisko]],podroze5[dnie],0))</f>
        <v>22</v>
      </c>
    </row>
    <row r="781" spans="15:24" x14ac:dyDescent="0.25">
      <c r="O781" s="1" t="s">
        <v>164</v>
      </c>
      <c r="P781" s="1" t="s">
        <v>165</v>
      </c>
      <c r="Q781" s="1" t="s">
        <v>47</v>
      </c>
      <c r="R781" s="2">
        <v>41827</v>
      </c>
      <c r="S781" s="2">
        <v>41827</v>
      </c>
      <c r="T781">
        <v>363.8</v>
      </c>
      <c r="U781" t="str">
        <f>podroze5[[#This Row],[Imie]]&amp;podroze5[[#This Row],[Nazwisko]]</f>
        <v>AlbertMarakasz</v>
      </c>
      <c r="V781">
        <f>COUNTIF(podroze5[id],podroze5[[#This Row],[id]])</f>
        <v>14</v>
      </c>
      <c r="W781">
        <f>podroze5[[#This Row],[D_powr]]-podroze5[[#This Row],[D_wyj]]+1</f>
        <v>1</v>
      </c>
      <c r="X781" s="1" cm="1">
        <f t="array" ref="X781">SUM(IF(podroze5[Nazwisko]=podroze5[[#This Row],[Nazwisko]],podroze5[dnie],0))</f>
        <v>22</v>
      </c>
    </row>
    <row r="782" spans="15:24" x14ac:dyDescent="0.25">
      <c r="O782" s="1" t="s">
        <v>164</v>
      </c>
      <c r="P782" s="1" t="s">
        <v>165</v>
      </c>
      <c r="Q782" s="1" t="s">
        <v>59</v>
      </c>
      <c r="R782" s="2">
        <v>41830</v>
      </c>
      <c r="S782" s="2">
        <v>41830</v>
      </c>
      <c r="T782">
        <v>442</v>
      </c>
      <c r="U782" t="str">
        <f>podroze5[[#This Row],[Imie]]&amp;podroze5[[#This Row],[Nazwisko]]</f>
        <v>AlbertMarakasz</v>
      </c>
      <c r="V782">
        <f>COUNTIF(podroze5[id],podroze5[[#This Row],[id]])</f>
        <v>14</v>
      </c>
      <c r="W782">
        <f>podroze5[[#This Row],[D_powr]]-podroze5[[#This Row],[D_wyj]]+1</f>
        <v>1</v>
      </c>
      <c r="X782" s="1" cm="1">
        <f t="array" ref="X782">SUM(IF(podroze5[Nazwisko]=podroze5[[#This Row],[Nazwisko]],podroze5[dnie],0))</f>
        <v>22</v>
      </c>
    </row>
    <row r="783" spans="15:24" x14ac:dyDescent="0.25">
      <c r="O783" s="1" t="s">
        <v>164</v>
      </c>
      <c r="P783" s="1" t="s">
        <v>165</v>
      </c>
      <c r="Q783" s="1" t="s">
        <v>72</v>
      </c>
      <c r="R783" s="2">
        <v>41946</v>
      </c>
      <c r="S783" s="2">
        <v>41946</v>
      </c>
      <c r="T783">
        <v>494.7</v>
      </c>
      <c r="U783" t="str">
        <f>podroze5[[#This Row],[Imie]]&amp;podroze5[[#This Row],[Nazwisko]]</f>
        <v>AlbertMarakasz</v>
      </c>
      <c r="V783">
        <f>COUNTIF(podroze5[id],podroze5[[#This Row],[id]])</f>
        <v>14</v>
      </c>
      <c r="W783">
        <f>podroze5[[#This Row],[D_powr]]-podroze5[[#This Row],[D_wyj]]+1</f>
        <v>1</v>
      </c>
      <c r="X783" s="1" cm="1">
        <f t="array" ref="X783">SUM(IF(podroze5[Nazwisko]=podroze5[[#This Row],[Nazwisko]],podroze5[dnie],0))</f>
        <v>22</v>
      </c>
    </row>
    <row r="784" spans="15:24" x14ac:dyDescent="0.25">
      <c r="O784" s="1" t="s">
        <v>164</v>
      </c>
      <c r="P784" s="1" t="s">
        <v>165</v>
      </c>
      <c r="Q784" s="1" t="s">
        <v>66</v>
      </c>
      <c r="R784" s="2">
        <v>41950</v>
      </c>
      <c r="S784" s="2">
        <v>41950</v>
      </c>
      <c r="T784">
        <v>307.7</v>
      </c>
      <c r="U784" t="str">
        <f>podroze5[[#This Row],[Imie]]&amp;podroze5[[#This Row],[Nazwisko]]</f>
        <v>AlbertMarakasz</v>
      </c>
      <c r="V784">
        <f>COUNTIF(podroze5[id],podroze5[[#This Row],[id]])</f>
        <v>14</v>
      </c>
      <c r="W784">
        <f>podroze5[[#This Row],[D_powr]]-podroze5[[#This Row],[D_wyj]]+1</f>
        <v>1</v>
      </c>
      <c r="X784" s="1" cm="1">
        <f t="array" ref="X784">SUM(IF(podroze5[Nazwisko]=podroze5[[#This Row],[Nazwisko]],podroze5[dnie],0))</f>
        <v>22</v>
      </c>
    </row>
    <row r="785" spans="15:24" x14ac:dyDescent="0.25">
      <c r="O785" s="1" t="s">
        <v>164</v>
      </c>
      <c r="P785" s="1" t="s">
        <v>165</v>
      </c>
      <c r="Q785" s="1" t="s">
        <v>38</v>
      </c>
      <c r="R785" s="2">
        <v>41960</v>
      </c>
      <c r="S785" s="2">
        <v>41960</v>
      </c>
      <c r="T785">
        <v>278.8</v>
      </c>
      <c r="U785" t="str">
        <f>podroze5[[#This Row],[Imie]]&amp;podroze5[[#This Row],[Nazwisko]]</f>
        <v>AlbertMarakasz</v>
      </c>
      <c r="V785">
        <f>COUNTIF(podroze5[id],podroze5[[#This Row],[id]])</f>
        <v>14</v>
      </c>
      <c r="W785">
        <f>podroze5[[#This Row],[D_powr]]-podroze5[[#This Row],[D_wyj]]+1</f>
        <v>1</v>
      </c>
      <c r="X785" s="1" cm="1">
        <f t="array" ref="X785">SUM(IF(podroze5[Nazwisko]=podroze5[[#This Row],[Nazwisko]],podroze5[dnie],0))</f>
        <v>22</v>
      </c>
    </row>
    <row r="786" spans="15:24" x14ac:dyDescent="0.25">
      <c r="O786" s="1" t="s">
        <v>164</v>
      </c>
      <c r="P786" s="1" t="s">
        <v>165</v>
      </c>
      <c r="Q786" s="1" t="s">
        <v>17</v>
      </c>
      <c r="R786" s="2">
        <v>41962</v>
      </c>
      <c r="S786" s="2">
        <v>41962</v>
      </c>
      <c r="T786">
        <v>501.5</v>
      </c>
      <c r="U786" t="str">
        <f>podroze5[[#This Row],[Imie]]&amp;podroze5[[#This Row],[Nazwisko]]</f>
        <v>AlbertMarakasz</v>
      </c>
      <c r="V786">
        <f>COUNTIF(podroze5[id],podroze5[[#This Row],[id]])</f>
        <v>14</v>
      </c>
      <c r="W786">
        <f>podroze5[[#This Row],[D_powr]]-podroze5[[#This Row],[D_wyj]]+1</f>
        <v>1</v>
      </c>
      <c r="X786" s="1" cm="1">
        <f t="array" ref="X786">SUM(IF(podroze5[Nazwisko]=podroze5[[#This Row],[Nazwisko]],podroze5[dnie],0))</f>
        <v>22</v>
      </c>
    </row>
    <row r="787" spans="15:24" x14ac:dyDescent="0.25">
      <c r="O787" s="1" t="s">
        <v>164</v>
      </c>
      <c r="P787" s="1" t="s">
        <v>165</v>
      </c>
      <c r="Q787" s="1" t="s">
        <v>72</v>
      </c>
      <c r="R787" s="2">
        <v>41965</v>
      </c>
      <c r="S787" s="2">
        <v>41965</v>
      </c>
      <c r="T787">
        <v>494.7</v>
      </c>
      <c r="U787" t="str">
        <f>podroze5[[#This Row],[Imie]]&amp;podroze5[[#This Row],[Nazwisko]]</f>
        <v>AlbertMarakasz</v>
      </c>
      <c r="V787">
        <f>COUNTIF(podroze5[id],podroze5[[#This Row],[id]])</f>
        <v>14</v>
      </c>
      <c r="W787">
        <f>podroze5[[#This Row],[D_powr]]-podroze5[[#This Row],[D_wyj]]+1</f>
        <v>1</v>
      </c>
      <c r="X787" s="1" cm="1">
        <f t="array" ref="X787">SUM(IF(podroze5[Nazwisko]=podroze5[[#This Row],[Nazwisko]],podroze5[dnie],0))</f>
        <v>22</v>
      </c>
    </row>
    <row r="788" spans="15:24" x14ac:dyDescent="0.25">
      <c r="O788" s="1" t="s">
        <v>164</v>
      </c>
      <c r="P788" s="1" t="s">
        <v>165</v>
      </c>
      <c r="Q788" s="1" t="s">
        <v>14</v>
      </c>
      <c r="R788" s="2">
        <v>41968</v>
      </c>
      <c r="S788" s="2">
        <v>41968</v>
      </c>
      <c r="T788">
        <v>178.5</v>
      </c>
      <c r="U788" t="str">
        <f>podroze5[[#This Row],[Imie]]&amp;podroze5[[#This Row],[Nazwisko]]</f>
        <v>AlbertMarakasz</v>
      </c>
      <c r="V788">
        <f>COUNTIF(podroze5[id],podroze5[[#This Row],[id]])</f>
        <v>14</v>
      </c>
      <c r="W788">
        <f>podroze5[[#This Row],[D_powr]]-podroze5[[#This Row],[D_wyj]]+1</f>
        <v>1</v>
      </c>
      <c r="X788" s="1" cm="1">
        <f t="array" ref="X788">SUM(IF(podroze5[Nazwisko]=podroze5[[#This Row],[Nazwisko]],podroze5[dnie],0))</f>
        <v>22</v>
      </c>
    </row>
    <row r="789" spans="15:24" x14ac:dyDescent="0.25">
      <c r="O789" s="1" t="s">
        <v>164</v>
      </c>
      <c r="P789" s="1" t="s">
        <v>165</v>
      </c>
      <c r="Q789" s="1" t="s">
        <v>17</v>
      </c>
      <c r="R789" s="2">
        <v>41995</v>
      </c>
      <c r="S789" s="2">
        <v>41995</v>
      </c>
      <c r="T789">
        <v>501.5</v>
      </c>
      <c r="U789" t="str">
        <f>podroze5[[#This Row],[Imie]]&amp;podroze5[[#This Row],[Nazwisko]]</f>
        <v>AlbertMarakasz</v>
      </c>
      <c r="V789">
        <f>COUNTIF(podroze5[id],podroze5[[#This Row],[id]])</f>
        <v>14</v>
      </c>
      <c r="W789">
        <f>podroze5[[#This Row],[D_powr]]-podroze5[[#This Row],[D_wyj]]+1</f>
        <v>1</v>
      </c>
      <c r="X789" s="1" cm="1">
        <f t="array" ref="X789">SUM(IF(podroze5[Nazwisko]=podroze5[[#This Row],[Nazwisko]],podroze5[dnie],0))</f>
        <v>22</v>
      </c>
    </row>
    <row r="790" spans="15:24" x14ac:dyDescent="0.25">
      <c r="O790" s="1" t="s">
        <v>168</v>
      </c>
      <c r="P790" s="1" t="s">
        <v>169</v>
      </c>
      <c r="Q790" s="1" t="s">
        <v>8</v>
      </c>
      <c r="R790" s="2">
        <v>41841</v>
      </c>
      <c r="S790" s="2">
        <v>41841</v>
      </c>
      <c r="T790">
        <v>680</v>
      </c>
      <c r="U790" t="str">
        <f>podroze5[[#This Row],[Imie]]&amp;podroze5[[#This Row],[Nazwisko]]</f>
        <v>MarcinJarskarski</v>
      </c>
      <c r="V790">
        <f>COUNTIF(podroze5[id],podroze5[[#This Row],[id]])</f>
        <v>11</v>
      </c>
      <c r="W790">
        <f>podroze5[[#This Row],[D_powr]]-podroze5[[#This Row],[D_wyj]]+1</f>
        <v>1</v>
      </c>
      <c r="X790" s="1" cm="1">
        <f t="array" ref="X790">SUM(IF(podroze5[Nazwisko]=podroze5[[#This Row],[Nazwisko]],podroze5[dnie],0))</f>
        <v>22</v>
      </c>
    </row>
    <row r="791" spans="15:24" x14ac:dyDescent="0.25">
      <c r="O791" s="1" t="s">
        <v>168</v>
      </c>
      <c r="P791" s="1" t="s">
        <v>169</v>
      </c>
      <c r="Q791" s="1" t="s">
        <v>17</v>
      </c>
      <c r="R791" s="2">
        <v>41922</v>
      </c>
      <c r="S791" s="2">
        <v>41922</v>
      </c>
      <c r="T791">
        <v>501.5</v>
      </c>
      <c r="U791" t="str">
        <f>podroze5[[#This Row],[Imie]]&amp;podroze5[[#This Row],[Nazwisko]]</f>
        <v>MarcinJarskarski</v>
      </c>
      <c r="V791">
        <f>COUNTIF(podroze5[id],podroze5[[#This Row],[id]])</f>
        <v>11</v>
      </c>
      <c r="W791">
        <f>podroze5[[#This Row],[D_powr]]-podroze5[[#This Row],[D_wyj]]+1</f>
        <v>1</v>
      </c>
      <c r="X791" s="1" cm="1">
        <f t="array" ref="X791">SUM(IF(podroze5[Nazwisko]=podroze5[[#This Row],[Nazwisko]],podroze5[dnie],0))</f>
        <v>22</v>
      </c>
    </row>
    <row r="792" spans="15:24" x14ac:dyDescent="0.25">
      <c r="O792" s="1" t="s">
        <v>168</v>
      </c>
      <c r="P792" s="1" t="s">
        <v>169</v>
      </c>
      <c r="Q792" s="1" t="s">
        <v>19</v>
      </c>
      <c r="R792" s="2">
        <v>41925</v>
      </c>
      <c r="S792" s="2">
        <v>41925</v>
      </c>
      <c r="T792">
        <v>513.4</v>
      </c>
      <c r="U792" t="str">
        <f>podroze5[[#This Row],[Imie]]&amp;podroze5[[#This Row],[Nazwisko]]</f>
        <v>MarcinJarskarski</v>
      </c>
      <c r="V792">
        <f>COUNTIF(podroze5[id],podroze5[[#This Row],[id]])</f>
        <v>11</v>
      </c>
      <c r="W792">
        <f>podroze5[[#This Row],[D_powr]]-podroze5[[#This Row],[D_wyj]]+1</f>
        <v>1</v>
      </c>
      <c r="X792" s="1" cm="1">
        <f t="array" ref="X792">SUM(IF(podroze5[Nazwisko]=podroze5[[#This Row],[Nazwisko]],podroze5[dnie],0))</f>
        <v>22</v>
      </c>
    </row>
    <row r="793" spans="15:24" x14ac:dyDescent="0.25">
      <c r="O793" s="1" t="s">
        <v>168</v>
      </c>
      <c r="P793" s="1" t="s">
        <v>169</v>
      </c>
      <c r="Q793" s="1" t="s">
        <v>11</v>
      </c>
      <c r="R793" s="2">
        <v>41962</v>
      </c>
      <c r="S793" s="2">
        <v>41962</v>
      </c>
      <c r="T793">
        <v>156.4</v>
      </c>
      <c r="U793" t="str">
        <f>podroze5[[#This Row],[Imie]]&amp;podroze5[[#This Row],[Nazwisko]]</f>
        <v>MarcinJarskarski</v>
      </c>
      <c r="V793">
        <f>COUNTIF(podroze5[id],podroze5[[#This Row],[id]])</f>
        <v>11</v>
      </c>
      <c r="W793">
        <f>podroze5[[#This Row],[D_powr]]-podroze5[[#This Row],[D_wyj]]+1</f>
        <v>1</v>
      </c>
      <c r="X793" s="1" cm="1">
        <f t="array" ref="X793">SUM(IF(podroze5[Nazwisko]=podroze5[[#This Row],[Nazwisko]],podroze5[dnie],0))</f>
        <v>22</v>
      </c>
    </row>
    <row r="794" spans="15:24" x14ac:dyDescent="0.25">
      <c r="O794" s="1" t="s">
        <v>15</v>
      </c>
      <c r="P794" s="1" t="s">
        <v>63</v>
      </c>
      <c r="Q794" s="1" t="s">
        <v>19</v>
      </c>
      <c r="R794" s="2">
        <v>41653</v>
      </c>
      <c r="S794" s="2">
        <v>41653</v>
      </c>
      <c r="T794">
        <v>513.4</v>
      </c>
      <c r="U794" t="str">
        <f>podroze5[[#This Row],[Imie]]&amp;podroze5[[#This Row],[Nazwisko]]</f>
        <v>PiotrRajczakowski</v>
      </c>
      <c r="V794">
        <f>COUNTIF(podroze5[id],podroze5[[#This Row],[id]])</f>
        <v>11</v>
      </c>
      <c r="W794">
        <f>podroze5[[#This Row],[D_powr]]-podroze5[[#This Row],[D_wyj]]+1</f>
        <v>1</v>
      </c>
      <c r="X794" s="1" cm="1">
        <f t="array" ref="X794">SUM(IF(podroze5[Nazwisko]=podroze5[[#This Row],[Nazwisko]],podroze5[dnie],0))</f>
        <v>22</v>
      </c>
    </row>
    <row r="795" spans="15:24" x14ac:dyDescent="0.25">
      <c r="O795" s="1" t="s">
        <v>15</v>
      </c>
      <c r="P795" s="1" t="s">
        <v>63</v>
      </c>
      <c r="Q795" s="1" t="s">
        <v>17</v>
      </c>
      <c r="R795" s="2">
        <v>41834</v>
      </c>
      <c r="S795" s="2">
        <v>41834</v>
      </c>
      <c r="T795">
        <v>501.5</v>
      </c>
      <c r="U795" t="str">
        <f>podroze5[[#This Row],[Imie]]&amp;podroze5[[#This Row],[Nazwisko]]</f>
        <v>PiotrRajczakowski</v>
      </c>
      <c r="V795">
        <f>COUNTIF(podroze5[id],podroze5[[#This Row],[id]])</f>
        <v>11</v>
      </c>
      <c r="W795">
        <f>podroze5[[#This Row],[D_powr]]-podroze5[[#This Row],[D_wyj]]+1</f>
        <v>1</v>
      </c>
      <c r="X795" s="1" cm="1">
        <f t="array" ref="X795">SUM(IF(podroze5[Nazwisko]=podroze5[[#This Row],[Nazwisko]],podroze5[dnie],0))</f>
        <v>22</v>
      </c>
    </row>
    <row r="796" spans="15:24" x14ac:dyDescent="0.25">
      <c r="O796" s="1" t="s">
        <v>15</v>
      </c>
      <c r="P796" s="1" t="s">
        <v>63</v>
      </c>
      <c r="Q796" s="1" t="s">
        <v>11</v>
      </c>
      <c r="R796" s="2">
        <v>41839</v>
      </c>
      <c r="S796" s="2">
        <v>41839</v>
      </c>
      <c r="T796">
        <v>156.4</v>
      </c>
      <c r="U796" t="str">
        <f>podroze5[[#This Row],[Imie]]&amp;podroze5[[#This Row],[Nazwisko]]</f>
        <v>PiotrRajczakowski</v>
      </c>
      <c r="V796">
        <f>COUNTIF(podroze5[id],podroze5[[#This Row],[id]])</f>
        <v>11</v>
      </c>
      <c r="W796">
        <f>podroze5[[#This Row],[D_powr]]-podroze5[[#This Row],[D_wyj]]+1</f>
        <v>1</v>
      </c>
      <c r="X796" s="1" cm="1">
        <f t="array" ref="X796">SUM(IF(podroze5[Nazwisko]=podroze5[[#This Row],[Nazwisko]],podroze5[dnie],0))</f>
        <v>22</v>
      </c>
    </row>
    <row r="797" spans="15:24" x14ac:dyDescent="0.25">
      <c r="O797" s="1" t="s">
        <v>15</v>
      </c>
      <c r="P797" s="1" t="s">
        <v>63</v>
      </c>
      <c r="Q797" s="1" t="s">
        <v>8</v>
      </c>
      <c r="R797" s="2">
        <v>41993</v>
      </c>
      <c r="S797" s="2">
        <v>41993</v>
      </c>
      <c r="T797">
        <v>680</v>
      </c>
      <c r="U797" t="str">
        <f>podroze5[[#This Row],[Imie]]&amp;podroze5[[#This Row],[Nazwisko]]</f>
        <v>PiotrRajczakowski</v>
      </c>
      <c r="V797">
        <f>COUNTIF(podroze5[id],podroze5[[#This Row],[id]])</f>
        <v>11</v>
      </c>
      <c r="W797">
        <f>podroze5[[#This Row],[D_powr]]-podroze5[[#This Row],[D_wyj]]+1</f>
        <v>1</v>
      </c>
      <c r="X797" s="1" cm="1">
        <f t="array" ref="X797">SUM(IF(podroze5[Nazwisko]=podroze5[[#This Row],[Nazwisko]],podroze5[dnie],0))</f>
        <v>22</v>
      </c>
    </row>
    <row r="798" spans="15:24" x14ac:dyDescent="0.25">
      <c r="O798" s="1" t="s">
        <v>115</v>
      </c>
      <c r="P798" s="1" t="s">
        <v>153</v>
      </c>
      <c r="Q798" s="1" t="s">
        <v>19</v>
      </c>
      <c r="R798" s="2">
        <v>41966</v>
      </c>
      <c r="S798" s="2">
        <v>41966</v>
      </c>
      <c r="T798">
        <v>513.4</v>
      </c>
      <c r="U798" t="str">
        <f>podroze5[[#This Row],[Imie]]&amp;podroze5[[#This Row],[Nazwisko]]</f>
        <v>AnnaAugustowska</v>
      </c>
      <c r="V798">
        <f>COUNTIF(podroze5[id],podroze5[[#This Row],[id]])</f>
        <v>9</v>
      </c>
      <c r="W798">
        <f>podroze5[[#This Row],[D_powr]]-podroze5[[#This Row],[D_wyj]]+1</f>
        <v>1</v>
      </c>
      <c r="X798" s="1" cm="1">
        <f t="array" ref="X798">SUM(IF(podroze5[Nazwisko]=podroze5[[#This Row],[Nazwisko]],podroze5[dnie],0))</f>
        <v>22</v>
      </c>
    </row>
    <row r="799" spans="15:24" x14ac:dyDescent="0.25">
      <c r="O799" s="1" t="s">
        <v>115</v>
      </c>
      <c r="P799" s="1" t="s">
        <v>153</v>
      </c>
      <c r="Q799" s="1" t="s">
        <v>30</v>
      </c>
      <c r="R799" s="2">
        <v>41987</v>
      </c>
      <c r="S799" s="2">
        <v>41987</v>
      </c>
      <c r="T799">
        <v>212.5</v>
      </c>
      <c r="U799" t="str">
        <f>podroze5[[#This Row],[Imie]]&amp;podroze5[[#This Row],[Nazwisko]]</f>
        <v>AnnaAugustowska</v>
      </c>
      <c r="V799">
        <f>COUNTIF(podroze5[id],podroze5[[#This Row],[id]])</f>
        <v>9</v>
      </c>
      <c r="W799">
        <f>podroze5[[#This Row],[D_powr]]-podroze5[[#This Row],[D_wyj]]+1</f>
        <v>1</v>
      </c>
      <c r="X799" s="1" cm="1">
        <f t="array" ref="X799">SUM(IF(podroze5[Nazwisko]=podroze5[[#This Row],[Nazwisko]],podroze5[dnie],0))</f>
        <v>22</v>
      </c>
    </row>
    <row r="800" spans="15:24" x14ac:dyDescent="0.25">
      <c r="O800" s="1" t="s">
        <v>115</v>
      </c>
      <c r="P800" s="1" t="s">
        <v>153</v>
      </c>
      <c r="Q800" s="1" t="s">
        <v>47</v>
      </c>
      <c r="R800" s="2">
        <v>41990</v>
      </c>
      <c r="S800" s="2">
        <v>41990</v>
      </c>
      <c r="T800">
        <v>363.8</v>
      </c>
      <c r="U800" t="str">
        <f>podroze5[[#This Row],[Imie]]&amp;podroze5[[#This Row],[Nazwisko]]</f>
        <v>AnnaAugustowska</v>
      </c>
      <c r="V800">
        <f>COUNTIF(podroze5[id],podroze5[[#This Row],[id]])</f>
        <v>9</v>
      </c>
      <c r="W800">
        <f>podroze5[[#This Row],[D_powr]]-podroze5[[#This Row],[D_wyj]]+1</f>
        <v>1</v>
      </c>
      <c r="X800" s="1" cm="1">
        <f t="array" ref="X800">SUM(IF(podroze5[Nazwisko]=podroze5[[#This Row],[Nazwisko]],podroze5[dnie],0))</f>
        <v>22</v>
      </c>
    </row>
    <row r="801" spans="15:24" x14ac:dyDescent="0.25">
      <c r="O801" s="1" t="s">
        <v>115</v>
      </c>
      <c r="P801" s="1" t="s">
        <v>153</v>
      </c>
      <c r="Q801" s="1" t="s">
        <v>17</v>
      </c>
      <c r="R801" s="2">
        <v>41995</v>
      </c>
      <c r="S801" s="2">
        <v>41995</v>
      </c>
      <c r="T801">
        <v>501.5</v>
      </c>
      <c r="U801" t="str">
        <f>podroze5[[#This Row],[Imie]]&amp;podroze5[[#This Row],[Nazwisko]]</f>
        <v>AnnaAugustowska</v>
      </c>
      <c r="V801">
        <f>COUNTIF(podroze5[id],podroze5[[#This Row],[id]])</f>
        <v>9</v>
      </c>
      <c r="W801">
        <f>podroze5[[#This Row],[D_powr]]-podroze5[[#This Row],[D_wyj]]+1</f>
        <v>1</v>
      </c>
      <c r="X801" s="1" cm="1">
        <f t="array" ref="X801">SUM(IF(podroze5[Nazwisko]=podroze5[[#This Row],[Nazwisko]],podroze5[dnie],0))</f>
        <v>22</v>
      </c>
    </row>
    <row r="802" spans="15:24" x14ac:dyDescent="0.25">
      <c r="O802" s="1" t="s">
        <v>86</v>
      </c>
      <c r="P802" s="1" t="s">
        <v>150</v>
      </c>
      <c r="Q802" s="1" t="s">
        <v>14</v>
      </c>
      <c r="R802" s="2">
        <v>41985</v>
      </c>
      <c r="S802" s="2">
        <v>41985</v>
      </c>
      <c r="T802">
        <v>178.5</v>
      </c>
      <c r="U802" t="str">
        <f>podroze5[[#This Row],[Imie]]&amp;podroze5[[#This Row],[Nazwisko]]</f>
        <v>AdamFalski</v>
      </c>
      <c r="V802">
        <f>COUNTIF(podroze5[id],podroze5[[#This Row],[id]])</f>
        <v>8</v>
      </c>
      <c r="W802">
        <f>podroze5[[#This Row],[D_powr]]-podroze5[[#This Row],[D_wyj]]+1</f>
        <v>1</v>
      </c>
      <c r="X802" s="1" cm="1">
        <f t="array" ref="X802">SUM(IF(podroze5[Nazwisko]=podroze5[[#This Row],[Nazwisko]],podroze5[dnie],0))</f>
        <v>22</v>
      </c>
    </row>
    <row r="803" spans="15:24" x14ac:dyDescent="0.25">
      <c r="O803" s="1" t="s">
        <v>52</v>
      </c>
      <c r="P803" s="1" t="s">
        <v>53</v>
      </c>
      <c r="Q803" s="1" t="s">
        <v>24</v>
      </c>
      <c r="R803" s="2">
        <v>41646</v>
      </c>
      <c r="S803" s="2">
        <v>41646</v>
      </c>
      <c r="T803">
        <v>290.7</v>
      </c>
      <c r="U803" t="str">
        <f>podroze5[[#This Row],[Imie]]&amp;podroze5[[#This Row],[Nazwisko]]</f>
        <v>LidiaOpolska</v>
      </c>
      <c r="V803">
        <f>COUNTIF(podroze5[id],podroze5[[#This Row],[id]])</f>
        <v>8</v>
      </c>
      <c r="W803">
        <f>podroze5[[#This Row],[D_powr]]-podroze5[[#This Row],[D_wyj]]+1</f>
        <v>1</v>
      </c>
      <c r="X803" s="1" cm="1">
        <f t="array" ref="X803">SUM(IF(podroze5[Nazwisko]=podroze5[[#This Row],[Nazwisko]],podroze5[dnie],0))</f>
        <v>22</v>
      </c>
    </row>
    <row r="804" spans="15:24" x14ac:dyDescent="0.25">
      <c r="O804" s="1" t="s">
        <v>52</v>
      </c>
      <c r="P804" s="1" t="s">
        <v>53</v>
      </c>
      <c r="Q804" s="1" t="s">
        <v>47</v>
      </c>
      <c r="R804" s="2">
        <v>41649</v>
      </c>
      <c r="S804" s="2">
        <v>41649</v>
      </c>
      <c r="T804">
        <v>363.8</v>
      </c>
      <c r="U804" t="str">
        <f>podroze5[[#This Row],[Imie]]&amp;podroze5[[#This Row],[Nazwisko]]</f>
        <v>LidiaOpolska</v>
      </c>
      <c r="V804">
        <f>COUNTIF(podroze5[id],podroze5[[#This Row],[id]])</f>
        <v>8</v>
      </c>
      <c r="W804">
        <f>podroze5[[#This Row],[D_powr]]-podroze5[[#This Row],[D_wyj]]+1</f>
        <v>1</v>
      </c>
      <c r="X804" s="1" cm="1">
        <f t="array" ref="X804">SUM(IF(podroze5[Nazwisko]=podroze5[[#This Row],[Nazwisko]],podroze5[dnie],0))</f>
        <v>22</v>
      </c>
    </row>
    <row r="805" spans="15:24" x14ac:dyDescent="0.25">
      <c r="O805" s="1" t="s">
        <v>52</v>
      </c>
      <c r="P805" s="1" t="s">
        <v>53</v>
      </c>
      <c r="Q805" s="1" t="s">
        <v>19</v>
      </c>
      <c r="R805" s="2">
        <v>41905</v>
      </c>
      <c r="S805" s="2">
        <v>41905</v>
      </c>
      <c r="T805">
        <v>513.4</v>
      </c>
      <c r="U805" t="str">
        <f>podroze5[[#This Row],[Imie]]&amp;podroze5[[#This Row],[Nazwisko]]</f>
        <v>LidiaOpolska</v>
      </c>
      <c r="V805">
        <f>COUNTIF(podroze5[id],podroze5[[#This Row],[id]])</f>
        <v>8</v>
      </c>
      <c r="W805">
        <f>podroze5[[#This Row],[D_powr]]-podroze5[[#This Row],[D_wyj]]+1</f>
        <v>1</v>
      </c>
      <c r="X805" s="1" cm="1">
        <f t="array" ref="X805">SUM(IF(podroze5[Nazwisko]=podroze5[[#This Row],[Nazwisko]],podroze5[dnie],0))</f>
        <v>22</v>
      </c>
    </row>
    <row r="806" spans="15:24" x14ac:dyDescent="0.25">
      <c r="O806" s="1" t="s">
        <v>52</v>
      </c>
      <c r="P806" s="1" t="s">
        <v>53</v>
      </c>
      <c r="Q806" s="1" t="s">
        <v>24</v>
      </c>
      <c r="R806" s="2">
        <v>41908</v>
      </c>
      <c r="S806" s="2">
        <v>41908</v>
      </c>
      <c r="T806">
        <v>290.7</v>
      </c>
      <c r="U806" t="str">
        <f>podroze5[[#This Row],[Imie]]&amp;podroze5[[#This Row],[Nazwisko]]</f>
        <v>LidiaOpolska</v>
      </c>
      <c r="V806">
        <f>COUNTIF(podroze5[id],podroze5[[#This Row],[id]])</f>
        <v>8</v>
      </c>
      <c r="W806">
        <f>podroze5[[#This Row],[D_powr]]-podroze5[[#This Row],[D_wyj]]+1</f>
        <v>1</v>
      </c>
      <c r="X806" s="1" cm="1">
        <f t="array" ref="X806">SUM(IF(podroze5[Nazwisko]=podroze5[[#This Row],[Nazwisko]],podroze5[dnie],0))</f>
        <v>22</v>
      </c>
    </row>
    <row r="807" spans="15:24" x14ac:dyDescent="0.25">
      <c r="O807" s="1" t="s">
        <v>70</v>
      </c>
      <c r="P807" s="1" t="s">
        <v>117</v>
      </c>
      <c r="Q807" s="1" t="s">
        <v>72</v>
      </c>
      <c r="R807" s="2">
        <v>41833</v>
      </c>
      <c r="S807" s="2">
        <v>41837</v>
      </c>
      <c r="T807">
        <v>1290.7</v>
      </c>
      <c r="U807" t="str">
        <f>podroze5[[#This Row],[Imie]]&amp;podroze5[[#This Row],[Nazwisko]]</f>
        <v>MarekTrzeski</v>
      </c>
      <c r="V807">
        <f>COUNTIF(podroze5[id],podroze5[[#This Row],[id]])</f>
        <v>9</v>
      </c>
      <c r="W807">
        <f>podroze5[[#This Row],[D_powr]]-podroze5[[#This Row],[D_wyj]]+1</f>
        <v>5</v>
      </c>
      <c r="X807" s="1" cm="1">
        <f t="array" ref="X807">SUM(IF(podroze5[Nazwisko]=podroze5[[#This Row],[Nazwisko]],podroze5[dnie],0))</f>
        <v>21</v>
      </c>
    </row>
    <row r="808" spans="15:24" x14ac:dyDescent="0.25">
      <c r="O808" s="1" t="s">
        <v>70</v>
      </c>
      <c r="P808" s="1" t="s">
        <v>117</v>
      </c>
      <c r="Q808" s="1" t="s">
        <v>27</v>
      </c>
      <c r="R808" s="2">
        <v>41899</v>
      </c>
      <c r="S808" s="2">
        <v>41902</v>
      </c>
      <c r="T808">
        <v>826</v>
      </c>
      <c r="U808" t="str">
        <f>podroze5[[#This Row],[Imie]]&amp;podroze5[[#This Row],[Nazwisko]]</f>
        <v>MarekTrzeski</v>
      </c>
      <c r="V808">
        <f>COUNTIF(podroze5[id],podroze5[[#This Row],[id]])</f>
        <v>9</v>
      </c>
      <c r="W808">
        <f>podroze5[[#This Row],[D_powr]]-podroze5[[#This Row],[D_wyj]]+1</f>
        <v>4</v>
      </c>
      <c r="X808" s="1" cm="1">
        <f t="array" ref="X808">SUM(IF(podroze5[Nazwisko]=podroze5[[#This Row],[Nazwisko]],podroze5[dnie],0))</f>
        <v>21</v>
      </c>
    </row>
    <row r="809" spans="15:24" x14ac:dyDescent="0.25">
      <c r="O809" s="1" t="s">
        <v>54</v>
      </c>
      <c r="P809" s="1" t="s">
        <v>118</v>
      </c>
      <c r="Q809" s="1" t="s">
        <v>8</v>
      </c>
      <c r="R809" s="2">
        <v>41654</v>
      </c>
      <c r="S809" s="2">
        <v>41657</v>
      </c>
      <c r="T809">
        <v>1313</v>
      </c>
      <c r="U809" t="str">
        <f>podroze5[[#This Row],[Imie]]&amp;podroze5[[#This Row],[Nazwisko]]</f>
        <v>PaulinaWatrach</v>
      </c>
      <c r="V809">
        <f>COUNTIF(podroze5[id],podroze5[[#This Row],[id]])</f>
        <v>9</v>
      </c>
      <c r="W809">
        <f>podroze5[[#This Row],[D_powr]]-podroze5[[#This Row],[D_wyj]]+1</f>
        <v>4</v>
      </c>
      <c r="X809" s="1" cm="1">
        <f t="array" ref="X809">SUM(IF(podroze5[Nazwisko]=podroze5[[#This Row],[Nazwisko]],podroze5[dnie],0))</f>
        <v>21</v>
      </c>
    </row>
    <row r="810" spans="15:24" x14ac:dyDescent="0.25">
      <c r="O810" s="1" t="s">
        <v>54</v>
      </c>
      <c r="P810" s="1" t="s">
        <v>118</v>
      </c>
      <c r="Q810" s="1" t="s">
        <v>59</v>
      </c>
      <c r="R810" s="2">
        <v>41923</v>
      </c>
      <c r="S810" s="2">
        <v>41926</v>
      </c>
      <c r="T810">
        <v>919</v>
      </c>
      <c r="U810" t="str">
        <f>podroze5[[#This Row],[Imie]]&amp;podroze5[[#This Row],[Nazwisko]]</f>
        <v>PaulinaWatrach</v>
      </c>
      <c r="V810">
        <f>COUNTIF(podroze5[id],podroze5[[#This Row],[id]])</f>
        <v>9</v>
      </c>
      <c r="W810">
        <f>podroze5[[#This Row],[D_powr]]-podroze5[[#This Row],[D_wyj]]+1</f>
        <v>4</v>
      </c>
      <c r="X810" s="1" cm="1">
        <f t="array" ref="X810">SUM(IF(podroze5[Nazwisko]=podroze5[[#This Row],[Nazwisko]],podroze5[dnie],0))</f>
        <v>21</v>
      </c>
    </row>
    <row r="811" spans="15:24" x14ac:dyDescent="0.25">
      <c r="O811" s="1" t="s">
        <v>137</v>
      </c>
      <c r="P811" s="1" t="s">
        <v>160</v>
      </c>
      <c r="Q811" s="1" t="s">
        <v>38</v>
      </c>
      <c r="R811" s="2">
        <v>41732</v>
      </c>
      <c r="S811" s="2">
        <v>41736</v>
      </c>
      <c r="T811">
        <v>794.8</v>
      </c>
      <c r="U811" t="str">
        <f>podroze5[[#This Row],[Imie]]&amp;podroze5[[#This Row],[Nazwisko]]</f>
        <v>RozaliaParad</v>
      </c>
      <c r="V811">
        <f>COUNTIF(podroze5[id],podroze5[[#This Row],[id]])</f>
        <v>7</v>
      </c>
      <c r="W811">
        <f>podroze5[[#This Row],[D_powr]]-podroze5[[#This Row],[D_wyj]]+1</f>
        <v>5</v>
      </c>
      <c r="X811" s="1" cm="1">
        <f t="array" ref="X811">SUM(IF(podroze5[Nazwisko]=podroze5[[#This Row],[Nazwisko]],podroze5[dnie],0))</f>
        <v>21</v>
      </c>
    </row>
    <row r="812" spans="15:24" x14ac:dyDescent="0.25">
      <c r="O812" s="1" t="s">
        <v>137</v>
      </c>
      <c r="P812" s="1" t="s">
        <v>160</v>
      </c>
      <c r="Q812" s="1" t="s">
        <v>30</v>
      </c>
      <c r="R812" s="2">
        <v>41971</v>
      </c>
      <c r="S812" s="2">
        <v>41975</v>
      </c>
      <c r="T812">
        <v>688.5</v>
      </c>
      <c r="U812" t="str">
        <f>podroze5[[#This Row],[Imie]]&amp;podroze5[[#This Row],[Nazwisko]]</f>
        <v>RozaliaParad</v>
      </c>
      <c r="V812">
        <f>COUNTIF(podroze5[id],podroze5[[#This Row],[id]])</f>
        <v>7</v>
      </c>
      <c r="W812">
        <f>podroze5[[#This Row],[D_powr]]-podroze5[[#This Row],[D_wyj]]+1</f>
        <v>5</v>
      </c>
      <c r="X812" s="1" cm="1">
        <f t="array" ref="X812">SUM(IF(podroze5[Nazwisko]=podroze5[[#This Row],[Nazwisko]],podroze5[dnie],0))</f>
        <v>21</v>
      </c>
    </row>
    <row r="813" spans="15:24" x14ac:dyDescent="0.25">
      <c r="O813" s="1" t="s">
        <v>57</v>
      </c>
      <c r="P813" s="1" t="s">
        <v>58</v>
      </c>
      <c r="Q813" s="1" t="s">
        <v>47</v>
      </c>
      <c r="R813" s="2">
        <v>41653</v>
      </c>
      <c r="S813" s="2">
        <v>41656</v>
      </c>
      <c r="T813">
        <v>852.8</v>
      </c>
      <c r="U813" t="str">
        <f>podroze5[[#This Row],[Imie]]&amp;podroze5[[#This Row],[Nazwisko]]</f>
        <v>AmeliaWojtecka</v>
      </c>
      <c r="V813">
        <f>COUNTIF(podroze5[id],podroze5[[#This Row],[id]])</f>
        <v>8</v>
      </c>
      <c r="W813">
        <f>podroze5[[#This Row],[D_powr]]-podroze5[[#This Row],[D_wyj]]+1</f>
        <v>4</v>
      </c>
      <c r="X813" s="1" cm="1">
        <f t="array" ref="X813">SUM(IF(podroze5[Nazwisko]=podroze5[[#This Row],[Nazwisko]],podroze5[dnie],0))</f>
        <v>21</v>
      </c>
    </row>
    <row r="814" spans="15:24" x14ac:dyDescent="0.25">
      <c r="O814" s="1" t="s">
        <v>57</v>
      </c>
      <c r="P814" s="1" t="s">
        <v>58</v>
      </c>
      <c r="Q814" s="1" t="s">
        <v>11</v>
      </c>
      <c r="R814" s="2">
        <v>41893</v>
      </c>
      <c r="S814" s="2">
        <v>41896</v>
      </c>
      <c r="T814">
        <v>573.4</v>
      </c>
      <c r="U814" t="str">
        <f>podroze5[[#This Row],[Imie]]&amp;podroze5[[#This Row],[Nazwisko]]</f>
        <v>AmeliaWojtecka</v>
      </c>
      <c r="V814">
        <f>COUNTIF(podroze5[id],podroze5[[#This Row],[id]])</f>
        <v>8</v>
      </c>
      <c r="W814">
        <f>podroze5[[#This Row],[D_powr]]-podroze5[[#This Row],[D_wyj]]+1</f>
        <v>4</v>
      </c>
      <c r="X814" s="1" cm="1">
        <f t="array" ref="X814">SUM(IF(podroze5[Nazwisko]=podroze5[[#This Row],[Nazwisko]],podroze5[dnie],0))</f>
        <v>21</v>
      </c>
    </row>
    <row r="815" spans="15:24" x14ac:dyDescent="0.25">
      <c r="O815" s="1" t="s">
        <v>57</v>
      </c>
      <c r="P815" s="1" t="s">
        <v>58</v>
      </c>
      <c r="Q815" s="1" t="s">
        <v>8</v>
      </c>
      <c r="R815" s="2">
        <v>41971</v>
      </c>
      <c r="S815" s="2">
        <v>41974</v>
      </c>
      <c r="T815">
        <v>1313</v>
      </c>
      <c r="U815" t="str">
        <f>podroze5[[#This Row],[Imie]]&amp;podroze5[[#This Row],[Nazwisko]]</f>
        <v>AmeliaWojtecka</v>
      </c>
      <c r="V815">
        <f>COUNTIF(podroze5[id],podroze5[[#This Row],[id]])</f>
        <v>8</v>
      </c>
      <c r="W815">
        <f>podroze5[[#This Row],[D_powr]]-podroze5[[#This Row],[D_wyj]]+1</f>
        <v>4</v>
      </c>
      <c r="X815" s="1" cm="1">
        <f t="array" ref="X815">SUM(IF(podroze5[Nazwisko]=podroze5[[#This Row],[Nazwisko]],podroze5[dnie],0))</f>
        <v>21</v>
      </c>
    </row>
    <row r="816" spans="15:24" x14ac:dyDescent="0.25">
      <c r="O816" s="1" t="s">
        <v>70</v>
      </c>
      <c r="P816" s="1" t="s">
        <v>117</v>
      </c>
      <c r="Q816" s="1" t="s">
        <v>59</v>
      </c>
      <c r="R816" s="2">
        <v>41863</v>
      </c>
      <c r="S816" s="2">
        <v>41865</v>
      </c>
      <c r="T816">
        <v>760</v>
      </c>
      <c r="U816" t="str">
        <f>podroze5[[#This Row],[Imie]]&amp;podroze5[[#This Row],[Nazwisko]]</f>
        <v>MarekTrzeski</v>
      </c>
      <c r="V816">
        <f>COUNTIF(podroze5[id],podroze5[[#This Row],[id]])</f>
        <v>9</v>
      </c>
      <c r="W816">
        <f>podroze5[[#This Row],[D_powr]]-podroze5[[#This Row],[D_wyj]]+1</f>
        <v>3</v>
      </c>
      <c r="X816" s="1" cm="1">
        <f t="array" ref="X816">SUM(IF(podroze5[Nazwisko]=podroze5[[#This Row],[Nazwisko]],podroze5[dnie],0))</f>
        <v>21</v>
      </c>
    </row>
    <row r="817" spans="15:24" x14ac:dyDescent="0.25">
      <c r="O817" s="1" t="s">
        <v>54</v>
      </c>
      <c r="P817" s="1" t="s">
        <v>118</v>
      </c>
      <c r="Q817" s="1" t="s">
        <v>30</v>
      </c>
      <c r="R817" s="2">
        <v>41910</v>
      </c>
      <c r="S817" s="2">
        <v>41912</v>
      </c>
      <c r="T817">
        <v>450.5</v>
      </c>
      <c r="U817" t="str">
        <f>podroze5[[#This Row],[Imie]]&amp;podroze5[[#This Row],[Nazwisko]]</f>
        <v>PaulinaWatrach</v>
      </c>
      <c r="V817">
        <f>COUNTIF(podroze5[id],podroze5[[#This Row],[id]])</f>
        <v>9</v>
      </c>
      <c r="W817">
        <f>podroze5[[#This Row],[D_powr]]-podroze5[[#This Row],[D_wyj]]+1</f>
        <v>3</v>
      </c>
      <c r="X817" s="1" cm="1">
        <f t="array" ref="X817">SUM(IF(podroze5[Nazwisko]=podroze5[[#This Row],[Nazwisko]],podroze5[dnie],0))</f>
        <v>21</v>
      </c>
    </row>
    <row r="818" spans="15:24" x14ac:dyDescent="0.25">
      <c r="O818" s="1" t="s">
        <v>57</v>
      </c>
      <c r="P818" s="1" t="s">
        <v>58</v>
      </c>
      <c r="Q818" s="1" t="s">
        <v>38</v>
      </c>
      <c r="R818" s="2">
        <v>41667</v>
      </c>
      <c r="S818" s="2">
        <v>41669</v>
      </c>
      <c r="T818">
        <v>536.79999999999995</v>
      </c>
      <c r="U818" t="str">
        <f>podroze5[[#This Row],[Imie]]&amp;podroze5[[#This Row],[Nazwisko]]</f>
        <v>AmeliaWojtecka</v>
      </c>
      <c r="V818">
        <f>COUNTIF(podroze5[id],podroze5[[#This Row],[id]])</f>
        <v>8</v>
      </c>
      <c r="W818">
        <f>podroze5[[#This Row],[D_powr]]-podroze5[[#This Row],[D_wyj]]+1</f>
        <v>3</v>
      </c>
      <c r="X818" s="1" cm="1">
        <f t="array" ref="X818">SUM(IF(podroze5[Nazwisko]=podroze5[[#This Row],[Nazwisko]],podroze5[dnie],0))</f>
        <v>21</v>
      </c>
    </row>
    <row r="819" spans="15:24" x14ac:dyDescent="0.25">
      <c r="O819" s="1" t="s">
        <v>137</v>
      </c>
      <c r="P819" s="1" t="s">
        <v>160</v>
      </c>
      <c r="Q819" s="1" t="s">
        <v>27</v>
      </c>
      <c r="R819" s="2">
        <v>41701</v>
      </c>
      <c r="S819" s="2">
        <v>41703</v>
      </c>
      <c r="T819">
        <v>698</v>
      </c>
      <c r="U819" t="str">
        <f>podroze5[[#This Row],[Imie]]&amp;podroze5[[#This Row],[Nazwisko]]</f>
        <v>RozaliaParad</v>
      </c>
      <c r="V819">
        <f>COUNTIF(podroze5[id],podroze5[[#This Row],[id]])</f>
        <v>7</v>
      </c>
      <c r="W819">
        <f>podroze5[[#This Row],[D_powr]]-podroze5[[#This Row],[D_wyj]]+1</f>
        <v>3</v>
      </c>
      <c r="X819" s="1" cm="1">
        <f t="array" ref="X819">SUM(IF(podroze5[Nazwisko]=podroze5[[#This Row],[Nazwisko]],podroze5[dnie],0))</f>
        <v>21</v>
      </c>
    </row>
    <row r="820" spans="15:24" x14ac:dyDescent="0.25">
      <c r="O820" s="1" t="s">
        <v>137</v>
      </c>
      <c r="P820" s="1" t="s">
        <v>160</v>
      </c>
      <c r="Q820" s="1" t="s">
        <v>66</v>
      </c>
      <c r="R820" s="2">
        <v>41803</v>
      </c>
      <c r="S820" s="2">
        <v>41805</v>
      </c>
      <c r="T820">
        <v>663.7</v>
      </c>
      <c r="U820" t="str">
        <f>podroze5[[#This Row],[Imie]]&amp;podroze5[[#This Row],[Nazwisko]]</f>
        <v>RozaliaParad</v>
      </c>
      <c r="V820">
        <f>COUNTIF(podroze5[id],podroze5[[#This Row],[id]])</f>
        <v>7</v>
      </c>
      <c r="W820">
        <f>podroze5[[#This Row],[D_powr]]-podroze5[[#This Row],[D_wyj]]+1</f>
        <v>3</v>
      </c>
      <c r="X820" s="1" cm="1">
        <f t="array" ref="X820">SUM(IF(podroze5[Nazwisko]=podroze5[[#This Row],[Nazwisko]],podroze5[dnie],0))</f>
        <v>21</v>
      </c>
    </row>
    <row r="821" spans="15:24" x14ac:dyDescent="0.25">
      <c r="O821" s="1" t="s">
        <v>70</v>
      </c>
      <c r="P821" s="1" t="s">
        <v>117</v>
      </c>
      <c r="Q821" s="1" t="s">
        <v>8</v>
      </c>
      <c r="R821" s="2">
        <v>41654</v>
      </c>
      <c r="S821" s="2">
        <v>41655</v>
      </c>
      <c r="T821">
        <v>891</v>
      </c>
      <c r="U821" t="str">
        <f>podroze5[[#This Row],[Imie]]&amp;podroze5[[#This Row],[Nazwisko]]</f>
        <v>MarekTrzeski</v>
      </c>
      <c r="V821">
        <f>COUNTIF(podroze5[id],podroze5[[#This Row],[id]])</f>
        <v>9</v>
      </c>
      <c r="W821">
        <f>podroze5[[#This Row],[D_powr]]-podroze5[[#This Row],[D_wyj]]+1</f>
        <v>2</v>
      </c>
      <c r="X821" s="1" cm="1">
        <f t="array" ref="X821">SUM(IF(podroze5[Nazwisko]=podroze5[[#This Row],[Nazwisko]],podroze5[dnie],0))</f>
        <v>21</v>
      </c>
    </row>
    <row r="822" spans="15:24" x14ac:dyDescent="0.25">
      <c r="O822" s="1" t="s">
        <v>70</v>
      </c>
      <c r="P822" s="1" t="s">
        <v>117</v>
      </c>
      <c r="Q822" s="1" t="s">
        <v>30</v>
      </c>
      <c r="R822" s="2">
        <v>41922</v>
      </c>
      <c r="S822" s="2">
        <v>41923</v>
      </c>
      <c r="T822">
        <v>331.5</v>
      </c>
      <c r="U822" t="str">
        <f>podroze5[[#This Row],[Imie]]&amp;podroze5[[#This Row],[Nazwisko]]</f>
        <v>MarekTrzeski</v>
      </c>
      <c r="V822">
        <f>COUNTIF(podroze5[id],podroze5[[#This Row],[id]])</f>
        <v>9</v>
      </c>
      <c r="W822">
        <f>podroze5[[#This Row],[D_powr]]-podroze5[[#This Row],[D_wyj]]+1</f>
        <v>2</v>
      </c>
      <c r="X822" s="1" cm="1">
        <f t="array" ref="X822">SUM(IF(podroze5[Nazwisko]=podroze5[[#This Row],[Nazwisko]],podroze5[dnie],0))</f>
        <v>21</v>
      </c>
    </row>
    <row r="823" spans="15:24" x14ac:dyDescent="0.25">
      <c r="O823" s="1" t="s">
        <v>70</v>
      </c>
      <c r="P823" s="1" t="s">
        <v>117</v>
      </c>
      <c r="Q823" s="1" t="s">
        <v>47</v>
      </c>
      <c r="R823" s="2">
        <v>41982</v>
      </c>
      <c r="S823" s="2">
        <v>41983</v>
      </c>
      <c r="T823">
        <v>526.79999999999995</v>
      </c>
      <c r="U823" t="str">
        <f>podroze5[[#This Row],[Imie]]&amp;podroze5[[#This Row],[Nazwisko]]</f>
        <v>MarekTrzeski</v>
      </c>
      <c r="V823">
        <f>COUNTIF(podroze5[id],podroze5[[#This Row],[id]])</f>
        <v>9</v>
      </c>
      <c r="W823">
        <f>podroze5[[#This Row],[D_powr]]-podroze5[[#This Row],[D_wyj]]+1</f>
        <v>2</v>
      </c>
      <c r="X823" s="1" cm="1">
        <f t="array" ref="X823">SUM(IF(podroze5[Nazwisko]=podroze5[[#This Row],[Nazwisko]],podroze5[dnie],0))</f>
        <v>21</v>
      </c>
    </row>
    <row r="824" spans="15:24" x14ac:dyDescent="0.25">
      <c r="O824" s="1" t="s">
        <v>54</v>
      </c>
      <c r="P824" s="1" t="s">
        <v>118</v>
      </c>
      <c r="Q824" s="1" t="s">
        <v>17</v>
      </c>
      <c r="R824" s="2">
        <v>41897</v>
      </c>
      <c r="S824" s="2">
        <v>41898</v>
      </c>
      <c r="T824">
        <v>706.5</v>
      </c>
      <c r="U824" t="str">
        <f>podroze5[[#This Row],[Imie]]&amp;podroze5[[#This Row],[Nazwisko]]</f>
        <v>PaulinaWatrach</v>
      </c>
      <c r="V824">
        <f>COUNTIF(podroze5[id],podroze5[[#This Row],[id]])</f>
        <v>9</v>
      </c>
      <c r="W824">
        <f>podroze5[[#This Row],[D_powr]]-podroze5[[#This Row],[D_wyj]]+1</f>
        <v>2</v>
      </c>
      <c r="X824" s="1" cm="1">
        <f t="array" ref="X824">SUM(IF(podroze5[Nazwisko]=podroze5[[#This Row],[Nazwisko]],podroze5[dnie],0))</f>
        <v>21</v>
      </c>
    </row>
    <row r="825" spans="15:24" x14ac:dyDescent="0.25">
      <c r="O825" s="1" t="s">
        <v>54</v>
      </c>
      <c r="P825" s="1" t="s">
        <v>118</v>
      </c>
      <c r="Q825" s="1" t="s">
        <v>17</v>
      </c>
      <c r="R825" s="2">
        <v>41922</v>
      </c>
      <c r="S825" s="2">
        <v>41923</v>
      </c>
      <c r="T825">
        <v>706.5</v>
      </c>
      <c r="U825" t="str">
        <f>podroze5[[#This Row],[Imie]]&amp;podroze5[[#This Row],[Nazwisko]]</f>
        <v>PaulinaWatrach</v>
      </c>
      <c r="V825">
        <f>COUNTIF(podroze5[id],podroze5[[#This Row],[id]])</f>
        <v>9</v>
      </c>
      <c r="W825">
        <f>podroze5[[#This Row],[D_powr]]-podroze5[[#This Row],[D_wyj]]+1</f>
        <v>2</v>
      </c>
      <c r="X825" s="1" cm="1">
        <f t="array" ref="X825">SUM(IF(podroze5[Nazwisko]=podroze5[[#This Row],[Nazwisko]],podroze5[dnie],0))</f>
        <v>21</v>
      </c>
    </row>
    <row r="826" spans="15:24" x14ac:dyDescent="0.25">
      <c r="O826" s="1" t="s">
        <v>54</v>
      </c>
      <c r="P826" s="1" t="s">
        <v>118</v>
      </c>
      <c r="Q826" s="1" t="s">
        <v>72</v>
      </c>
      <c r="R826" s="2">
        <v>41970</v>
      </c>
      <c r="S826" s="2">
        <v>41971</v>
      </c>
      <c r="T826">
        <v>693.7</v>
      </c>
      <c r="U826" t="str">
        <f>podroze5[[#This Row],[Imie]]&amp;podroze5[[#This Row],[Nazwisko]]</f>
        <v>PaulinaWatrach</v>
      </c>
      <c r="V826">
        <f>COUNTIF(podroze5[id],podroze5[[#This Row],[id]])</f>
        <v>9</v>
      </c>
      <c r="W826">
        <f>podroze5[[#This Row],[D_powr]]-podroze5[[#This Row],[D_wyj]]+1</f>
        <v>2</v>
      </c>
      <c r="X826" s="1" cm="1">
        <f t="array" ref="X826">SUM(IF(podroze5[Nazwisko]=podroze5[[#This Row],[Nazwisko]],podroze5[dnie],0))</f>
        <v>21</v>
      </c>
    </row>
    <row r="827" spans="15:24" x14ac:dyDescent="0.25">
      <c r="O827" s="1" t="s">
        <v>54</v>
      </c>
      <c r="P827" s="1" t="s">
        <v>118</v>
      </c>
      <c r="Q827" s="1" t="s">
        <v>30</v>
      </c>
      <c r="R827" s="2">
        <v>41994</v>
      </c>
      <c r="S827" s="2">
        <v>41995</v>
      </c>
      <c r="T827">
        <v>331.5</v>
      </c>
      <c r="U827" t="str">
        <f>podroze5[[#This Row],[Imie]]&amp;podroze5[[#This Row],[Nazwisko]]</f>
        <v>PaulinaWatrach</v>
      </c>
      <c r="V827">
        <f>COUNTIF(podroze5[id],podroze5[[#This Row],[id]])</f>
        <v>9</v>
      </c>
      <c r="W827">
        <f>podroze5[[#This Row],[D_powr]]-podroze5[[#This Row],[D_wyj]]+1</f>
        <v>2</v>
      </c>
      <c r="X827" s="1" cm="1">
        <f t="array" ref="X827">SUM(IF(podroze5[Nazwisko]=podroze5[[#This Row],[Nazwisko]],podroze5[dnie],0))</f>
        <v>21</v>
      </c>
    </row>
    <row r="828" spans="15:24" x14ac:dyDescent="0.25">
      <c r="O828" s="1" t="s">
        <v>57</v>
      </c>
      <c r="P828" s="1" t="s">
        <v>58</v>
      </c>
      <c r="Q828" s="1" t="s">
        <v>19</v>
      </c>
      <c r="R828" s="2">
        <v>41918</v>
      </c>
      <c r="S828" s="2">
        <v>41919</v>
      </c>
      <c r="T828">
        <v>654.4</v>
      </c>
      <c r="U828" t="str">
        <f>podroze5[[#This Row],[Imie]]&amp;podroze5[[#This Row],[Nazwisko]]</f>
        <v>AmeliaWojtecka</v>
      </c>
      <c r="V828">
        <f>COUNTIF(podroze5[id],podroze5[[#This Row],[id]])</f>
        <v>8</v>
      </c>
      <c r="W828">
        <f>podroze5[[#This Row],[D_powr]]-podroze5[[#This Row],[D_wyj]]+1</f>
        <v>2</v>
      </c>
      <c r="X828" s="1" cm="1">
        <f t="array" ref="X828">SUM(IF(podroze5[Nazwisko]=podroze5[[#This Row],[Nazwisko]],podroze5[dnie],0))</f>
        <v>21</v>
      </c>
    </row>
    <row r="829" spans="15:24" x14ac:dyDescent="0.25">
      <c r="O829" s="1" t="s">
        <v>57</v>
      </c>
      <c r="P829" s="1" t="s">
        <v>58</v>
      </c>
      <c r="Q829" s="1" t="s">
        <v>30</v>
      </c>
      <c r="R829" s="2">
        <v>41934</v>
      </c>
      <c r="S829" s="2">
        <v>41935</v>
      </c>
      <c r="T829">
        <v>331.5</v>
      </c>
      <c r="U829" t="str">
        <f>podroze5[[#This Row],[Imie]]&amp;podroze5[[#This Row],[Nazwisko]]</f>
        <v>AmeliaWojtecka</v>
      </c>
      <c r="V829">
        <f>COUNTIF(podroze5[id],podroze5[[#This Row],[id]])</f>
        <v>8</v>
      </c>
      <c r="W829">
        <f>podroze5[[#This Row],[D_powr]]-podroze5[[#This Row],[D_wyj]]+1</f>
        <v>2</v>
      </c>
      <c r="X829" s="1" cm="1">
        <f t="array" ref="X829">SUM(IF(podroze5[Nazwisko]=podroze5[[#This Row],[Nazwisko]],podroze5[dnie],0))</f>
        <v>21</v>
      </c>
    </row>
    <row r="830" spans="15:24" x14ac:dyDescent="0.25">
      <c r="O830" s="1" t="s">
        <v>137</v>
      </c>
      <c r="P830" s="1" t="s">
        <v>160</v>
      </c>
      <c r="Q830" s="1" t="s">
        <v>24</v>
      </c>
      <c r="R830" s="2">
        <v>41696</v>
      </c>
      <c r="S830" s="2">
        <v>41697</v>
      </c>
      <c r="T830">
        <v>439.7</v>
      </c>
      <c r="U830" t="str">
        <f>podroze5[[#This Row],[Imie]]&amp;podroze5[[#This Row],[Nazwisko]]</f>
        <v>RozaliaParad</v>
      </c>
      <c r="V830">
        <f>COUNTIF(podroze5[id],podroze5[[#This Row],[id]])</f>
        <v>7</v>
      </c>
      <c r="W830">
        <f>podroze5[[#This Row],[D_powr]]-podroze5[[#This Row],[D_wyj]]+1</f>
        <v>2</v>
      </c>
      <c r="X830" s="1" cm="1">
        <f t="array" ref="X830">SUM(IF(podroze5[Nazwisko]=podroze5[[#This Row],[Nazwisko]],podroze5[dnie],0))</f>
        <v>21</v>
      </c>
    </row>
    <row r="831" spans="15:24" x14ac:dyDescent="0.25">
      <c r="O831" s="1" t="s">
        <v>137</v>
      </c>
      <c r="P831" s="1" t="s">
        <v>160</v>
      </c>
      <c r="Q831" s="1" t="s">
        <v>38</v>
      </c>
      <c r="R831" s="2">
        <v>41773</v>
      </c>
      <c r="S831" s="2">
        <v>41774</v>
      </c>
      <c r="T831">
        <v>407.8</v>
      </c>
      <c r="U831" t="str">
        <f>podroze5[[#This Row],[Imie]]&amp;podroze5[[#This Row],[Nazwisko]]</f>
        <v>RozaliaParad</v>
      </c>
      <c r="V831">
        <f>COUNTIF(podroze5[id],podroze5[[#This Row],[id]])</f>
        <v>7</v>
      </c>
      <c r="W831">
        <f>podroze5[[#This Row],[D_powr]]-podroze5[[#This Row],[D_wyj]]+1</f>
        <v>2</v>
      </c>
      <c r="X831" s="1" cm="1">
        <f t="array" ref="X831">SUM(IF(podroze5[Nazwisko]=podroze5[[#This Row],[Nazwisko]],podroze5[dnie],0))</f>
        <v>21</v>
      </c>
    </row>
    <row r="832" spans="15:24" x14ac:dyDescent="0.25">
      <c r="O832" s="1" t="s">
        <v>70</v>
      </c>
      <c r="P832" s="1" t="s">
        <v>117</v>
      </c>
      <c r="Q832" s="1" t="s">
        <v>72</v>
      </c>
      <c r="R832" s="2">
        <v>41925</v>
      </c>
      <c r="S832" s="2">
        <v>41925</v>
      </c>
      <c r="T832">
        <v>494.7</v>
      </c>
      <c r="U832" t="str">
        <f>podroze5[[#This Row],[Imie]]&amp;podroze5[[#This Row],[Nazwisko]]</f>
        <v>MarekTrzeski</v>
      </c>
      <c r="V832">
        <f>COUNTIF(podroze5[id],podroze5[[#This Row],[id]])</f>
        <v>9</v>
      </c>
      <c r="W832">
        <f>podroze5[[#This Row],[D_powr]]-podroze5[[#This Row],[D_wyj]]+1</f>
        <v>1</v>
      </c>
      <c r="X832" s="1" cm="1">
        <f t="array" ref="X832">SUM(IF(podroze5[Nazwisko]=podroze5[[#This Row],[Nazwisko]],podroze5[dnie],0))</f>
        <v>21</v>
      </c>
    </row>
    <row r="833" spans="15:24" x14ac:dyDescent="0.25">
      <c r="O833" s="1" t="s">
        <v>70</v>
      </c>
      <c r="P833" s="1" t="s">
        <v>117</v>
      </c>
      <c r="Q833" s="1" t="s">
        <v>30</v>
      </c>
      <c r="R833" s="2">
        <v>41927</v>
      </c>
      <c r="S833" s="2">
        <v>41927</v>
      </c>
      <c r="T833">
        <v>212.5</v>
      </c>
      <c r="U833" t="str">
        <f>podroze5[[#This Row],[Imie]]&amp;podroze5[[#This Row],[Nazwisko]]</f>
        <v>MarekTrzeski</v>
      </c>
      <c r="V833">
        <f>COUNTIF(podroze5[id],podroze5[[#This Row],[id]])</f>
        <v>9</v>
      </c>
      <c r="W833">
        <f>podroze5[[#This Row],[D_powr]]-podroze5[[#This Row],[D_wyj]]+1</f>
        <v>1</v>
      </c>
      <c r="X833" s="1" cm="1">
        <f t="array" ref="X833">SUM(IF(podroze5[Nazwisko]=podroze5[[#This Row],[Nazwisko]],podroze5[dnie],0))</f>
        <v>21</v>
      </c>
    </row>
    <row r="834" spans="15:24" x14ac:dyDescent="0.25">
      <c r="O834" s="1" t="s">
        <v>70</v>
      </c>
      <c r="P834" s="1" t="s">
        <v>117</v>
      </c>
      <c r="Q834" s="1" t="s">
        <v>8</v>
      </c>
      <c r="R834" s="2">
        <v>41960</v>
      </c>
      <c r="S834" s="2">
        <v>41960</v>
      </c>
      <c r="T834">
        <v>680</v>
      </c>
      <c r="U834" t="str">
        <f>podroze5[[#This Row],[Imie]]&amp;podroze5[[#This Row],[Nazwisko]]</f>
        <v>MarekTrzeski</v>
      </c>
      <c r="V834">
        <f>COUNTIF(podroze5[id],podroze5[[#This Row],[id]])</f>
        <v>9</v>
      </c>
      <c r="W834">
        <f>podroze5[[#This Row],[D_powr]]-podroze5[[#This Row],[D_wyj]]+1</f>
        <v>1</v>
      </c>
      <c r="X834" s="1" cm="1">
        <f t="array" ref="X834">SUM(IF(podroze5[Nazwisko]=podroze5[[#This Row],[Nazwisko]],podroze5[dnie],0))</f>
        <v>21</v>
      </c>
    </row>
    <row r="835" spans="15:24" x14ac:dyDescent="0.25">
      <c r="O835" s="1" t="s">
        <v>54</v>
      </c>
      <c r="P835" s="1" t="s">
        <v>118</v>
      </c>
      <c r="Q835" s="1" t="s">
        <v>30</v>
      </c>
      <c r="R835" s="2">
        <v>41886</v>
      </c>
      <c r="S835" s="2">
        <v>41886</v>
      </c>
      <c r="T835">
        <v>212.5</v>
      </c>
      <c r="U835" t="str">
        <f>podroze5[[#This Row],[Imie]]&amp;podroze5[[#This Row],[Nazwisko]]</f>
        <v>PaulinaWatrach</v>
      </c>
      <c r="V835">
        <f>COUNTIF(podroze5[id],podroze5[[#This Row],[id]])</f>
        <v>9</v>
      </c>
      <c r="W835">
        <f>podroze5[[#This Row],[D_powr]]-podroze5[[#This Row],[D_wyj]]+1</f>
        <v>1</v>
      </c>
      <c r="X835" s="1" cm="1">
        <f t="array" ref="X835">SUM(IF(podroze5[Nazwisko]=podroze5[[#This Row],[Nazwisko]],podroze5[dnie],0))</f>
        <v>21</v>
      </c>
    </row>
    <row r="836" spans="15:24" x14ac:dyDescent="0.25">
      <c r="O836" s="1" t="s">
        <v>54</v>
      </c>
      <c r="P836" s="1" t="s">
        <v>118</v>
      </c>
      <c r="Q836" s="1" t="s">
        <v>24</v>
      </c>
      <c r="R836" s="2">
        <v>41890</v>
      </c>
      <c r="S836" s="2">
        <v>41890</v>
      </c>
      <c r="T836">
        <v>290.7</v>
      </c>
      <c r="U836" t="str">
        <f>podroze5[[#This Row],[Imie]]&amp;podroze5[[#This Row],[Nazwisko]]</f>
        <v>PaulinaWatrach</v>
      </c>
      <c r="V836">
        <f>COUNTIF(podroze5[id],podroze5[[#This Row],[id]])</f>
        <v>9</v>
      </c>
      <c r="W836">
        <f>podroze5[[#This Row],[D_powr]]-podroze5[[#This Row],[D_wyj]]+1</f>
        <v>1</v>
      </c>
      <c r="X836" s="1" cm="1">
        <f t="array" ref="X836">SUM(IF(podroze5[Nazwisko]=podroze5[[#This Row],[Nazwisko]],podroze5[dnie],0))</f>
        <v>21</v>
      </c>
    </row>
    <row r="837" spans="15:24" x14ac:dyDescent="0.25">
      <c r="O837" s="1" t="s">
        <v>57</v>
      </c>
      <c r="P837" s="1" t="s">
        <v>58</v>
      </c>
      <c r="Q837" s="1" t="s">
        <v>59</v>
      </c>
      <c r="R837" s="2">
        <v>41647</v>
      </c>
      <c r="S837" s="2">
        <v>41647</v>
      </c>
      <c r="T837">
        <v>442</v>
      </c>
      <c r="U837" t="str">
        <f>podroze5[[#This Row],[Imie]]&amp;podroze5[[#This Row],[Nazwisko]]</f>
        <v>AmeliaWojtecka</v>
      </c>
      <c r="V837">
        <f>COUNTIF(podroze5[id],podroze5[[#This Row],[id]])</f>
        <v>8</v>
      </c>
      <c r="W837">
        <f>podroze5[[#This Row],[D_powr]]-podroze5[[#This Row],[D_wyj]]+1</f>
        <v>1</v>
      </c>
      <c r="X837" s="1" cm="1">
        <f t="array" ref="X837">SUM(IF(podroze5[Nazwisko]=podroze5[[#This Row],[Nazwisko]],podroze5[dnie],0))</f>
        <v>21</v>
      </c>
    </row>
    <row r="838" spans="15:24" x14ac:dyDescent="0.25">
      <c r="O838" s="1" t="s">
        <v>57</v>
      </c>
      <c r="P838" s="1" t="s">
        <v>58</v>
      </c>
      <c r="Q838" s="1" t="s">
        <v>8</v>
      </c>
      <c r="R838" s="2">
        <v>41715</v>
      </c>
      <c r="S838" s="2">
        <v>41715</v>
      </c>
      <c r="T838">
        <v>680</v>
      </c>
      <c r="U838" t="str">
        <f>podroze5[[#This Row],[Imie]]&amp;podroze5[[#This Row],[Nazwisko]]</f>
        <v>AmeliaWojtecka</v>
      </c>
      <c r="V838">
        <f>COUNTIF(podroze5[id],podroze5[[#This Row],[id]])</f>
        <v>8</v>
      </c>
      <c r="W838">
        <f>podroze5[[#This Row],[D_powr]]-podroze5[[#This Row],[D_wyj]]+1</f>
        <v>1</v>
      </c>
      <c r="X838" s="1" cm="1">
        <f t="array" ref="X838">SUM(IF(podroze5[Nazwisko]=podroze5[[#This Row],[Nazwisko]],podroze5[dnie],0))</f>
        <v>21</v>
      </c>
    </row>
    <row r="839" spans="15:24" x14ac:dyDescent="0.25">
      <c r="O839" s="1" t="s">
        <v>137</v>
      </c>
      <c r="P839" s="1" t="s">
        <v>160</v>
      </c>
      <c r="Q839" s="1" t="s">
        <v>66</v>
      </c>
      <c r="R839" s="2">
        <v>41710</v>
      </c>
      <c r="S839" s="2">
        <v>41710</v>
      </c>
      <c r="T839">
        <v>307.7</v>
      </c>
      <c r="U839" t="str">
        <f>podroze5[[#This Row],[Imie]]&amp;podroze5[[#This Row],[Nazwisko]]</f>
        <v>RozaliaParad</v>
      </c>
      <c r="V839">
        <f>COUNTIF(podroze5[id],podroze5[[#This Row],[id]])</f>
        <v>7</v>
      </c>
      <c r="W839">
        <f>podroze5[[#This Row],[D_powr]]-podroze5[[#This Row],[D_wyj]]+1</f>
        <v>1</v>
      </c>
      <c r="X839" s="1" cm="1">
        <f t="array" ref="X839">SUM(IF(podroze5[Nazwisko]=podroze5[[#This Row],[Nazwisko]],podroze5[dnie],0))</f>
        <v>21</v>
      </c>
    </row>
    <row r="840" spans="15:24" x14ac:dyDescent="0.25">
      <c r="O840" s="1" t="s">
        <v>151</v>
      </c>
      <c r="P840" s="1" t="s">
        <v>152</v>
      </c>
      <c r="Q840" s="1" t="s">
        <v>30</v>
      </c>
      <c r="R840" s="2">
        <v>41779</v>
      </c>
      <c r="S840" s="2">
        <v>41782</v>
      </c>
      <c r="T840">
        <v>569.5</v>
      </c>
      <c r="U840" t="str">
        <f>podroze5[[#This Row],[Imie]]&amp;podroze5[[#This Row],[Nazwisko]]</f>
        <v>TeresaMoskiewska</v>
      </c>
      <c r="V840">
        <f>COUNTIF(podroze5[id],podroze5[[#This Row],[id]])</f>
        <v>11</v>
      </c>
      <c r="W840">
        <f>podroze5[[#This Row],[D_powr]]-podroze5[[#This Row],[D_wyj]]+1</f>
        <v>4</v>
      </c>
      <c r="X840" s="1" cm="1">
        <f t="array" ref="X840">SUM(IF(podroze5[Nazwisko]=podroze5[[#This Row],[Nazwisko]],podroze5[dnie],0))</f>
        <v>20</v>
      </c>
    </row>
    <row r="841" spans="15:24" x14ac:dyDescent="0.25">
      <c r="O841" s="1" t="s">
        <v>151</v>
      </c>
      <c r="P841" s="1" t="s">
        <v>152</v>
      </c>
      <c r="Q841" s="1" t="s">
        <v>14</v>
      </c>
      <c r="R841" s="2">
        <v>41899</v>
      </c>
      <c r="S841" s="2">
        <v>41902</v>
      </c>
      <c r="T841">
        <v>550.5</v>
      </c>
      <c r="U841" t="str">
        <f>podroze5[[#This Row],[Imie]]&amp;podroze5[[#This Row],[Nazwisko]]</f>
        <v>TeresaMoskiewska</v>
      </c>
      <c r="V841">
        <f>COUNTIF(podroze5[id],podroze5[[#This Row],[id]])</f>
        <v>11</v>
      </c>
      <c r="W841">
        <f>podroze5[[#This Row],[D_powr]]-podroze5[[#This Row],[D_wyj]]+1</f>
        <v>4</v>
      </c>
      <c r="X841" s="1" cm="1">
        <f t="array" ref="X841">SUM(IF(podroze5[Nazwisko]=podroze5[[#This Row],[Nazwisko]],podroze5[dnie],0))</f>
        <v>20</v>
      </c>
    </row>
    <row r="842" spans="15:24" x14ac:dyDescent="0.25">
      <c r="O842" s="1" t="s">
        <v>99</v>
      </c>
      <c r="P842" s="1" t="s">
        <v>130</v>
      </c>
      <c r="Q842" s="1" t="s">
        <v>38</v>
      </c>
      <c r="R842" s="2">
        <v>41893</v>
      </c>
      <c r="S842" s="2">
        <v>41896</v>
      </c>
      <c r="T842">
        <v>665.8</v>
      </c>
      <c r="U842" t="str">
        <f>podroze5[[#This Row],[Imie]]&amp;podroze5[[#This Row],[Nazwisko]]</f>
        <v>EwaFidyk</v>
      </c>
      <c r="V842">
        <f>COUNTIF(podroze5[id],podroze5[[#This Row],[id]])</f>
        <v>9</v>
      </c>
      <c r="W842">
        <f>podroze5[[#This Row],[D_powr]]-podroze5[[#This Row],[D_wyj]]+1</f>
        <v>4</v>
      </c>
      <c r="X842" s="1" cm="1">
        <f t="array" ref="X842">SUM(IF(podroze5[Nazwisko]=podroze5[[#This Row],[Nazwisko]],podroze5[dnie],0))</f>
        <v>20</v>
      </c>
    </row>
    <row r="843" spans="15:24" x14ac:dyDescent="0.25">
      <c r="O843" s="1" t="s">
        <v>54</v>
      </c>
      <c r="P843" s="1" t="s">
        <v>133</v>
      </c>
      <c r="Q843" s="1" t="s">
        <v>24</v>
      </c>
      <c r="R843" s="2">
        <v>41869</v>
      </c>
      <c r="S843" s="2">
        <v>41873</v>
      </c>
      <c r="T843">
        <v>886.7</v>
      </c>
      <c r="U843" t="str">
        <f>podroze5[[#This Row],[Imie]]&amp;podroze5[[#This Row],[Nazwisko]]</f>
        <v>PaulinaDok</v>
      </c>
      <c r="V843">
        <f>COUNTIF(podroze5[id],podroze5[[#This Row],[id]])</f>
        <v>7</v>
      </c>
      <c r="W843">
        <f>podroze5[[#This Row],[D_powr]]-podroze5[[#This Row],[D_wyj]]+1</f>
        <v>5</v>
      </c>
      <c r="X843" s="1" cm="1">
        <f t="array" ref="X843">SUM(IF(podroze5[Nazwisko]=podroze5[[#This Row],[Nazwisko]],podroze5[dnie],0))</f>
        <v>20</v>
      </c>
    </row>
    <row r="844" spans="15:24" x14ac:dyDescent="0.25">
      <c r="O844" s="1" t="s">
        <v>28</v>
      </c>
      <c r="P844" s="1" t="s">
        <v>29</v>
      </c>
      <c r="Q844" s="1" t="s">
        <v>19</v>
      </c>
      <c r="R844" s="2">
        <v>41761</v>
      </c>
      <c r="S844" s="2">
        <v>41765</v>
      </c>
      <c r="T844">
        <v>1077.4000000000001</v>
      </c>
      <c r="U844" t="str">
        <f>podroze5[[#This Row],[Imie]]&amp;podroze5[[#This Row],[Nazwisko]]</f>
        <v>MarzenaGras</v>
      </c>
      <c r="V844">
        <f>COUNTIF(podroze5[id],podroze5[[#This Row],[id]])</f>
        <v>7</v>
      </c>
      <c r="W844">
        <f>podroze5[[#This Row],[D_powr]]-podroze5[[#This Row],[D_wyj]]+1</f>
        <v>5</v>
      </c>
      <c r="X844" s="1" cm="1">
        <f t="array" ref="X844">SUM(IF(podroze5[Nazwisko]=podroze5[[#This Row],[Nazwisko]],podroze5[dnie],0))</f>
        <v>20</v>
      </c>
    </row>
    <row r="845" spans="15:24" x14ac:dyDescent="0.25">
      <c r="O845" s="1" t="s">
        <v>151</v>
      </c>
      <c r="P845" s="1" t="s">
        <v>152</v>
      </c>
      <c r="Q845" s="1" t="s">
        <v>17</v>
      </c>
      <c r="R845" s="2">
        <v>41821</v>
      </c>
      <c r="S845" s="2">
        <v>41823</v>
      </c>
      <c r="T845">
        <v>911.5</v>
      </c>
      <c r="U845" t="str">
        <f>podroze5[[#This Row],[Imie]]&amp;podroze5[[#This Row],[Nazwisko]]</f>
        <v>TeresaMoskiewska</v>
      </c>
      <c r="V845">
        <f>COUNTIF(podroze5[id],podroze5[[#This Row],[id]])</f>
        <v>11</v>
      </c>
      <c r="W845">
        <f>podroze5[[#This Row],[D_powr]]-podroze5[[#This Row],[D_wyj]]+1</f>
        <v>3</v>
      </c>
      <c r="X845" s="1" cm="1">
        <f t="array" ref="X845">SUM(IF(podroze5[Nazwisko]=podroze5[[#This Row],[Nazwisko]],podroze5[dnie],0))</f>
        <v>20</v>
      </c>
    </row>
    <row r="846" spans="15:24" x14ac:dyDescent="0.25">
      <c r="O846" s="1" t="s">
        <v>28</v>
      </c>
      <c r="P846" s="1" t="s">
        <v>29</v>
      </c>
      <c r="Q846" s="1" t="s">
        <v>11</v>
      </c>
      <c r="R846" s="2">
        <v>41654</v>
      </c>
      <c r="S846" s="2">
        <v>41657</v>
      </c>
      <c r="T846">
        <v>573.4</v>
      </c>
      <c r="U846" t="str">
        <f>podroze5[[#This Row],[Imie]]&amp;podroze5[[#This Row],[Nazwisko]]</f>
        <v>MarzenaGras</v>
      </c>
      <c r="V846">
        <f>COUNTIF(podroze5[id],podroze5[[#This Row],[id]])</f>
        <v>7</v>
      </c>
      <c r="W846">
        <f>podroze5[[#This Row],[D_powr]]-podroze5[[#This Row],[D_wyj]]+1</f>
        <v>4</v>
      </c>
      <c r="X846" s="1" cm="1">
        <f t="array" ref="X846">SUM(IF(podroze5[Nazwisko]=podroze5[[#This Row],[Nazwisko]],podroze5[dnie],0))</f>
        <v>20</v>
      </c>
    </row>
    <row r="847" spans="15:24" x14ac:dyDescent="0.25">
      <c r="O847" s="1" t="s">
        <v>99</v>
      </c>
      <c r="P847" s="1" t="s">
        <v>130</v>
      </c>
      <c r="Q847" s="1" t="s">
        <v>17</v>
      </c>
      <c r="R847" s="2">
        <v>41701</v>
      </c>
      <c r="S847" s="2">
        <v>41703</v>
      </c>
      <c r="T847">
        <v>911.5</v>
      </c>
      <c r="U847" t="str">
        <f>podroze5[[#This Row],[Imie]]&amp;podroze5[[#This Row],[Nazwisko]]</f>
        <v>EwaFidyk</v>
      </c>
      <c r="V847">
        <f>COUNTIF(podroze5[id],podroze5[[#This Row],[id]])</f>
        <v>9</v>
      </c>
      <c r="W847">
        <f>podroze5[[#This Row],[D_powr]]-podroze5[[#This Row],[D_wyj]]+1</f>
        <v>3</v>
      </c>
      <c r="X847" s="1" cm="1">
        <f t="array" ref="X847">SUM(IF(podroze5[Nazwisko]=podroze5[[#This Row],[Nazwisko]],podroze5[dnie],0))</f>
        <v>20</v>
      </c>
    </row>
    <row r="848" spans="15:24" x14ac:dyDescent="0.25">
      <c r="O848" s="1" t="s">
        <v>99</v>
      </c>
      <c r="P848" s="1" t="s">
        <v>130</v>
      </c>
      <c r="Q848" s="1" t="s">
        <v>30</v>
      </c>
      <c r="R848" s="2">
        <v>41708</v>
      </c>
      <c r="S848" s="2">
        <v>41710</v>
      </c>
      <c r="T848">
        <v>450.5</v>
      </c>
      <c r="U848" t="str">
        <f>podroze5[[#This Row],[Imie]]&amp;podroze5[[#This Row],[Nazwisko]]</f>
        <v>EwaFidyk</v>
      </c>
      <c r="V848">
        <f>COUNTIF(podroze5[id],podroze5[[#This Row],[id]])</f>
        <v>9</v>
      </c>
      <c r="W848">
        <f>podroze5[[#This Row],[D_powr]]-podroze5[[#This Row],[D_wyj]]+1</f>
        <v>3</v>
      </c>
      <c r="X848" s="1" cm="1">
        <f t="array" ref="X848">SUM(IF(podroze5[Nazwisko]=podroze5[[#This Row],[Nazwisko]],podroze5[dnie],0))</f>
        <v>20</v>
      </c>
    </row>
    <row r="849" spans="15:24" x14ac:dyDescent="0.25">
      <c r="O849" s="1" t="s">
        <v>151</v>
      </c>
      <c r="P849" s="1" t="s">
        <v>152</v>
      </c>
      <c r="Q849" s="1" t="s">
        <v>17</v>
      </c>
      <c r="R849" s="2">
        <v>41689</v>
      </c>
      <c r="S849" s="2">
        <v>41690</v>
      </c>
      <c r="T849">
        <v>706.5</v>
      </c>
      <c r="U849" t="str">
        <f>podroze5[[#This Row],[Imie]]&amp;podroze5[[#This Row],[Nazwisko]]</f>
        <v>TeresaMoskiewska</v>
      </c>
      <c r="V849">
        <f>COUNTIF(podroze5[id],podroze5[[#This Row],[id]])</f>
        <v>11</v>
      </c>
      <c r="W849">
        <f>podroze5[[#This Row],[D_powr]]-podroze5[[#This Row],[D_wyj]]+1</f>
        <v>2</v>
      </c>
      <c r="X849" s="1" cm="1">
        <f t="array" ref="X849">SUM(IF(podroze5[Nazwisko]=podroze5[[#This Row],[Nazwisko]],podroze5[dnie],0))</f>
        <v>20</v>
      </c>
    </row>
    <row r="850" spans="15:24" x14ac:dyDescent="0.25">
      <c r="O850" s="1" t="s">
        <v>54</v>
      </c>
      <c r="P850" s="1" t="s">
        <v>133</v>
      </c>
      <c r="Q850" s="1" t="s">
        <v>17</v>
      </c>
      <c r="R850" s="2">
        <v>41665</v>
      </c>
      <c r="S850" s="2">
        <v>41667</v>
      </c>
      <c r="T850">
        <v>911.5</v>
      </c>
      <c r="U850" t="str">
        <f>podroze5[[#This Row],[Imie]]&amp;podroze5[[#This Row],[Nazwisko]]</f>
        <v>PaulinaDok</v>
      </c>
      <c r="V850">
        <f>COUNTIF(podroze5[id],podroze5[[#This Row],[id]])</f>
        <v>7</v>
      </c>
      <c r="W850">
        <f>podroze5[[#This Row],[D_powr]]-podroze5[[#This Row],[D_wyj]]+1</f>
        <v>3</v>
      </c>
      <c r="X850" s="1" cm="1">
        <f t="array" ref="X850">SUM(IF(podroze5[Nazwisko]=podroze5[[#This Row],[Nazwisko]],podroze5[dnie],0))</f>
        <v>20</v>
      </c>
    </row>
    <row r="851" spans="15:24" x14ac:dyDescent="0.25">
      <c r="O851" s="1" t="s">
        <v>54</v>
      </c>
      <c r="P851" s="1" t="s">
        <v>133</v>
      </c>
      <c r="Q851" s="1" t="s">
        <v>24</v>
      </c>
      <c r="R851" s="2">
        <v>41719</v>
      </c>
      <c r="S851" s="2">
        <v>41721</v>
      </c>
      <c r="T851">
        <v>588.70000000000005</v>
      </c>
      <c r="U851" t="str">
        <f>podroze5[[#This Row],[Imie]]&amp;podroze5[[#This Row],[Nazwisko]]</f>
        <v>PaulinaDok</v>
      </c>
      <c r="V851">
        <f>COUNTIF(podroze5[id],podroze5[[#This Row],[id]])</f>
        <v>7</v>
      </c>
      <c r="W851">
        <f>podroze5[[#This Row],[D_powr]]-podroze5[[#This Row],[D_wyj]]+1</f>
        <v>3</v>
      </c>
      <c r="X851" s="1" cm="1">
        <f t="array" ref="X851">SUM(IF(podroze5[Nazwisko]=podroze5[[#This Row],[Nazwisko]],podroze5[dnie],0))</f>
        <v>20</v>
      </c>
    </row>
    <row r="852" spans="15:24" x14ac:dyDescent="0.25">
      <c r="O852" s="1" t="s">
        <v>54</v>
      </c>
      <c r="P852" s="1" t="s">
        <v>133</v>
      </c>
      <c r="Q852" s="1" t="s">
        <v>17</v>
      </c>
      <c r="R852" s="2">
        <v>41815</v>
      </c>
      <c r="S852" s="2">
        <v>41817</v>
      </c>
      <c r="T852">
        <v>911.5</v>
      </c>
      <c r="U852" t="str">
        <f>podroze5[[#This Row],[Imie]]&amp;podroze5[[#This Row],[Nazwisko]]</f>
        <v>PaulinaDok</v>
      </c>
      <c r="V852">
        <f>COUNTIF(podroze5[id],podroze5[[#This Row],[id]])</f>
        <v>7</v>
      </c>
      <c r="W852">
        <f>podroze5[[#This Row],[D_powr]]-podroze5[[#This Row],[D_wyj]]+1</f>
        <v>3</v>
      </c>
      <c r="X852" s="1" cm="1">
        <f t="array" ref="X852">SUM(IF(podroze5[Nazwisko]=podroze5[[#This Row],[Nazwisko]],podroze5[dnie],0))</f>
        <v>20</v>
      </c>
    </row>
    <row r="853" spans="15:24" x14ac:dyDescent="0.25">
      <c r="O853" s="1" t="s">
        <v>54</v>
      </c>
      <c r="P853" s="1" t="s">
        <v>133</v>
      </c>
      <c r="Q853" s="1" t="s">
        <v>47</v>
      </c>
      <c r="R853" s="2">
        <v>41975</v>
      </c>
      <c r="S853" s="2">
        <v>41977</v>
      </c>
      <c r="T853">
        <v>689.8</v>
      </c>
      <c r="U853" t="str">
        <f>podroze5[[#This Row],[Imie]]&amp;podroze5[[#This Row],[Nazwisko]]</f>
        <v>PaulinaDok</v>
      </c>
      <c r="V853">
        <f>COUNTIF(podroze5[id],podroze5[[#This Row],[id]])</f>
        <v>7</v>
      </c>
      <c r="W853">
        <f>podroze5[[#This Row],[D_powr]]-podroze5[[#This Row],[D_wyj]]+1</f>
        <v>3</v>
      </c>
      <c r="X853" s="1" cm="1">
        <f t="array" ref="X853">SUM(IF(podroze5[Nazwisko]=podroze5[[#This Row],[Nazwisko]],podroze5[dnie],0))</f>
        <v>20</v>
      </c>
    </row>
    <row r="854" spans="15:24" x14ac:dyDescent="0.25">
      <c r="O854" s="1" t="s">
        <v>28</v>
      </c>
      <c r="P854" s="1" t="s">
        <v>29</v>
      </c>
      <c r="Q854" s="1" t="s">
        <v>17</v>
      </c>
      <c r="R854" s="2">
        <v>41983</v>
      </c>
      <c r="S854" s="2">
        <v>41985</v>
      </c>
      <c r="T854">
        <v>911.5</v>
      </c>
      <c r="U854" t="str">
        <f>podroze5[[#This Row],[Imie]]&amp;podroze5[[#This Row],[Nazwisko]]</f>
        <v>MarzenaGras</v>
      </c>
      <c r="V854">
        <f>COUNTIF(podroze5[id],podroze5[[#This Row],[id]])</f>
        <v>7</v>
      </c>
      <c r="W854">
        <f>podroze5[[#This Row],[D_powr]]-podroze5[[#This Row],[D_wyj]]+1</f>
        <v>3</v>
      </c>
      <c r="X854" s="1" cm="1">
        <f t="array" ref="X854">SUM(IF(podroze5[Nazwisko]=podroze5[[#This Row],[Nazwisko]],podroze5[dnie],0))</f>
        <v>20</v>
      </c>
    </row>
    <row r="855" spans="15:24" x14ac:dyDescent="0.25">
      <c r="O855" s="1" t="s">
        <v>99</v>
      </c>
      <c r="P855" s="1" t="s">
        <v>130</v>
      </c>
      <c r="Q855" s="1" t="s">
        <v>14</v>
      </c>
      <c r="R855" s="2">
        <v>41767</v>
      </c>
      <c r="S855" s="2">
        <v>41768</v>
      </c>
      <c r="T855">
        <v>302.5</v>
      </c>
      <c r="U855" t="str">
        <f>podroze5[[#This Row],[Imie]]&amp;podroze5[[#This Row],[Nazwisko]]</f>
        <v>EwaFidyk</v>
      </c>
      <c r="V855">
        <f>COUNTIF(podroze5[id],podroze5[[#This Row],[id]])</f>
        <v>9</v>
      </c>
      <c r="W855">
        <f>podroze5[[#This Row],[D_powr]]-podroze5[[#This Row],[D_wyj]]+1</f>
        <v>2</v>
      </c>
      <c r="X855" s="1" cm="1">
        <f t="array" ref="X855">SUM(IF(podroze5[Nazwisko]=podroze5[[#This Row],[Nazwisko]],podroze5[dnie],0))</f>
        <v>20</v>
      </c>
    </row>
    <row r="856" spans="15:24" x14ac:dyDescent="0.25">
      <c r="O856" s="1" t="s">
        <v>99</v>
      </c>
      <c r="P856" s="1" t="s">
        <v>130</v>
      </c>
      <c r="Q856" s="1" t="s">
        <v>30</v>
      </c>
      <c r="R856" s="2">
        <v>41794</v>
      </c>
      <c r="S856" s="2">
        <v>41795</v>
      </c>
      <c r="T856">
        <v>331.5</v>
      </c>
      <c r="U856" t="str">
        <f>podroze5[[#This Row],[Imie]]&amp;podroze5[[#This Row],[Nazwisko]]</f>
        <v>EwaFidyk</v>
      </c>
      <c r="V856">
        <f>COUNTIF(podroze5[id],podroze5[[#This Row],[id]])</f>
        <v>9</v>
      </c>
      <c r="W856">
        <f>podroze5[[#This Row],[D_powr]]-podroze5[[#This Row],[D_wyj]]+1</f>
        <v>2</v>
      </c>
      <c r="X856" s="1" cm="1">
        <f t="array" ref="X856">SUM(IF(podroze5[Nazwisko]=podroze5[[#This Row],[Nazwisko]],podroze5[dnie],0))</f>
        <v>20</v>
      </c>
    </row>
    <row r="857" spans="15:24" x14ac:dyDescent="0.25">
      <c r="O857" s="1" t="s">
        <v>99</v>
      </c>
      <c r="P857" s="1" t="s">
        <v>130</v>
      </c>
      <c r="Q857" s="1" t="s">
        <v>27</v>
      </c>
      <c r="R857" s="2">
        <v>41899</v>
      </c>
      <c r="S857" s="2">
        <v>41900</v>
      </c>
      <c r="T857">
        <v>570</v>
      </c>
      <c r="U857" t="str">
        <f>podroze5[[#This Row],[Imie]]&amp;podroze5[[#This Row],[Nazwisko]]</f>
        <v>EwaFidyk</v>
      </c>
      <c r="V857">
        <f>COUNTIF(podroze5[id],podroze5[[#This Row],[id]])</f>
        <v>9</v>
      </c>
      <c r="W857">
        <f>podroze5[[#This Row],[D_powr]]-podroze5[[#This Row],[D_wyj]]+1</f>
        <v>2</v>
      </c>
      <c r="X857" s="1" cm="1">
        <f t="array" ref="X857">SUM(IF(podroze5[Nazwisko]=podroze5[[#This Row],[Nazwisko]],podroze5[dnie],0))</f>
        <v>20</v>
      </c>
    </row>
    <row r="858" spans="15:24" x14ac:dyDescent="0.25">
      <c r="O858" s="1" t="s">
        <v>99</v>
      </c>
      <c r="P858" s="1" t="s">
        <v>130</v>
      </c>
      <c r="Q858" s="1" t="s">
        <v>24</v>
      </c>
      <c r="R858" s="2">
        <v>41977</v>
      </c>
      <c r="S858" s="2">
        <v>41978</v>
      </c>
      <c r="T858">
        <v>439.7</v>
      </c>
      <c r="U858" t="str">
        <f>podroze5[[#This Row],[Imie]]&amp;podroze5[[#This Row],[Nazwisko]]</f>
        <v>EwaFidyk</v>
      </c>
      <c r="V858">
        <f>COUNTIF(podroze5[id],podroze5[[#This Row],[id]])</f>
        <v>9</v>
      </c>
      <c r="W858">
        <f>podroze5[[#This Row],[D_powr]]-podroze5[[#This Row],[D_wyj]]+1</f>
        <v>2</v>
      </c>
      <c r="X858" s="1" cm="1">
        <f t="array" ref="X858">SUM(IF(podroze5[Nazwisko]=podroze5[[#This Row],[Nazwisko]],podroze5[dnie],0))</f>
        <v>20</v>
      </c>
    </row>
    <row r="859" spans="15:24" x14ac:dyDescent="0.25">
      <c r="O859" s="1" t="s">
        <v>54</v>
      </c>
      <c r="P859" s="1" t="s">
        <v>133</v>
      </c>
      <c r="Q859" s="1" t="s">
        <v>19</v>
      </c>
      <c r="R859" s="2">
        <v>41839</v>
      </c>
      <c r="S859" s="2">
        <v>41840</v>
      </c>
      <c r="T859">
        <v>654.4</v>
      </c>
      <c r="U859" t="str">
        <f>podroze5[[#This Row],[Imie]]&amp;podroze5[[#This Row],[Nazwisko]]</f>
        <v>PaulinaDok</v>
      </c>
      <c r="V859">
        <f>COUNTIF(podroze5[id],podroze5[[#This Row],[id]])</f>
        <v>7</v>
      </c>
      <c r="W859">
        <f>podroze5[[#This Row],[D_powr]]-podroze5[[#This Row],[D_wyj]]+1</f>
        <v>2</v>
      </c>
      <c r="X859" s="1" cm="1">
        <f t="array" ref="X859">SUM(IF(podroze5[Nazwisko]=podroze5[[#This Row],[Nazwisko]],podroze5[dnie],0))</f>
        <v>20</v>
      </c>
    </row>
    <row r="860" spans="15:24" x14ac:dyDescent="0.25">
      <c r="O860" s="1" t="s">
        <v>28</v>
      </c>
      <c r="P860" s="1" t="s">
        <v>29</v>
      </c>
      <c r="Q860" s="1" t="s">
        <v>30</v>
      </c>
      <c r="R860" s="2">
        <v>41642</v>
      </c>
      <c r="S860" s="2">
        <v>41643</v>
      </c>
      <c r="T860">
        <v>331.5</v>
      </c>
      <c r="U860" t="str">
        <f>podroze5[[#This Row],[Imie]]&amp;podroze5[[#This Row],[Nazwisko]]</f>
        <v>MarzenaGras</v>
      </c>
      <c r="V860">
        <f>COUNTIF(podroze5[id],podroze5[[#This Row],[id]])</f>
        <v>7</v>
      </c>
      <c r="W860">
        <f>podroze5[[#This Row],[D_powr]]-podroze5[[#This Row],[D_wyj]]+1</f>
        <v>2</v>
      </c>
      <c r="X860" s="1" cm="1">
        <f t="array" ref="X860">SUM(IF(podroze5[Nazwisko]=podroze5[[#This Row],[Nazwisko]],podroze5[dnie],0))</f>
        <v>20</v>
      </c>
    </row>
    <row r="861" spans="15:24" x14ac:dyDescent="0.25">
      <c r="O861" s="1" t="s">
        <v>28</v>
      </c>
      <c r="P861" s="1" t="s">
        <v>29</v>
      </c>
      <c r="Q861" s="1" t="s">
        <v>11</v>
      </c>
      <c r="R861" s="2">
        <v>41701</v>
      </c>
      <c r="S861" s="2">
        <v>41702</v>
      </c>
      <c r="T861">
        <v>295.39999999999998</v>
      </c>
      <c r="U861" t="str">
        <f>podroze5[[#This Row],[Imie]]&amp;podroze5[[#This Row],[Nazwisko]]</f>
        <v>MarzenaGras</v>
      </c>
      <c r="V861">
        <f>COUNTIF(podroze5[id],podroze5[[#This Row],[id]])</f>
        <v>7</v>
      </c>
      <c r="W861">
        <f>podroze5[[#This Row],[D_powr]]-podroze5[[#This Row],[D_wyj]]+1</f>
        <v>2</v>
      </c>
      <c r="X861" s="1" cm="1">
        <f t="array" ref="X861">SUM(IF(podroze5[Nazwisko]=podroze5[[#This Row],[Nazwisko]],podroze5[dnie],0))</f>
        <v>20</v>
      </c>
    </row>
    <row r="862" spans="15:24" x14ac:dyDescent="0.25">
      <c r="O862" s="1" t="s">
        <v>28</v>
      </c>
      <c r="P862" s="1" t="s">
        <v>29</v>
      </c>
      <c r="Q862" s="1" t="s">
        <v>47</v>
      </c>
      <c r="R862" s="2">
        <v>41947</v>
      </c>
      <c r="S862" s="2">
        <v>41948</v>
      </c>
      <c r="T862">
        <v>526.79999999999995</v>
      </c>
      <c r="U862" t="str">
        <f>podroze5[[#This Row],[Imie]]&amp;podroze5[[#This Row],[Nazwisko]]</f>
        <v>MarzenaGras</v>
      </c>
      <c r="V862">
        <f>COUNTIF(podroze5[id],podroze5[[#This Row],[id]])</f>
        <v>7</v>
      </c>
      <c r="W862">
        <f>podroze5[[#This Row],[D_powr]]-podroze5[[#This Row],[D_wyj]]+1</f>
        <v>2</v>
      </c>
      <c r="X862" s="1" cm="1">
        <f t="array" ref="X862">SUM(IF(podroze5[Nazwisko]=podroze5[[#This Row],[Nazwisko]],podroze5[dnie],0))</f>
        <v>20</v>
      </c>
    </row>
    <row r="863" spans="15:24" x14ac:dyDescent="0.25">
      <c r="O863" s="1" t="s">
        <v>28</v>
      </c>
      <c r="P863" s="1" t="s">
        <v>29</v>
      </c>
      <c r="Q863" s="1" t="s">
        <v>66</v>
      </c>
      <c r="R863" s="2">
        <v>41971</v>
      </c>
      <c r="S863" s="2">
        <v>41972</v>
      </c>
      <c r="T863">
        <v>485.7</v>
      </c>
      <c r="U863" t="str">
        <f>podroze5[[#This Row],[Imie]]&amp;podroze5[[#This Row],[Nazwisko]]</f>
        <v>MarzenaGras</v>
      </c>
      <c r="V863">
        <f>COUNTIF(podroze5[id],podroze5[[#This Row],[id]])</f>
        <v>7</v>
      </c>
      <c r="W863">
        <f>podroze5[[#This Row],[D_powr]]-podroze5[[#This Row],[D_wyj]]+1</f>
        <v>2</v>
      </c>
      <c r="X863" s="1" cm="1">
        <f t="array" ref="X863">SUM(IF(podroze5[Nazwisko]=podroze5[[#This Row],[Nazwisko]],podroze5[dnie],0))</f>
        <v>20</v>
      </c>
    </row>
    <row r="864" spans="15:24" x14ac:dyDescent="0.25">
      <c r="O864" s="1" t="s">
        <v>151</v>
      </c>
      <c r="P864" s="1" t="s">
        <v>152</v>
      </c>
      <c r="Q864" s="1" t="s">
        <v>30</v>
      </c>
      <c r="R864" s="2">
        <v>41684</v>
      </c>
      <c r="S864" s="2">
        <v>41684</v>
      </c>
      <c r="T864">
        <v>212.5</v>
      </c>
      <c r="U864" t="str">
        <f>podroze5[[#This Row],[Imie]]&amp;podroze5[[#This Row],[Nazwisko]]</f>
        <v>TeresaMoskiewska</v>
      </c>
      <c r="V864">
        <f>COUNTIF(podroze5[id],podroze5[[#This Row],[id]])</f>
        <v>11</v>
      </c>
      <c r="W864">
        <f>podroze5[[#This Row],[D_powr]]-podroze5[[#This Row],[D_wyj]]+1</f>
        <v>1</v>
      </c>
      <c r="X864" s="1" cm="1">
        <f t="array" ref="X864">SUM(IF(podroze5[Nazwisko]=podroze5[[#This Row],[Nazwisko]],podroze5[dnie],0))</f>
        <v>20</v>
      </c>
    </row>
    <row r="865" spans="15:24" x14ac:dyDescent="0.25">
      <c r="O865" s="1" t="s">
        <v>151</v>
      </c>
      <c r="P865" s="1" t="s">
        <v>152</v>
      </c>
      <c r="Q865" s="1" t="s">
        <v>72</v>
      </c>
      <c r="R865" s="2">
        <v>41803</v>
      </c>
      <c r="S865" s="2">
        <v>41803</v>
      </c>
      <c r="T865">
        <v>494.7</v>
      </c>
      <c r="U865" t="str">
        <f>podroze5[[#This Row],[Imie]]&amp;podroze5[[#This Row],[Nazwisko]]</f>
        <v>TeresaMoskiewska</v>
      </c>
      <c r="V865">
        <f>COUNTIF(podroze5[id],podroze5[[#This Row],[id]])</f>
        <v>11</v>
      </c>
      <c r="W865">
        <f>podroze5[[#This Row],[D_powr]]-podroze5[[#This Row],[D_wyj]]+1</f>
        <v>1</v>
      </c>
      <c r="X865" s="1" cm="1">
        <f t="array" ref="X865">SUM(IF(podroze5[Nazwisko]=podroze5[[#This Row],[Nazwisko]],podroze5[dnie],0))</f>
        <v>20</v>
      </c>
    </row>
    <row r="866" spans="15:24" x14ac:dyDescent="0.25">
      <c r="O866" s="1" t="s">
        <v>151</v>
      </c>
      <c r="P866" s="1" t="s">
        <v>152</v>
      </c>
      <c r="Q866" s="1" t="s">
        <v>72</v>
      </c>
      <c r="R866" s="2">
        <v>41946</v>
      </c>
      <c r="S866" s="2">
        <v>41946</v>
      </c>
      <c r="T866">
        <v>494.7</v>
      </c>
      <c r="U866" t="str">
        <f>podroze5[[#This Row],[Imie]]&amp;podroze5[[#This Row],[Nazwisko]]</f>
        <v>TeresaMoskiewska</v>
      </c>
      <c r="V866">
        <f>COUNTIF(podroze5[id],podroze5[[#This Row],[id]])</f>
        <v>11</v>
      </c>
      <c r="W866">
        <f>podroze5[[#This Row],[D_powr]]-podroze5[[#This Row],[D_wyj]]+1</f>
        <v>1</v>
      </c>
      <c r="X866" s="1" cm="1">
        <f t="array" ref="X866">SUM(IF(podroze5[Nazwisko]=podroze5[[#This Row],[Nazwisko]],podroze5[dnie],0))</f>
        <v>20</v>
      </c>
    </row>
    <row r="867" spans="15:24" x14ac:dyDescent="0.25">
      <c r="O867" s="1" t="s">
        <v>151</v>
      </c>
      <c r="P867" s="1" t="s">
        <v>152</v>
      </c>
      <c r="Q867" s="1" t="s">
        <v>38</v>
      </c>
      <c r="R867" s="2">
        <v>41950</v>
      </c>
      <c r="S867" s="2">
        <v>41950</v>
      </c>
      <c r="T867">
        <v>278.8</v>
      </c>
      <c r="U867" t="str">
        <f>podroze5[[#This Row],[Imie]]&amp;podroze5[[#This Row],[Nazwisko]]</f>
        <v>TeresaMoskiewska</v>
      </c>
      <c r="V867">
        <f>COUNTIF(podroze5[id],podroze5[[#This Row],[id]])</f>
        <v>11</v>
      </c>
      <c r="W867">
        <f>podroze5[[#This Row],[D_powr]]-podroze5[[#This Row],[D_wyj]]+1</f>
        <v>1</v>
      </c>
      <c r="X867" s="1" cm="1">
        <f t="array" ref="X867">SUM(IF(podroze5[Nazwisko]=podroze5[[#This Row],[Nazwisko]],podroze5[dnie],0))</f>
        <v>20</v>
      </c>
    </row>
    <row r="868" spans="15:24" x14ac:dyDescent="0.25">
      <c r="O868" s="1" t="s">
        <v>151</v>
      </c>
      <c r="P868" s="1" t="s">
        <v>152</v>
      </c>
      <c r="Q868" s="1" t="s">
        <v>47</v>
      </c>
      <c r="R868" s="2">
        <v>41970</v>
      </c>
      <c r="S868" s="2">
        <v>41970</v>
      </c>
      <c r="T868">
        <v>363.8</v>
      </c>
      <c r="U868" t="str">
        <f>podroze5[[#This Row],[Imie]]&amp;podroze5[[#This Row],[Nazwisko]]</f>
        <v>TeresaMoskiewska</v>
      </c>
      <c r="V868">
        <f>COUNTIF(podroze5[id],podroze5[[#This Row],[id]])</f>
        <v>11</v>
      </c>
      <c r="W868">
        <f>podroze5[[#This Row],[D_powr]]-podroze5[[#This Row],[D_wyj]]+1</f>
        <v>1</v>
      </c>
      <c r="X868" s="1" cm="1">
        <f t="array" ref="X868">SUM(IF(podroze5[Nazwisko]=podroze5[[#This Row],[Nazwisko]],podroze5[dnie],0))</f>
        <v>20</v>
      </c>
    </row>
    <row r="869" spans="15:24" x14ac:dyDescent="0.25">
      <c r="O869" s="1" t="s">
        <v>151</v>
      </c>
      <c r="P869" s="1" t="s">
        <v>152</v>
      </c>
      <c r="Q869" s="1" t="s">
        <v>59</v>
      </c>
      <c r="R869" s="2">
        <v>41974</v>
      </c>
      <c r="S869" s="2">
        <v>41974</v>
      </c>
      <c r="T869">
        <v>442</v>
      </c>
      <c r="U869" t="str">
        <f>podroze5[[#This Row],[Imie]]&amp;podroze5[[#This Row],[Nazwisko]]</f>
        <v>TeresaMoskiewska</v>
      </c>
      <c r="V869">
        <f>COUNTIF(podroze5[id],podroze5[[#This Row],[id]])</f>
        <v>11</v>
      </c>
      <c r="W869">
        <f>podroze5[[#This Row],[D_powr]]-podroze5[[#This Row],[D_wyj]]+1</f>
        <v>1</v>
      </c>
      <c r="X869" s="1" cm="1">
        <f t="array" ref="X869">SUM(IF(podroze5[Nazwisko]=podroze5[[#This Row],[Nazwisko]],podroze5[dnie],0))</f>
        <v>20</v>
      </c>
    </row>
    <row r="870" spans="15:24" x14ac:dyDescent="0.25">
      <c r="O870" s="1" t="s">
        <v>151</v>
      </c>
      <c r="P870" s="1" t="s">
        <v>152</v>
      </c>
      <c r="Q870" s="1" t="s">
        <v>72</v>
      </c>
      <c r="R870" s="2">
        <v>41992</v>
      </c>
      <c r="S870" s="2">
        <v>41992</v>
      </c>
      <c r="T870">
        <v>494.7</v>
      </c>
      <c r="U870" t="str">
        <f>podroze5[[#This Row],[Imie]]&amp;podroze5[[#This Row],[Nazwisko]]</f>
        <v>TeresaMoskiewska</v>
      </c>
      <c r="V870">
        <f>COUNTIF(podroze5[id],podroze5[[#This Row],[id]])</f>
        <v>11</v>
      </c>
      <c r="W870">
        <f>podroze5[[#This Row],[D_powr]]-podroze5[[#This Row],[D_wyj]]+1</f>
        <v>1</v>
      </c>
      <c r="X870" s="1" cm="1">
        <f t="array" ref="X870">SUM(IF(podroze5[Nazwisko]=podroze5[[#This Row],[Nazwisko]],podroze5[dnie],0))</f>
        <v>20</v>
      </c>
    </row>
    <row r="871" spans="15:24" x14ac:dyDescent="0.25">
      <c r="O871" s="1" t="s">
        <v>99</v>
      </c>
      <c r="P871" s="1" t="s">
        <v>130</v>
      </c>
      <c r="Q871" s="1" t="s">
        <v>72</v>
      </c>
      <c r="R871" s="2">
        <v>41663</v>
      </c>
      <c r="S871" s="2">
        <v>41663</v>
      </c>
      <c r="T871">
        <v>494.7</v>
      </c>
      <c r="U871" t="str">
        <f>podroze5[[#This Row],[Imie]]&amp;podroze5[[#This Row],[Nazwisko]]</f>
        <v>EwaFidyk</v>
      </c>
      <c r="V871">
        <f>COUNTIF(podroze5[id],podroze5[[#This Row],[id]])</f>
        <v>9</v>
      </c>
      <c r="W871">
        <f>podroze5[[#This Row],[D_powr]]-podroze5[[#This Row],[D_wyj]]+1</f>
        <v>1</v>
      </c>
      <c r="X871" s="1" cm="1">
        <f t="array" ref="X871">SUM(IF(podroze5[Nazwisko]=podroze5[[#This Row],[Nazwisko]],podroze5[dnie],0))</f>
        <v>20</v>
      </c>
    </row>
    <row r="872" spans="15:24" x14ac:dyDescent="0.25">
      <c r="O872" s="1" t="s">
        <v>99</v>
      </c>
      <c r="P872" s="1" t="s">
        <v>130</v>
      </c>
      <c r="Q872" s="1" t="s">
        <v>47</v>
      </c>
      <c r="R872" s="2">
        <v>41667</v>
      </c>
      <c r="S872" s="2">
        <v>41667</v>
      </c>
      <c r="T872">
        <v>363.8</v>
      </c>
      <c r="U872" t="str">
        <f>podroze5[[#This Row],[Imie]]&amp;podroze5[[#This Row],[Nazwisko]]</f>
        <v>EwaFidyk</v>
      </c>
      <c r="V872">
        <f>COUNTIF(podroze5[id],podroze5[[#This Row],[id]])</f>
        <v>9</v>
      </c>
      <c r="W872">
        <f>podroze5[[#This Row],[D_powr]]-podroze5[[#This Row],[D_wyj]]+1</f>
        <v>1</v>
      </c>
      <c r="X872" s="1" cm="1">
        <f t="array" ref="X872">SUM(IF(podroze5[Nazwisko]=podroze5[[#This Row],[Nazwisko]],podroze5[dnie],0))</f>
        <v>20</v>
      </c>
    </row>
    <row r="873" spans="15:24" x14ac:dyDescent="0.25">
      <c r="O873" s="1" t="s">
        <v>54</v>
      </c>
      <c r="P873" s="1" t="s">
        <v>133</v>
      </c>
      <c r="Q873" s="1" t="s">
        <v>72</v>
      </c>
      <c r="R873" s="2">
        <v>41815</v>
      </c>
      <c r="S873" s="2">
        <v>41815</v>
      </c>
      <c r="T873">
        <v>494.7</v>
      </c>
      <c r="U873" t="str">
        <f>podroze5[[#This Row],[Imie]]&amp;podroze5[[#This Row],[Nazwisko]]</f>
        <v>PaulinaDok</v>
      </c>
      <c r="V873">
        <f>COUNTIF(podroze5[id],podroze5[[#This Row],[id]])</f>
        <v>7</v>
      </c>
      <c r="W873">
        <f>podroze5[[#This Row],[D_powr]]-podroze5[[#This Row],[D_wyj]]+1</f>
        <v>1</v>
      </c>
      <c r="X873" s="1" cm="1">
        <f t="array" ref="X873">SUM(IF(podroze5[Nazwisko]=podroze5[[#This Row],[Nazwisko]],podroze5[dnie],0))</f>
        <v>20</v>
      </c>
    </row>
    <row r="874" spans="15:24" x14ac:dyDescent="0.25">
      <c r="O874" s="1" t="s">
        <v>79</v>
      </c>
      <c r="P874" s="1" t="s">
        <v>80</v>
      </c>
      <c r="Q874" s="1" t="s">
        <v>27</v>
      </c>
      <c r="R874" s="2">
        <v>41653</v>
      </c>
      <c r="S874" s="2">
        <v>41657</v>
      </c>
      <c r="T874">
        <v>954</v>
      </c>
      <c r="U874" t="str">
        <f>podroze5[[#This Row],[Imie]]&amp;podroze5[[#This Row],[Nazwisko]]</f>
        <v>EustachyBydgoski</v>
      </c>
      <c r="V874">
        <f>COUNTIF(podroze5[id],podroze5[[#This Row],[id]])</f>
        <v>6</v>
      </c>
      <c r="W874">
        <f>podroze5[[#This Row],[D_powr]]-podroze5[[#This Row],[D_wyj]]+1</f>
        <v>5</v>
      </c>
      <c r="X874" s="1" cm="1">
        <f t="array" ref="X874">SUM(IF(podroze5[Nazwisko]=podroze5[[#This Row],[Nazwisko]],podroze5[dnie],0))</f>
        <v>19</v>
      </c>
    </row>
    <row r="875" spans="15:24" x14ac:dyDescent="0.25">
      <c r="O875" s="1" t="s">
        <v>79</v>
      </c>
      <c r="P875" s="1" t="s">
        <v>80</v>
      </c>
      <c r="Q875" s="1" t="s">
        <v>19</v>
      </c>
      <c r="R875" s="2">
        <v>41665</v>
      </c>
      <c r="S875" s="2">
        <v>41669</v>
      </c>
      <c r="T875">
        <v>1077.4000000000001</v>
      </c>
      <c r="U875" t="str">
        <f>podroze5[[#This Row],[Imie]]&amp;podroze5[[#This Row],[Nazwisko]]</f>
        <v>EustachyBydgoski</v>
      </c>
      <c r="V875">
        <f>COUNTIF(podroze5[id],podroze5[[#This Row],[id]])</f>
        <v>6</v>
      </c>
      <c r="W875">
        <f>podroze5[[#This Row],[D_powr]]-podroze5[[#This Row],[D_wyj]]+1</f>
        <v>5</v>
      </c>
      <c r="X875" s="1" cm="1">
        <f t="array" ref="X875">SUM(IF(podroze5[Nazwisko]=podroze5[[#This Row],[Nazwisko]],podroze5[dnie],0))</f>
        <v>19</v>
      </c>
    </row>
    <row r="876" spans="15:24" x14ac:dyDescent="0.25">
      <c r="O876" s="1" t="s">
        <v>79</v>
      </c>
      <c r="P876" s="1" t="s">
        <v>80</v>
      </c>
      <c r="Q876" s="1" t="s">
        <v>47</v>
      </c>
      <c r="R876" s="2">
        <v>41881</v>
      </c>
      <c r="S876" s="2">
        <v>41884</v>
      </c>
      <c r="T876">
        <v>852.8</v>
      </c>
      <c r="U876" t="str">
        <f>podroze5[[#This Row],[Imie]]&amp;podroze5[[#This Row],[Nazwisko]]</f>
        <v>EustachyBydgoski</v>
      </c>
      <c r="V876">
        <f>COUNTIF(podroze5[id],podroze5[[#This Row],[id]])</f>
        <v>6</v>
      </c>
      <c r="W876">
        <f>podroze5[[#This Row],[D_powr]]-podroze5[[#This Row],[D_wyj]]+1</f>
        <v>4</v>
      </c>
      <c r="X876" s="1" cm="1">
        <f t="array" ref="X876">SUM(IF(podroze5[Nazwisko]=podroze5[[#This Row],[Nazwisko]],podroze5[dnie],0))</f>
        <v>19</v>
      </c>
    </row>
    <row r="877" spans="15:24" x14ac:dyDescent="0.25">
      <c r="O877" s="1" t="s">
        <v>79</v>
      </c>
      <c r="P877" s="1" t="s">
        <v>80</v>
      </c>
      <c r="Q877" s="1" t="s">
        <v>11</v>
      </c>
      <c r="R877" s="2">
        <v>41785</v>
      </c>
      <c r="S877" s="2">
        <v>41787</v>
      </c>
      <c r="T877">
        <v>434.4</v>
      </c>
      <c r="U877" t="str">
        <f>podroze5[[#This Row],[Imie]]&amp;podroze5[[#This Row],[Nazwisko]]</f>
        <v>EustachyBydgoski</v>
      </c>
      <c r="V877">
        <f>COUNTIF(podroze5[id],podroze5[[#This Row],[id]])</f>
        <v>6</v>
      </c>
      <c r="W877">
        <f>podroze5[[#This Row],[D_powr]]-podroze5[[#This Row],[D_wyj]]+1</f>
        <v>3</v>
      </c>
      <c r="X877" s="1" cm="1">
        <f t="array" ref="X877">SUM(IF(podroze5[Nazwisko]=podroze5[[#This Row],[Nazwisko]],podroze5[dnie],0))</f>
        <v>19</v>
      </c>
    </row>
    <row r="878" spans="15:24" x14ac:dyDescent="0.25">
      <c r="O878" s="1" t="s">
        <v>79</v>
      </c>
      <c r="P878" s="1" t="s">
        <v>80</v>
      </c>
      <c r="Q878" s="1" t="s">
        <v>24</v>
      </c>
      <c r="R878" s="2">
        <v>41863</v>
      </c>
      <c r="S878" s="2">
        <v>41863</v>
      </c>
      <c r="T878">
        <v>290.7</v>
      </c>
      <c r="U878" t="str">
        <f>podroze5[[#This Row],[Imie]]&amp;podroze5[[#This Row],[Nazwisko]]</f>
        <v>EustachyBydgoski</v>
      </c>
      <c r="V878">
        <f>COUNTIF(podroze5[id],podroze5[[#This Row],[id]])</f>
        <v>6</v>
      </c>
      <c r="W878">
        <f>podroze5[[#This Row],[D_powr]]-podroze5[[#This Row],[D_wyj]]+1</f>
        <v>1</v>
      </c>
      <c r="X878" s="1" cm="1">
        <f t="array" ref="X878">SUM(IF(podroze5[Nazwisko]=podroze5[[#This Row],[Nazwisko]],podroze5[dnie],0))</f>
        <v>19</v>
      </c>
    </row>
    <row r="879" spans="15:24" x14ac:dyDescent="0.25">
      <c r="O879" s="1" t="s">
        <v>79</v>
      </c>
      <c r="P879" s="1" t="s">
        <v>80</v>
      </c>
      <c r="Q879" s="1" t="s">
        <v>47</v>
      </c>
      <c r="R879" s="2">
        <v>41995</v>
      </c>
      <c r="S879" s="2">
        <v>41995</v>
      </c>
      <c r="T879">
        <v>363.8</v>
      </c>
      <c r="U879" t="str">
        <f>podroze5[[#This Row],[Imie]]&amp;podroze5[[#This Row],[Nazwisko]]</f>
        <v>EustachyBydgoski</v>
      </c>
      <c r="V879">
        <f>COUNTIF(podroze5[id],podroze5[[#This Row],[id]])</f>
        <v>6</v>
      </c>
      <c r="W879">
        <f>podroze5[[#This Row],[D_powr]]-podroze5[[#This Row],[D_wyj]]+1</f>
        <v>1</v>
      </c>
      <c r="X879" s="1" cm="1">
        <f t="array" ref="X879">SUM(IF(podroze5[Nazwisko]=podroze5[[#This Row],[Nazwisko]],podroze5[dnie],0))</f>
        <v>19</v>
      </c>
    </row>
    <row r="880" spans="15:24" x14ac:dyDescent="0.25">
      <c r="O880" s="1" t="s">
        <v>170</v>
      </c>
      <c r="P880" s="1" t="s">
        <v>171</v>
      </c>
      <c r="Q880" s="1" t="s">
        <v>59</v>
      </c>
      <c r="R880" s="2">
        <v>41922</v>
      </c>
      <c r="S880" s="2">
        <v>41926</v>
      </c>
      <c r="T880">
        <v>1078</v>
      </c>
      <c r="U880" t="str">
        <f>podroze5[[#This Row],[Imie]]&amp;podroze5[[#This Row],[Nazwisko]]</f>
        <v>NataliaIdar</v>
      </c>
      <c r="V880">
        <f>COUNTIF(podroze5[id],podroze5[[#This Row],[id]])</f>
        <v>10</v>
      </c>
      <c r="W880">
        <f>podroze5[[#This Row],[D_powr]]-podroze5[[#This Row],[D_wyj]]+1</f>
        <v>5</v>
      </c>
      <c r="X880" s="1" cm="1">
        <f t="array" ref="X880">SUM(IF(podroze5[Nazwisko]=podroze5[[#This Row],[Nazwisko]],podroze5[dnie],0))</f>
        <v>18</v>
      </c>
    </row>
    <row r="881" spans="15:24" x14ac:dyDescent="0.25">
      <c r="O881" s="1" t="s">
        <v>33</v>
      </c>
      <c r="P881" s="1" t="s">
        <v>141</v>
      </c>
      <c r="Q881" s="1" t="s">
        <v>14</v>
      </c>
      <c r="R881" s="2">
        <v>41923</v>
      </c>
      <c r="S881" s="2">
        <v>41927</v>
      </c>
      <c r="T881">
        <v>674.5</v>
      </c>
      <c r="U881" t="str">
        <f>podroze5[[#This Row],[Imie]]&amp;podroze5[[#This Row],[Nazwisko]]</f>
        <v>AndrzejBarcz</v>
      </c>
      <c r="V881">
        <f>COUNTIF(podroze5[id],podroze5[[#This Row],[id]])</f>
        <v>7</v>
      </c>
      <c r="W881">
        <f>podroze5[[#This Row],[D_powr]]-podroze5[[#This Row],[D_wyj]]+1</f>
        <v>5</v>
      </c>
      <c r="X881" s="1" cm="1">
        <f t="array" ref="X881">SUM(IF(podroze5[Nazwisko]=podroze5[[#This Row],[Nazwisko]],podroze5[dnie],0))</f>
        <v>18</v>
      </c>
    </row>
    <row r="882" spans="15:24" x14ac:dyDescent="0.25">
      <c r="O882" s="1" t="s">
        <v>70</v>
      </c>
      <c r="P882" s="1" t="s">
        <v>71</v>
      </c>
      <c r="Q882" s="1" t="s">
        <v>14</v>
      </c>
      <c r="R882" s="2">
        <v>41970</v>
      </c>
      <c r="S882" s="2">
        <v>41974</v>
      </c>
      <c r="T882">
        <v>674.5</v>
      </c>
      <c r="U882" t="str">
        <f>podroze5[[#This Row],[Imie]]&amp;podroze5[[#This Row],[Nazwisko]]</f>
        <v>MarekHolski</v>
      </c>
      <c r="V882">
        <f>COUNTIF(podroze5[id],podroze5[[#This Row],[id]])</f>
        <v>7</v>
      </c>
      <c r="W882">
        <f>podroze5[[#This Row],[D_powr]]-podroze5[[#This Row],[D_wyj]]+1</f>
        <v>5</v>
      </c>
      <c r="X882" s="1" cm="1">
        <f t="array" ref="X882">SUM(IF(podroze5[Nazwisko]=podroze5[[#This Row],[Nazwisko]],podroze5[dnie],0))</f>
        <v>18</v>
      </c>
    </row>
    <row r="883" spans="15:24" x14ac:dyDescent="0.25">
      <c r="O883" s="1" t="s">
        <v>170</v>
      </c>
      <c r="P883" s="1" t="s">
        <v>171</v>
      </c>
      <c r="Q883" s="1" t="s">
        <v>38</v>
      </c>
      <c r="R883" s="2">
        <v>41911</v>
      </c>
      <c r="S883" s="2">
        <v>41913</v>
      </c>
      <c r="T883">
        <v>536.79999999999995</v>
      </c>
      <c r="U883" t="str">
        <f>podroze5[[#This Row],[Imie]]&amp;podroze5[[#This Row],[Nazwisko]]</f>
        <v>NataliaIdar</v>
      </c>
      <c r="V883">
        <f>COUNTIF(podroze5[id],podroze5[[#This Row],[id]])</f>
        <v>10</v>
      </c>
      <c r="W883">
        <f>podroze5[[#This Row],[D_powr]]-podroze5[[#This Row],[D_wyj]]+1</f>
        <v>3</v>
      </c>
      <c r="X883" s="1" cm="1">
        <f t="array" ref="X883">SUM(IF(podroze5[Nazwisko]=podroze5[[#This Row],[Nazwisko]],podroze5[dnie],0))</f>
        <v>18</v>
      </c>
    </row>
    <row r="884" spans="15:24" x14ac:dyDescent="0.25">
      <c r="O884" s="1" t="s">
        <v>33</v>
      </c>
      <c r="P884" s="1" t="s">
        <v>141</v>
      </c>
      <c r="Q884" s="1" t="s">
        <v>19</v>
      </c>
      <c r="R884" s="2">
        <v>41677</v>
      </c>
      <c r="S884" s="2">
        <v>41680</v>
      </c>
      <c r="T884">
        <v>936.4</v>
      </c>
      <c r="U884" t="str">
        <f>podroze5[[#This Row],[Imie]]&amp;podroze5[[#This Row],[Nazwisko]]</f>
        <v>AndrzejBarcz</v>
      </c>
      <c r="V884">
        <f>COUNTIF(podroze5[id],podroze5[[#This Row],[id]])</f>
        <v>7</v>
      </c>
      <c r="W884">
        <f>podroze5[[#This Row],[D_powr]]-podroze5[[#This Row],[D_wyj]]+1</f>
        <v>4</v>
      </c>
      <c r="X884" s="1" cm="1">
        <f t="array" ref="X884">SUM(IF(podroze5[Nazwisko]=podroze5[[#This Row],[Nazwisko]],podroze5[dnie],0))</f>
        <v>18</v>
      </c>
    </row>
    <row r="885" spans="15:24" x14ac:dyDescent="0.25">
      <c r="O885" s="1" t="s">
        <v>70</v>
      </c>
      <c r="P885" s="1" t="s">
        <v>71</v>
      </c>
      <c r="Q885" s="1" t="s">
        <v>38</v>
      </c>
      <c r="R885" s="2">
        <v>41689</v>
      </c>
      <c r="S885" s="2">
        <v>41692</v>
      </c>
      <c r="T885">
        <v>665.8</v>
      </c>
      <c r="U885" t="str">
        <f>podroze5[[#This Row],[Imie]]&amp;podroze5[[#This Row],[Nazwisko]]</f>
        <v>MarekHolski</v>
      </c>
      <c r="V885">
        <f>COUNTIF(podroze5[id],podroze5[[#This Row],[id]])</f>
        <v>7</v>
      </c>
      <c r="W885">
        <f>podroze5[[#This Row],[D_powr]]-podroze5[[#This Row],[D_wyj]]+1</f>
        <v>4</v>
      </c>
      <c r="X885" s="1" cm="1">
        <f t="array" ref="X885">SUM(IF(podroze5[Nazwisko]=podroze5[[#This Row],[Nazwisko]],podroze5[dnie],0))</f>
        <v>18</v>
      </c>
    </row>
    <row r="886" spans="15:24" x14ac:dyDescent="0.25">
      <c r="O886" s="1" t="s">
        <v>33</v>
      </c>
      <c r="P886" s="1" t="s">
        <v>141</v>
      </c>
      <c r="Q886" s="1" t="s">
        <v>30</v>
      </c>
      <c r="R886" s="2">
        <v>41713</v>
      </c>
      <c r="S886" s="2">
        <v>41715</v>
      </c>
      <c r="T886">
        <v>450.5</v>
      </c>
      <c r="U886" t="str">
        <f>podroze5[[#This Row],[Imie]]&amp;podroze5[[#This Row],[Nazwisko]]</f>
        <v>AndrzejBarcz</v>
      </c>
      <c r="V886">
        <f>COUNTIF(podroze5[id],podroze5[[#This Row],[id]])</f>
        <v>7</v>
      </c>
      <c r="W886">
        <f>podroze5[[#This Row],[D_powr]]-podroze5[[#This Row],[D_wyj]]+1</f>
        <v>3</v>
      </c>
      <c r="X886" s="1" cm="1">
        <f t="array" ref="X886">SUM(IF(podroze5[Nazwisko]=podroze5[[#This Row],[Nazwisko]],podroze5[dnie],0))</f>
        <v>18</v>
      </c>
    </row>
    <row r="887" spans="15:24" x14ac:dyDescent="0.25">
      <c r="O887" s="1" t="s">
        <v>170</v>
      </c>
      <c r="P887" s="1" t="s">
        <v>171</v>
      </c>
      <c r="Q887" s="1" t="s">
        <v>24</v>
      </c>
      <c r="R887" s="2">
        <v>41972</v>
      </c>
      <c r="S887" s="2">
        <v>41973</v>
      </c>
      <c r="T887">
        <v>439.7</v>
      </c>
      <c r="U887" t="str">
        <f>podroze5[[#This Row],[Imie]]&amp;podroze5[[#This Row],[Nazwisko]]</f>
        <v>NataliaIdar</v>
      </c>
      <c r="V887">
        <f>COUNTIF(podroze5[id],podroze5[[#This Row],[id]])</f>
        <v>10</v>
      </c>
      <c r="W887">
        <f>podroze5[[#This Row],[D_powr]]-podroze5[[#This Row],[D_wyj]]+1</f>
        <v>2</v>
      </c>
      <c r="X887" s="1" cm="1">
        <f t="array" ref="X887">SUM(IF(podroze5[Nazwisko]=podroze5[[#This Row],[Nazwisko]],podroze5[dnie],0))</f>
        <v>18</v>
      </c>
    </row>
    <row r="888" spans="15:24" x14ac:dyDescent="0.25">
      <c r="O888" s="1" t="s">
        <v>170</v>
      </c>
      <c r="P888" s="1" t="s">
        <v>171</v>
      </c>
      <c r="Q888" s="1" t="s">
        <v>27</v>
      </c>
      <c r="R888" s="2">
        <v>41982</v>
      </c>
      <c r="S888" s="2">
        <v>41983</v>
      </c>
      <c r="T888">
        <v>570</v>
      </c>
      <c r="U888" t="str">
        <f>podroze5[[#This Row],[Imie]]&amp;podroze5[[#This Row],[Nazwisko]]</f>
        <v>NataliaIdar</v>
      </c>
      <c r="V888">
        <f>COUNTIF(podroze5[id],podroze5[[#This Row],[id]])</f>
        <v>10</v>
      </c>
      <c r="W888">
        <f>podroze5[[#This Row],[D_powr]]-podroze5[[#This Row],[D_wyj]]+1</f>
        <v>2</v>
      </c>
      <c r="X888" s="1" cm="1">
        <f t="array" ref="X888">SUM(IF(podroze5[Nazwisko]=podroze5[[#This Row],[Nazwisko]],podroze5[dnie],0))</f>
        <v>18</v>
      </c>
    </row>
    <row r="889" spans="15:24" x14ac:dyDescent="0.25">
      <c r="O889" s="1" t="s">
        <v>33</v>
      </c>
      <c r="P889" s="1" t="s">
        <v>141</v>
      </c>
      <c r="Q889" s="1" t="s">
        <v>17</v>
      </c>
      <c r="R889" s="2">
        <v>41875</v>
      </c>
      <c r="S889" s="2">
        <v>41876</v>
      </c>
      <c r="T889">
        <v>706.5</v>
      </c>
      <c r="U889" t="str">
        <f>podroze5[[#This Row],[Imie]]&amp;podroze5[[#This Row],[Nazwisko]]</f>
        <v>AndrzejBarcz</v>
      </c>
      <c r="V889">
        <f>COUNTIF(podroze5[id],podroze5[[#This Row],[id]])</f>
        <v>7</v>
      </c>
      <c r="W889">
        <f>podroze5[[#This Row],[D_powr]]-podroze5[[#This Row],[D_wyj]]+1</f>
        <v>2</v>
      </c>
      <c r="X889" s="1" cm="1">
        <f t="array" ref="X889">SUM(IF(podroze5[Nazwisko]=podroze5[[#This Row],[Nazwisko]],podroze5[dnie],0))</f>
        <v>18</v>
      </c>
    </row>
    <row r="890" spans="15:24" x14ac:dyDescent="0.25">
      <c r="O890" s="1" t="s">
        <v>33</v>
      </c>
      <c r="P890" s="1" t="s">
        <v>141</v>
      </c>
      <c r="Q890" s="1" t="s">
        <v>8</v>
      </c>
      <c r="R890" s="2">
        <v>41989</v>
      </c>
      <c r="S890" s="2">
        <v>41990</v>
      </c>
      <c r="T890">
        <v>891</v>
      </c>
      <c r="U890" t="str">
        <f>podroze5[[#This Row],[Imie]]&amp;podroze5[[#This Row],[Nazwisko]]</f>
        <v>AndrzejBarcz</v>
      </c>
      <c r="V890">
        <f>COUNTIF(podroze5[id],podroze5[[#This Row],[id]])</f>
        <v>7</v>
      </c>
      <c r="W890">
        <f>podroze5[[#This Row],[D_powr]]-podroze5[[#This Row],[D_wyj]]+1</f>
        <v>2</v>
      </c>
      <c r="X890" s="1" cm="1">
        <f t="array" ref="X890">SUM(IF(podroze5[Nazwisko]=podroze5[[#This Row],[Nazwisko]],podroze5[dnie],0))</f>
        <v>18</v>
      </c>
    </row>
    <row r="891" spans="15:24" x14ac:dyDescent="0.25">
      <c r="O891" s="1" t="s">
        <v>70</v>
      </c>
      <c r="P891" s="1" t="s">
        <v>71</v>
      </c>
      <c r="Q891" s="1" t="s">
        <v>11</v>
      </c>
      <c r="R891" s="2">
        <v>41719</v>
      </c>
      <c r="S891" s="2">
        <v>41720</v>
      </c>
      <c r="T891">
        <v>295.39999999999998</v>
      </c>
      <c r="U891" t="str">
        <f>podroze5[[#This Row],[Imie]]&amp;podroze5[[#This Row],[Nazwisko]]</f>
        <v>MarekHolski</v>
      </c>
      <c r="V891">
        <f>COUNTIF(podroze5[id],podroze5[[#This Row],[id]])</f>
        <v>7</v>
      </c>
      <c r="W891">
        <f>podroze5[[#This Row],[D_powr]]-podroze5[[#This Row],[D_wyj]]+1</f>
        <v>2</v>
      </c>
      <c r="X891" s="1" cm="1">
        <f t="array" ref="X891">SUM(IF(podroze5[Nazwisko]=podroze5[[#This Row],[Nazwisko]],podroze5[dnie],0))</f>
        <v>18</v>
      </c>
    </row>
    <row r="892" spans="15:24" x14ac:dyDescent="0.25">
      <c r="O892" s="1" t="s">
        <v>70</v>
      </c>
      <c r="P892" s="1" t="s">
        <v>71</v>
      </c>
      <c r="Q892" s="1" t="s">
        <v>11</v>
      </c>
      <c r="R892" s="2">
        <v>41869</v>
      </c>
      <c r="S892" s="2">
        <v>41870</v>
      </c>
      <c r="T892">
        <v>295.39999999999998</v>
      </c>
      <c r="U892" t="str">
        <f>podroze5[[#This Row],[Imie]]&amp;podroze5[[#This Row],[Nazwisko]]</f>
        <v>MarekHolski</v>
      </c>
      <c r="V892">
        <f>COUNTIF(podroze5[id],podroze5[[#This Row],[id]])</f>
        <v>7</v>
      </c>
      <c r="W892">
        <f>podroze5[[#This Row],[D_powr]]-podroze5[[#This Row],[D_wyj]]+1</f>
        <v>2</v>
      </c>
      <c r="X892" s="1" cm="1">
        <f t="array" ref="X892">SUM(IF(podroze5[Nazwisko]=podroze5[[#This Row],[Nazwisko]],podroze5[dnie],0))</f>
        <v>18</v>
      </c>
    </row>
    <row r="893" spans="15:24" x14ac:dyDescent="0.25">
      <c r="O893" s="1" t="s">
        <v>70</v>
      </c>
      <c r="P893" s="1" t="s">
        <v>71</v>
      </c>
      <c r="Q893" s="1" t="s">
        <v>14</v>
      </c>
      <c r="R893" s="2">
        <v>41887</v>
      </c>
      <c r="S893" s="2">
        <v>41888</v>
      </c>
      <c r="T893">
        <v>302.5</v>
      </c>
      <c r="U893" t="str">
        <f>podroze5[[#This Row],[Imie]]&amp;podroze5[[#This Row],[Nazwisko]]</f>
        <v>MarekHolski</v>
      </c>
      <c r="V893">
        <f>COUNTIF(podroze5[id],podroze5[[#This Row],[id]])</f>
        <v>7</v>
      </c>
      <c r="W893">
        <f>podroze5[[#This Row],[D_powr]]-podroze5[[#This Row],[D_wyj]]+1</f>
        <v>2</v>
      </c>
      <c r="X893" s="1" cm="1">
        <f t="array" ref="X893">SUM(IF(podroze5[Nazwisko]=podroze5[[#This Row],[Nazwisko]],podroze5[dnie],0))</f>
        <v>18</v>
      </c>
    </row>
    <row r="894" spans="15:24" x14ac:dyDescent="0.25">
      <c r="O894" s="1" t="s">
        <v>70</v>
      </c>
      <c r="P894" s="1" t="s">
        <v>71</v>
      </c>
      <c r="Q894" s="1" t="s">
        <v>30</v>
      </c>
      <c r="R894" s="2">
        <v>41983</v>
      </c>
      <c r="S894" s="2">
        <v>41984</v>
      </c>
      <c r="T894">
        <v>331.5</v>
      </c>
      <c r="U894" t="str">
        <f>podroze5[[#This Row],[Imie]]&amp;podroze5[[#This Row],[Nazwisko]]</f>
        <v>MarekHolski</v>
      </c>
      <c r="V894">
        <f>COUNTIF(podroze5[id],podroze5[[#This Row],[id]])</f>
        <v>7</v>
      </c>
      <c r="W894">
        <f>podroze5[[#This Row],[D_powr]]-podroze5[[#This Row],[D_wyj]]+1</f>
        <v>2</v>
      </c>
      <c r="X894" s="1" cm="1">
        <f t="array" ref="X894">SUM(IF(podroze5[Nazwisko]=podroze5[[#This Row],[Nazwisko]],podroze5[dnie],0))</f>
        <v>18</v>
      </c>
    </row>
    <row r="895" spans="15:24" x14ac:dyDescent="0.25">
      <c r="O895" s="1" t="s">
        <v>170</v>
      </c>
      <c r="P895" s="1" t="s">
        <v>171</v>
      </c>
      <c r="Q895" s="1" t="s">
        <v>14</v>
      </c>
      <c r="R895" s="2">
        <v>41793</v>
      </c>
      <c r="S895" s="2">
        <v>41793</v>
      </c>
      <c r="T895">
        <v>178.5</v>
      </c>
      <c r="U895" t="str">
        <f>podroze5[[#This Row],[Imie]]&amp;podroze5[[#This Row],[Nazwisko]]</f>
        <v>NataliaIdar</v>
      </c>
      <c r="V895">
        <f>COUNTIF(podroze5[id],podroze5[[#This Row],[id]])</f>
        <v>10</v>
      </c>
      <c r="W895">
        <f>podroze5[[#This Row],[D_powr]]-podroze5[[#This Row],[D_wyj]]+1</f>
        <v>1</v>
      </c>
      <c r="X895" s="1" cm="1">
        <f t="array" ref="X895">SUM(IF(podroze5[Nazwisko]=podroze5[[#This Row],[Nazwisko]],podroze5[dnie],0))</f>
        <v>18</v>
      </c>
    </row>
    <row r="896" spans="15:24" x14ac:dyDescent="0.25">
      <c r="O896" s="1" t="s">
        <v>170</v>
      </c>
      <c r="P896" s="1" t="s">
        <v>171</v>
      </c>
      <c r="Q896" s="1" t="s">
        <v>27</v>
      </c>
      <c r="R896" s="2">
        <v>41934</v>
      </c>
      <c r="S896" s="2">
        <v>41934</v>
      </c>
      <c r="T896">
        <v>442</v>
      </c>
      <c r="U896" t="str">
        <f>podroze5[[#This Row],[Imie]]&amp;podroze5[[#This Row],[Nazwisko]]</f>
        <v>NataliaIdar</v>
      </c>
      <c r="V896">
        <f>COUNTIF(podroze5[id],podroze5[[#This Row],[id]])</f>
        <v>10</v>
      </c>
      <c r="W896">
        <f>podroze5[[#This Row],[D_powr]]-podroze5[[#This Row],[D_wyj]]+1</f>
        <v>1</v>
      </c>
      <c r="X896" s="1" cm="1">
        <f t="array" ref="X896">SUM(IF(podroze5[Nazwisko]=podroze5[[#This Row],[Nazwisko]],podroze5[dnie],0))</f>
        <v>18</v>
      </c>
    </row>
    <row r="897" spans="15:24" x14ac:dyDescent="0.25">
      <c r="O897" s="1" t="s">
        <v>170</v>
      </c>
      <c r="P897" s="1" t="s">
        <v>171</v>
      </c>
      <c r="Q897" s="1" t="s">
        <v>66</v>
      </c>
      <c r="R897" s="2">
        <v>41936</v>
      </c>
      <c r="S897" s="2">
        <v>41936</v>
      </c>
      <c r="T897">
        <v>307.7</v>
      </c>
      <c r="U897" t="str">
        <f>podroze5[[#This Row],[Imie]]&amp;podroze5[[#This Row],[Nazwisko]]</f>
        <v>NataliaIdar</v>
      </c>
      <c r="V897">
        <f>COUNTIF(podroze5[id],podroze5[[#This Row],[id]])</f>
        <v>10</v>
      </c>
      <c r="W897">
        <f>podroze5[[#This Row],[D_powr]]-podroze5[[#This Row],[D_wyj]]+1</f>
        <v>1</v>
      </c>
      <c r="X897" s="1" cm="1">
        <f t="array" ref="X897">SUM(IF(podroze5[Nazwisko]=podroze5[[#This Row],[Nazwisko]],podroze5[dnie],0))</f>
        <v>18</v>
      </c>
    </row>
    <row r="898" spans="15:24" x14ac:dyDescent="0.25">
      <c r="O898" s="1" t="s">
        <v>170</v>
      </c>
      <c r="P898" s="1" t="s">
        <v>171</v>
      </c>
      <c r="Q898" s="1" t="s">
        <v>66</v>
      </c>
      <c r="R898" s="2">
        <v>41939</v>
      </c>
      <c r="S898" s="2">
        <v>41939</v>
      </c>
      <c r="T898">
        <v>307.7</v>
      </c>
      <c r="U898" t="str">
        <f>podroze5[[#This Row],[Imie]]&amp;podroze5[[#This Row],[Nazwisko]]</f>
        <v>NataliaIdar</v>
      </c>
      <c r="V898">
        <f>COUNTIF(podroze5[id],podroze5[[#This Row],[id]])</f>
        <v>10</v>
      </c>
      <c r="W898">
        <f>podroze5[[#This Row],[D_powr]]-podroze5[[#This Row],[D_wyj]]+1</f>
        <v>1</v>
      </c>
      <c r="X898" s="1" cm="1">
        <f t="array" ref="X898">SUM(IF(podroze5[Nazwisko]=podroze5[[#This Row],[Nazwisko]],podroze5[dnie],0))</f>
        <v>18</v>
      </c>
    </row>
    <row r="899" spans="15:24" x14ac:dyDescent="0.25">
      <c r="O899" s="1" t="s">
        <v>170</v>
      </c>
      <c r="P899" s="1" t="s">
        <v>171</v>
      </c>
      <c r="Q899" s="1" t="s">
        <v>38</v>
      </c>
      <c r="R899" s="2">
        <v>41976</v>
      </c>
      <c r="S899" s="2">
        <v>41976</v>
      </c>
      <c r="T899">
        <v>278.8</v>
      </c>
      <c r="U899" t="str">
        <f>podroze5[[#This Row],[Imie]]&amp;podroze5[[#This Row],[Nazwisko]]</f>
        <v>NataliaIdar</v>
      </c>
      <c r="V899">
        <f>COUNTIF(podroze5[id],podroze5[[#This Row],[id]])</f>
        <v>10</v>
      </c>
      <c r="W899">
        <f>podroze5[[#This Row],[D_powr]]-podroze5[[#This Row],[D_wyj]]+1</f>
        <v>1</v>
      </c>
      <c r="X899" s="1" cm="1">
        <f t="array" ref="X899">SUM(IF(podroze5[Nazwisko]=podroze5[[#This Row],[Nazwisko]],podroze5[dnie],0))</f>
        <v>18</v>
      </c>
    </row>
    <row r="900" spans="15:24" x14ac:dyDescent="0.25">
      <c r="O900" s="1" t="s">
        <v>170</v>
      </c>
      <c r="P900" s="1" t="s">
        <v>171</v>
      </c>
      <c r="Q900" s="1" t="s">
        <v>11</v>
      </c>
      <c r="R900" s="2">
        <v>41988</v>
      </c>
      <c r="S900" s="2">
        <v>41988</v>
      </c>
      <c r="T900">
        <v>156.4</v>
      </c>
      <c r="U900" t="str">
        <f>podroze5[[#This Row],[Imie]]&amp;podroze5[[#This Row],[Nazwisko]]</f>
        <v>NataliaIdar</v>
      </c>
      <c r="V900">
        <f>COUNTIF(podroze5[id],podroze5[[#This Row],[id]])</f>
        <v>10</v>
      </c>
      <c r="W900">
        <f>podroze5[[#This Row],[D_powr]]-podroze5[[#This Row],[D_wyj]]+1</f>
        <v>1</v>
      </c>
      <c r="X900" s="1" cm="1">
        <f t="array" ref="X900">SUM(IF(podroze5[Nazwisko]=podroze5[[#This Row],[Nazwisko]],podroze5[dnie],0))</f>
        <v>18</v>
      </c>
    </row>
    <row r="901" spans="15:24" x14ac:dyDescent="0.25">
      <c r="O901" s="1" t="s">
        <v>33</v>
      </c>
      <c r="P901" s="1" t="s">
        <v>141</v>
      </c>
      <c r="Q901" s="1" t="s">
        <v>38</v>
      </c>
      <c r="R901" s="2">
        <v>41982</v>
      </c>
      <c r="S901" s="2">
        <v>41982</v>
      </c>
      <c r="T901">
        <v>278.8</v>
      </c>
      <c r="U901" t="str">
        <f>podroze5[[#This Row],[Imie]]&amp;podroze5[[#This Row],[Nazwisko]]</f>
        <v>AndrzejBarcz</v>
      </c>
      <c r="V901">
        <f>COUNTIF(podroze5[id],podroze5[[#This Row],[id]])</f>
        <v>7</v>
      </c>
      <c r="W901">
        <f>podroze5[[#This Row],[D_powr]]-podroze5[[#This Row],[D_wyj]]+1</f>
        <v>1</v>
      </c>
      <c r="X901" s="1" cm="1">
        <f t="array" ref="X901">SUM(IF(podroze5[Nazwisko]=podroze5[[#This Row],[Nazwisko]],podroze5[dnie],0))</f>
        <v>18</v>
      </c>
    </row>
    <row r="902" spans="15:24" x14ac:dyDescent="0.25">
      <c r="O902" s="1" t="s">
        <v>33</v>
      </c>
      <c r="P902" s="1" t="s">
        <v>141</v>
      </c>
      <c r="Q902" s="1" t="s">
        <v>27</v>
      </c>
      <c r="R902" s="2">
        <v>41985</v>
      </c>
      <c r="S902" s="2">
        <v>41985</v>
      </c>
      <c r="T902">
        <v>442</v>
      </c>
      <c r="U902" t="str">
        <f>podroze5[[#This Row],[Imie]]&amp;podroze5[[#This Row],[Nazwisko]]</f>
        <v>AndrzejBarcz</v>
      </c>
      <c r="V902">
        <f>COUNTIF(podroze5[id],podroze5[[#This Row],[id]])</f>
        <v>7</v>
      </c>
      <c r="W902">
        <f>podroze5[[#This Row],[D_powr]]-podroze5[[#This Row],[D_wyj]]+1</f>
        <v>1</v>
      </c>
      <c r="X902" s="1" cm="1">
        <f t="array" ref="X902">SUM(IF(podroze5[Nazwisko]=podroze5[[#This Row],[Nazwisko]],podroze5[dnie],0))</f>
        <v>18</v>
      </c>
    </row>
    <row r="903" spans="15:24" x14ac:dyDescent="0.25">
      <c r="O903" s="1" t="s">
        <v>70</v>
      </c>
      <c r="P903" s="1" t="s">
        <v>71</v>
      </c>
      <c r="Q903" s="1" t="s">
        <v>27</v>
      </c>
      <c r="R903" s="2">
        <v>41652</v>
      </c>
      <c r="S903" s="2">
        <v>41652</v>
      </c>
      <c r="T903">
        <v>442</v>
      </c>
      <c r="U903" t="str">
        <f>podroze5[[#This Row],[Imie]]&amp;podroze5[[#This Row],[Nazwisko]]</f>
        <v>MarekHolski</v>
      </c>
      <c r="V903">
        <f>COUNTIF(podroze5[id],podroze5[[#This Row],[id]])</f>
        <v>7</v>
      </c>
      <c r="W903">
        <f>podroze5[[#This Row],[D_powr]]-podroze5[[#This Row],[D_wyj]]+1</f>
        <v>1</v>
      </c>
      <c r="X903" s="1" cm="1">
        <f t="array" ref="X903">SUM(IF(podroze5[Nazwisko]=podroze5[[#This Row],[Nazwisko]],podroze5[dnie],0))</f>
        <v>18</v>
      </c>
    </row>
    <row r="904" spans="15:24" x14ac:dyDescent="0.25">
      <c r="O904" s="1" t="s">
        <v>86</v>
      </c>
      <c r="P904" s="1" t="s">
        <v>87</v>
      </c>
      <c r="Q904" s="1" t="s">
        <v>14</v>
      </c>
      <c r="R904" s="2">
        <v>41982</v>
      </c>
      <c r="S904" s="2">
        <v>41986</v>
      </c>
      <c r="T904">
        <v>674.5</v>
      </c>
      <c r="U904" t="str">
        <f>podroze5[[#This Row],[Imie]]&amp;podroze5[[#This Row],[Nazwisko]]</f>
        <v>AdamMarkowski</v>
      </c>
      <c r="V904">
        <f>COUNTIF(podroze5[id],podroze5[[#This Row],[id]])</f>
        <v>8</v>
      </c>
      <c r="W904">
        <f>podroze5[[#This Row],[D_powr]]-podroze5[[#This Row],[D_wyj]]+1</f>
        <v>5</v>
      </c>
      <c r="X904" s="1" cm="1">
        <f t="array" ref="X904">SUM(IF(podroze5[Nazwisko]=podroze5[[#This Row],[Nazwisko]],podroze5[dnie],0))</f>
        <v>17</v>
      </c>
    </row>
    <row r="905" spans="15:24" x14ac:dyDescent="0.25">
      <c r="O905" s="1" t="s">
        <v>48</v>
      </c>
      <c r="P905" s="1" t="s">
        <v>49</v>
      </c>
      <c r="Q905" s="1" t="s">
        <v>11</v>
      </c>
      <c r="R905" s="2">
        <v>41737</v>
      </c>
      <c r="S905" s="2">
        <v>41740</v>
      </c>
      <c r="T905">
        <v>573.4</v>
      </c>
      <c r="U905" t="str">
        <f>podroze5[[#This Row],[Imie]]&amp;podroze5[[#This Row],[Nazwisko]]</f>
        <v>BonifacyBarczewski</v>
      </c>
      <c r="V905">
        <f>COUNTIF(podroze5[id],podroze5[[#This Row],[id]])</f>
        <v>8</v>
      </c>
      <c r="W905">
        <f>podroze5[[#This Row],[D_powr]]-podroze5[[#This Row],[D_wyj]]+1</f>
        <v>4</v>
      </c>
      <c r="X905" s="1" cm="1">
        <f t="array" ref="X905">SUM(IF(podroze5[Nazwisko]=podroze5[[#This Row],[Nazwisko]],podroze5[dnie],0))</f>
        <v>17</v>
      </c>
    </row>
    <row r="906" spans="15:24" x14ac:dyDescent="0.25">
      <c r="O906" s="1" t="s">
        <v>48</v>
      </c>
      <c r="P906" s="1" t="s">
        <v>49</v>
      </c>
      <c r="Q906" s="1" t="s">
        <v>24</v>
      </c>
      <c r="R906" s="2">
        <v>41982</v>
      </c>
      <c r="S906" s="2">
        <v>41985</v>
      </c>
      <c r="T906">
        <v>737.7</v>
      </c>
      <c r="U906" t="str">
        <f>podroze5[[#This Row],[Imie]]&amp;podroze5[[#This Row],[Nazwisko]]</f>
        <v>BonifacyBarczewski</v>
      </c>
      <c r="V906">
        <f>COUNTIF(podroze5[id],podroze5[[#This Row],[id]])</f>
        <v>8</v>
      </c>
      <c r="W906">
        <f>podroze5[[#This Row],[D_powr]]-podroze5[[#This Row],[D_wyj]]+1</f>
        <v>4</v>
      </c>
      <c r="X906" s="1" cm="1">
        <f t="array" ref="X906">SUM(IF(podroze5[Nazwisko]=podroze5[[#This Row],[Nazwisko]],podroze5[dnie],0))</f>
        <v>17</v>
      </c>
    </row>
    <row r="907" spans="15:24" x14ac:dyDescent="0.25">
      <c r="O907" s="1" t="s">
        <v>6</v>
      </c>
      <c r="P907" s="1" t="s">
        <v>45</v>
      </c>
      <c r="Q907" s="1" t="s">
        <v>30</v>
      </c>
      <c r="R907" s="2">
        <v>41898</v>
      </c>
      <c r="S907" s="2">
        <v>41901</v>
      </c>
      <c r="T907">
        <v>569.5</v>
      </c>
      <c r="U907" t="str">
        <f>podroze5[[#This Row],[Imie]]&amp;podroze5[[#This Row],[Nazwisko]]</f>
        <v>KarolinaPodkalicka</v>
      </c>
      <c r="V907">
        <f>COUNTIF(podroze5[id],podroze5[[#This Row],[id]])</f>
        <v>8</v>
      </c>
      <c r="W907">
        <f>podroze5[[#This Row],[D_powr]]-podroze5[[#This Row],[D_wyj]]+1</f>
        <v>4</v>
      </c>
      <c r="X907" s="1" cm="1">
        <f t="array" ref="X907">SUM(IF(podroze5[Nazwisko]=podroze5[[#This Row],[Nazwisko]],podroze5[dnie],0))</f>
        <v>17</v>
      </c>
    </row>
    <row r="908" spans="15:24" x14ac:dyDescent="0.25">
      <c r="O908" s="1" t="s">
        <v>15</v>
      </c>
      <c r="P908" s="1" t="s">
        <v>105</v>
      </c>
      <c r="Q908" s="1" t="s">
        <v>14</v>
      </c>
      <c r="R908" s="2">
        <v>41779</v>
      </c>
      <c r="S908" s="2">
        <v>41783</v>
      </c>
      <c r="T908">
        <v>674.5</v>
      </c>
      <c r="U908" t="str">
        <f>podroze5[[#This Row],[Imie]]&amp;podroze5[[#This Row],[Nazwisko]]</f>
        <v>PiotrMalski</v>
      </c>
      <c r="V908">
        <f>COUNTIF(podroze5[id],podroze5[[#This Row],[id]])</f>
        <v>5</v>
      </c>
      <c r="W908">
        <f>podroze5[[#This Row],[D_powr]]-podroze5[[#This Row],[D_wyj]]+1</f>
        <v>5</v>
      </c>
      <c r="X908" s="1" cm="1">
        <f t="array" ref="X908">SUM(IF(podroze5[Nazwisko]=podroze5[[#This Row],[Nazwisko]],podroze5[dnie],0))</f>
        <v>17</v>
      </c>
    </row>
    <row r="909" spans="15:24" x14ac:dyDescent="0.25">
      <c r="O909" s="1" t="s">
        <v>91</v>
      </c>
      <c r="P909" s="1" t="s">
        <v>161</v>
      </c>
      <c r="Q909" s="1" t="s">
        <v>14</v>
      </c>
      <c r="R909" s="2">
        <v>41934</v>
      </c>
      <c r="S909" s="2">
        <v>41938</v>
      </c>
      <c r="T909">
        <v>674.5</v>
      </c>
      <c r="U909" t="str">
        <f>podroze5[[#This Row],[Imie]]&amp;podroze5[[#This Row],[Nazwisko]]</f>
        <v>JanSuwski</v>
      </c>
      <c r="V909">
        <f>COUNTIF(podroze5[id],podroze5[[#This Row],[id]])</f>
        <v>5</v>
      </c>
      <c r="W909">
        <f>podroze5[[#This Row],[D_powr]]-podroze5[[#This Row],[D_wyj]]+1</f>
        <v>5</v>
      </c>
      <c r="X909" s="1" cm="1">
        <f t="array" ref="X909">SUM(IF(podroze5[Nazwisko]=podroze5[[#This Row],[Nazwisko]],podroze5[dnie],0))</f>
        <v>17</v>
      </c>
    </row>
    <row r="910" spans="15:24" x14ac:dyDescent="0.25">
      <c r="O910" s="1" t="s">
        <v>91</v>
      </c>
      <c r="P910" s="1" t="s">
        <v>161</v>
      </c>
      <c r="Q910" s="1" t="s">
        <v>66</v>
      </c>
      <c r="R910" s="2">
        <v>41985</v>
      </c>
      <c r="S910" s="2">
        <v>41989</v>
      </c>
      <c r="T910">
        <v>1019.7</v>
      </c>
      <c r="U910" t="str">
        <f>podroze5[[#This Row],[Imie]]&amp;podroze5[[#This Row],[Nazwisko]]</f>
        <v>JanSuwski</v>
      </c>
      <c r="V910">
        <f>COUNTIF(podroze5[id],podroze5[[#This Row],[id]])</f>
        <v>5</v>
      </c>
      <c r="W910">
        <f>podroze5[[#This Row],[D_powr]]-podroze5[[#This Row],[D_wyj]]+1</f>
        <v>5</v>
      </c>
      <c r="X910" s="1" cm="1">
        <f t="array" ref="X910">SUM(IF(podroze5[Nazwisko]=podroze5[[#This Row],[Nazwisko]],podroze5[dnie],0))</f>
        <v>17</v>
      </c>
    </row>
    <row r="911" spans="15:24" x14ac:dyDescent="0.25">
      <c r="O911" s="1" t="s">
        <v>48</v>
      </c>
      <c r="P911" s="1" t="s">
        <v>49</v>
      </c>
      <c r="Q911" s="1" t="s">
        <v>8</v>
      </c>
      <c r="R911" s="2">
        <v>41947</v>
      </c>
      <c r="S911" s="2">
        <v>41949</v>
      </c>
      <c r="T911">
        <v>1102</v>
      </c>
      <c r="U911" t="str">
        <f>podroze5[[#This Row],[Imie]]&amp;podroze5[[#This Row],[Nazwisko]]</f>
        <v>BonifacyBarczewski</v>
      </c>
      <c r="V911">
        <f>COUNTIF(podroze5[id],podroze5[[#This Row],[id]])</f>
        <v>8</v>
      </c>
      <c r="W911">
        <f>podroze5[[#This Row],[D_powr]]-podroze5[[#This Row],[D_wyj]]+1</f>
        <v>3</v>
      </c>
      <c r="X911" s="1" cm="1">
        <f t="array" ref="X911">SUM(IF(podroze5[Nazwisko]=podroze5[[#This Row],[Nazwisko]],podroze5[dnie],0))</f>
        <v>17</v>
      </c>
    </row>
    <row r="912" spans="15:24" x14ac:dyDescent="0.25">
      <c r="O912" s="1" t="s">
        <v>86</v>
      </c>
      <c r="P912" s="1" t="s">
        <v>87</v>
      </c>
      <c r="Q912" s="1" t="s">
        <v>72</v>
      </c>
      <c r="R912" s="2">
        <v>41660</v>
      </c>
      <c r="S912" s="2">
        <v>41662</v>
      </c>
      <c r="T912">
        <v>892.7</v>
      </c>
      <c r="U912" t="str">
        <f>podroze5[[#This Row],[Imie]]&amp;podroze5[[#This Row],[Nazwisko]]</f>
        <v>AdamMarkowski</v>
      </c>
      <c r="V912">
        <f>COUNTIF(podroze5[id],podroze5[[#This Row],[id]])</f>
        <v>8</v>
      </c>
      <c r="W912">
        <f>podroze5[[#This Row],[D_powr]]-podroze5[[#This Row],[D_wyj]]+1</f>
        <v>3</v>
      </c>
      <c r="X912" s="1" cm="1">
        <f t="array" ref="X912">SUM(IF(podroze5[Nazwisko]=podroze5[[#This Row],[Nazwisko]],podroze5[dnie],0))</f>
        <v>17</v>
      </c>
    </row>
    <row r="913" spans="15:24" x14ac:dyDescent="0.25">
      <c r="O913" s="1" t="s">
        <v>6</v>
      </c>
      <c r="P913" s="1" t="s">
        <v>45</v>
      </c>
      <c r="Q913" s="1" t="s">
        <v>66</v>
      </c>
      <c r="R913" s="2">
        <v>41654</v>
      </c>
      <c r="S913" s="2">
        <v>41656</v>
      </c>
      <c r="T913">
        <v>663.7</v>
      </c>
      <c r="U913" t="str">
        <f>podroze5[[#This Row],[Imie]]&amp;podroze5[[#This Row],[Nazwisko]]</f>
        <v>KarolinaPodkalicka</v>
      </c>
      <c r="V913">
        <f>COUNTIF(podroze5[id],podroze5[[#This Row],[id]])</f>
        <v>8</v>
      </c>
      <c r="W913">
        <f>podroze5[[#This Row],[D_powr]]-podroze5[[#This Row],[D_wyj]]+1</f>
        <v>3</v>
      </c>
      <c r="X913" s="1" cm="1">
        <f t="array" ref="X913">SUM(IF(podroze5[Nazwisko]=podroze5[[#This Row],[Nazwisko]],podroze5[dnie],0))</f>
        <v>17</v>
      </c>
    </row>
    <row r="914" spans="15:24" x14ac:dyDescent="0.25">
      <c r="O914" s="1" t="s">
        <v>6</v>
      </c>
      <c r="P914" s="1" t="s">
        <v>45</v>
      </c>
      <c r="Q914" s="1" t="s">
        <v>17</v>
      </c>
      <c r="R914" s="2">
        <v>41713</v>
      </c>
      <c r="S914" s="2">
        <v>41715</v>
      </c>
      <c r="T914">
        <v>911.5</v>
      </c>
      <c r="U914" t="str">
        <f>podroze5[[#This Row],[Imie]]&amp;podroze5[[#This Row],[Nazwisko]]</f>
        <v>KarolinaPodkalicka</v>
      </c>
      <c r="V914">
        <f>COUNTIF(podroze5[id],podroze5[[#This Row],[id]])</f>
        <v>8</v>
      </c>
      <c r="W914">
        <f>podroze5[[#This Row],[D_powr]]-podroze5[[#This Row],[D_wyj]]+1</f>
        <v>3</v>
      </c>
      <c r="X914" s="1" cm="1">
        <f t="array" ref="X914">SUM(IF(podroze5[Nazwisko]=podroze5[[#This Row],[Nazwisko]],podroze5[dnie],0))</f>
        <v>17</v>
      </c>
    </row>
    <row r="915" spans="15:24" x14ac:dyDescent="0.25">
      <c r="O915" s="1" t="s">
        <v>6</v>
      </c>
      <c r="P915" s="1" t="s">
        <v>45</v>
      </c>
      <c r="Q915" s="1" t="s">
        <v>47</v>
      </c>
      <c r="R915" s="2">
        <v>41815</v>
      </c>
      <c r="S915" s="2">
        <v>41817</v>
      </c>
      <c r="T915">
        <v>689.8</v>
      </c>
      <c r="U915" t="str">
        <f>podroze5[[#This Row],[Imie]]&amp;podroze5[[#This Row],[Nazwisko]]</f>
        <v>KarolinaPodkalicka</v>
      </c>
      <c r="V915">
        <f>COUNTIF(podroze5[id],podroze5[[#This Row],[id]])</f>
        <v>8</v>
      </c>
      <c r="W915">
        <f>podroze5[[#This Row],[D_powr]]-podroze5[[#This Row],[D_wyj]]+1</f>
        <v>3</v>
      </c>
      <c r="X915" s="1" cm="1">
        <f t="array" ref="X915">SUM(IF(podroze5[Nazwisko]=podroze5[[#This Row],[Nazwisko]],podroze5[dnie],0))</f>
        <v>17</v>
      </c>
    </row>
    <row r="916" spans="15:24" x14ac:dyDescent="0.25">
      <c r="O916" s="1" t="s">
        <v>15</v>
      </c>
      <c r="P916" s="1" t="s">
        <v>105</v>
      </c>
      <c r="Q916" s="1" t="s">
        <v>66</v>
      </c>
      <c r="R916" s="2">
        <v>41689</v>
      </c>
      <c r="S916" s="2">
        <v>41692</v>
      </c>
      <c r="T916">
        <v>841.7</v>
      </c>
      <c r="U916" t="str">
        <f>podroze5[[#This Row],[Imie]]&amp;podroze5[[#This Row],[Nazwisko]]</f>
        <v>PiotrMalski</v>
      </c>
      <c r="V916">
        <f>COUNTIF(podroze5[id],podroze5[[#This Row],[id]])</f>
        <v>5</v>
      </c>
      <c r="W916">
        <f>podroze5[[#This Row],[D_powr]]-podroze5[[#This Row],[D_wyj]]+1</f>
        <v>4</v>
      </c>
      <c r="X916" s="1" cm="1">
        <f t="array" ref="X916">SUM(IF(podroze5[Nazwisko]=podroze5[[#This Row],[Nazwisko]],podroze5[dnie],0))</f>
        <v>17</v>
      </c>
    </row>
    <row r="917" spans="15:24" x14ac:dyDescent="0.25">
      <c r="O917" s="1" t="s">
        <v>15</v>
      </c>
      <c r="P917" s="1" t="s">
        <v>105</v>
      </c>
      <c r="Q917" s="1" t="s">
        <v>66</v>
      </c>
      <c r="R917" s="2">
        <v>41958</v>
      </c>
      <c r="S917" s="2">
        <v>41961</v>
      </c>
      <c r="T917">
        <v>841.7</v>
      </c>
      <c r="U917" t="str">
        <f>podroze5[[#This Row],[Imie]]&amp;podroze5[[#This Row],[Nazwisko]]</f>
        <v>PiotrMalski</v>
      </c>
      <c r="V917">
        <f>COUNTIF(podroze5[id],podroze5[[#This Row],[id]])</f>
        <v>5</v>
      </c>
      <c r="W917">
        <f>podroze5[[#This Row],[D_powr]]-podroze5[[#This Row],[D_wyj]]+1</f>
        <v>4</v>
      </c>
      <c r="X917" s="1" cm="1">
        <f t="array" ref="X917">SUM(IF(podroze5[Nazwisko]=podroze5[[#This Row],[Nazwisko]],podroze5[dnie],0))</f>
        <v>17</v>
      </c>
    </row>
    <row r="918" spans="15:24" x14ac:dyDescent="0.25">
      <c r="O918" s="1" t="s">
        <v>48</v>
      </c>
      <c r="P918" s="1" t="s">
        <v>49</v>
      </c>
      <c r="Q918" s="1" t="s">
        <v>24</v>
      </c>
      <c r="R918" s="2">
        <v>41815</v>
      </c>
      <c r="S918" s="2">
        <v>41816</v>
      </c>
      <c r="T918">
        <v>439.7</v>
      </c>
      <c r="U918" t="str">
        <f>podroze5[[#This Row],[Imie]]&amp;podroze5[[#This Row],[Nazwisko]]</f>
        <v>BonifacyBarczewski</v>
      </c>
      <c r="V918">
        <f>COUNTIF(podroze5[id],podroze5[[#This Row],[id]])</f>
        <v>8</v>
      </c>
      <c r="W918">
        <f>podroze5[[#This Row],[D_powr]]-podroze5[[#This Row],[D_wyj]]+1</f>
        <v>2</v>
      </c>
      <c r="X918" s="1" cm="1">
        <f t="array" ref="X918">SUM(IF(podroze5[Nazwisko]=podroze5[[#This Row],[Nazwisko]],podroze5[dnie],0))</f>
        <v>17</v>
      </c>
    </row>
    <row r="919" spans="15:24" x14ac:dyDescent="0.25">
      <c r="O919" s="1" t="s">
        <v>86</v>
      </c>
      <c r="P919" s="1" t="s">
        <v>87</v>
      </c>
      <c r="Q919" s="1" t="s">
        <v>72</v>
      </c>
      <c r="R919" s="2">
        <v>41653</v>
      </c>
      <c r="S919" s="2">
        <v>41654</v>
      </c>
      <c r="T919">
        <v>693.7</v>
      </c>
      <c r="U919" t="str">
        <f>podroze5[[#This Row],[Imie]]&amp;podroze5[[#This Row],[Nazwisko]]</f>
        <v>AdamMarkowski</v>
      </c>
      <c r="V919">
        <f>COUNTIF(podroze5[id],podroze5[[#This Row],[id]])</f>
        <v>8</v>
      </c>
      <c r="W919">
        <f>podroze5[[#This Row],[D_powr]]-podroze5[[#This Row],[D_wyj]]+1</f>
        <v>2</v>
      </c>
      <c r="X919" s="1" cm="1">
        <f t="array" ref="X919">SUM(IF(podroze5[Nazwisko]=podroze5[[#This Row],[Nazwisko]],podroze5[dnie],0))</f>
        <v>17</v>
      </c>
    </row>
    <row r="920" spans="15:24" x14ac:dyDescent="0.25">
      <c r="O920" s="1" t="s">
        <v>86</v>
      </c>
      <c r="P920" s="1" t="s">
        <v>87</v>
      </c>
      <c r="Q920" s="1" t="s">
        <v>8</v>
      </c>
      <c r="R920" s="2">
        <v>41869</v>
      </c>
      <c r="S920" s="2">
        <v>41870</v>
      </c>
      <c r="T920">
        <v>891</v>
      </c>
      <c r="U920" t="str">
        <f>podroze5[[#This Row],[Imie]]&amp;podroze5[[#This Row],[Nazwisko]]</f>
        <v>AdamMarkowski</v>
      </c>
      <c r="V920">
        <f>COUNTIF(podroze5[id],podroze5[[#This Row],[id]])</f>
        <v>8</v>
      </c>
      <c r="W920">
        <f>podroze5[[#This Row],[D_powr]]-podroze5[[#This Row],[D_wyj]]+1</f>
        <v>2</v>
      </c>
      <c r="X920" s="1" cm="1">
        <f t="array" ref="X920">SUM(IF(podroze5[Nazwisko]=podroze5[[#This Row],[Nazwisko]],podroze5[dnie],0))</f>
        <v>17</v>
      </c>
    </row>
    <row r="921" spans="15:24" x14ac:dyDescent="0.25">
      <c r="O921" s="1" t="s">
        <v>86</v>
      </c>
      <c r="P921" s="1" t="s">
        <v>87</v>
      </c>
      <c r="Q921" s="1" t="s">
        <v>24</v>
      </c>
      <c r="R921" s="2">
        <v>41911</v>
      </c>
      <c r="S921" s="2">
        <v>41912</v>
      </c>
      <c r="T921">
        <v>439.7</v>
      </c>
      <c r="U921" t="str">
        <f>podroze5[[#This Row],[Imie]]&amp;podroze5[[#This Row],[Nazwisko]]</f>
        <v>AdamMarkowski</v>
      </c>
      <c r="V921">
        <f>COUNTIF(podroze5[id],podroze5[[#This Row],[id]])</f>
        <v>8</v>
      </c>
      <c r="W921">
        <f>podroze5[[#This Row],[D_powr]]-podroze5[[#This Row],[D_wyj]]+1</f>
        <v>2</v>
      </c>
      <c r="X921" s="1" cm="1">
        <f t="array" ref="X921">SUM(IF(podroze5[Nazwisko]=podroze5[[#This Row],[Nazwisko]],podroze5[dnie],0))</f>
        <v>17</v>
      </c>
    </row>
    <row r="922" spans="15:24" x14ac:dyDescent="0.25">
      <c r="O922" s="1" t="s">
        <v>91</v>
      </c>
      <c r="P922" s="1" t="s">
        <v>161</v>
      </c>
      <c r="Q922" s="1" t="s">
        <v>19</v>
      </c>
      <c r="R922" s="2">
        <v>41797</v>
      </c>
      <c r="S922" s="2">
        <v>41799</v>
      </c>
      <c r="T922">
        <v>795.4</v>
      </c>
      <c r="U922" t="str">
        <f>podroze5[[#This Row],[Imie]]&amp;podroze5[[#This Row],[Nazwisko]]</f>
        <v>JanSuwski</v>
      </c>
      <c r="V922">
        <f>COUNTIF(podroze5[id],podroze5[[#This Row],[id]])</f>
        <v>5</v>
      </c>
      <c r="W922">
        <f>podroze5[[#This Row],[D_powr]]-podroze5[[#This Row],[D_wyj]]+1</f>
        <v>3</v>
      </c>
      <c r="X922" s="1" cm="1">
        <f t="array" ref="X922">SUM(IF(podroze5[Nazwisko]=podroze5[[#This Row],[Nazwisko]],podroze5[dnie],0))</f>
        <v>17</v>
      </c>
    </row>
    <row r="923" spans="15:24" x14ac:dyDescent="0.25">
      <c r="O923" s="1" t="s">
        <v>15</v>
      </c>
      <c r="P923" s="1" t="s">
        <v>105</v>
      </c>
      <c r="Q923" s="1" t="s">
        <v>14</v>
      </c>
      <c r="R923" s="2">
        <v>41654</v>
      </c>
      <c r="S923" s="2">
        <v>41655</v>
      </c>
      <c r="T923">
        <v>302.5</v>
      </c>
      <c r="U923" t="str">
        <f>podroze5[[#This Row],[Imie]]&amp;podroze5[[#This Row],[Nazwisko]]</f>
        <v>PiotrMalski</v>
      </c>
      <c r="V923">
        <f>COUNTIF(podroze5[id],podroze5[[#This Row],[id]])</f>
        <v>5</v>
      </c>
      <c r="W923">
        <f>podroze5[[#This Row],[D_powr]]-podroze5[[#This Row],[D_wyj]]+1</f>
        <v>2</v>
      </c>
      <c r="X923" s="1" cm="1">
        <f t="array" ref="X923">SUM(IF(podroze5[Nazwisko]=podroze5[[#This Row],[Nazwisko]],podroze5[dnie],0))</f>
        <v>17</v>
      </c>
    </row>
    <row r="924" spans="15:24" x14ac:dyDescent="0.25">
      <c r="O924" s="1" t="s">
        <v>15</v>
      </c>
      <c r="P924" s="1" t="s">
        <v>105</v>
      </c>
      <c r="Q924" s="1" t="s">
        <v>47</v>
      </c>
      <c r="R924" s="2">
        <v>41749</v>
      </c>
      <c r="S924" s="2">
        <v>41750</v>
      </c>
      <c r="T924">
        <v>526.79999999999995</v>
      </c>
      <c r="U924" t="str">
        <f>podroze5[[#This Row],[Imie]]&amp;podroze5[[#This Row],[Nazwisko]]</f>
        <v>PiotrMalski</v>
      </c>
      <c r="V924">
        <f>COUNTIF(podroze5[id],podroze5[[#This Row],[id]])</f>
        <v>5</v>
      </c>
      <c r="W924">
        <f>podroze5[[#This Row],[D_powr]]-podroze5[[#This Row],[D_wyj]]+1</f>
        <v>2</v>
      </c>
      <c r="X924" s="1" cm="1">
        <f t="array" ref="X924">SUM(IF(podroze5[Nazwisko]=podroze5[[#This Row],[Nazwisko]],podroze5[dnie],0))</f>
        <v>17</v>
      </c>
    </row>
    <row r="925" spans="15:24" x14ac:dyDescent="0.25">
      <c r="O925" s="1" t="s">
        <v>91</v>
      </c>
      <c r="P925" s="1" t="s">
        <v>161</v>
      </c>
      <c r="Q925" s="1" t="s">
        <v>66</v>
      </c>
      <c r="R925" s="2">
        <v>41696</v>
      </c>
      <c r="S925" s="2">
        <v>41697</v>
      </c>
      <c r="T925">
        <v>485.7</v>
      </c>
      <c r="U925" t="str">
        <f>podroze5[[#This Row],[Imie]]&amp;podroze5[[#This Row],[Nazwisko]]</f>
        <v>JanSuwski</v>
      </c>
      <c r="V925">
        <f>COUNTIF(podroze5[id],podroze5[[#This Row],[id]])</f>
        <v>5</v>
      </c>
      <c r="W925">
        <f>podroze5[[#This Row],[D_powr]]-podroze5[[#This Row],[D_wyj]]+1</f>
        <v>2</v>
      </c>
      <c r="X925" s="1" cm="1">
        <f t="array" ref="X925">SUM(IF(podroze5[Nazwisko]=podroze5[[#This Row],[Nazwisko]],podroze5[dnie],0))</f>
        <v>17</v>
      </c>
    </row>
    <row r="926" spans="15:24" x14ac:dyDescent="0.25">
      <c r="O926" s="1" t="s">
        <v>91</v>
      </c>
      <c r="P926" s="1" t="s">
        <v>161</v>
      </c>
      <c r="Q926" s="1" t="s">
        <v>11</v>
      </c>
      <c r="R926" s="2">
        <v>41731</v>
      </c>
      <c r="S926" s="2">
        <v>41732</v>
      </c>
      <c r="T926">
        <v>295.39999999999998</v>
      </c>
      <c r="U926" t="str">
        <f>podroze5[[#This Row],[Imie]]&amp;podroze5[[#This Row],[Nazwisko]]</f>
        <v>JanSuwski</v>
      </c>
      <c r="V926">
        <f>COUNTIF(podroze5[id],podroze5[[#This Row],[id]])</f>
        <v>5</v>
      </c>
      <c r="W926">
        <f>podroze5[[#This Row],[D_powr]]-podroze5[[#This Row],[D_wyj]]+1</f>
        <v>2</v>
      </c>
      <c r="X926" s="1" cm="1">
        <f t="array" ref="X926">SUM(IF(podroze5[Nazwisko]=podroze5[[#This Row],[Nazwisko]],podroze5[dnie],0))</f>
        <v>17</v>
      </c>
    </row>
    <row r="927" spans="15:24" x14ac:dyDescent="0.25">
      <c r="O927" s="1" t="s">
        <v>48</v>
      </c>
      <c r="P927" s="1" t="s">
        <v>49</v>
      </c>
      <c r="Q927" s="1" t="s">
        <v>11</v>
      </c>
      <c r="R927" s="2">
        <v>41646</v>
      </c>
      <c r="S927" s="2">
        <v>41646</v>
      </c>
      <c r="T927">
        <v>156.4</v>
      </c>
      <c r="U927" t="str">
        <f>podroze5[[#This Row],[Imie]]&amp;podroze5[[#This Row],[Nazwisko]]</f>
        <v>BonifacyBarczewski</v>
      </c>
      <c r="V927">
        <f>COUNTIF(podroze5[id],podroze5[[#This Row],[id]])</f>
        <v>8</v>
      </c>
      <c r="W927">
        <f>podroze5[[#This Row],[D_powr]]-podroze5[[#This Row],[D_wyj]]+1</f>
        <v>1</v>
      </c>
      <c r="X927" s="1" cm="1">
        <f t="array" ref="X927">SUM(IF(podroze5[Nazwisko]=podroze5[[#This Row],[Nazwisko]],podroze5[dnie],0))</f>
        <v>17</v>
      </c>
    </row>
    <row r="928" spans="15:24" x14ac:dyDescent="0.25">
      <c r="O928" s="1" t="s">
        <v>48</v>
      </c>
      <c r="P928" s="1" t="s">
        <v>49</v>
      </c>
      <c r="Q928" s="1" t="s">
        <v>72</v>
      </c>
      <c r="R928" s="2">
        <v>41653</v>
      </c>
      <c r="S928" s="2">
        <v>41653</v>
      </c>
      <c r="T928">
        <v>494.7</v>
      </c>
      <c r="U928" t="str">
        <f>podroze5[[#This Row],[Imie]]&amp;podroze5[[#This Row],[Nazwisko]]</f>
        <v>BonifacyBarczewski</v>
      </c>
      <c r="V928">
        <f>COUNTIF(podroze5[id],podroze5[[#This Row],[id]])</f>
        <v>8</v>
      </c>
      <c r="W928">
        <f>podroze5[[#This Row],[D_powr]]-podroze5[[#This Row],[D_wyj]]+1</f>
        <v>1</v>
      </c>
      <c r="X928" s="1" cm="1">
        <f t="array" ref="X928">SUM(IF(podroze5[Nazwisko]=podroze5[[#This Row],[Nazwisko]],podroze5[dnie],0))</f>
        <v>17</v>
      </c>
    </row>
    <row r="929" spans="15:24" x14ac:dyDescent="0.25">
      <c r="O929" s="1" t="s">
        <v>48</v>
      </c>
      <c r="P929" s="1" t="s">
        <v>49</v>
      </c>
      <c r="Q929" s="1" t="s">
        <v>19</v>
      </c>
      <c r="R929" s="2">
        <v>41658</v>
      </c>
      <c r="S929" s="2">
        <v>41658</v>
      </c>
      <c r="T929">
        <v>513.4</v>
      </c>
      <c r="U929" t="str">
        <f>podroze5[[#This Row],[Imie]]&amp;podroze5[[#This Row],[Nazwisko]]</f>
        <v>BonifacyBarczewski</v>
      </c>
      <c r="V929">
        <f>COUNTIF(podroze5[id],podroze5[[#This Row],[id]])</f>
        <v>8</v>
      </c>
      <c r="W929">
        <f>podroze5[[#This Row],[D_powr]]-podroze5[[#This Row],[D_wyj]]+1</f>
        <v>1</v>
      </c>
      <c r="X929" s="1" cm="1">
        <f t="array" ref="X929">SUM(IF(podroze5[Nazwisko]=podroze5[[#This Row],[Nazwisko]],podroze5[dnie],0))</f>
        <v>17</v>
      </c>
    </row>
    <row r="930" spans="15:24" x14ac:dyDescent="0.25">
      <c r="O930" s="1" t="s">
        <v>48</v>
      </c>
      <c r="P930" s="1" t="s">
        <v>49</v>
      </c>
      <c r="Q930" s="1" t="s">
        <v>14</v>
      </c>
      <c r="R930" s="2">
        <v>41910</v>
      </c>
      <c r="S930" s="2">
        <v>41910</v>
      </c>
      <c r="T930">
        <v>178.5</v>
      </c>
      <c r="U930" t="str">
        <f>podroze5[[#This Row],[Imie]]&amp;podroze5[[#This Row],[Nazwisko]]</f>
        <v>BonifacyBarczewski</v>
      </c>
      <c r="V930">
        <f>COUNTIF(podroze5[id],podroze5[[#This Row],[id]])</f>
        <v>8</v>
      </c>
      <c r="W930">
        <f>podroze5[[#This Row],[D_powr]]-podroze5[[#This Row],[D_wyj]]+1</f>
        <v>1</v>
      </c>
      <c r="X930" s="1" cm="1">
        <f t="array" ref="X930">SUM(IF(podroze5[Nazwisko]=podroze5[[#This Row],[Nazwisko]],podroze5[dnie],0))</f>
        <v>17</v>
      </c>
    </row>
    <row r="931" spans="15:24" x14ac:dyDescent="0.25">
      <c r="O931" s="1" t="s">
        <v>86</v>
      </c>
      <c r="P931" s="1" t="s">
        <v>87</v>
      </c>
      <c r="Q931" s="1" t="s">
        <v>17</v>
      </c>
      <c r="R931" s="2">
        <v>41657</v>
      </c>
      <c r="S931" s="2">
        <v>41657</v>
      </c>
      <c r="T931">
        <v>501.5</v>
      </c>
      <c r="U931" t="str">
        <f>podroze5[[#This Row],[Imie]]&amp;podroze5[[#This Row],[Nazwisko]]</f>
        <v>AdamMarkowski</v>
      </c>
      <c r="V931">
        <f>COUNTIF(podroze5[id],podroze5[[#This Row],[id]])</f>
        <v>8</v>
      </c>
      <c r="W931">
        <f>podroze5[[#This Row],[D_powr]]-podroze5[[#This Row],[D_wyj]]+1</f>
        <v>1</v>
      </c>
      <c r="X931" s="1" cm="1">
        <f t="array" ref="X931">SUM(IF(podroze5[Nazwisko]=podroze5[[#This Row],[Nazwisko]],podroze5[dnie],0))</f>
        <v>17</v>
      </c>
    </row>
    <row r="932" spans="15:24" x14ac:dyDescent="0.25">
      <c r="O932" s="1" t="s">
        <v>86</v>
      </c>
      <c r="P932" s="1" t="s">
        <v>87</v>
      </c>
      <c r="Q932" s="1" t="s">
        <v>72</v>
      </c>
      <c r="R932" s="2">
        <v>41863</v>
      </c>
      <c r="S932" s="2">
        <v>41863</v>
      </c>
      <c r="T932">
        <v>494.7</v>
      </c>
      <c r="U932" t="str">
        <f>podroze5[[#This Row],[Imie]]&amp;podroze5[[#This Row],[Nazwisko]]</f>
        <v>AdamMarkowski</v>
      </c>
      <c r="V932">
        <f>COUNTIF(podroze5[id],podroze5[[#This Row],[id]])</f>
        <v>8</v>
      </c>
      <c r="W932">
        <f>podroze5[[#This Row],[D_powr]]-podroze5[[#This Row],[D_wyj]]+1</f>
        <v>1</v>
      </c>
      <c r="X932" s="1" cm="1">
        <f t="array" ref="X932">SUM(IF(podroze5[Nazwisko]=podroze5[[#This Row],[Nazwisko]],podroze5[dnie],0))</f>
        <v>17</v>
      </c>
    </row>
    <row r="933" spans="15:24" x14ac:dyDescent="0.25">
      <c r="O933" s="1" t="s">
        <v>86</v>
      </c>
      <c r="P933" s="1" t="s">
        <v>87</v>
      </c>
      <c r="Q933" s="1" t="s">
        <v>30</v>
      </c>
      <c r="R933" s="2">
        <v>41988</v>
      </c>
      <c r="S933" s="2">
        <v>41988</v>
      </c>
      <c r="T933">
        <v>212.5</v>
      </c>
      <c r="U933" t="str">
        <f>podroze5[[#This Row],[Imie]]&amp;podroze5[[#This Row],[Nazwisko]]</f>
        <v>AdamMarkowski</v>
      </c>
      <c r="V933">
        <f>COUNTIF(podroze5[id],podroze5[[#This Row],[id]])</f>
        <v>8</v>
      </c>
      <c r="W933">
        <f>podroze5[[#This Row],[D_powr]]-podroze5[[#This Row],[D_wyj]]+1</f>
        <v>1</v>
      </c>
      <c r="X933" s="1" cm="1">
        <f t="array" ref="X933">SUM(IF(podroze5[Nazwisko]=podroze5[[#This Row],[Nazwisko]],podroze5[dnie],0))</f>
        <v>17</v>
      </c>
    </row>
    <row r="934" spans="15:24" x14ac:dyDescent="0.25">
      <c r="O934" s="1" t="s">
        <v>6</v>
      </c>
      <c r="P934" s="1" t="s">
        <v>45</v>
      </c>
      <c r="Q934" s="1" t="s">
        <v>27</v>
      </c>
      <c r="R934" s="2">
        <v>41644</v>
      </c>
      <c r="S934" s="2">
        <v>41644</v>
      </c>
      <c r="T934">
        <v>442</v>
      </c>
      <c r="U934" t="str">
        <f>podroze5[[#This Row],[Imie]]&amp;podroze5[[#This Row],[Nazwisko]]</f>
        <v>KarolinaPodkalicka</v>
      </c>
      <c r="V934">
        <f>COUNTIF(podroze5[id],podroze5[[#This Row],[id]])</f>
        <v>8</v>
      </c>
      <c r="W934">
        <f>podroze5[[#This Row],[D_powr]]-podroze5[[#This Row],[D_wyj]]+1</f>
        <v>1</v>
      </c>
      <c r="X934" s="1" cm="1">
        <f t="array" ref="X934">SUM(IF(podroze5[Nazwisko]=podroze5[[#This Row],[Nazwisko]],podroze5[dnie],0))</f>
        <v>17</v>
      </c>
    </row>
    <row r="935" spans="15:24" x14ac:dyDescent="0.25">
      <c r="O935" s="1" t="s">
        <v>6</v>
      </c>
      <c r="P935" s="1" t="s">
        <v>45</v>
      </c>
      <c r="Q935" s="1" t="s">
        <v>11</v>
      </c>
      <c r="R935" s="2">
        <v>41983</v>
      </c>
      <c r="S935" s="2">
        <v>41983</v>
      </c>
      <c r="T935">
        <v>156.4</v>
      </c>
      <c r="U935" t="str">
        <f>podroze5[[#This Row],[Imie]]&amp;podroze5[[#This Row],[Nazwisko]]</f>
        <v>KarolinaPodkalicka</v>
      </c>
      <c r="V935">
        <f>COUNTIF(podroze5[id],podroze5[[#This Row],[id]])</f>
        <v>8</v>
      </c>
      <c r="W935">
        <f>podroze5[[#This Row],[D_powr]]-podroze5[[#This Row],[D_wyj]]+1</f>
        <v>1</v>
      </c>
      <c r="X935" s="1" cm="1">
        <f t="array" ref="X935">SUM(IF(podroze5[Nazwisko]=podroze5[[#This Row],[Nazwisko]],podroze5[dnie],0))</f>
        <v>17</v>
      </c>
    </row>
    <row r="936" spans="15:24" x14ac:dyDescent="0.25">
      <c r="O936" s="1" t="s">
        <v>6</v>
      </c>
      <c r="P936" s="1" t="s">
        <v>45</v>
      </c>
      <c r="Q936" s="1" t="s">
        <v>17</v>
      </c>
      <c r="R936" s="2">
        <v>41986</v>
      </c>
      <c r="S936" s="2">
        <v>41986</v>
      </c>
      <c r="T936">
        <v>501.5</v>
      </c>
      <c r="U936" t="str">
        <f>podroze5[[#This Row],[Imie]]&amp;podroze5[[#This Row],[Nazwisko]]</f>
        <v>KarolinaPodkalicka</v>
      </c>
      <c r="V936">
        <f>COUNTIF(podroze5[id],podroze5[[#This Row],[id]])</f>
        <v>8</v>
      </c>
      <c r="W936">
        <f>podroze5[[#This Row],[D_powr]]-podroze5[[#This Row],[D_wyj]]+1</f>
        <v>1</v>
      </c>
      <c r="X936" s="1" cm="1">
        <f t="array" ref="X936">SUM(IF(podroze5[Nazwisko]=podroze5[[#This Row],[Nazwisko]],podroze5[dnie],0))</f>
        <v>17</v>
      </c>
    </row>
    <row r="937" spans="15:24" x14ac:dyDescent="0.25">
      <c r="O937" s="1" t="s">
        <v>6</v>
      </c>
      <c r="P937" s="1" t="s">
        <v>45</v>
      </c>
      <c r="Q937" s="1" t="s">
        <v>19</v>
      </c>
      <c r="R937" s="2">
        <v>41990</v>
      </c>
      <c r="S937" s="2">
        <v>41990</v>
      </c>
      <c r="T937">
        <v>513.4</v>
      </c>
      <c r="U937" t="str">
        <f>podroze5[[#This Row],[Imie]]&amp;podroze5[[#This Row],[Nazwisko]]</f>
        <v>KarolinaPodkalicka</v>
      </c>
      <c r="V937">
        <f>COUNTIF(podroze5[id],podroze5[[#This Row],[id]])</f>
        <v>8</v>
      </c>
      <c r="W937">
        <f>podroze5[[#This Row],[D_powr]]-podroze5[[#This Row],[D_wyj]]+1</f>
        <v>1</v>
      </c>
      <c r="X937" s="1" cm="1">
        <f t="array" ref="X937">SUM(IF(podroze5[Nazwisko]=podroze5[[#This Row],[Nazwisko]],podroze5[dnie],0))</f>
        <v>17</v>
      </c>
    </row>
    <row r="938" spans="15:24" x14ac:dyDescent="0.25">
      <c r="O938" s="1" t="s">
        <v>131</v>
      </c>
      <c r="P938" s="1" t="s">
        <v>132</v>
      </c>
      <c r="Q938" s="1" t="s">
        <v>19</v>
      </c>
      <c r="R938" s="2">
        <v>41839</v>
      </c>
      <c r="S938" s="2">
        <v>41843</v>
      </c>
      <c r="T938">
        <v>1077.4000000000001</v>
      </c>
      <c r="U938" t="str">
        <f>podroze5[[#This Row],[Imie]]&amp;podroze5[[#This Row],[Nazwisko]]</f>
        <v>WiktorWroblewski</v>
      </c>
      <c r="V938">
        <f>COUNTIF(podroze5[id],podroze5[[#This Row],[id]])</f>
        <v>8</v>
      </c>
      <c r="W938">
        <f>podroze5[[#This Row],[D_powr]]-podroze5[[#This Row],[D_wyj]]+1</f>
        <v>5</v>
      </c>
      <c r="X938" s="1" cm="1">
        <f t="array" ref="X938">SUM(IF(podroze5[Nazwisko]=podroze5[[#This Row],[Nazwisko]],podroze5[dnie],0))</f>
        <v>16</v>
      </c>
    </row>
    <row r="939" spans="15:24" x14ac:dyDescent="0.25">
      <c r="O939" s="1" t="s">
        <v>39</v>
      </c>
      <c r="P939" s="1" t="s">
        <v>40</v>
      </c>
      <c r="Q939" s="1" t="s">
        <v>11</v>
      </c>
      <c r="R939" s="2">
        <v>41946</v>
      </c>
      <c r="S939" s="2">
        <v>41950</v>
      </c>
      <c r="T939">
        <v>712.4</v>
      </c>
      <c r="U939" t="str">
        <f>podroze5[[#This Row],[Imie]]&amp;podroze5[[#This Row],[Nazwisko]]</f>
        <v>GustawPoznanski</v>
      </c>
      <c r="V939">
        <f>COUNTIF(podroze5[id],podroze5[[#This Row],[id]])</f>
        <v>7</v>
      </c>
      <c r="W939">
        <f>podroze5[[#This Row],[D_powr]]-podroze5[[#This Row],[D_wyj]]+1</f>
        <v>5</v>
      </c>
      <c r="X939" s="1" cm="1">
        <f t="array" ref="X939">SUM(IF(podroze5[Nazwisko]=podroze5[[#This Row],[Nazwisko]],podroze5[dnie],0))</f>
        <v>16</v>
      </c>
    </row>
    <row r="940" spans="15:24" x14ac:dyDescent="0.25">
      <c r="O940" s="1" t="s">
        <v>25</v>
      </c>
      <c r="P940" s="1" t="s">
        <v>68</v>
      </c>
      <c r="Q940" s="1" t="s">
        <v>27</v>
      </c>
      <c r="R940" s="2">
        <v>41696</v>
      </c>
      <c r="S940" s="2">
        <v>41700</v>
      </c>
      <c r="T940">
        <v>954</v>
      </c>
      <c r="U940" t="str">
        <f>podroze5[[#This Row],[Imie]]&amp;podroze5[[#This Row],[Nazwisko]]</f>
        <v>JerzyJurajski</v>
      </c>
      <c r="V940">
        <f>COUNTIF(podroze5[id],podroze5[[#This Row],[id]])</f>
        <v>6</v>
      </c>
      <c r="W940">
        <f>podroze5[[#This Row],[D_powr]]-podroze5[[#This Row],[D_wyj]]+1</f>
        <v>5</v>
      </c>
      <c r="X940" s="1" cm="1">
        <f t="array" ref="X940">SUM(IF(podroze5[Nazwisko]=podroze5[[#This Row],[Nazwisko]],podroze5[dnie],0))</f>
        <v>16</v>
      </c>
    </row>
    <row r="941" spans="15:24" x14ac:dyDescent="0.25">
      <c r="O941" s="1" t="s">
        <v>25</v>
      </c>
      <c r="P941" s="1" t="s">
        <v>68</v>
      </c>
      <c r="Q941" s="1" t="s">
        <v>59</v>
      </c>
      <c r="R941" s="2">
        <v>41970</v>
      </c>
      <c r="S941" s="2">
        <v>41974</v>
      </c>
      <c r="T941">
        <v>1078</v>
      </c>
      <c r="U941" t="str">
        <f>podroze5[[#This Row],[Imie]]&amp;podroze5[[#This Row],[Nazwisko]]</f>
        <v>JerzyJurajski</v>
      </c>
      <c r="V941">
        <f>COUNTIF(podroze5[id],podroze5[[#This Row],[id]])</f>
        <v>6</v>
      </c>
      <c r="W941">
        <f>podroze5[[#This Row],[D_powr]]-podroze5[[#This Row],[D_wyj]]+1</f>
        <v>5</v>
      </c>
      <c r="X941" s="1" cm="1">
        <f t="array" ref="X941">SUM(IF(podroze5[Nazwisko]=podroze5[[#This Row],[Nazwisko]],podroze5[dnie],0))</f>
        <v>16</v>
      </c>
    </row>
    <row r="942" spans="15:24" x14ac:dyDescent="0.25">
      <c r="O942" s="1" t="s">
        <v>89</v>
      </c>
      <c r="P942" s="1" t="s">
        <v>90</v>
      </c>
      <c r="Q942" s="1" t="s">
        <v>8</v>
      </c>
      <c r="R942" s="2">
        <v>41701</v>
      </c>
      <c r="S942" s="2">
        <v>41705</v>
      </c>
      <c r="T942">
        <v>1524</v>
      </c>
      <c r="U942" t="str">
        <f>podroze5[[#This Row],[Imie]]&amp;podroze5[[#This Row],[Nazwisko]]</f>
        <v>NarcyzPolanicki</v>
      </c>
      <c r="V942">
        <f>COUNTIF(podroze5[id],podroze5[[#This Row],[id]])</f>
        <v>6</v>
      </c>
      <c r="W942">
        <f>podroze5[[#This Row],[D_powr]]-podroze5[[#This Row],[D_wyj]]+1</f>
        <v>5</v>
      </c>
      <c r="X942" s="1" cm="1">
        <f t="array" ref="X942">SUM(IF(podroze5[Nazwisko]=podroze5[[#This Row],[Nazwisko]],podroze5[dnie],0))</f>
        <v>16</v>
      </c>
    </row>
    <row r="943" spans="15:24" x14ac:dyDescent="0.25">
      <c r="O943" s="1" t="s">
        <v>131</v>
      </c>
      <c r="P943" s="1" t="s">
        <v>132</v>
      </c>
      <c r="Q943" s="1" t="s">
        <v>19</v>
      </c>
      <c r="R943" s="2">
        <v>41666</v>
      </c>
      <c r="S943" s="2">
        <v>41668</v>
      </c>
      <c r="T943">
        <v>795.4</v>
      </c>
      <c r="U943" t="str">
        <f>podroze5[[#This Row],[Imie]]&amp;podroze5[[#This Row],[Nazwisko]]</f>
        <v>WiktorWroblewski</v>
      </c>
      <c r="V943">
        <f>COUNTIF(podroze5[id],podroze5[[#This Row],[id]])</f>
        <v>8</v>
      </c>
      <c r="W943">
        <f>podroze5[[#This Row],[D_powr]]-podroze5[[#This Row],[D_wyj]]+1</f>
        <v>3</v>
      </c>
      <c r="X943" s="1" cm="1">
        <f t="array" ref="X943">SUM(IF(podroze5[Nazwisko]=podroze5[[#This Row],[Nazwisko]],podroze5[dnie],0))</f>
        <v>16</v>
      </c>
    </row>
    <row r="944" spans="15:24" x14ac:dyDescent="0.25">
      <c r="O944" s="1" t="s">
        <v>131</v>
      </c>
      <c r="P944" s="1" t="s">
        <v>132</v>
      </c>
      <c r="Q944" s="1" t="s">
        <v>17</v>
      </c>
      <c r="R944" s="2">
        <v>41743</v>
      </c>
      <c r="S944" s="2">
        <v>41745</v>
      </c>
      <c r="T944">
        <v>911.5</v>
      </c>
      <c r="U944" t="str">
        <f>podroze5[[#This Row],[Imie]]&amp;podroze5[[#This Row],[Nazwisko]]</f>
        <v>WiktorWroblewski</v>
      </c>
      <c r="V944">
        <f>COUNTIF(podroze5[id],podroze5[[#This Row],[id]])</f>
        <v>8</v>
      </c>
      <c r="W944">
        <f>podroze5[[#This Row],[D_powr]]-podroze5[[#This Row],[D_wyj]]+1</f>
        <v>3</v>
      </c>
      <c r="X944" s="1" cm="1">
        <f t="array" ref="X944">SUM(IF(podroze5[Nazwisko]=podroze5[[#This Row],[Nazwisko]],podroze5[dnie],0))</f>
        <v>16</v>
      </c>
    </row>
    <row r="945" spans="15:24" x14ac:dyDescent="0.25">
      <c r="O945" s="1" t="s">
        <v>39</v>
      </c>
      <c r="P945" s="1" t="s">
        <v>40</v>
      </c>
      <c r="Q945" s="1" t="s">
        <v>8</v>
      </c>
      <c r="R945" s="2">
        <v>41935</v>
      </c>
      <c r="S945" s="2">
        <v>41937</v>
      </c>
      <c r="T945">
        <v>1102</v>
      </c>
      <c r="U945" t="str">
        <f>podroze5[[#This Row],[Imie]]&amp;podroze5[[#This Row],[Nazwisko]]</f>
        <v>GustawPoznanski</v>
      </c>
      <c r="V945">
        <f>COUNTIF(podroze5[id],podroze5[[#This Row],[id]])</f>
        <v>7</v>
      </c>
      <c r="W945">
        <f>podroze5[[#This Row],[D_powr]]-podroze5[[#This Row],[D_wyj]]+1</f>
        <v>3</v>
      </c>
      <c r="X945" s="1" cm="1">
        <f t="array" ref="X945">SUM(IF(podroze5[Nazwisko]=podroze5[[#This Row],[Nazwisko]],podroze5[dnie],0))</f>
        <v>16</v>
      </c>
    </row>
    <row r="946" spans="15:24" x14ac:dyDescent="0.25">
      <c r="O946" s="1" t="s">
        <v>89</v>
      </c>
      <c r="P946" s="1" t="s">
        <v>90</v>
      </c>
      <c r="Q946" s="1" t="s">
        <v>59</v>
      </c>
      <c r="R946" s="2">
        <v>41934</v>
      </c>
      <c r="S946" s="2">
        <v>41936</v>
      </c>
      <c r="T946">
        <v>760</v>
      </c>
      <c r="U946" t="str">
        <f>podroze5[[#This Row],[Imie]]&amp;podroze5[[#This Row],[Nazwisko]]</f>
        <v>NarcyzPolanicki</v>
      </c>
      <c r="V946">
        <f>COUNTIF(podroze5[id],podroze5[[#This Row],[id]])</f>
        <v>6</v>
      </c>
      <c r="W946">
        <f>podroze5[[#This Row],[D_powr]]-podroze5[[#This Row],[D_wyj]]+1</f>
        <v>3</v>
      </c>
      <c r="X946" s="1" cm="1">
        <f t="array" ref="X946">SUM(IF(podroze5[Nazwisko]=podroze5[[#This Row],[Nazwisko]],podroze5[dnie],0))</f>
        <v>16</v>
      </c>
    </row>
    <row r="947" spans="15:24" x14ac:dyDescent="0.25">
      <c r="O947" s="1" t="s">
        <v>39</v>
      </c>
      <c r="P947" s="1" t="s">
        <v>40</v>
      </c>
      <c r="Q947" s="1" t="s">
        <v>38</v>
      </c>
      <c r="R947" s="2">
        <v>41653</v>
      </c>
      <c r="S947" s="2">
        <v>41654</v>
      </c>
      <c r="T947">
        <v>407.8</v>
      </c>
      <c r="U947" t="str">
        <f>podroze5[[#This Row],[Imie]]&amp;podroze5[[#This Row],[Nazwisko]]</f>
        <v>GustawPoznanski</v>
      </c>
      <c r="V947">
        <f>COUNTIF(podroze5[id],podroze5[[#This Row],[id]])</f>
        <v>7</v>
      </c>
      <c r="W947">
        <f>podroze5[[#This Row],[D_powr]]-podroze5[[#This Row],[D_wyj]]+1</f>
        <v>2</v>
      </c>
      <c r="X947" s="1" cm="1">
        <f t="array" ref="X947">SUM(IF(podroze5[Nazwisko]=podroze5[[#This Row],[Nazwisko]],podroze5[dnie],0))</f>
        <v>16</v>
      </c>
    </row>
    <row r="948" spans="15:24" x14ac:dyDescent="0.25">
      <c r="O948" s="1" t="s">
        <v>39</v>
      </c>
      <c r="P948" s="1" t="s">
        <v>40</v>
      </c>
      <c r="Q948" s="1" t="s">
        <v>47</v>
      </c>
      <c r="R948" s="2">
        <v>41715</v>
      </c>
      <c r="S948" s="2">
        <v>41716</v>
      </c>
      <c r="T948">
        <v>526.79999999999995</v>
      </c>
      <c r="U948" t="str">
        <f>podroze5[[#This Row],[Imie]]&amp;podroze5[[#This Row],[Nazwisko]]</f>
        <v>GustawPoznanski</v>
      </c>
      <c r="V948">
        <f>COUNTIF(podroze5[id],podroze5[[#This Row],[id]])</f>
        <v>7</v>
      </c>
      <c r="W948">
        <f>podroze5[[#This Row],[D_powr]]-podroze5[[#This Row],[D_wyj]]+1</f>
        <v>2</v>
      </c>
      <c r="X948" s="1" cm="1">
        <f t="array" ref="X948">SUM(IF(podroze5[Nazwisko]=podroze5[[#This Row],[Nazwisko]],podroze5[dnie],0))</f>
        <v>16</v>
      </c>
    </row>
    <row r="949" spans="15:24" x14ac:dyDescent="0.25">
      <c r="O949" s="1" t="s">
        <v>39</v>
      </c>
      <c r="P949" s="1" t="s">
        <v>40</v>
      </c>
      <c r="Q949" s="1" t="s">
        <v>17</v>
      </c>
      <c r="R949" s="2">
        <v>41827</v>
      </c>
      <c r="S949" s="2">
        <v>41828</v>
      </c>
      <c r="T949">
        <v>706.5</v>
      </c>
      <c r="U949" t="str">
        <f>podroze5[[#This Row],[Imie]]&amp;podroze5[[#This Row],[Nazwisko]]</f>
        <v>GustawPoznanski</v>
      </c>
      <c r="V949">
        <f>COUNTIF(podroze5[id],podroze5[[#This Row],[id]])</f>
        <v>7</v>
      </c>
      <c r="W949">
        <f>podroze5[[#This Row],[D_powr]]-podroze5[[#This Row],[D_wyj]]+1</f>
        <v>2</v>
      </c>
      <c r="X949" s="1" cm="1">
        <f t="array" ref="X949">SUM(IF(podroze5[Nazwisko]=podroze5[[#This Row],[Nazwisko]],podroze5[dnie],0))</f>
        <v>16</v>
      </c>
    </row>
    <row r="950" spans="15:24" x14ac:dyDescent="0.25">
      <c r="O950" s="1" t="s">
        <v>25</v>
      </c>
      <c r="P950" s="1" t="s">
        <v>68</v>
      </c>
      <c r="Q950" s="1" t="s">
        <v>66</v>
      </c>
      <c r="R950" s="2">
        <v>41662</v>
      </c>
      <c r="S950" s="2">
        <v>41663</v>
      </c>
      <c r="T950">
        <v>485.7</v>
      </c>
      <c r="U950" t="str">
        <f>podroze5[[#This Row],[Imie]]&amp;podroze5[[#This Row],[Nazwisko]]</f>
        <v>JerzyJurajski</v>
      </c>
      <c r="V950">
        <f>COUNTIF(podroze5[id],podroze5[[#This Row],[id]])</f>
        <v>6</v>
      </c>
      <c r="W950">
        <f>podroze5[[#This Row],[D_powr]]-podroze5[[#This Row],[D_wyj]]+1</f>
        <v>2</v>
      </c>
      <c r="X950" s="1" cm="1">
        <f t="array" ref="X950">SUM(IF(podroze5[Nazwisko]=podroze5[[#This Row],[Nazwisko]],podroze5[dnie],0))</f>
        <v>16</v>
      </c>
    </row>
    <row r="951" spans="15:24" x14ac:dyDescent="0.25">
      <c r="O951" s="1" t="s">
        <v>25</v>
      </c>
      <c r="P951" s="1" t="s">
        <v>68</v>
      </c>
      <c r="Q951" s="1" t="s">
        <v>38</v>
      </c>
      <c r="R951" s="2">
        <v>41713</v>
      </c>
      <c r="S951" s="2">
        <v>41714</v>
      </c>
      <c r="T951">
        <v>407.8</v>
      </c>
      <c r="U951" t="str">
        <f>podroze5[[#This Row],[Imie]]&amp;podroze5[[#This Row],[Nazwisko]]</f>
        <v>JerzyJurajski</v>
      </c>
      <c r="V951">
        <f>COUNTIF(podroze5[id],podroze5[[#This Row],[id]])</f>
        <v>6</v>
      </c>
      <c r="W951">
        <f>podroze5[[#This Row],[D_powr]]-podroze5[[#This Row],[D_wyj]]+1</f>
        <v>2</v>
      </c>
      <c r="X951" s="1" cm="1">
        <f t="array" ref="X951">SUM(IF(podroze5[Nazwisko]=podroze5[[#This Row],[Nazwisko]],podroze5[dnie],0))</f>
        <v>16</v>
      </c>
    </row>
    <row r="952" spans="15:24" x14ac:dyDescent="0.25">
      <c r="O952" s="1" t="s">
        <v>89</v>
      </c>
      <c r="P952" s="1" t="s">
        <v>90</v>
      </c>
      <c r="Q952" s="1" t="s">
        <v>8</v>
      </c>
      <c r="R952" s="2">
        <v>41653</v>
      </c>
      <c r="S952" s="2">
        <v>41654</v>
      </c>
      <c r="T952">
        <v>891</v>
      </c>
      <c r="U952" t="str">
        <f>podroze5[[#This Row],[Imie]]&amp;podroze5[[#This Row],[Nazwisko]]</f>
        <v>NarcyzPolanicki</v>
      </c>
      <c r="V952">
        <f>COUNTIF(podroze5[id],podroze5[[#This Row],[id]])</f>
        <v>6</v>
      </c>
      <c r="W952">
        <f>podroze5[[#This Row],[D_powr]]-podroze5[[#This Row],[D_wyj]]+1</f>
        <v>2</v>
      </c>
      <c r="X952" s="1" cm="1">
        <f t="array" ref="X952">SUM(IF(podroze5[Nazwisko]=podroze5[[#This Row],[Nazwisko]],podroze5[dnie],0))</f>
        <v>16</v>
      </c>
    </row>
    <row r="953" spans="15:24" x14ac:dyDescent="0.25">
      <c r="O953" s="1" t="s">
        <v>89</v>
      </c>
      <c r="P953" s="1" t="s">
        <v>90</v>
      </c>
      <c r="Q953" s="1" t="s">
        <v>72</v>
      </c>
      <c r="R953" s="2">
        <v>41665</v>
      </c>
      <c r="S953" s="2">
        <v>41666</v>
      </c>
      <c r="T953">
        <v>693.7</v>
      </c>
      <c r="U953" t="str">
        <f>podroze5[[#This Row],[Imie]]&amp;podroze5[[#This Row],[Nazwisko]]</f>
        <v>NarcyzPolanicki</v>
      </c>
      <c r="V953">
        <f>COUNTIF(podroze5[id],podroze5[[#This Row],[id]])</f>
        <v>6</v>
      </c>
      <c r="W953">
        <f>podroze5[[#This Row],[D_powr]]-podroze5[[#This Row],[D_wyj]]+1</f>
        <v>2</v>
      </c>
      <c r="X953" s="1" cm="1">
        <f t="array" ref="X953">SUM(IF(podroze5[Nazwisko]=podroze5[[#This Row],[Nazwisko]],podroze5[dnie],0))</f>
        <v>16</v>
      </c>
    </row>
    <row r="954" spans="15:24" x14ac:dyDescent="0.25">
      <c r="O954" s="1" t="s">
        <v>89</v>
      </c>
      <c r="P954" s="1" t="s">
        <v>90</v>
      </c>
      <c r="Q954" s="1" t="s">
        <v>11</v>
      </c>
      <c r="R954" s="2">
        <v>41827</v>
      </c>
      <c r="S954" s="2">
        <v>41828</v>
      </c>
      <c r="T954">
        <v>295.39999999999998</v>
      </c>
      <c r="U954" t="str">
        <f>podroze5[[#This Row],[Imie]]&amp;podroze5[[#This Row],[Nazwisko]]</f>
        <v>NarcyzPolanicki</v>
      </c>
      <c r="V954">
        <f>COUNTIF(podroze5[id],podroze5[[#This Row],[id]])</f>
        <v>6</v>
      </c>
      <c r="W954">
        <f>podroze5[[#This Row],[D_powr]]-podroze5[[#This Row],[D_wyj]]+1</f>
        <v>2</v>
      </c>
      <c r="X954" s="1" cm="1">
        <f t="array" ref="X954">SUM(IF(podroze5[Nazwisko]=podroze5[[#This Row],[Nazwisko]],podroze5[dnie],0))</f>
        <v>16</v>
      </c>
    </row>
    <row r="955" spans="15:24" x14ac:dyDescent="0.25">
      <c r="O955" s="1" t="s">
        <v>89</v>
      </c>
      <c r="P955" s="1" t="s">
        <v>90</v>
      </c>
      <c r="Q955" s="1" t="s">
        <v>8</v>
      </c>
      <c r="R955" s="2">
        <v>41965</v>
      </c>
      <c r="S955" s="2">
        <v>41966</v>
      </c>
      <c r="T955">
        <v>891</v>
      </c>
      <c r="U955" t="str">
        <f>podroze5[[#This Row],[Imie]]&amp;podroze5[[#This Row],[Nazwisko]]</f>
        <v>NarcyzPolanicki</v>
      </c>
      <c r="V955">
        <f>COUNTIF(podroze5[id],podroze5[[#This Row],[id]])</f>
        <v>6</v>
      </c>
      <c r="W955">
        <f>podroze5[[#This Row],[D_powr]]-podroze5[[#This Row],[D_wyj]]+1</f>
        <v>2</v>
      </c>
      <c r="X955" s="1" cm="1">
        <f t="array" ref="X955">SUM(IF(podroze5[Nazwisko]=podroze5[[#This Row],[Nazwisko]],podroze5[dnie],0))</f>
        <v>16</v>
      </c>
    </row>
    <row r="956" spans="15:24" x14ac:dyDescent="0.25">
      <c r="O956" s="1" t="s">
        <v>131</v>
      </c>
      <c r="P956" s="1" t="s">
        <v>132</v>
      </c>
      <c r="Q956" s="1" t="s">
        <v>38</v>
      </c>
      <c r="R956" s="2">
        <v>41663</v>
      </c>
      <c r="S956" s="2">
        <v>41663</v>
      </c>
      <c r="T956">
        <v>278.8</v>
      </c>
      <c r="U956" t="str">
        <f>podroze5[[#This Row],[Imie]]&amp;podroze5[[#This Row],[Nazwisko]]</f>
        <v>WiktorWroblewski</v>
      </c>
      <c r="V956">
        <f>COUNTIF(podroze5[id],podroze5[[#This Row],[id]])</f>
        <v>8</v>
      </c>
      <c r="W956">
        <f>podroze5[[#This Row],[D_powr]]-podroze5[[#This Row],[D_wyj]]+1</f>
        <v>1</v>
      </c>
      <c r="X956" s="1" cm="1">
        <f t="array" ref="X956">SUM(IF(podroze5[Nazwisko]=podroze5[[#This Row],[Nazwisko]],podroze5[dnie],0))</f>
        <v>16</v>
      </c>
    </row>
    <row r="957" spans="15:24" x14ac:dyDescent="0.25">
      <c r="O957" s="1" t="s">
        <v>131</v>
      </c>
      <c r="P957" s="1" t="s">
        <v>132</v>
      </c>
      <c r="Q957" s="1" t="s">
        <v>38</v>
      </c>
      <c r="R957" s="2">
        <v>41753</v>
      </c>
      <c r="S957" s="2">
        <v>41753</v>
      </c>
      <c r="T957">
        <v>278.8</v>
      </c>
      <c r="U957" t="str">
        <f>podroze5[[#This Row],[Imie]]&amp;podroze5[[#This Row],[Nazwisko]]</f>
        <v>WiktorWroblewski</v>
      </c>
      <c r="V957">
        <f>COUNTIF(podroze5[id],podroze5[[#This Row],[id]])</f>
        <v>8</v>
      </c>
      <c r="W957">
        <f>podroze5[[#This Row],[D_powr]]-podroze5[[#This Row],[D_wyj]]+1</f>
        <v>1</v>
      </c>
      <c r="X957" s="1" cm="1">
        <f t="array" ref="X957">SUM(IF(podroze5[Nazwisko]=podroze5[[#This Row],[Nazwisko]],podroze5[dnie],0))</f>
        <v>16</v>
      </c>
    </row>
    <row r="958" spans="15:24" x14ac:dyDescent="0.25">
      <c r="O958" s="1" t="s">
        <v>131</v>
      </c>
      <c r="P958" s="1" t="s">
        <v>132</v>
      </c>
      <c r="Q958" s="1" t="s">
        <v>59</v>
      </c>
      <c r="R958" s="2">
        <v>41911</v>
      </c>
      <c r="S958" s="2">
        <v>41911</v>
      </c>
      <c r="T958">
        <v>442</v>
      </c>
      <c r="U958" t="str">
        <f>podroze5[[#This Row],[Imie]]&amp;podroze5[[#This Row],[Nazwisko]]</f>
        <v>WiktorWroblewski</v>
      </c>
      <c r="V958">
        <f>COUNTIF(podroze5[id],podroze5[[#This Row],[id]])</f>
        <v>8</v>
      </c>
      <c r="W958">
        <f>podroze5[[#This Row],[D_powr]]-podroze5[[#This Row],[D_wyj]]+1</f>
        <v>1</v>
      </c>
      <c r="X958" s="1" cm="1">
        <f t="array" ref="X958">SUM(IF(podroze5[Nazwisko]=podroze5[[#This Row],[Nazwisko]],podroze5[dnie],0))</f>
        <v>16</v>
      </c>
    </row>
    <row r="959" spans="15:24" x14ac:dyDescent="0.25">
      <c r="O959" s="1" t="s">
        <v>131</v>
      </c>
      <c r="P959" s="1" t="s">
        <v>132</v>
      </c>
      <c r="Q959" s="1" t="s">
        <v>24</v>
      </c>
      <c r="R959" s="2">
        <v>41915</v>
      </c>
      <c r="S959" s="2">
        <v>41915</v>
      </c>
      <c r="T959">
        <v>290.7</v>
      </c>
      <c r="U959" t="str">
        <f>podroze5[[#This Row],[Imie]]&amp;podroze5[[#This Row],[Nazwisko]]</f>
        <v>WiktorWroblewski</v>
      </c>
      <c r="V959">
        <f>COUNTIF(podroze5[id],podroze5[[#This Row],[id]])</f>
        <v>8</v>
      </c>
      <c r="W959">
        <f>podroze5[[#This Row],[D_powr]]-podroze5[[#This Row],[D_wyj]]+1</f>
        <v>1</v>
      </c>
      <c r="X959" s="1" cm="1">
        <f t="array" ref="X959">SUM(IF(podroze5[Nazwisko]=podroze5[[#This Row],[Nazwisko]],podroze5[dnie],0))</f>
        <v>16</v>
      </c>
    </row>
    <row r="960" spans="15:24" x14ac:dyDescent="0.25">
      <c r="O960" s="1" t="s">
        <v>131</v>
      </c>
      <c r="P960" s="1" t="s">
        <v>132</v>
      </c>
      <c r="Q960" s="1" t="s">
        <v>14</v>
      </c>
      <c r="R960" s="2">
        <v>41995</v>
      </c>
      <c r="S960" s="2">
        <v>41995</v>
      </c>
      <c r="T960">
        <v>178.5</v>
      </c>
      <c r="U960" t="str">
        <f>podroze5[[#This Row],[Imie]]&amp;podroze5[[#This Row],[Nazwisko]]</f>
        <v>WiktorWroblewski</v>
      </c>
      <c r="V960">
        <f>COUNTIF(podroze5[id],podroze5[[#This Row],[id]])</f>
        <v>8</v>
      </c>
      <c r="W960">
        <f>podroze5[[#This Row],[D_powr]]-podroze5[[#This Row],[D_wyj]]+1</f>
        <v>1</v>
      </c>
      <c r="X960" s="1" cm="1">
        <f t="array" ref="X960">SUM(IF(podroze5[Nazwisko]=podroze5[[#This Row],[Nazwisko]],podroze5[dnie],0))</f>
        <v>16</v>
      </c>
    </row>
    <row r="961" spans="15:24" x14ac:dyDescent="0.25">
      <c r="O961" s="1" t="s">
        <v>39</v>
      </c>
      <c r="P961" s="1" t="s">
        <v>40</v>
      </c>
      <c r="Q961" s="1" t="s">
        <v>27</v>
      </c>
      <c r="R961" s="2">
        <v>41642</v>
      </c>
      <c r="S961" s="2">
        <v>41642</v>
      </c>
      <c r="T961">
        <v>442</v>
      </c>
      <c r="U961" t="str">
        <f>podroze5[[#This Row],[Imie]]&amp;podroze5[[#This Row],[Nazwisko]]</f>
        <v>GustawPoznanski</v>
      </c>
      <c r="V961">
        <f>COUNTIF(podroze5[id],podroze5[[#This Row],[id]])</f>
        <v>7</v>
      </c>
      <c r="W961">
        <f>podroze5[[#This Row],[D_powr]]-podroze5[[#This Row],[D_wyj]]+1</f>
        <v>1</v>
      </c>
      <c r="X961" s="1" cm="1">
        <f t="array" ref="X961">SUM(IF(podroze5[Nazwisko]=podroze5[[#This Row],[Nazwisko]],podroze5[dnie],0))</f>
        <v>16</v>
      </c>
    </row>
    <row r="962" spans="15:24" x14ac:dyDescent="0.25">
      <c r="O962" s="1" t="s">
        <v>39</v>
      </c>
      <c r="P962" s="1" t="s">
        <v>40</v>
      </c>
      <c r="Q962" s="1" t="s">
        <v>24</v>
      </c>
      <c r="R962" s="2">
        <v>41957</v>
      </c>
      <c r="S962" s="2">
        <v>41957</v>
      </c>
      <c r="T962">
        <v>290.7</v>
      </c>
      <c r="U962" t="str">
        <f>podroze5[[#This Row],[Imie]]&amp;podroze5[[#This Row],[Nazwisko]]</f>
        <v>GustawPoznanski</v>
      </c>
      <c r="V962">
        <f>COUNTIF(podroze5[id],podroze5[[#This Row],[id]])</f>
        <v>7</v>
      </c>
      <c r="W962">
        <f>podroze5[[#This Row],[D_powr]]-podroze5[[#This Row],[D_wyj]]+1</f>
        <v>1</v>
      </c>
      <c r="X962" s="1" cm="1">
        <f t="array" ref="X962">SUM(IF(podroze5[Nazwisko]=podroze5[[#This Row],[Nazwisko]],podroze5[dnie],0))</f>
        <v>16</v>
      </c>
    </row>
    <row r="963" spans="15:24" x14ac:dyDescent="0.25">
      <c r="O963" s="1" t="s">
        <v>25</v>
      </c>
      <c r="P963" s="1" t="s">
        <v>68</v>
      </c>
      <c r="Q963" s="1" t="s">
        <v>59</v>
      </c>
      <c r="R963" s="2">
        <v>41649</v>
      </c>
      <c r="S963" s="2">
        <v>41649</v>
      </c>
      <c r="T963">
        <v>442</v>
      </c>
      <c r="U963" t="str">
        <f>podroze5[[#This Row],[Imie]]&amp;podroze5[[#This Row],[Nazwisko]]</f>
        <v>JerzyJurajski</v>
      </c>
      <c r="V963">
        <f>COUNTIF(podroze5[id],podroze5[[#This Row],[id]])</f>
        <v>6</v>
      </c>
      <c r="W963">
        <f>podroze5[[#This Row],[D_powr]]-podroze5[[#This Row],[D_wyj]]+1</f>
        <v>1</v>
      </c>
      <c r="X963" s="1" cm="1">
        <f t="array" ref="X963">SUM(IF(podroze5[Nazwisko]=podroze5[[#This Row],[Nazwisko]],podroze5[dnie],0))</f>
        <v>16</v>
      </c>
    </row>
    <row r="964" spans="15:24" x14ac:dyDescent="0.25">
      <c r="O964" s="1" t="s">
        <v>25</v>
      </c>
      <c r="P964" s="1" t="s">
        <v>68</v>
      </c>
      <c r="Q964" s="1" t="s">
        <v>72</v>
      </c>
      <c r="R964" s="2">
        <v>41652</v>
      </c>
      <c r="S964" s="2">
        <v>41652</v>
      </c>
      <c r="T964">
        <v>494.7</v>
      </c>
      <c r="U964" t="str">
        <f>podroze5[[#This Row],[Imie]]&amp;podroze5[[#This Row],[Nazwisko]]</f>
        <v>JerzyJurajski</v>
      </c>
      <c r="V964">
        <f>COUNTIF(podroze5[id],podroze5[[#This Row],[id]])</f>
        <v>6</v>
      </c>
      <c r="W964">
        <f>podroze5[[#This Row],[D_powr]]-podroze5[[#This Row],[D_wyj]]+1</f>
        <v>1</v>
      </c>
      <c r="X964" s="1" cm="1">
        <f t="array" ref="X964">SUM(IF(podroze5[Nazwisko]=podroze5[[#This Row],[Nazwisko]],podroze5[dnie],0))</f>
        <v>16</v>
      </c>
    </row>
    <row r="965" spans="15:24" x14ac:dyDescent="0.25">
      <c r="O965" s="1" t="s">
        <v>73</v>
      </c>
      <c r="P965" s="1" t="s">
        <v>155</v>
      </c>
      <c r="Q965" s="1" t="s">
        <v>14</v>
      </c>
      <c r="R965" s="2">
        <v>41701</v>
      </c>
      <c r="S965" s="2">
        <v>41704</v>
      </c>
      <c r="T965">
        <v>550.5</v>
      </c>
      <c r="U965" t="str">
        <f>podroze5[[#This Row],[Imie]]&amp;podroze5[[#This Row],[Nazwisko]]</f>
        <v>WojciechMazowiecki</v>
      </c>
      <c r="V965">
        <f>COUNTIF(podroze5[id],podroze5[[#This Row],[id]])</f>
        <v>7</v>
      </c>
      <c r="W965">
        <f>podroze5[[#This Row],[D_powr]]-podroze5[[#This Row],[D_wyj]]+1</f>
        <v>4</v>
      </c>
      <c r="X965" s="1" cm="1">
        <f t="array" ref="X965">SUM(IF(podroze5[Nazwisko]=podroze5[[#This Row],[Nazwisko]],podroze5[dnie],0))</f>
        <v>15</v>
      </c>
    </row>
    <row r="966" spans="15:24" x14ac:dyDescent="0.25">
      <c r="O966" s="1" t="s">
        <v>73</v>
      </c>
      <c r="P966" s="1" t="s">
        <v>155</v>
      </c>
      <c r="Q966" s="1" t="s">
        <v>19</v>
      </c>
      <c r="R966" s="2">
        <v>41696</v>
      </c>
      <c r="S966" s="2">
        <v>41698</v>
      </c>
      <c r="T966">
        <v>795.4</v>
      </c>
      <c r="U966" t="str">
        <f>podroze5[[#This Row],[Imie]]&amp;podroze5[[#This Row],[Nazwisko]]</f>
        <v>WojciechMazowiecki</v>
      </c>
      <c r="V966">
        <f>COUNTIF(podroze5[id],podroze5[[#This Row],[id]])</f>
        <v>7</v>
      </c>
      <c r="W966">
        <f>podroze5[[#This Row],[D_powr]]-podroze5[[#This Row],[D_wyj]]+1</f>
        <v>3</v>
      </c>
      <c r="X966" s="1" cm="1">
        <f t="array" ref="X966">SUM(IF(podroze5[Nazwisko]=podroze5[[#This Row],[Nazwisko]],podroze5[dnie],0))</f>
        <v>15</v>
      </c>
    </row>
    <row r="967" spans="15:24" x14ac:dyDescent="0.25">
      <c r="O967" s="1" t="s">
        <v>73</v>
      </c>
      <c r="P967" s="1" t="s">
        <v>155</v>
      </c>
      <c r="Q967" s="1" t="s">
        <v>19</v>
      </c>
      <c r="R967" s="2">
        <v>41689</v>
      </c>
      <c r="S967" s="2">
        <v>41690</v>
      </c>
      <c r="T967">
        <v>654.4</v>
      </c>
      <c r="U967" t="str">
        <f>podroze5[[#This Row],[Imie]]&amp;podroze5[[#This Row],[Nazwisko]]</f>
        <v>WojciechMazowiecki</v>
      </c>
      <c r="V967">
        <f>COUNTIF(podroze5[id],podroze5[[#This Row],[id]])</f>
        <v>7</v>
      </c>
      <c r="W967">
        <f>podroze5[[#This Row],[D_powr]]-podroze5[[#This Row],[D_wyj]]+1</f>
        <v>2</v>
      </c>
      <c r="X967" s="1" cm="1">
        <f t="array" ref="X967">SUM(IF(podroze5[Nazwisko]=podroze5[[#This Row],[Nazwisko]],podroze5[dnie],0))</f>
        <v>15</v>
      </c>
    </row>
    <row r="968" spans="15:24" x14ac:dyDescent="0.25">
      <c r="O968" s="1" t="s">
        <v>73</v>
      </c>
      <c r="P968" s="1" t="s">
        <v>155</v>
      </c>
      <c r="Q968" s="1" t="s">
        <v>17</v>
      </c>
      <c r="R968" s="2">
        <v>41899</v>
      </c>
      <c r="S968" s="2">
        <v>41900</v>
      </c>
      <c r="T968">
        <v>706.5</v>
      </c>
      <c r="U968" t="str">
        <f>podroze5[[#This Row],[Imie]]&amp;podroze5[[#This Row],[Nazwisko]]</f>
        <v>WojciechMazowiecki</v>
      </c>
      <c r="V968">
        <f>COUNTIF(podroze5[id],podroze5[[#This Row],[id]])</f>
        <v>7</v>
      </c>
      <c r="W968">
        <f>podroze5[[#This Row],[D_powr]]-podroze5[[#This Row],[D_wyj]]+1</f>
        <v>2</v>
      </c>
      <c r="X968" s="1" cm="1">
        <f t="array" ref="X968">SUM(IF(podroze5[Nazwisko]=podroze5[[#This Row],[Nazwisko]],podroze5[dnie],0))</f>
        <v>15</v>
      </c>
    </row>
    <row r="969" spans="15:24" x14ac:dyDescent="0.25">
      <c r="O969" s="1" t="s">
        <v>73</v>
      </c>
      <c r="P969" s="1" t="s">
        <v>155</v>
      </c>
      <c r="Q969" s="1" t="s">
        <v>11</v>
      </c>
      <c r="R969" s="2">
        <v>41977</v>
      </c>
      <c r="S969" s="2">
        <v>41978</v>
      </c>
      <c r="T969">
        <v>295.39999999999998</v>
      </c>
      <c r="U969" t="str">
        <f>podroze5[[#This Row],[Imie]]&amp;podroze5[[#This Row],[Nazwisko]]</f>
        <v>WojciechMazowiecki</v>
      </c>
      <c r="V969">
        <f>COUNTIF(podroze5[id],podroze5[[#This Row],[id]])</f>
        <v>7</v>
      </c>
      <c r="W969">
        <f>podroze5[[#This Row],[D_powr]]-podroze5[[#This Row],[D_wyj]]+1</f>
        <v>2</v>
      </c>
      <c r="X969" s="1" cm="1">
        <f t="array" ref="X969">SUM(IF(podroze5[Nazwisko]=podroze5[[#This Row],[Nazwisko]],podroze5[dnie],0))</f>
        <v>15</v>
      </c>
    </row>
    <row r="970" spans="15:24" x14ac:dyDescent="0.25">
      <c r="O970" s="1" t="s">
        <v>73</v>
      </c>
      <c r="P970" s="1" t="s">
        <v>155</v>
      </c>
      <c r="Q970" s="1" t="s">
        <v>27</v>
      </c>
      <c r="R970" s="2">
        <v>41713</v>
      </c>
      <c r="S970" s="2">
        <v>41713</v>
      </c>
      <c r="T970">
        <v>442</v>
      </c>
      <c r="U970" t="str">
        <f>podroze5[[#This Row],[Imie]]&amp;podroze5[[#This Row],[Nazwisko]]</f>
        <v>WojciechMazowiecki</v>
      </c>
      <c r="V970">
        <f>COUNTIF(podroze5[id],podroze5[[#This Row],[id]])</f>
        <v>7</v>
      </c>
      <c r="W970">
        <f>podroze5[[#This Row],[D_powr]]-podroze5[[#This Row],[D_wyj]]+1</f>
        <v>1</v>
      </c>
      <c r="X970" s="1" cm="1">
        <f t="array" ref="X970">SUM(IF(podroze5[Nazwisko]=podroze5[[#This Row],[Nazwisko]],podroze5[dnie],0))</f>
        <v>15</v>
      </c>
    </row>
    <row r="971" spans="15:24" x14ac:dyDescent="0.25">
      <c r="O971" s="1" t="s">
        <v>73</v>
      </c>
      <c r="P971" s="1" t="s">
        <v>155</v>
      </c>
      <c r="Q971" s="1" t="s">
        <v>11</v>
      </c>
      <c r="R971" s="2">
        <v>41988</v>
      </c>
      <c r="S971" s="2">
        <v>41988</v>
      </c>
      <c r="T971">
        <v>156.4</v>
      </c>
      <c r="U971" t="str">
        <f>podroze5[[#This Row],[Imie]]&amp;podroze5[[#This Row],[Nazwisko]]</f>
        <v>WojciechMazowiecki</v>
      </c>
      <c r="V971">
        <f>COUNTIF(podroze5[id],podroze5[[#This Row],[id]])</f>
        <v>7</v>
      </c>
      <c r="W971">
        <f>podroze5[[#This Row],[D_powr]]-podroze5[[#This Row],[D_wyj]]+1</f>
        <v>1</v>
      </c>
      <c r="X971" s="1" cm="1">
        <f t="array" ref="X971">SUM(IF(podroze5[Nazwisko]=podroze5[[#This Row],[Nazwisko]],podroze5[dnie],0))</f>
        <v>15</v>
      </c>
    </row>
    <row r="972" spans="15:24" x14ac:dyDescent="0.25">
      <c r="O972" s="1" t="s">
        <v>54</v>
      </c>
      <c r="P972" s="1" t="s">
        <v>81</v>
      </c>
      <c r="Q972" s="1" t="s">
        <v>19</v>
      </c>
      <c r="R972" s="2">
        <v>41971</v>
      </c>
      <c r="S972" s="2">
        <v>41974</v>
      </c>
      <c r="T972">
        <v>936.4</v>
      </c>
      <c r="U972" t="str">
        <f>podroze5[[#This Row],[Imie]]&amp;podroze5[[#This Row],[Nazwisko]]</f>
        <v>PaulinaChorzowska</v>
      </c>
      <c r="V972">
        <f>COUNTIF(podroze5[id],podroze5[[#This Row],[id]])</f>
        <v>10</v>
      </c>
      <c r="W972">
        <f>podroze5[[#This Row],[D_powr]]-podroze5[[#This Row],[D_wyj]]+1</f>
        <v>4</v>
      </c>
      <c r="X972" s="1" cm="1">
        <f t="array" ref="X972">SUM(IF(podroze5[Nazwisko]=podroze5[[#This Row],[Nazwisko]],podroze5[dnie],0))</f>
        <v>14</v>
      </c>
    </row>
    <row r="973" spans="15:24" x14ac:dyDescent="0.25">
      <c r="O973" s="1" t="s">
        <v>54</v>
      </c>
      <c r="P973" s="1" t="s">
        <v>55</v>
      </c>
      <c r="Q973" s="1" t="s">
        <v>66</v>
      </c>
      <c r="R973" s="2">
        <v>41803</v>
      </c>
      <c r="S973" s="2">
        <v>41805</v>
      </c>
      <c r="T973">
        <v>663.7</v>
      </c>
      <c r="U973" t="str">
        <f>podroze5[[#This Row],[Imie]]&amp;podroze5[[#This Row],[Nazwisko]]</f>
        <v>PaulinaBasala</v>
      </c>
      <c r="V973">
        <f>COUNTIF(podroze5[id],podroze5[[#This Row],[id]])</f>
        <v>8</v>
      </c>
      <c r="W973">
        <f>podroze5[[#This Row],[D_powr]]-podroze5[[#This Row],[D_wyj]]+1</f>
        <v>3</v>
      </c>
      <c r="X973" s="1" cm="1">
        <f t="array" ref="X973">SUM(IF(podroze5[Nazwisko]=podroze5[[#This Row],[Nazwisko]],podroze5[dnie],0))</f>
        <v>14</v>
      </c>
    </row>
    <row r="974" spans="15:24" x14ac:dyDescent="0.25">
      <c r="O974" s="1" t="s">
        <v>54</v>
      </c>
      <c r="P974" s="1" t="s">
        <v>55</v>
      </c>
      <c r="Q974" s="1" t="s">
        <v>14</v>
      </c>
      <c r="R974" s="2">
        <v>41940</v>
      </c>
      <c r="S974" s="2">
        <v>41942</v>
      </c>
      <c r="T974">
        <v>426.5</v>
      </c>
      <c r="U974" t="str">
        <f>podroze5[[#This Row],[Imie]]&amp;podroze5[[#This Row],[Nazwisko]]</f>
        <v>PaulinaBasala</v>
      </c>
      <c r="V974">
        <f>COUNTIF(podroze5[id],podroze5[[#This Row],[id]])</f>
        <v>8</v>
      </c>
      <c r="W974">
        <f>podroze5[[#This Row],[D_powr]]-podroze5[[#This Row],[D_wyj]]+1</f>
        <v>3</v>
      </c>
      <c r="X974" s="1" cm="1">
        <f t="array" ref="X974">SUM(IF(podroze5[Nazwisko]=podroze5[[#This Row],[Nazwisko]],podroze5[dnie],0))</f>
        <v>14</v>
      </c>
    </row>
    <row r="975" spans="15:24" x14ac:dyDescent="0.25">
      <c r="O975" s="1" t="s">
        <v>54</v>
      </c>
      <c r="P975" s="1" t="s">
        <v>81</v>
      </c>
      <c r="Q975" s="1" t="s">
        <v>66</v>
      </c>
      <c r="R975" s="2">
        <v>41959</v>
      </c>
      <c r="S975" s="2">
        <v>41960</v>
      </c>
      <c r="T975">
        <v>485.7</v>
      </c>
      <c r="U975" t="str">
        <f>podroze5[[#This Row],[Imie]]&amp;podroze5[[#This Row],[Nazwisko]]</f>
        <v>PaulinaChorzowska</v>
      </c>
      <c r="V975">
        <f>COUNTIF(podroze5[id],podroze5[[#This Row],[id]])</f>
        <v>10</v>
      </c>
      <c r="W975">
        <f>podroze5[[#This Row],[D_powr]]-podroze5[[#This Row],[D_wyj]]+1</f>
        <v>2</v>
      </c>
      <c r="X975" s="1" cm="1">
        <f t="array" ref="X975">SUM(IF(podroze5[Nazwisko]=podroze5[[#This Row],[Nazwisko]],podroze5[dnie],0))</f>
        <v>14</v>
      </c>
    </row>
    <row r="976" spans="15:24" x14ac:dyDescent="0.25">
      <c r="O976" s="1" t="s">
        <v>54</v>
      </c>
      <c r="P976" s="1" t="s">
        <v>55</v>
      </c>
      <c r="Q976" s="1" t="s">
        <v>38</v>
      </c>
      <c r="R976" s="2">
        <v>41857</v>
      </c>
      <c r="S976" s="2">
        <v>41858</v>
      </c>
      <c r="T976">
        <v>407.8</v>
      </c>
      <c r="U976" t="str">
        <f>podroze5[[#This Row],[Imie]]&amp;podroze5[[#This Row],[Nazwisko]]</f>
        <v>PaulinaBasala</v>
      </c>
      <c r="V976">
        <f>COUNTIF(podroze5[id],podroze5[[#This Row],[id]])</f>
        <v>8</v>
      </c>
      <c r="W976">
        <f>podroze5[[#This Row],[D_powr]]-podroze5[[#This Row],[D_wyj]]+1</f>
        <v>2</v>
      </c>
      <c r="X976" s="1" cm="1">
        <f t="array" ref="X976">SUM(IF(podroze5[Nazwisko]=podroze5[[#This Row],[Nazwisko]],podroze5[dnie],0))</f>
        <v>14</v>
      </c>
    </row>
    <row r="977" spans="15:24" x14ac:dyDescent="0.25">
      <c r="O977" s="1" t="s">
        <v>54</v>
      </c>
      <c r="P977" s="1" t="s">
        <v>55</v>
      </c>
      <c r="Q977" s="1" t="s">
        <v>27</v>
      </c>
      <c r="R977" s="2">
        <v>41964</v>
      </c>
      <c r="S977" s="2">
        <v>41965</v>
      </c>
      <c r="T977">
        <v>570</v>
      </c>
      <c r="U977" t="str">
        <f>podroze5[[#This Row],[Imie]]&amp;podroze5[[#This Row],[Nazwisko]]</f>
        <v>PaulinaBasala</v>
      </c>
      <c r="V977">
        <f>COUNTIF(podroze5[id],podroze5[[#This Row],[id]])</f>
        <v>8</v>
      </c>
      <c r="W977">
        <f>podroze5[[#This Row],[D_powr]]-podroze5[[#This Row],[D_wyj]]+1</f>
        <v>2</v>
      </c>
      <c r="X977" s="1" cm="1">
        <f t="array" ref="X977">SUM(IF(podroze5[Nazwisko]=podroze5[[#This Row],[Nazwisko]],podroze5[dnie],0))</f>
        <v>14</v>
      </c>
    </row>
    <row r="978" spans="15:24" x14ac:dyDescent="0.25">
      <c r="O978" s="1" t="s">
        <v>54</v>
      </c>
      <c r="P978" s="1" t="s">
        <v>81</v>
      </c>
      <c r="Q978" s="1" t="s">
        <v>8</v>
      </c>
      <c r="R978" s="2">
        <v>41653</v>
      </c>
      <c r="S978" s="2">
        <v>41653</v>
      </c>
      <c r="T978">
        <v>680</v>
      </c>
      <c r="U978" t="str">
        <f>podroze5[[#This Row],[Imie]]&amp;podroze5[[#This Row],[Nazwisko]]</f>
        <v>PaulinaChorzowska</v>
      </c>
      <c r="V978">
        <f>COUNTIF(podroze5[id],podroze5[[#This Row],[id]])</f>
        <v>10</v>
      </c>
      <c r="W978">
        <f>podroze5[[#This Row],[D_powr]]-podroze5[[#This Row],[D_wyj]]+1</f>
        <v>1</v>
      </c>
      <c r="X978" s="1" cm="1">
        <f t="array" ref="X978">SUM(IF(podroze5[Nazwisko]=podroze5[[#This Row],[Nazwisko]],podroze5[dnie],0))</f>
        <v>14</v>
      </c>
    </row>
    <row r="979" spans="15:24" x14ac:dyDescent="0.25">
      <c r="O979" s="1" t="s">
        <v>54</v>
      </c>
      <c r="P979" s="1" t="s">
        <v>81</v>
      </c>
      <c r="Q979" s="1" t="s">
        <v>27</v>
      </c>
      <c r="R979" s="2">
        <v>41656</v>
      </c>
      <c r="S979" s="2">
        <v>41656</v>
      </c>
      <c r="T979">
        <v>442</v>
      </c>
      <c r="U979" t="str">
        <f>podroze5[[#This Row],[Imie]]&amp;podroze5[[#This Row],[Nazwisko]]</f>
        <v>PaulinaChorzowska</v>
      </c>
      <c r="V979">
        <f>COUNTIF(podroze5[id],podroze5[[#This Row],[id]])</f>
        <v>10</v>
      </c>
      <c r="W979">
        <f>podroze5[[#This Row],[D_powr]]-podroze5[[#This Row],[D_wyj]]+1</f>
        <v>1</v>
      </c>
      <c r="X979" s="1" cm="1">
        <f t="array" ref="X979">SUM(IF(podroze5[Nazwisko]=podroze5[[#This Row],[Nazwisko]],podroze5[dnie],0))</f>
        <v>14</v>
      </c>
    </row>
    <row r="980" spans="15:24" x14ac:dyDescent="0.25">
      <c r="O980" s="1" t="s">
        <v>54</v>
      </c>
      <c r="P980" s="1" t="s">
        <v>81</v>
      </c>
      <c r="Q980" s="1" t="s">
        <v>17</v>
      </c>
      <c r="R980" s="2">
        <v>41666</v>
      </c>
      <c r="S980" s="2">
        <v>41666</v>
      </c>
      <c r="T980">
        <v>501.5</v>
      </c>
      <c r="U980" t="str">
        <f>podroze5[[#This Row],[Imie]]&amp;podroze5[[#This Row],[Nazwisko]]</f>
        <v>PaulinaChorzowska</v>
      </c>
      <c r="V980">
        <f>COUNTIF(podroze5[id],podroze5[[#This Row],[id]])</f>
        <v>10</v>
      </c>
      <c r="W980">
        <f>podroze5[[#This Row],[D_powr]]-podroze5[[#This Row],[D_wyj]]+1</f>
        <v>1</v>
      </c>
      <c r="X980" s="1" cm="1">
        <f t="array" ref="X980">SUM(IF(podroze5[Nazwisko]=podroze5[[#This Row],[Nazwisko]],podroze5[dnie],0))</f>
        <v>14</v>
      </c>
    </row>
    <row r="981" spans="15:24" x14ac:dyDescent="0.25">
      <c r="O981" s="1" t="s">
        <v>54</v>
      </c>
      <c r="P981" s="1" t="s">
        <v>81</v>
      </c>
      <c r="Q981" s="1" t="s">
        <v>19</v>
      </c>
      <c r="R981" s="2">
        <v>41682</v>
      </c>
      <c r="S981" s="2">
        <v>41682</v>
      </c>
      <c r="T981">
        <v>513.4</v>
      </c>
      <c r="U981" t="str">
        <f>podroze5[[#This Row],[Imie]]&amp;podroze5[[#This Row],[Nazwisko]]</f>
        <v>PaulinaChorzowska</v>
      </c>
      <c r="V981">
        <f>COUNTIF(podroze5[id],podroze5[[#This Row],[id]])</f>
        <v>10</v>
      </c>
      <c r="W981">
        <f>podroze5[[#This Row],[D_powr]]-podroze5[[#This Row],[D_wyj]]+1</f>
        <v>1</v>
      </c>
      <c r="X981" s="1" cm="1">
        <f t="array" ref="X981">SUM(IF(podroze5[Nazwisko]=podroze5[[#This Row],[Nazwisko]],podroze5[dnie],0))</f>
        <v>14</v>
      </c>
    </row>
    <row r="982" spans="15:24" x14ac:dyDescent="0.25">
      <c r="O982" s="1" t="s">
        <v>54</v>
      </c>
      <c r="P982" s="1" t="s">
        <v>81</v>
      </c>
      <c r="Q982" s="1" t="s">
        <v>27</v>
      </c>
      <c r="R982" s="2">
        <v>41837</v>
      </c>
      <c r="S982" s="2">
        <v>41837</v>
      </c>
      <c r="T982">
        <v>442</v>
      </c>
      <c r="U982" t="str">
        <f>podroze5[[#This Row],[Imie]]&amp;podroze5[[#This Row],[Nazwisko]]</f>
        <v>PaulinaChorzowska</v>
      </c>
      <c r="V982">
        <f>COUNTIF(podroze5[id],podroze5[[#This Row],[id]])</f>
        <v>10</v>
      </c>
      <c r="W982">
        <f>podroze5[[#This Row],[D_powr]]-podroze5[[#This Row],[D_wyj]]+1</f>
        <v>1</v>
      </c>
      <c r="X982" s="1" cm="1">
        <f t="array" ref="X982">SUM(IF(podroze5[Nazwisko]=podroze5[[#This Row],[Nazwisko]],podroze5[dnie],0))</f>
        <v>14</v>
      </c>
    </row>
    <row r="983" spans="15:24" x14ac:dyDescent="0.25">
      <c r="O983" s="1" t="s">
        <v>54</v>
      </c>
      <c r="P983" s="1" t="s">
        <v>81</v>
      </c>
      <c r="Q983" s="1" t="s">
        <v>66</v>
      </c>
      <c r="R983" s="2">
        <v>41934</v>
      </c>
      <c r="S983" s="2">
        <v>41934</v>
      </c>
      <c r="T983">
        <v>307.7</v>
      </c>
      <c r="U983" t="str">
        <f>podroze5[[#This Row],[Imie]]&amp;podroze5[[#This Row],[Nazwisko]]</f>
        <v>PaulinaChorzowska</v>
      </c>
      <c r="V983">
        <f>COUNTIF(podroze5[id],podroze5[[#This Row],[id]])</f>
        <v>10</v>
      </c>
      <c r="W983">
        <f>podroze5[[#This Row],[D_powr]]-podroze5[[#This Row],[D_wyj]]+1</f>
        <v>1</v>
      </c>
      <c r="X983" s="1" cm="1">
        <f t="array" ref="X983">SUM(IF(podroze5[Nazwisko]=podroze5[[#This Row],[Nazwisko]],podroze5[dnie],0))</f>
        <v>14</v>
      </c>
    </row>
    <row r="984" spans="15:24" x14ac:dyDescent="0.25">
      <c r="O984" s="1" t="s">
        <v>54</v>
      </c>
      <c r="P984" s="1" t="s">
        <v>81</v>
      </c>
      <c r="Q984" s="1" t="s">
        <v>17</v>
      </c>
      <c r="R984" s="2">
        <v>41946</v>
      </c>
      <c r="S984" s="2">
        <v>41946</v>
      </c>
      <c r="T984">
        <v>501.5</v>
      </c>
      <c r="U984" t="str">
        <f>podroze5[[#This Row],[Imie]]&amp;podroze5[[#This Row],[Nazwisko]]</f>
        <v>PaulinaChorzowska</v>
      </c>
      <c r="V984">
        <f>COUNTIF(podroze5[id],podroze5[[#This Row],[id]])</f>
        <v>10</v>
      </c>
      <c r="W984">
        <f>podroze5[[#This Row],[D_powr]]-podroze5[[#This Row],[D_wyj]]+1</f>
        <v>1</v>
      </c>
      <c r="X984" s="1" cm="1">
        <f t="array" ref="X984">SUM(IF(podroze5[Nazwisko]=podroze5[[#This Row],[Nazwisko]],podroze5[dnie],0))</f>
        <v>14</v>
      </c>
    </row>
    <row r="985" spans="15:24" x14ac:dyDescent="0.25">
      <c r="O985" s="1" t="s">
        <v>54</v>
      </c>
      <c r="P985" s="1" t="s">
        <v>81</v>
      </c>
      <c r="Q985" s="1" t="s">
        <v>19</v>
      </c>
      <c r="R985" s="2">
        <v>41977</v>
      </c>
      <c r="S985" s="2">
        <v>41977</v>
      </c>
      <c r="T985">
        <v>513.4</v>
      </c>
      <c r="U985" t="str">
        <f>podroze5[[#This Row],[Imie]]&amp;podroze5[[#This Row],[Nazwisko]]</f>
        <v>PaulinaChorzowska</v>
      </c>
      <c r="V985">
        <f>COUNTIF(podroze5[id],podroze5[[#This Row],[id]])</f>
        <v>10</v>
      </c>
      <c r="W985">
        <f>podroze5[[#This Row],[D_powr]]-podroze5[[#This Row],[D_wyj]]+1</f>
        <v>1</v>
      </c>
      <c r="X985" s="1" cm="1">
        <f t="array" ref="X985">SUM(IF(podroze5[Nazwisko]=podroze5[[#This Row],[Nazwisko]],podroze5[dnie],0))</f>
        <v>14</v>
      </c>
    </row>
    <row r="986" spans="15:24" x14ac:dyDescent="0.25">
      <c r="O986" s="1" t="s">
        <v>54</v>
      </c>
      <c r="P986" s="1" t="s">
        <v>55</v>
      </c>
      <c r="Q986" s="1" t="s">
        <v>19</v>
      </c>
      <c r="R986" s="2">
        <v>41647</v>
      </c>
      <c r="S986" s="2">
        <v>41647</v>
      </c>
      <c r="T986">
        <v>513.4</v>
      </c>
      <c r="U986" t="str">
        <f>podroze5[[#This Row],[Imie]]&amp;podroze5[[#This Row],[Nazwisko]]</f>
        <v>PaulinaBasala</v>
      </c>
      <c r="V986">
        <f>COUNTIF(podroze5[id],podroze5[[#This Row],[id]])</f>
        <v>8</v>
      </c>
      <c r="W986">
        <f>podroze5[[#This Row],[D_powr]]-podroze5[[#This Row],[D_wyj]]+1</f>
        <v>1</v>
      </c>
      <c r="X986" s="1" cm="1">
        <f t="array" ref="X986">SUM(IF(podroze5[Nazwisko]=podroze5[[#This Row],[Nazwisko]],podroze5[dnie],0))</f>
        <v>14</v>
      </c>
    </row>
    <row r="987" spans="15:24" x14ac:dyDescent="0.25">
      <c r="O987" s="1" t="s">
        <v>54</v>
      </c>
      <c r="P987" s="1" t="s">
        <v>55</v>
      </c>
      <c r="Q987" s="1" t="s">
        <v>27</v>
      </c>
      <c r="R987" s="2">
        <v>41680</v>
      </c>
      <c r="S987" s="2">
        <v>41680</v>
      </c>
      <c r="T987">
        <v>442</v>
      </c>
      <c r="U987" t="str">
        <f>podroze5[[#This Row],[Imie]]&amp;podroze5[[#This Row],[Nazwisko]]</f>
        <v>PaulinaBasala</v>
      </c>
      <c r="V987">
        <f>COUNTIF(podroze5[id],podroze5[[#This Row],[id]])</f>
        <v>8</v>
      </c>
      <c r="W987">
        <f>podroze5[[#This Row],[D_powr]]-podroze5[[#This Row],[D_wyj]]+1</f>
        <v>1</v>
      </c>
      <c r="X987" s="1" cm="1">
        <f t="array" ref="X987">SUM(IF(podroze5[Nazwisko]=podroze5[[#This Row],[Nazwisko]],podroze5[dnie],0))</f>
        <v>14</v>
      </c>
    </row>
    <row r="988" spans="15:24" x14ac:dyDescent="0.25">
      <c r="O988" s="1" t="s">
        <v>54</v>
      </c>
      <c r="P988" s="1" t="s">
        <v>55</v>
      </c>
      <c r="Q988" s="1" t="s">
        <v>72</v>
      </c>
      <c r="R988" s="2">
        <v>41701</v>
      </c>
      <c r="S988" s="2">
        <v>41701</v>
      </c>
      <c r="T988">
        <v>494.7</v>
      </c>
      <c r="U988" t="str">
        <f>podroze5[[#This Row],[Imie]]&amp;podroze5[[#This Row],[Nazwisko]]</f>
        <v>PaulinaBasala</v>
      </c>
      <c r="V988">
        <f>COUNTIF(podroze5[id],podroze5[[#This Row],[id]])</f>
        <v>8</v>
      </c>
      <c r="W988">
        <f>podroze5[[#This Row],[D_powr]]-podroze5[[#This Row],[D_wyj]]+1</f>
        <v>1</v>
      </c>
      <c r="X988" s="1" cm="1">
        <f t="array" ref="X988">SUM(IF(podroze5[Nazwisko]=podroze5[[#This Row],[Nazwisko]],podroze5[dnie],0))</f>
        <v>14</v>
      </c>
    </row>
    <row r="989" spans="15:24" x14ac:dyDescent="0.25">
      <c r="O989" s="1" t="s">
        <v>54</v>
      </c>
      <c r="P989" s="1" t="s">
        <v>55</v>
      </c>
      <c r="Q989" s="1" t="s">
        <v>19</v>
      </c>
      <c r="R989" s="2">
        <v>41890</v>
      </c>
      <c r="S989" s="2">
        <v>41890</v>
      </c>
      <c r="T989">
        <v>513.4</v>
      </c>
      <c r="U989" t="str">
        <f>podroze5[[#This Row],[Imie]]&amp;podroze5[[#This Row],[Nazwisko]]</f>
        <v>PaulinaBasala</v>
      </c>
      <c r="V989">
        <f>COUNTIF(podroze5[id],podroze5[[#This Row],[id]])</f>
        <v>8</v>
      </c>
      <c r="W989">
        <f>podroze5[[#This Row],[D_powr]]-podroze5[[#This Row],[D_wyj]]+1</f>
        <v>1</v>
      </c>
      <c r="X989" s="1" cm="1">
        <f t="array" ref="X989">SUM(IF(podroze5[Nazwisko]=podroze5[[#This Row],[Nazwisko]],podroze5[dnie],0))</f>
        <v>14</v>
      </c>
    </row>
    <row r="990" spans="15:24" x14ac:dyDescent="0.25">
      <c r="O990" s="1" t="s">
        <v>42</v>
      </c>
      <c r="P990" s="1" t="s">
        <v>43</v>
      </c>
      <c r="Q990" s="1" t="s">
        <v>24</v>
      </c>
      <c r="R990" s="2">
        <v>41839</v>
      </c>
      <c r="S990" s="2">
        <v>41841</v>
      </c>
      <c r="T990">
        <v>588.70000000000005</v>
      </c>
      <c r="U990" t="str">
        <f>podroze5[[#This Row],[Imie]]&amp;podroze5[[#This Row],[Nazwisko]]</f>
        <v>MartaNowowiejska</v>
      </c>
      <c r="V990">
        <f>COUNTIF(podroze5[id],podroze5[[#This Row],[id]])</f>
        <v>6</v>
      </c>
      <c r="W990">
        <f>podroze5[[#This Row],[D_powr]]-podroze5[[#This Row],[D_wyj]]+1</f>
        <v>3</v>
      </c>
      <c r="X990" s="1" cm="1">
        <f t="array" ref="X990">SUM(IF(podroze5[Nazwisko]=podroze5[[#This Row],[Nazwisko]],podroze5[dnie],0))</f>
        <v>11</v>
      </c>
    </row>
    <row r="991" spans="15:24" x14ac:dyDescent="0.25">
      <c r="O991" s="1" t="s">
        <v>42</v>
      </c>
      <c r="P991" s="1" t="s">
        <v>43</v>
      </c>
      <c r="Q991" s="1" t="s">
        <v>24</v>
      </c>
      <c r="R991" s="2">
        <v>41911</v>
      </c>
      <c r="S991" s="2">
        <v>41913</v>
      </c>
      <c r="T991">
        <v>588.70000000000005</v>
      </c>
      <c r="U991" t="str">
        <f>podroze5[[#This Row],[Imie]]&amp;podroze5[[#This Row],[Nazwisko]]</f>
        <v>MartaNowowiejska</v>
      </c>
      <c r="V991">
        <f>COUNTIF(podroze5[id],podroze5[[#This Row],[id]])</f>
        <v>6</v>
      </c>
      <c r="W991">
        <f>podroze5[[#This Row],[D_powr]]-podroze5[[#This Row],[D_wyj]]+1</f>
        <v>3</v>
      </c>
      <c r="X991" s="1" cm="1">
        <f t="array" ref="X991">SUM(IF(podroze5[Nazwisko]=podroze5[[#This Row],[Nazwisko]],podroze5[dnie],0))</f>
        <v>11</v>
      </c>
    </row>
    <row r="992" spans="15:24" x14ac:dyDescent="0.25">
      <c r="O992" s="1" t="s">
        <v>42</v>
      </c>
      <c r="P992" s="1" t="s">
        <v>43</v>
      </c>
      <c r="Q992" s="1" t="s">
        <v>27</v>
      </c>
      <c r="R992" s="2">
        <v>41654</v>
      </c>
      <c r="S992" s="2">
        <v>41655</v>
      </c>
      <c r="T992">
        <v>570</v>
      </c>
      <c r="U992" t="str">
        <f>podroze5[[#This Row],[Imie]]&amp;podroze5[[#This Row],[Nazwisko]]</f>
        <v>MartaNowowiejska</v>
      </c>
      <c r="V992">
        <f>COUNTIF(podroze5[id],podroze5[[#This Row],[id]])</f>
        <v>6</v>
      </c>
      <c r="W992">
        <f>podroze5[[#This Row],[D_powr]]-podroze5[[#This Row],[D_wyj]]+1</f>
        <v>2</v>
      </c>
      <c r="X992" s="1" cm="1">
        <f t="array" ref="X992">SUM(IF(podroze5[Nazwisko]=podroze5[[#This Row],[Nazwisko]],podroze5[dnie],0))</f>
        <v>11</v>
      </c>
    </row>
    <row r="993" spans="15:24" x14ac:dyDescent="0.25">
      <c r="O993" s="1" t="s">
        <v>42</v>
      </c>
      <c r="P993" s="1" t="s">
        <v>43</v>
      </c>
      <c r="Q993" s="1" t="s">
        <v>19</v>
      </c>
      <c r="R993" s="2">
        <v>41643</v>
      </c>
      <c r="S993" s="2">
        <v>41643</v>
      </c>
      <c r="T993">
        <v>513.4</v>
      </c>
      <c r="U993" t="str">
        <f>podroze5[[#This Row],[Imie]]&amp;podroze5[[#This Row],[Nazwisko]]</f>
        <v>MartaNowowiejska</v>
      </c>
      <c r="V993">
        <f>COUNTIF(podroze5[id],podroze5[[#This Row],[id]])</f>
        <v>6</v>
      </c>
      <c r="W993">
        <f>podroze5[[#This Row],[D_powr]]-podroze5[[#This Row],[D_wyj]]+1</f>
        <v>1</v>
      </c>
      <c r="X993" s="1" cm="1">
        <f t="array" ref="X993">SUM(IF(podroze5[Nazwisko]=podroze5[[#This Row],[Nazwisko]],podroze5[dnie],0))</f>
        <v>11</v>
      </c>
    </row>
    <row r="994" spans="15:24" x14ac:dyDescent="0.25">
      <c r="O994" s="1" t="s">
        <v>42</v>
      </c>
      <c r="P994" s="1" t="s">
        <v>43</v>
      </c>
      <c r="Q994" s="1" t="s">
        <v>47</v>
      </c>
      <c r="R994" s="2">
        <v>41673</v>
      </c>
      <c r="S994" s="2">
        <v>41673</v>
      </c>
      <c r="T994">
        <v>363.8</v>
      </c>
      <c r="U994" t="str">
        <f>podroze5[[#This Row],[Imie]]&amp;podroze5[[#This Row],[Nazwisko]]</f>
        <v>MartaNowowiejska</v>
      </c>
      <c r="V994">
        <f>COUNTIF(podroze5[id],podroze5[[#This Row],[id]])</f>
        <v>6</v>
      </c>
      <c r="W994">
        <f>podroze5[[#This Row],[D_powr]]-podroze5[[#This Row],[D_wyj]]+1</f>
        <v>1</v>
      </c>
      <c r="X994" s="1" cm="1">
        <f t="array" ref="X994">SUM(IF(podroze5[Nazwisko]=podroze5[[#This Row],[Nazwisko]],podroze5[dnie],0))</f>
        <v>11</v>
      </c>
    </row>
    <row r="995" spans="15:24" x14ac:dyDescent="0.25">
      <c r="O995" s="1" t="s">
        <v>42</v>
      </c>
      <c r="P995" s="1" t="s">
        <v>43</v>
      </c>
      <c r="Q995" s="1" t="s">
        <v>72</v>
      </c>
      <c r="R995" s="2">
        <v>41704</v>
      </c>
      <c r="S995" s="2">
        <v>41704</v>
      </c>
      <c r="T995">
        <v>494.7</v>
      </c>
      <c r="U995" t="str">
        <f>podroze5[[#This Row],[Imie]]&amp;podroze5[[#This Row],[Nazwisko]]</f>
        <v>MartaNowowiejska</v>
      </c>
      <c r="V995">
        <f>COUNTIF(podroze5[id],podroze5[[#This Row],[id]])</f>
        <v>6</v>
      </c>
      <c r="W995">
        <f>podroze5[[#This Row],[D_powr]]-podroze5[[#This Row],[D_wyj]]+1</f>
        <v>1</v>
      </c>
      <c r="X995" s="1" cm="1">
        <f t="array" ref="X995">SUM(IF(podroze5[Nazwisko]=podroze5[[#This Row],[Nazwisko]],podroze5[dnie],0))</f>
        <v>11</v>
      </c>
    </row>
    <row r="996" spans="15:24" x14ac:dyDescent="0.25">
      <c r="O996" s="1" t="s">
        <v>97</v>
      </c>
      <c r="P996" s="1" t="s">
        <v>98</v>
      </c>
      <c r="Q996" s="1" t="s">
        <v>8</v>
      </c>
      <c r="R996" s="2">
        <v>41654</v>
      </c>
      <c r="S996" s="2">
        <v>41656</v>
      </c>
      <c r="T996">
        <v>1102</v>
      </c>
      <c r="U996" t="str">
        <f>podroze5[[#This Row],[Imie]]&amp;podroze5[[#This Row],[Nazwisko]]</f>
        <v>JanuszJurkicz</v>
      </c>
      <c r="V996">
        <f>COUNTIF(podroze5[id],podroze5[[#This Row],[id]])</f>
        <v>5</v>
      </c>
      <c r="W996">
        <f>podroze5[[#This Row],[D_powr]]-podroze5[[#This Row],[D_wyj]]+1</f>
        <v>3</v>
      </c>
      <c r="X996" s="1" cm="1">
        <f t="array" ref="X996">SUM(IF(podroze5[Nazwisko]=podroze5[[#This Row],[Nazwisko]],podroze5[dnie],0))</f>
        <v>10</v>
      </c>
    </row>
    <row r="997" spans="15:24" x14ac:dyDescent="0.25">
      <c r="O997" s="1" t="s">
        <v>97</v>
      </c>
      <c r="P997" s="1" t="s">
        <v>98</v>
      </c>
      <c r="Q997" s="1" t="s">
        <v>17</v>
      </c>
      <c r="R997" s="2">
        <v>41761</v>
      </c>
      <c r="S997" s="2">
        <v>41762</v>
      </c>
      <c r="T997">
        <v>706.5</v>
      </c>
      <c r="U997" t="str">
        <f>podroze5[[#This Row],[Imie]]&amp;podroze5[[#This Row],[Nazwisko]]</f>
        <v>JanuszJurkicz</v>
      </c>
      <c r="V997">
        <f>COUNTIF(podroze5[id],podroze5[[#This Row],[id]])</f>
        <v>5</v>
      </c>
      <c r="W997">
        <f>podroze5[[#This Row],[D_powr]]-podroze5[[#This Row],[D_wyj]]+1</f>
        <v>2</v>
      </c>
      <c r="X997" s="1" cm="1">
        <f t="array" ref="X997">SUM(IF(podroze5[Nazwisko]=podroze5[[#This Row],[Nazwisko]],podroze5[dnie],0))</f>
        <v>10</v>
      </c>
    </row>
    <row r="998" spans="15:24" x14ac:dyDescent="0.25">
      <c r="O998" s="1" t="s">
        <v>97</v>
      </c>
      <c r="P998" s="1" t="s">
        <v>98</v>
      </c>
      <c r="Q998" s="1" t="s">
        <v>8</v>
      </c>
      <c r="R998" s="2">
        <v>41875</v>
      </c>
      <c r="S998" s="2">
        <v>41876</v>
      </c>
      <c r="T998">
        <v>891</v>
      </c>
      <c r="U998" t="str">
        <f>podroze5[[#This Row],[Imie]]&amp;podroze5[[#This Row],[Nazwisko]]</f>
        <v>JanuszJurkicz</v>
      </c>
      <c r="V998">
        <f>COUNTIF(podroze5[id],podroze5[[#This Row],[id]])</f>
        <v>5</v>
      </c>
      <c r="W998">
        <f>podroze5[[#This Row],[D_powr]]-podroze5[[#This Row],[D_wyj]]+1</f>
        <v>2</v>
      </c>
      <c r="X998" s="1" cm="1">
        <f t="array" ref="X998">SUM(IF(podroze5[Nazwisko]=podroze5[[#This Row],[Nazwisko]],podroze5[dnie],0))</f>
        <v>10</v>
      </c>
    </row>
    <row r="999" spans="15:24" x14ac:dyDescent="0.25">
      <c r="O999" s="1" t="s">
        <v>97</v>
      </c>
      <c r="P999" s="1" t="s">
        <v>98</v>
      </c>
      <c r="Q999" s="1" t="s">
        <v>14</v>
      </c>
      <c r="R999" s="2">
        <v>41977</v>
      </c>
      <c r="S999" s="2">
        <v>41978</v>
      </c>
      <c r="T999">
        <v>302.5</v>
      </c>
      <c r="U999" t="str">
        <f>podroze5[[#This Row],[Imie]]&amp;podroze5[[#This Row],[Nazwisko]]</f>
        <v>JanuszJurkicz</v>
      </c>
      <c r="V999">
        <f>COUNTIF(podroze5[id],podroze5[[#This Row],[id]])</f>
        <v>5</v>
      </c>
      <c r="W999">
        <f>podroze5[[#This Row],[D_powr]]-podroze5[[#This Row],[D_wyj]]+1</f>
        <v>2</v>
      </c>
      <c r="X999" s="1" cm="1">
        <f t="array" ref="X999">SUM(IF(podroze5[Nazwisko]=podroze5[[#This Row],[Nazwisko]],podroze5[dnie],0))</f>
        <v>10</v>
      </c>
    </row>
    <row r="1000" spans="15:24" x14ac:dyDescent="0.25">
      <c r="O1000" s="1" t="s">
        <v>97</v>
      </c>
      <c r="P1000" s="1" t="s">
        <v>98</v>
      </c>
      <c r="Q1000" s="1" t="s">
        <v>24</v>
      </c>
      <c r="R1000" s="2">
        <v>41995</v>
      </c>
      <c r="S1000" s="2">
        <v>41995</v>
      </c>
      <c r="T1000">
        <v>290.7</v>
      </c>
      <c r="U1000" t="str">
        <f>podroze5[[#This Row],[Imie]]&amp;podroze5[[#This Row],[Nazwisko]]</f>
        <v>JanuszJurkicz</v>
      </c>
      <c r="V1000">
        <f>COUNTIF(podroze5[id],podroze5[[#This Row],[id]])</f>
        <v>5</v>
      </c>
      <c r="W1000">
        <f>podroze5[[#This Row],[D_powr]]-podroze5[[#This Row],[D_wyj]]+1</f>
        <v>1</v>
      </c>
      <c r="X1000" s="1" cm="1">
        <f t="array" ref="X1000">SUM(IF(podroze5[Nazwisko]=podroze5[[#This Row],[Nazwisko]],podroze5[dnie],0))</f>
        <v>10</v>
      </c>
    </row>
    <row r="1001" spans="15:24" x14ac:dyDescent="0.25">
      <c r="O1001" s="1" t="s">
        <v>173</v>
      </c>
      <c r="P1001" s="1" t="s">
        <v>174</v>
      </c>
      <c r="Q1001" s="1" t="s">
        <v>72</v>
      </c>
      <c r="R1001" s="2">
        <v>41947</v>
      </c>
      <c r="S1001" s="2">
        <v>41949</v>
      </c>
      <c r="T1001">
        <v>892.7</v>
      </c>
      <c r="U1001" t="str">
        <f>podroze5[[#This Row],[Imie]]&amp;podroze5[[#This Row],[Nazwisko]]</f>
        <v>EwelinaAdamska</v>
      </c>
      <c r="V1001">
        <f>COUNTIF(podroze5[id],podroze5[[#This Row],[id]])</f>
        <v>1</v>
      </c>
      <c r="W1001">
        <f>podroze5[[#This Row],[D_powr]]-podroze5[[#This Row],[D_wyj]]+1</f>
        <v>3</v>
      </c>
      <c r="X1001" s="1" cm="1">
        <f t="array" ref="X1001">SUM(IF(podroze5[Nazwisko]=podroze5[[#This Row],[Nazwisko]],podroze5[dnie],0))</f>
        <v>3</v>
      </c>
    </row>
  </sheetData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EBCF9-D5C7-4F08-9D2D-872250655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Arkusz2</vt:lpstr>
      <vt:lpstr>Arkusz3</vt:lpstr>
      <vt:lpstr>podroze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bimbo</dc:creator>
  <cp:lastModifiedBy>Max Berliński</cp:lastModifiedBy>
  <dcterms:created xsi:type="dcterms:W3CDTF">2015-06-05T18:19:34Z</dcterms:created>
  <dcterms:modified xsi:type="dcterms:W3CDTF">2023-11-16T20:29:44Z</dcterms:modified>
</cp:coreProperties>
</file>