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bimbo\Desktop\ITN-assigments\Matura\zad91\"/>
    </mc:Choice>
  </mc:AlternateContent>
  <xr:revisionPtr revIDLastSave="0" documentId="13_ncr:1_{EF12F080-F2EA-4559-8CFF-D46B8D96E207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pesele" sheetId="2" r:id="rId1"/>
    <sheet name="Arkusz1" sheetId="1" r:id="rId2"/>
  </sheets>
  <definedNames>
    <definedName name="ExternalData_1" localSheetId="0" hidden="1">pesele!$A$1:$C$495</definedName>
  </definedNames>
  <calcPr calcId="191029"/>
  <pivotCaches>
    <pivotCache cacheId="6" r:id="rId3"/>
    <pivotCache cacheId="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2" i="2" l="1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20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32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0" i="2"/>
  <c r="L115" i="2"/>
  <c r="L116" i="2"/>
  <c r="L117" i="2"/>
  <c r="L118" i="2"/>
  <c r="L119" i="2"/>
  <c r="L120" i="2"/>
  <c r="L2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34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35" i="2"/>
  <c r="L170" i="2"/>
  <c r="L6" i="2"/>
  <c r="L171" i="2"/>
  <c r="L172" i="2"/>
  <c r="L14" i="2"/>
  <c r="L173" i="2"/>
  <c r="L174" i="2"/>
  <c r="L22" i="2"/>
  <c r="L28" i="2"/>
  <c r="L175" i="2"/>
  <c r="L176" i="2"/>
  <c r="L177" i="2"/>
  <c r="L178" i="2"/>
  <c r="L179" i="2"/>
  <c r="L180" i="2"/>
  <c r="L181" i="2"/>
  <c r="L15" i="2"/>
  <c r="L182" i="2"/>
  <c r="L183" i="2"/>
  <c r="L184" i="2"/>
  <c r="L185" i="2"/>
  <c r="L26" i="2"/>
  <c r="L186" i="2"/>
  <c r="L24" i="2"/>
  <c r="L8" i="2"/>
  <c r="L187" i="2"/>
  <c r="L188" i="2"/>
  <c r="L189" i="2"/>
  <c r="L190" i="2"/>
  <c r="L191" i="2"/>
  <c r="L192" i="2"/>
  <c r="L193" i="2"/>
  <c r="L194" i="2"/>
  <c r="L29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16" i="2"/>
  <c r="L291" i="2"/>
  <c r="L292" i="2"/>
  <c r="L293" i="2"/>
  <c r="L294" i="2"/>
  <c r="L30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12" i="2"/>
  <c r="L317" i="2"/>
  <c r="L318" i="2"/>
  <c r="L319" i="2"/>
  <c r="L320" i="2"/>
  <c r="L33" i="2"/>
  <c r="L321" i="2"/>
  <c r="L322" i="2"/>
  <c r="L323" i="2"/>
  <c r="L324" i="2"/>
  <c r="L36" i="2"/>
  <c r="L325" i="2"/>
  <c r="L326" i="2"/>
  <c r="L327" i="2"/>
  <c r="L328" i="2"/>
  <c r="L329" i="2"/>
  <c r="L330" i="2"/>
  <c r="L331" i="2"/>
  <c r="L332" i="2"/>
  <c r="L333" i="2"/>
  <c r="L3" i="2"/>
  <c r="L334" i="2"/>
  <c r="L37" i="2"/>
  <c r="L335" i="2"/>
  <c r="L336" i="2"/>
  <c r="L337" i="2"/>
  <c r="L338" i="2"/>
  <c r="L339" i="2"/>
  <c r="L340" i="2"/>
  <c r="L341" i="2"/>
  <c r="L25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4" i="2"/>
  <c r="L355" i="2"/>
  <c r="L21" i="2"/>
  <c r="L356" i="2"/>
  <c r="L31" i="2"/>
  <c r="L357" i="2"/>
  <c r="L358" i="2"/>
  <c r="L359" i="2"/>
  <c r="L18" i="2"/>
  <c r="L360" i="2"/>
  <c r="L361" i="2"/>
  <c r="L38" i="2"/>
  <c r="L362" i="2"/>
  <c r="L363" i="2"/>
  <c r="L19" i="2"/>
  <c r="L364" i="2"/>
  <c r="L365" i="2"/>
  <c r="L366" i="2"/>
  <c r="L367" i="2"/>
  <c r="L368" i="2"/>
  <c r="L7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9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27" i="2"/>
  <c r="L415" i="2"/>
  <c r="L416" i="2"/>
  <c r="L17" i="2"/>
  <c r="L417" i="2"/>
  <c r="L418" i="2"/>
  <c r="L419" i="2"/>
  <c r="L420" i="2"/>
  <c r="L421" i="2"/>
  <c r="L422" i="2"/>
  <c r="L423" i="2"/>
  <c r="L424" i="2"/>
  <c r="L425" i="2"/>
  <c r="L426" i="2"/>
  <c r="L40" i="2"/>
  <c r="L427" i="2"/>
  <c r="L428" i="2"/>
  <c r="L429" i="2"/>
  <c r="L430" i="2"/>
  <c r="L431" i="2"/>
  <c r="L432" i="2"/>
  <c r="L13" i="2"/>
  <c r="L433" i="2"/>
  <c r="L434" i="2"/>
  <c r="L435" i="2"/>
  <c r="L436" i="2"/>
  <c r="L437" i="2"/>
  <c r="L438" i="2"/>
  <c r="L439" i="2"/>
  <c r="L440" i="2"/>
  <c r="L23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1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11" i="2"/>
  <c r="L480" i="2"/>
  <c r="L481" i="2"/>
  <c r="L482" i="2"/>
  <c r="L483" i="2"/>
  <c r="L5" i="2"/>
  <c r="L484" i="2"/>
  <c r="L485" i="2"/>
  <c r="L486" i="2"/>
  <c r="L487" i="2"/>
  <c r="L488" i="2"/>
  <c r="L489" i="2"/>
  <c r="L490" i="2"/>
  <c r="L491" i="2"/>
  <c r="L492" i="2"/>
  <c r="L39" i="2"/>
  <c r="L493" i="2"/>
  <c r="L494" i="2"/>
  <c r="L495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20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32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0" i="2"/>
  <c r="E115" i="2"/>
  <c r="E116" i="2"/>
  <c r="E117" i="2"/>
  <c r="E118" i="2"/>
  <c r="E119" i="2"/>
  <c r="E120" i="2"/>
  <c r="E2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34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35" i="2"/>
  <c r="E170" i="2"/>
  <c r="E6" i="2"/>
  <c r="E171" i="2"/>
  <c r="E172" i="2"/>
  <c r="E14" i="2"/>
  <c r="E173" i="2"/>
  <c r="E174" i="2"/>
  <c r="E22" i="2"/>
  <c r="E28" i="2"/>
  <c r="E175" i="2"/>
  <c r="E176" i="2"/>
  <c r="E177" i="2"/>
  <c r="E178" i="2"/>
  <c r="E179" i="2"/>
  <c r="E180" i="2"/>
  <c r="E181" i="2"/>
  <c r="E15" i="2"/>
  <c r="E182" i="2"/>
  <c r="E183" i="2"/>
  <c r="E184" i="2"/>
  <c r="E185" i="2"/>
  <c r="E26" i="2"/>
  <c r="E186" i="2"/>
  <c r="E24" i="2"/>
  <c r="E8" i="2"/>
  <c r="E187" i="2"/>
  <c r="E188" i="2"/>
  <c r="E189" i="2"/>
  <c r="E190" i="2"/>
  <c r="E191" i="2"/>
  <c r="E192" i="2"/>
  <c r="E193" i="2"/>
  <c r="E194" i="2"/>
  <c r="E29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16" i="2"/>
  <c r="E291" i="2"/>
  <c r="E292" i="2"/>
  <c r="E293" i="2"/>
  <c r="E294" i="2"/>
  <c r="E30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12" i="2"/>
  <c r="E317" i="2"/>
  <c r="E318" i="2"/>
  <c r="E319" i="2"/>
  <c r="E320" i="2"/>
  <c r="E33" i="2"/>
  <c r="E321" i="2"/>
  <c r="E322" i="2"/>
  <c r="E323" i="2"/>
  <c r="E324" i="2"/>
  <c r="E36" i="2"/>
  <c r="E325" i="2"/>
  <c r="E326" i="2"/>
  <c r="E327" i="2"/>
  <c r="E328" i="2"/>
  <c r="E329" i="2"/>
  <c r="E330" i="2"/>
  <c r="E331" i="2"/>
  <c r="E332" i="2"/>
  <c r="E333" i="2"/>
  <c r="E3" i="2"/>
  <c r="E334" i="2"/>
  <c r="E37" i="2"/>
  <c r="E335" i="2"/>
  <c r="E336" i="2"/>
  <c r="E337" i="2"/>
  <c r="E338" i="2"/>
  <c r="E339" i="2"/>
  <c r="E340" i="2"/>
  <c r="E341" i="2"/>
  <c r="E25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4" i="2"/>
  <c r="E355" i="2"/>
  <c r="E21" i="2"/>
  <c r="E356" i="2"/>
  <c r="E31" i="2"/>
  <c r="E357" i="2"/>
  <c r="E358" i="2"/>
  <c r="E359" i="2"/>
  <c r="E18" i="2"/>
  <c r="E360" i="2"/>
  <c r="E361" i="2"/>
  <c r="E38" i="2"/>
  <c r="E362" i="2"/>
  <c r="E363" i="2"/>
  <c r="E19" i="2"/>
  <c r="E364" i="2"/>
  <c r="E365" i="2"/>
  <c r="E366" i="2"/>
  <c r="E367" i="2"/>
  <c r="E368" i="2"/>
  <c r="E7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9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27" i="2"/>
  <c r="E415" i="2"/>
  <c r="E416" i="2"/>
  <c r="E17" i="2"/>
  <c r="E417" i="2"/>
  <c r="E418" i="2"/>
  <c r="E419" i="2"/>
  <c r="E420" i="2"/>
  <c r="E421" i="2"/>
  <c r="E422" i="2"/>
  <c r="E423" i="2"/>
  <c r="E424" i="2"/>
  <c r="E425" i="2"/>
  <c r="E426" i="2"/>
  <c r="E40" i="2"/>
  <c r="E427" i="2"/>
  <c r="E428" i="2"/>
  <c r="E429" i="2"/>
  <c r="E430" i="2"/>
  <c r="E431" i="2"/>
  <c r="E432" i="2"/>
  <c r="E13" i="2"/>
  <c r="E433" i="2"/>
  <c r="E434" i="2"/>
  <c r="E435" i="2"/>
  <c r="E436" i="2"/>
  <c r="E437" i="2"/>
  <c r="E438" i="2"/>
  <c r="E439" i="2"/>
  <c r="E440" i="2"/>
  <c r="E23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1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11" i="2"/>
  <c r="E480" i="2"/>
  <c r="E481" i="2"/>
  <c r="E482" i="2"/>
  <c r="E483" i="2"/>
  <c r="E5" i="2"/>
  <c r="E484" i="2"/>
  <c r="E485" i="2"/>
  <c r="E486" i="2"/>
  <c r="E487" i="2"/>
  <c r="E488" i="2"/>
  <c r="E489" i="2"/>
  <c r="E490" i="2"/>
  <c r="E491" i="2"/>
  <c r="E492" i="2"/>
  <c r="E39" i="2"/>
  <c r="E493" i="2"/>
  <c r="E494" i="2"/>
  <c r="E495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20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32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0" i="2"/>
  <c r="D115" i="2"/>
  <c r="D116" i="2"/>
  <c r="D117" i="2"/>
  <c r="D118" i="2"/>
  <c r="D119" i="2"/>
  <c r="D120" i="2"/>
  <c r="D2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34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35" i="2"/>
  <c r="D170" i="2"/>
  <c r="D6" i="2"/>
  <c r="D171" i="2"/>
  <c r="D172" i="2"/>
  <c r="D14" i="2"/>
  <c r="D173" i="2"/>
  <c r="D174" i="2"/>
  <c r="D22" i="2"/>
  <c r="D28" i="2"/>
  <c r="D175" i="2"/>
  <c r="D176" i="2"/>
  <c r="D177" i="2"/>
  <c r="D178" i="2"/>
  <c r="D179" i="2"/>
  <c r="D180" i="2"/>
  <c r="D181" i="2"/>
  <c r="D15" i="2"/>
  <c r="D182" i="2"/>
  <c r="D183" i="2"/>
  <c r="D184" i="2"/>
  <c r="D185" i="2"/>
  <c r="D26" i="2"/>
  <c r="D186" i="2"/>
  <c r="D24" i="2"/>
  <c r="D8" i="2"/>
  <c r="D187" i="2"/>
  <c r="D188" i="2"/>
  <c r="D189" i="2"/>
  <c r="D190" i="2"/>
  <c r="D191" i="2"/>
  <c r="D192" i="2"/>
  <c r="D193" i="2"/>
  <c r="D194" i="2"/>
  <c r="D29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16" i="2"/>
  <c r="D291" i="2"/>
  <c r="D292" i="2"/>
  <c r="D293" i="2"/>
  <c r="D294" i="2"/>
  <c r="D30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12" i="2"/>
  <c r="D317" i="2"/>
  <c r="D318" i="2"/>
  <c r="D319" i="2"/>
  <c r="D320" i="2"/>
  <c r="D33" i="2"/>
  <c r="D321" i="2"/>
  <c r="D322" i="2"/>
  <c r="D323" i="2"/>
  <c r="D324" i="2"/>
  <c r="D36" i="2"/>
  <c r="D325" i="2"/>
  <c r="D326" i="2"/>
  <c r="D327" i="2"/>
  <c r="D328" i="2"/>
  <c r="D329" i="2"/>
  <c r="D330" i="2"/>
  <c r="D331" i="2"/>
  <c r="D332" i="2"/>
  <c r="D333" i="2"/>
  <c r="D3" i="2"/>
  <c r="D334" i="2"/>
  <c r="D37" i="2"/>
  <c r="D335" i="2"/>
  <c r="D336" i="2"/>
  <c r="D337" i="2"/>
  <c r="D338" i="2"/>
  <c r="D339" i="2"/>
  <c r="D340" i="2"/>
  <c r="D341" i="2"/>
  <c r="D25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4" i="2"/>
  <c r="D355" i="2"/>
  <c r="D21" i="2"/>
  <c r="D356" i="2"/>
  <c r="D31" i="2"/>
  <c r="D357" i="2"/>
  <c r="D358" i="2"/>
  <c r="D359" i="2"/>
  <c r="D18" i="2"/>
  <c r="D360" i="2"/>
  <c r="D361" i="2"/>
  <c r="D38" i="2"/>
  <c r="D362" i="2"/>
  <c r="D363" i="2"/>
  <c r="D19" i="2"/>
  <c r="D364" i="2"/>
  <c r="D365" i="2"/>
  <c r="D366" i="2"/>
  <c r="D367" i="2"/>
  <c r="D368" i="2"/>
  <c r="D7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9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27" i="2"/>
  <c r="D415" i="2"/>
  <c r="D416" i="2"/>
  <c r="D17" i="2"/>
  <c r="D417" i="2"/>
  <c r="D418" i="2"/>
  <c r="D419" i="2"/>
  <c r="D420" i="2"/>
  <c r="D421" i="2"/>
  <c r="D422" i="2"/>
  <c r="D423" i="2"/>
  <c r="D424" i="2"/>
  <c r="D425" i="2"/>
  <c r="D426" i="2"/>
  <c r="D40" i="2"/>
  <c r="D427" i="2"/>
  <c r="D428" i="2"/>
  <c r="D429" i="2"/>
  <c r="D430" i="2"/>
  <c r="D431" i="2"/>
  <c r="D432" i="2"/>
  <c r="D13" i="2"/>
  <c r="D433" i="2"/>
  <c r="D434" i="2"/>
  <c r="D435" i="2"/>
  <c r="D436" i="2"/>
  <c r="D437" i="2"/>
  <c r="D438" i="2"/>
  <c r="D439" i="2"/>
  <c r="D440" i="2"/>
  <c r="D23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1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11" i="2"/>
  <c r="D480" i="2"/>
  <c r="D481" i="2"/>
  <c r="D482" i="2"/>
  <c r="D483" i="2"/>
  <c r="D5" i="2"/>
  <c r="D484" i="2"/>
  <c r="D485" i="2"/>
  <c r="D486" i="2"/>
  <c r="D487" i="2"/>
  <c r="D488" i="2"/>
  <c r="D489" i="2"/>
  <c r="D490" i="2"/>
  <c r="D491" i="2"/>
  <c r="D492" i="2"/>
  <c r="D39" i="2"/>
  <c r="D493" i="2"/>
  <c r="D494" i="2"/>
  <c r="D495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20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32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0" i="2"/>
  <c r="G115" i="2"/>
  <c r="G116" i="2"/>
  <c r="G117" i="2"/>
  <c r="G118" i="2"/>
  <c r="G119" i="2"/>
  <c r="G120" i="2"/>
  <c r="G2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34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35" i="2"/>
  <c r="G170" i="2"/>
  <c r="G6" i="2"/>
  <c r="G171" i="2"/>
  <c r="G172" i="2"/>
  <c r="G14" i="2"/>
  <c r="G173" i="2"/>
  <c r="G174" i="2"/>
  <c r="G22" i="2"/>
  <c r="G28" i="2"/>
  <c r="G175" i="2"/>
  <c r="G176" i="2"/>
  <c r="G177" i="2"/>
  <c r="G178" i="2"/>
  <c r="G179" i="2"/>
  <c r="G180" i="2"/>
  <c r="G181" i="2"/>
  <c r="G15" i="2"/>
  <c r="G182" i="2"/>
  <c r="G183" i="2"/>
  <c r="G184" i="2"/>
  <c r="G185" i="2"/>
  <c r="G26" i="2"/>
  <c r="G186" i="2"/>
  <c r="G24" i="2"/>
  <c r="G8" i="2"/>
  <c r="G187" i="2"/>
  <c r="G188" i="2"/>
  <c r="G189" i="2"/>
  <c r="G190" i="2"/>
  <c r="G191" i="2"/>
  <c r="G192" i="2"/>
  <c r="G193" i="2"/>
  <c r="G194" i="2"/>
  <c r="G29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16" i="2"/>
  <c r="G291" i="2"/>
  <c r="G292" i="2"/>
  <c r="G293" i="2"/>
  <c r="G294" i="2"/>
  <c r="G30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12" i="2"/>
  <c r="G317" i="2"/>
  <c r="G318" i="2"/>
  <c r="G319" i="2"/>
  <c r="G320" i="2"/>
  <c r="G33" i="2"/>
  <c r="G321" i="2"/>
  <c r="G322" i="2"/>
  <c r="G323" i="2"/>
  <c r="G324" i="2"/>
  <c r="G36" i="2"/>
  <c r="G325" i="2"/>
  <c r="G326" i="2"/>
  <c r="G327" i="2"/>
  <c r="G328" i="2"/>
  <c r="G329" i="2"/>
  <c r="G330" i="2"/>
  <c r="G331" i="2"/>
  <c r="G332" i="2"/>
  <c r="G333" i="2"/>
  <c r="G3" i="2"/>
  <c r="G334" i="2"/>
  <c r="G37" i="2"/>
  <c r="G335" i="2"/>
  <c r="G336" i="2"/>
  <c r="G337" i="2"/>
  <c r="G338" i="2"/>
  <c r="G339" i="2"/>
  <c r="G340" i="2"/>
  <c r="G341" i="2"/>
  <c r="G25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4" i="2"/>
  <c r="G355" i="2"/>
  <c r="G21" i="2"/>
  <c r="G356" i="2"/>
  <c r="G31" i="2"/>
  <c r="G357" i="2"/>
  <c r="G358" i="2"/>
  <c r="G359" i="2"/>
  <c r="G18" i="2"/>
  <c r="G360" i="2"/>
  <c r="G361" i="2"/>
  <c r="G38" i="2"/>
  <c r="G362" i="2"/>
  <c r="G363" i="2"/>
  <c r="G19" i="2"/>
  <c r="G364" i="2"/>
  <c r="G365" i="2"/>
  <c r="G366" i="2"/>
  <c r="G367" i="2"/>
  <c r="G368" i="2"/>
  <c r="G7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9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27" i="2"/>
  <c r="G415" i="2"/>
  <c r="G416" i="2"/>
  <c r="G17" i="2"/>
  <c r="G417" i="2"/>
  <c r="G418" i="2"/>
  <c r="G419" i="2"/>
  <c r="G420" i="2"/>
  <c r="G421" i="2"/>
  <c r="G422" i="2"/>
  <c r="G423" i="2"/>
  <c r="G424" i="2"/>
  <c r="G425" i="2"/>
  <c r="G426" i="2"/>
  <c r="G40" i="2"/>
  <c r="G427" i="2"/>
  <c r="G428" i="2"/>
  <c r="G429" i="2"/>
  <c r="G430" i="2"/>
  <c r="G431" i="2"/>
  <c r="G432" i="2"/>
  <c r="G13" i="2"/>
  <c r="G433" i="2"/>
  <c r="G434" i="2"/>
  <c r="G435" i="2"/>
  <c r="G436" i="2"/>
  <c r="G437" i="2"/>
  <c r="G438" i="2"/>
  <c r="G439" i="2"/>
  <c r="G440" i="2"/>
  <c r="G23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1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11" i="2"/>
  <c r="G480" i="2"/>
  <c r="G481" i="2"/>
  <c r="G482" i="2"/>
  <c r="G483" i="2"/>
  <c r="G5" i="2"/>
  <c r="G484" i="2"/>
  <c r="G485" i="2"/>
  <c r="G486" i="2"/>
  <c r="G487" i="2"/>
  <c r="G488" i="2"/>
  <c r="G489" i="2"/>
  <c r="G490" i="2"/>
  <c r="G491" i="2"/>
  <c r="G492" i="2"/>
  <c r="G39" i="2"/>
  <c r="G493" i="2"/>
  <c r="G494" i="2"/>
  <c r="G495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20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32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0" i="2"/>
  <c r="F115" i="2"/>
  <c r="F116" i="2"/>
  <c r="F117" i="2"/>
  <c r="F118" i="2"/>
  <c r="F119" i="2"/>
  <c r="F120" i="2"/>
  <c r="F2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34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35" i="2"/>
  <c r="F170" i="2"/>
  <c r="F6" i="2"/>
  <c r="F171" i="2"/>
  <c r="F172" i="2"/>
  <c r="F14" i="2"/>
  <c r="F173" i="2"/>
  <c r="F174" i="2"/>
  <c r="F22" i="2"/>
  <c r="F28" i="2"/>
  <c r="F175" i="2"/>
  <c r="F176" i="2"/>
  <c r="F177" i="2"/>
  <c r="F178" i="2"/>
  <c r="F179" i="2"/>
  <c r="F180" i="2"/>
  <c r="F181" i="2"/>
  <c r="F15" i="2"/>
  <c r="F182" i="2"/>
  <c r="F183" i="2"/>
  <c r="F184" i="2"/>
  <c r="F185" i="2"/>
  <c r="F26" i="2"/>
  <c r="F186" i="2"/>
  <c r="F24" i="2"/>
  <c r="F8" i="2"/>
  <c r="F187" i="2"/>
  <c r="F188" i="2"/>
  <c r="F189" i="2"/>
  <c r="F190" i="2"/>
  <c r="F191" i="2"/>
  <c r="F192" i="2"/>
  <c r="F193" i="2"/>
  <c r="F194" i="2"/>
  <c r="F29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16" i="2"/>
  <c r="F291" i="2"/>
  <c r="F292" i="2"/>
  <c r="F293" i="2"/>
  <c r="F294" i="2"/>
  <c r="F30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12" i="2"/>
  <c r="F317" i="2"/>
  <c r="F318" i="2"/>
  <c r="F319" i="2"/>
  <c r="F320" i="2"/>
  <c r="F33" i="2"/>
  <c r="F321" i="2"/>
  <c r="F322" i="2"/>
  <c r="F323" i="2"/>
  <c r="F324" i="2"/>
  <c r="F36" i="2"/>
  <c r="F325" i="2"/>
  <c r="F326" i="2"/>
  <c r="F327" i="2"/>
  <c r="F328" i="2"/>
  <c r="F329" i="2"/>
  <c r="F330" i="2"/>
  <c r="F331" i="2"/>
  <c r="F332" i="2"/>
  <c r="F333" i="2"/>
  <c r="F3" i="2"/>
  <c r="F334" i="2"/>
  <c r="F37" i="2"/>
  <c r="F335" i="2"/>
  <c r="F336" i="2"/>
  <c r="F337" i="2"/>
  <c r="F338" i="2"/>
  <c r="F339" i="2"/>
  <c r="F340" i="2"/>
  <c r="F341" i="2"/>
  <c r="F25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4" i="2"/>
  <c r="F355" i="2"/>
  <c r="F21" i="2"/>
  <c r="F356" i="2"/>
  <c r="F31" i="2"/>
  <c r="F357" i="2"/>
  <c r="F358" i="2"/>
  <c r="F359" i="2"/>
  <c r="F18" i="2"/>
  <c r="F360" i="2"/>
  <c r="F361" i="2"/>
  <c r="F38" i="2"/>
  <c r="F362" i="2"/>
  <c r="F363" i="2"/>
  <c r="F19" i="2"/>
  <c r="F364" i="2"/>
  <c r="F365" i="2"/>
  <c r="F366" i="2"/>
  <c r="F367" i="2"/>
  <c r="F368" i="2"/>
  <c r="F7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9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27" i="2"/>
  <c r="F415" i="2"/>
  <c r="F416" i="2"/>
  <c r="F17" i="2"/>
  <c r="F417" i="2"/>
  <c r="F418" i="2"/>
  <c r="F419" i="2"/>
  <c r="F420" i="2"/>
  <c r="F421" i="2"/>
  <c r="F422" i="2"/>
  <c r="F423" i="2"/>
  <c r="F424" i="2"/>
  <c r="F425" i="2"/>
  <c r="F426" i="2"/>
  <c r="F40" i="2"/>
  <c r="F427" i="2"/>
  <c r="F428" i="2"/>
  <c r="F429" i="2"/>
  <c r="F430" i="2"/>
  <c r="F431" i="2"/>
  <c r="F432" i="2"/>
  <c r="F13" i="2"/>
  <c r="F433" i="2"/>
  <c r="F434" i="2"/>
  <c r="F435" i="2"/>
  <c r="F436" i="2"/>
  <c r="F437" i="2"/>
  <c r="F438" i="2"/>
  <c r="F439" i="2"/>
  <c r="F440" i="2"/>
  <c r="F23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1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11" i="2"/>
  <c r="F480" i="2"/>
  <c r="F481" i="2"/>
  <c r="F482" i="2"/>
  <c r="F483" i="2"/>
  <c r="F5" i="2"/>
  <c r="F484" i="2"/>
  <c r="F485" i="2"/>
  <c r="F486" i="2"/>
  <c r="F487" i="2"/>
  <c r="F488" i="2"/>
  <c r="F489" i="2"/>
  <c r="F490" i="2"/>
  <c r="F491" i="2"/>
  <c r="F492" i="2"/>
  <c r="F39" i="2"/>
  <c r="F493" i="2"/>
  <c r="F494" i="2"/>
  <c r="F495" i="2"/>
  <c r="J181" i="2"/>
  <c r="J412" i="2"/>
  <c r="J468" i="2"/>
  <c r="J67" i="2"/>
  <c r="J335" i="2"/>
  <c r="J375" i="2"/>
  <c r="J266" i="2"/>
  <c r="J217" i="2"/>
  <c r="J108" i="2"/>
  <c r="J109" i="2"/>
  <c r="J68" i="2"/>
  <c r="J336" i="2"/>
  <c r="J15" i="2"/>
  <c r="J149" i="2"/>
  <c r="J69" i="2"/>
  <c r="J182" i="2"/>
  <c r="J183" i="2"/>
  <c r="J293" i="2"/>
  <c r="J38" i="2"/>
  <c r="J184" i="2"/>
  <c r="J376" i="2"/>
  <c r="J294" i="2"/>
  <c r="J30" i="2"/>
  <c r="J377" i="2"/>
  <c r="J150" i="2"/>
  <c r="J295" i="2"/>
  <c r="J151" i="2"/>
  <c r="J362" i="2"/>
  <c r="J34" i="2"/>
  <c r="J296" i="2"/>
  <c r="J185" i="2"/>
  <c r="J152" i="2"/>
  <c r="J297" i="2"/>
  <c r="J153" i="2"/>
  <c r="J70" i="2"/>
  <c r="J154" i="2"/>
  <c r="J316" i="2"/>
  <c r="J378" i="2"/>
  <c r="J26" i="2"/>
  <c r="J110" i="2"/>
  <c r="J111" i="2"/>
  <c r="J71" i="2"/>
  <c r="J383" i="2"/>
  <c r="J379" i="2"/>
  <c r="J298" i="2"/>
  <c r="J299" i="2"/>
  <c r="J384" i="2"/>
  <c r="J43" i="2"/>
  <c r="J72" i="2"/>
  <c r="J44" i="2"/>
  <c r="J186" i="2"/>
  <c r="J112" i="2"/>
  <c r="J218" i="2"/>
  <c r="J45" i="2"/>
  <c r="J113" i="2"/>
  <c r="J114" i="2"/>
  <c r="J46" i="2"/>
  <c r="J337" i="2"/>
  <c r="J363" i="2"/>
  <c r="J10" i="2"/>
  <c r="J47" i="2"/>
  <c r="J73" i="2"/>
  <c r="J74" i="2"/>
  <c r="J75" i="2"/>
  <c r="J19" i="2"/>
  <c r="J12" i="2"/>
  <c r="J300" i="2"/>
  <c r="J267" i="2"/>
  <c r="J268" i="2"/>
  <c r="J269" i="2"/>
  <c r="J301" i="2"/>
  <c r="J302" i="2"/>
  <c r="J219" i="2"/>
  <c r="J220" i="2"/>
  <c r="J221" i="2"/>
  <c r="J76" i="2"/>
  <c r="J48" i="2"/>
  <c r="J77" i="2"/>
  <c r="J364" i="2"/>
  <c r="J49" i="2"/>
  <c r="J148" i="2"/>
  <c r="J338" i="2"/>
  <c r="J115" i="2"/>
  <c r="J78" i="2"/>
  <c r="J79" i="2"/>
  <c r="J317" i="2"/>
  <c r="J270" i="2"/>
  <c r="J271" i="2"/>
  <c r="J155" i="2"/>
  <c r="J156" i="2"/>
  <c r="J80" i="2"/>
  <c r="J20" i="2"/>
  <c r="J157" i="2"/>
  <c r="J116" i="2"/>
  <c r="J272" i="2"/>
  <c r="J339" i="2"/>
  <c r="J81" i="2"/>
  <c r="J117" i="2"/>
  <c r="J365" i="2"/>
  <c r="J50" i="2"/>
  <c r="J222" i="2"/>
  <c r="J223" i="2"/>
  <c r="J82" i="2"/>
  <c r="J273" i="2"/>
  <c r="J340" i="2"/>
  <c r="J83" i="2"/>
  <c r="J158" i="2"/>
  <c r="J159" i="2"/>
  <c r="J303" i="2"/>
  <c r="J304" i="2"/>
  <c r="J305" i="2"/>
  <c r="J306" i="2"/>
  <c r="J224" i="2"/>
  <c r="J274" i="2"/>
  <c r="J275" i="2"/>
  <c r="J24" i="2"/>
  <c r="J8" i="2"/>
  <c r="J318" i="2"/>
  <c r="J160" i="2"/>
  <c r="J225" i="2"/>
  <c r="J226" i="2"/>
  <c r="J356" i="2"/>
  <c r="J187" i="2"/>
  <c r="J380" i="2"/>
  <c r="J118" i="2"/>
  <c r="J227" i="2"/>
  <c r="J119" i="2"/>
  <c r="J188" i="2"/>
  <c r="J366" i="2"/>
  <c r="J381" i="2"/>
  <c r="J120" i="2"/>
  <c r="J161" i="2"/>
  <c r="J84" i="2"/>
  <c r="J85" i="2"/>
  <c r="J86" i="2"/>
  <c r="J42" i="2"/>
  <c r="J51" i="2"/>
  <c r="J52" i="2"/>
  <c r="J2" i="2"/>
  <c r="J87" i="2"/>
  <c r="J88" i="2"/>
  <c r="J162" i="2"/>
  <c r="J121" i="2"/>
  <c r="J276" i="2"/>
  <c r="J277" i="2"/>
  <c r="J319" i="2"/>
  <c r="J341" i="2"/>
  <c r="J89" i="2"/>
  <c r="J53" i="2"/>
  <c r="J54" i="2"/>
  <c r="J25" i="2"/>
  <c r="J31" i="2"/>
  <c r="J55" i="2"/>
  <c r="J189" i="2"/>
  <c r="J190" i="2"/>
  <c r="J307" i="2"/>
  <c r="J228" i="2"/>
  <c r="J308" i="2"/>
  <c r="J191" i="2"/>
  <c r="J192" i="2"/>
  <c r="J193" i="2"/>
  <c r="J194" i="2"/>
  <c r="J29" i="2"/>
  <c r="J163" i="2"/>
  <c r="J56" i="2"/>
  <c r="J122" i="2"/>
  <c r="J229" i="2"/>
  <c r="J230" i="2"/>
  <c r="J231" i="2"/>
  <c r="J232" i="2"/>
  <c r="J90" i="2"/>
  <c r="J123" i="2"/>
  <c r="J195" i="2"/>
  <c r="J342" i="2"/>
  <c r="J124" i="2"/>
  <c r="J32" i="2"/>
  <c r="J320" i="2"/>
  <c r="J125" i="2"/>
  <c r="J196" i="2"/>
  <c r="J91" i="2"/>
  <c r="J33" i="2"/>
  <c r="J233" i="2"/>
  <c r="J234" i="2"/>
  <c r="J382" i="2"/>
  <c r="J385" i="2"/>
  <c r="J343" i="2"/>
  <c r="J197" i="2"/>
  <c r="J198" i="2"/>
  <c r="J199" i="2"/>
  <c r="J309" i="2"/>
  <c r="J344" i="2"/>
  <c r="J357" i="2"/>
  <c r="J345" i="2"/>
  <c r="J126" i="2"/>
  <c r="J346" i="2"/>
  <c r="J235" i="2"/>
  <c r="J321" i="2"/>
  <c r="J358" i="2"/>
  <c r="J200" i="2"/>
  <c r="J201" i="2"/>
  <c r="J278" i="2"/>
  <c r="J279" i="2"/>
  <c r="J164" i="2"/>
  <c r="J127" i="2"/>
  <c r="J236" i="2"/>
  <c r="J57" i="2"/>
  <c r="J92" i="2"/>
  <c r="J93" i="2"/>
  <c r="J367" i="2"/>
  <c r="J58" i="2"/>
  <c r="J94" i="2"/>
  <c r="J202" i="2"/>
  <c r="J322" i="2"/>
  <c r="J59" i="2"/>
  <c r="J128" i="2"/>
  <c r="J129" i="2"/>
  <c r="J347" i="2"/>
  <c r="J130" i="2"/>
  <c r="J368" i="2"/>
  <c r="J95" i="2"/>
  <c r="J280" i="2"/>
  <c r="J281" i="2"/>
  <c r="J348" i="2"/>
  <c r="J349" i="2"/>
  <c r="J350" i="2"/>
  <c r="J165" i="2"/>
  <c r="J237" i="2"/>
  <c r="J238" i="2"/>
  <c r="J239" i="2"/>
  <c r="J240" i="2"/>
  <c r="J351" i="2"/>
  <c r="J131" i="2"/>
  <c r="J323" i="2"/>
  <c r="J324" i="2"/>
  <c r="J132" i="2"/>
  <c r="J133" i="2"/>
  <c r="J359" i="2"/>
  <c r="J166" i="2"/>
  <c r="J310" i="2"/>
  <c r="J36" i="2"/>
  <c r="J60" i="2"/>
  <c r="J167" i="2"/>
  <c r="J61" i="2"/>
  <c r="J241" i="2"/>
  <c r="J203" i="2"/>
  <c r="J96" i="2"/>
  <c r="J282" i="2"/>
  <c r="J283" i="2"/>
  <c r="J62" i="2"/>
  <c r="J242" i="2"/>
  <c r="J243" i="2"/>
  <c r="J352" i="2"/>
  <c r="J168" i="2"/>
  <c r="J169" i="2"/>
  <c r="J204" i="2"/>
  <c r="J205" i="2"/>
  <c r="J35" i="2"/>
  <c r="J170" i="2"/>
  <c r="J6" i="2"/>
  <c r="J325" i="2"/>
  <c r="J21" i="2"/>
  <c r="J244" i="2"/>
  <c r="J97" i="2"/>
  <c r="J98" i="2"/>
  <c r="J99" i="2"/>
  <c r="J284" i="2"/>
  <c r="J7" i="2"/>
  <c r="J285" i="2"/>
  <c r="J311" i="2"/>
  <c r="J326" i="2"/>
  <c r="J171" i="2"/>
  <c r="J172" i="2"/>
  <c r="J327" i="2"/>
  <c r="J14" i="2"/>
  <c r="J206" i="2"/>
  <c r="J286" i="2"/>
  <c r="J100" i="2"/>
  <c r="J207" i="2"/>
  <c r="J312" i="2"/>
  <c r="J328" i="2"/>
  <c r="J173" i="2"/>
  <c r="J245" i="2"/>
  <c r="J246" i="2"/>
  <c r="J247" i="2"/>
  <c r="J248" i="2"/>
  <c r="J208" i="2"/>
  <c r="J329" i="2"/>
  <c r="J134" i="2"/>
  <c r="J135" i="2"/>
  <c r="J174" i="2"/>
  <c r="J147" i="2"/>
  <c r="J330" i="2"/>
  <c r="J18" i="2"/>
  <c r="J249" i="2"/>
  <c r="J63" i="2"/>
  <c r="J64" i="2"/>
  <c r="J369" i="2"/>
  <c r="J101" i="2"/>
  <c r="J331" i="2"/>
  <c r="J250" i="2"/>
  <c r="J353" i="2"/>
  <c r="J251" i="2"/>
  <c r="J252" i="2"/>
  <c r="J253" i="2"/>
  <c r="J332" i="2"/>
  <c r="J22" i="2"/>
  <c r="J28" i="2"/>
  <c r="J136" i="2"/>
  <c r="J137" i="2"/>
  <c r="J138" i="2"/>
  <c r="J139" i="2"/>
  <c r="J333" i="2"/>
  <c r="J102" i="2"/>
  <c r="J254" i="2"/>
  <c r="J103" i="2"/>
  <c r="J313" i="2"/>
  <c r="J104" i="2"/>
  <c r="J66" i="2"/>
  <c r="J314" i="2"/>
  <c r="J370" i="2"/>
  <c r="J287" i="2"/>
  <c r="J255" i="2"/>
  <c r="J175" i="2"/>
  <c r="J176" i="2"/>
  <c r="J256" i="2"/>
  <c r="J177" i="2"/>
  <c r="J178" i="2"/>
  <c r="J179" i="2"/>
  <c r="J288" i="2"/>
  <c r="J289" i="2"/>
  <c r="J354" i="2"/>
  <c r="J140" i="2"/>
  <c r="J141" i="2"/>
  <c r="J290" i="2"/>
  <c r="J142" i="2"/>
  <c r="J105" i="2"/>
  <c r="J257" i="2"/>
  <c r="J143" i="2"/>
  <c r="J144" i="2"/>
  <c r="J258" i="2"/>
  <c r="J259" i="2"/>
  <c r="J145" i="2"/>
  <c r="J260" i="2"/>
  <c r="J261" i="2"/>
  <c r="J315" i="2"/>
  <c r="J4" i="2"/>
  <c r="J209" i="2"/>
  <c r="J210" i="2"/>
  <c r="J211" i="2"/>
  <c r="J212" i="2"/>
  <c r="J213" i="2"/>
  <c r="J214" i="2"/>
  <c r="J180" i="2"/>
  <c r="J262" i="2"/>
  <c r="J371" i="2"/>
  <c r="J372" i="2"/>
  <c r="J408" i="2"/>
  <c r="J427" i="2"/>
  <c r="J451" i="2"/>
  <c r="J431" i="2"/>
  <c r="J17" i="2"/>
  <c r="J16" i="2"/>
  <c r="J493" i="2"/>
  <c r="J410" i="2"/>
  <c r="J428" i="2"/>
  <c r="J291" i="2"/>
  <c r="J398" i="2"/>
  <c r="J436" i="2"/>
  <c r="J440" i="2"/>
  <c r="J146" i="2"/>
  <c r="J473" i="2"/>
  <c r="J425" i="2"/>
  <c r="J476" i="2"/>
  <c r="J409" i="2"/>
  <c r="J449" i="2"/>
  <c r="J479" i="2"/>
  <c r="J457" i="2"/>
  <c r="J13" i="2"/>
  <c r="J393" i="2"/>
  <c r="J477" i="2"/>
  <c r="J447" i="2"/>
  <c r="J3" i="2"/>
  <c r="J480" i="2"/>
  <c r="J430" i="2"/>
  <c r="J106" i="2"/>
  <c r="J390" i="2"/>
  <c r="J435" i="2"/>
  <c r="J481" i="2"/>
  <c r="J432" i="2"/>
  <c r="J471" i="2"/>
  <c r="J386" i="2"/>
  <c r="J5" i="2"/>
  <c r="J424" i="2"/>
  <c r="J454" i="2"/>
  <c r="J465" i="2"/>
  <c r="J373" i="2"/>
  <c r="J443" i="2"/>
  <c r="J419" i="2"/>
  <c r="J421" i="2"/>
  <c r="J389" i="2"/>
  <c r="J396" i="2"/>
  <c r="J453" i="2"/>
  <c r="J433" i="2"/>
  <c r="J458" i="2"/>
  <c r="J488" i="2"/>
  <c r="J484" i="2"/>
  <c r="J434" i="2"/>
  <c r="J360" i="2"/>
  <c r="J456" i="2"/>
  <c r="J437" i="2"/>
  <c r="J492" i="2"/>
  <c r="J494" i="2"/>
  <c r="J450" i="2"/>
  <c r="J65" i="2"/>
  <c r="J399" i="2"/>
  <c r="J422" i="2"/>
  <c r="J41" i="2"/>
  <c r="J334" i="2"/>
  <c r="J466" i="2"/>
  <c r="J292" i="2"/>
  <c r="J438" i="2"/>
  <c r="J263" i="2"/>
  <c r="J495" i="2"/>
  <c r="J429" i="2"/>
  <c r="J448" i="2"/>
  <c r="J472" i="2"/>
  <c r="J426" i="2"/>
  <c r="J467" i="2"/>
  <c r="J387" i="2"/>
  <c r="J416" i="2"/>
  <c r="J474" i="2"/>
  <c r="J478" i="2"/>
  <c r="J23" i="2"/>
  <c r="J397" i="2"/>
  <c r="J417" i="2"/>
  <c r="J452" i="2"/>
  <c r="J361" i="2"/>
  <c r="J420" i="2"/>
  <c r="J391" i="2"/>
  <c r="J418" i="2"/>
  <c r="J485" i="2"/>
  <c r="J486" i="2"/>
  <c r="J459" i="2"/>
  <c r="J407" i="2"/>
  <c r="J445" i="2"/>
  <c r="J264" i="2"/>
  <c r="J460" i="2"/>
  <c r="J489" i="2"/>
  <c r="J374" i="2"/>
  <c r="J401" i="2"/>
  <c r="J403" i="2"/>
  <c r="J413" i="2"/>
  <c r="J414" i="2"/>
  <c r="J490" i="2"/>
  <c r="J441" i="2"/>
  <c r="J395" i="2"/>
  <c r="J215" i="2"/>
  <c r="J388" i="2"/>
  <c r="J107" i="2"/>
  <c r="J404" i="2"/>
  <c r="J487" i="2"/>
  <c r="J439" i="2"/>
  <c r="J483" i="2"/>
  <c r="J411" i="2"/>
  <c r="J400" i="2"/>
  <c r="J463" i="2"/>
  <c r="J402" i="2"/>
  <c r="J442" i="2"/>
  <c r="J446" i="2"/>
  <c r="J39" i="2"/>
  <c r="J461" i="2"/>
  <c r="J27" i="2"/>
  <c r="J469" i="2"/>
  <c r="J265" i="2"/>
  <c r="J405" i="2"/>
  <c r="J455" i="2"/>
  <c r="J406" i="2"/>
  <c r="J9" i="2"/>
  <c r="J423" i="2"/>
  <c r="J470" i="2"/>
  <c r="J491" i="2"/>
  <c r="J415" i="2"/>
  <c r="J392" i="2"/>
  <c r="J462" i="2"/>
  <c r="J37" i="2"/>
  <c r="J464" i="2"/>
  <c r="J482" i="2"/>
  <c r="J475" i="2"/>
  <c r="J444" i="2"/>
  <c r="J40" i="2"/>
  <c r="J394" i="2"/>
  <c r="J216" i="2"/>
  <c r="J11" i="2"/>
  <c r="J355" i="2"/>
  <c r="H67" i="2"/>
  <c r="I67" i="2" s="1"/>
  <c r="H335" i="2"/>
  <c r="I335" i="2" s="1"/>
  <c r="H375" i="2"/>
  <c r="I375" i="2" s="1"/>
  <c r="H266" i="2"/>
  <c r="I266" i="2" s="1"/>
  <c r="H217" i="2"/>
  <c r="I217" i="2" s="1"/>
  <c r="H108" i="2"/>
  <c r="I108" i="2" s="1"/>
  <c r="H109" i="2"/>
  <c r="I109" i="2" s="1"/>
  <c r="H68" i="2"/>
  <c r="I68" i="2" s="1"/>
  <c r="H336" i="2"/>
  <c r="I336" i="2" s="1"/>
  <c r="H15" i="2"/>
  <c r="I15" i="2" s="1"/>
  <c r="H149" i="2"/>
  <c r="I149" i="2" s="1"/>
  <c r="H69" i="2"/>
  <c r="I69" i="2" s="1"/>
  <c r="H182" i="2"/>
  <c r="I182" i="2" s="1"/>
  <c r="H183" i="2"/>
  <c r="I183" i="2" s="1"/>
  <c r="H293" i="2"/>
  <c r="I293" i="2" s="1"/>
  <c r="H38" i="2"/>
  <c r="I38" i="2" s="1"/>
  <c r="H184" i="2"/>
  <c r="I184" i="2" s="1"/>
  <c r="H376" i="2"/>
  <c r="I376" i="2" s="1"/>
  <c r="H294" i="2"/>
  <c r="I294" i="2" s="1"/>
  <c r="H30" i="2"/>
  <c r="I30" i="2" s="1"/>
  <c r="H377" i="2"/>
  <c r="I377" i="2" s="1"/>
  <c r="H150" i="2"/>
  <c r="I150" i="2" s="1"/>
  <c r="H295" i="2"/>
  <c r="I295" i="2" s="1"/>
  <c r="H151" i="2"/>
  <c r="I151" i="2" s="1"/>
  <c r="H362" i="2"/>
  <c r="I362" i="2" s="1"/>
  <c r="H34" i="2"/>
  <c r="I34" i="2" s="1"/>
  <c r="H296" i="2"/>
  <c r="I296" i="2" s="1"/>
  <c r="H185" i="2"/>
  <c r="I185" i="2" s="1"/>
  <c r="H152" i="2"/>
  <c r="I152" i="2" s="1"/>
  <c r="H297" i="2"/>
  <c r="I297" i="2" s="1"/>
  <c r="H153" i="2"/>
  <c r="I153" i="2" s="1"/>
  <c r="H70" i="2"/>
  <c r="I70" i="2" s="1"/>
  <c r="H154" i="2"/>
  <c r="I154" i="2" s="1"/>
  <c r="H316" i="2"/>
  <c r="I316" i="2" s="1"/>
  <c r="H378" i="2"/>
  <c r="I378" i="2" s="1"/>
  <c r="H26" i="2"/>
  <c r="I26" i="2" s="1"/>
  <c r="H110" i="2"/>
  <c r="I110" i="2" s="1"/>
  <c r="H111" i="2"/>
  <c r="I111" i="2" s="1"/>
  <c r="H71" i="2"/>
  <c r="I71" i="2" s="1"/>
  <c r="H383" i="2"/>
  <c r="I383" i="2" s="1"/>
  <c r="H379" i="2"/>
  <c r="I379" i="2" s="1"/>
  <c r="H298" i="2"/>
  <c r="I298" i="2" s="1"/>
  <c r="H299" i="2"/>
  <c r="I299" i="2" s="1"/>
  <c r="H384" i="2"/>
  <c r="I384" i="2" s="1"/>
  <c r="H43" i="2"/>
  <c r="I43" i="2" s="1"/>
  <c r="H72" i="2"/>
  <c r="I72" i="2" s="1"/>
  <c r="H44" i="2"/>
  <c r="I44" i="2" s="1"/>
  <c r="H186" i="2"/>
  <c r="I186" i="2" s="1"/>
  <c r="H112" i="2"/>
  <c r="I112" i="2" s="1"/>
  <c r="H218" i="2"/>
  <c r="I218" i="2" s="1"/>
  <c r="H45" i="2"/>
  <c r="I45" i="2" s="1"/>
  <c r="H113" i="2"/>
  <c r="I113" i="2" s="1"/>
  <c r="H114" i="2"/>
  <c r="I114" i="2" s="1"/>
  <c r="H46" i="2"/>
  <c r="I46" i="2" s="1"/>
  <c r="H337" i="2"/>
  <c r="I337" i="2" s="1"/>
  <c r="H363" i="2"/>
  <c r="I363" i="2" s="1"/>
  <c r="H10" i="2"/>
  <c r="I10" i="2" s="1"/>
  <c r="H47" i="2"/>
  <c r="I47" i="2" s="1"/>
  <c r="H73" i="2"/>
  <c r="I73" i="2" s="1"/>
  <c r="H74" i="2"/>
  <c r="I74" i="2" s="1"/>
  <c r="H75" i="2"/>
  <c r="I75" i="2" s="1"/>
  <c r="H19" i="2"/>
  <c r="I19" i="2" s="1"/>
  <c r="H12" i="2"/>
  <c r="I12" i="2" s="1"/>
  <c r="H300" i="2"/>
  <c r="I300" i="2" s="1"/>
  <c r="H267" i="2"/>
  <c r="I267" i="2" s="1"/>
  <c r="H268" i="2"/>
  <c r="I268" i="2" s="1"/>
  <c r="H269" i="2"/>
  <c r="I269" i="2" s="1"/>
  <c r="H301" i="2"/>
  <c r="I301" i="2" s="1"/>
  <c r="H302" i="2"/>
  <c r="I302" i="2" s="1"/>
  <c r="H219" i="2"/>
  <c r="I219" i="2" s="1"/>
  <c r="H220" i="2"/>
  <c r="I220" i="2" s="1"/>
  <c r="H221" i="2"/>
  <c r="I221" i="2" s="1"/>
  <c r="H76" i="2"/>
  <c r="I76" i="2" s="1"/>
  <c r="H48" i="2"/>
  <c r="I48" i="2" s="1"/>
  <c r="H77" i="2"/>
  <c r="I77" i="2" s="1"/>
  <c r="H364" i="2"/>
  <c r="I364" i="2" s="1"/>
  <c r="H49" i="2"/>
  <c r="I49" i="2" s="1"/>
  <c r="H148" i="2"/>
  <c r="I148" i="2" s="1"/>
  <c r="H338" i="2"/>
  <c r="I338" i="2" s="1"/>
  <c r="H115" i="2"/>
  <c r="I115" i="2" s="1"/>
  <c r="H78" i="2"/>
  <c r="I78" i="2" s="1"/>
  <c r="H79" i="2"/>
  <c r="I79" i="2" s="1"/>
  <c r="H317" i="2"/>
  <c r="I317" i="2" s="1"/>
  <c r="H270" i="2"/>
  <c r="I270" i="2" s="1"/>
  <c r="H271" i="2"/>
  <c r="I271" i="2" s="1"/>
  <c r="H155" i="2"/>
  <c r="I155" i="2" s="1"/>
  <c r="H156" i="2"/>
  <c r="I156" i="2" s="1"/>
  <c r="H80" i="2"/>
  <c r="I80" i="2" s="1"/>
  <c r="H20" i="2"/>
  <c r="I20" i="2" s="1"/>
  <c r="H157" i="2"/>
  <c r="I157" i="2" s="1"/>
  <c r="H116" i="2"/>
  <c r="I116" i="2" s="1"/>
  <c r="H272" i="2"/>
  <c r="I272" i="2" s="1"/>
  <c r="H339" i="2"/>
  <c r="I339" i="2" s="1"/>
  <c r="H81" i="2"/>
  <c r="I81" i="2" s="1"/>
  <c r="H117" i="2"/>
  <c r="I117" i="2" s="1"/>
  <c r="H365" i="2"/>
  <c r="I365" i="2" s="1"/>
  <c r="H50" i="2"/>
  <c r="I50" i="2" s="1"/>
  <c r="H222" i="2"/>
  <c r="I222" i="2" s="1"/>
  <c r="H223" i="2"/>
  <c r="I223" i="2" s="1"/>
  <c r="H82" i="2"/>
  <c r="I82" i="2" s="1"/>
  <c r="H273" i="2"/>
  <c r="I273" i="2" s="1"/>
  <c r="H340" i="2"/>
  <c r="I340" i="2" s="1"/>
  <c r="H83" i="2"/>
  <c r="I83" i="2" s="1"/>
  <c r="H158" i="2"/>
  <c r="I158" i="2" s="1"/>
  <c r="H159" i="2"/>
  <c r="I159" i="2" s="1"/>
  <c r="H303" i="2"/>
  <c r="I303" i="2" s="1"/>
  <c r="H304" i="2"/>
  <c r="I304" i="2" s="1"/>
  <c r="H305" i="2"/>
  <c r="I305" i="2" s="1"/>
  <c r="H306" i="2"/>
  <c r="I306" i="2" s="1"/>
  <c r="H224" i="2"/>
  <c r="I224" i="2" s="1"/>
  <c r="H274" i="2"/>
  <c r="I274" i="2" s="1"/>
  <c r="H275" i="2"/>
  <c r="I275" i="2" s="1"/>
  <c r="H24" i="2"/>
  <c r="I24" i="2" s="1"/>
  <c r="H8" i="2"/>
  <c r="I8" i="2" s="1"/>
  <c r="H318" i="2"/>
  <c r="I318" i="2" s="1"/>
  <c r="H160" i="2"/>
  <c r="I160" i="2" s="1"/>
  <c r="H225" i="2"/>
  <c r="I225" i="2" s="1"/>
  <c r="H226" i="2"/>
  <c r="I226" i="2" s="1"/>
  <c r="H356" i="2"/>
  <c r="I356" i="2" s="1"/>
  <c r="H187" i="2"/>
  <c r="I187" i="2" s="1"/>
  <c r="H380" i="2"/>
  <c r="I380" i="2" s="1"/>
  <c r="H118" i="2"/>
  <c r="I118" i="2" s="1"/>
  <c r="H227" i="2"/>
  <c r="I227" i="2" s="1"/>
  <c r="H119" i="2"/>
  <c r="I119" i="2" s="1"/>
  <c r="H188" i="2"/>
  <c r="I188" i="2" s="1"/>
  <c r="H366" i="2"/>
  <c r="I366" i="2" s="1"/>
  <c r="H381" i="2"/>
  <c r="I381" i="2" s="1"/>
  <c r="H120" i="2"/>
  <c r="I120" i="2" s="1"/>
  <c r="H161" i="2"/>
  <c r="I161" i="2" s="1"/>
  <c r="H84" i="2"/>
  <c r="I84" i="2" s="1"/>
  <c r="H85" i="2"/>
  <c r="I85" i="2" s="1"/>
  <c r="H86" i="2"/>
  <c r="I86" i="2" s="1"/>
  <c r="H42" i="2"/>
  <c r="I42" i="2" s="1"/>
  <c r="H51" i="2"/>
  <c r="I51" i="2" s="1"/>
  <c r="H52" i="2"/>
  <c r="I52" i="2" s="1"/>
  <c r="H2" i="2"/>
  <c r="I2" i="2" s="1"/>
  <c r="H87" i="2"/>
  <c r="I87" i="2" s="1"/>
  <c r="H88" i="2"/>
  <c r="I88" i="2" s="1"/>
  <c r="H162" i="2"/>
  <c r="I162" i="2" s="1"/>
  <c r="H121" i="2"/>
  <c r="I121" i="2" s="1"/>
  <c r="H276" i="2"/>
  <c r="I276" i="2" s="1"/>
  <c r="H277" i="2"/>
  <c r="I277" i="2" s="1"/>
  <c r="H319" i="2"/>
  <c r="I319" i="2" s="1"/>
  <c r="H341" i="2"/>
  <c r="I341" i="2" s="1"/>
  <c r="H89" i="2"/>
  <c r="I89" i="2" s="1"/>
  <c r="H53" i="2"/>
  <c r="I53" i="2" s="1"/>
  <c r="H54" i="2"/>
  <c r="I54" i="2" s="1"/>
  <c r="H25" i="2"/>
  <c r="I25" i="2" s="1"/>
  <c r="H31" i="2"/>
  <c r="I31" i="2" s="1"/>
  <c r="H55" i="2"/>
  <c r="I55" i="2" s="1"/>
  <c r="H189" i="2"/>
  <c r="I189" i="2" s="1"/>
  <c r="H190" i="2"/>
  <c r="I190" i="2" s="1"/>
  <c r="H307" i="2"/>
  <c r="I307" i="2" s="1"/>
  <c r="H181" i="2"/>
  <c r="I181" i="2" s="1"/>
  <c r="H228" i="2"/>
  <c r="I228" i="2" s="1"/>
  <c r="H308" i="2"/>
  <c r="I308" i="2" s="1"/>
  <c r="H191" i="2"/>
  <c r="I191" i="2" s="1"/>
  <c r="H192" i="2"/>
  <c r="I192" i="2" s="1"/>
  <c r="H193" i="2"/>
  <c r="I193" i="2" s="1"/>
  <c r="H194" i="2"/>
  <c r="I194" i="2" s="1"/>
  <c r="H29" i="2"/>
  <c r="I29" i="2" s="1"/>
  <c r="H163" i="2"/>
  <c r="I163" i="2" s="1"/>
  <c r="H56" i="2"/>
  <c r="I56" i="2" s="1"/>
  <c r="H122" i="2"/>
  <c r="I122" i="2" s="1"/>
  <c r="H229" i="2"/>
  <c r="I229" i="2" s="1"/>
  <c r="H230" i="2"/>
  <c r="I230" i="2" s="1"/>
  <c r="H231" i="2"/>
  <c r="I231" i="2" s="1"/>
  <c r="H232" i="2"/>
  <c r="I232" i="2" s="1"/>
  <c r="H90" i="2"/>
  <c r="I90" i="2" s="1"/>
  <c r="H123" i="2"/>
  <c r="I123" i="2" s="1"/>
  <c r="H195" i="2"/>
  <c r="I195" i="2" s="1"/>
  <c r="H342" i="2"/>
  <c r="I342" i="2" s="1"/>
  <c r="H124" i="2"/>
  <c r="I124" i="2" s="1"/>
  <c r="H32" i="2"/>
  <c r="I32" i="2" s="1"/>
  <c r="H320" i="2"/>
  <c r="I320" i="2" s="1"/>
  <c r="H125" i="2"/>
  <c r="I125" i="2" s="1"/>
  <c r="H196" i="2"/>
  <c r="I196" i="2" s="1"/>
  <c r="H91" i="2"/>
  <c r="I91" i="2" s="1"/>
  <c r="H33" i="2"/>
  <c r="I33" i="2" s="1"/>
  <c r="H233" i="2"/>
  <c r="I233" i="2" s="1"/>
  <c r="H234" i="2"/>
  <c r="I234" i="2" s="1"/>
  <c r="H382" i="2"/>
  <c r="I382" i="2" s="1"/>
  <c r="H385" i="2"/>
  <c r="I385" i="2" s="1"/>
  <c r="H343" i="2"/>
  <c r="I343" i="2" s="1"/>
  <c r="H197" i="2"/>
  <c r="I197" i="2" s="1"/>
  <c r="H198" i="2"/>
  <c r="I198" i="2" s="1"/>
  <c r="H199" i="2"/>
  <c r="I199" i="2" s="1"/>
  <c r="H309" i="2"/>
  <c r="I309" i="2" s="1"/>
  <c r="H344" i="2"/>
  <c r="I344" i="2" s="1"/>
  <c r="H357" i="2"/>
  <c r="I357" i="2" s="1"/>
  <c r="H345" i="2"/>
  <c r="I345" i="2" s="1"/>
  <c r="H126" i="2"/>
  <c r="I126" i="2" s="1"/>
  <c r="H346" i="2"/>
  <c r="I346" i="2" s="1"/>
  <c r="H235" i="2"/>
  <c r="I235" i="2" s="1"/>
  <c r="H321" i="2"/>
  <c r="I321" i="2" s="1"/>
  <c r="H358" i="2"/>
  <c r="I358" i="2" s="1"/>
  <c r="H200" i="2"/>
  <c r="I200" i="2" s="1"/>
  <c r="H201" i="2"/>
  <c r="I201" i="2" s="1"/>
  <c r="H278" i="2"/>
  <c r="I278" i="2" s="1"/>
  <c r="H279" i="2"/>
  <c r="I279" i="2" s="1"/>
  <c r="H164" i="2"/>
  <c r="I164" i="2" s="1"/>
  <c r="H127" i="2"/>
  <c r="I127" i="2" s="1"/>
  <c r="H236" i="2"/>
  <c r="I236" i="2" s="1"/>
  <c r="H57" i="2"/>
  <c r="I57" i="2" s="1"/>
  <c r="H92" i="2"/>
  <c r="I92" i="2" s="1"/>
  <c r="H93" i="2"/>
  <c r="I93" i="2" s="1"/>
  <c r="H367" i="2"/>
  <c r="I367" i="2" s="1"/>
  <c r="H58" i="2"/>
  <c r="I58" i="2" s="1"/>
  <c r="H94" i="2"/>
  <c r="I94" i="2" s="1"/>
  <c r="H202" i="2"/>
  <c r="I202" i="2" s="1"/>
  <c r="H322" i="2"/>
  <c r="I322" i="2" s="1"/>
  <c r="H59" i="2"/>
  <c r="I59" i="2" s="1"/>
  <c r="H128" i="2"/>
  <c r="I128" i="2" s="1"/>
  <c r="H129" i="2"/>
  <c r="I129" i="2" s="1"/>
  <c r="H347" i="2"/>
  <c r="I347" i="2" s="1"/>
  <c r="H130" i="2"/>
  <c r="I130" i="2" s="1"/>
  <c r="H368" i="2"/>
  <c r="I368" i="2" s="1"/>
  <c r="H95" i="2"/>
  <c r="I95" i="2" s="1"/>
  <c r="H280" i="2"/>
  <c r="I280" i="2" s="1"/>
  <c r="H281" i="2"/>
  <c r="I281" i="2" s="1"/>
  <c r="H348" i="2"/>
  <c r="I348" i="2" s="1"/>
  <c r="H349" i="2"/>
  <c r="I349" i="2" s="1"/>
  <c r="H350" i="2"/>
  <c r="I350" i="2" s="1"/>
  <c r="H165" i="2"/>
  <c r="I165" i="2" s="1"/>
  <c r="H237" i="2"/>
  <c r="I237" i="2" s="1"/>
  <c r="H238" i="2"/>
  <c r="I238" i="2" s="1"/>
  <c r="H239" i="2"/>
  <c r="I239" i="2" s="1"/>
  <c r="H240" i="2"/>
  <c r="I240" i="2" s="1"/>
  <c r="H351" i="2"/>
  <c r="I351" i="2" s="1"/>
  <c r="H131" i="2"/>
  <c r="I131" i="2" s="1"/>
  <c r="H323" i="2"/>
  <c r="I323" i="2" s="1"/>
  <c r="H324" i="2"/>
  <c r="I324" i="2" s="1"/>
  <c r="H132" i="2"/>
  <c r="I132" i="2" s="1"/>
  <c r="H133" i="2"/>
  <c r="I133" i="2" s="1"/>
  <c r="H359" i="2"/>
  <c r="I359" i="2" s="1"/>
  <c r="H166" i="2"/>
  <c r="I166" i="2" s="1"/>
  <c r="H310" i="2"/>
  <c r="I310" i="2" s="1"/>
  <c r="H36" i="2"/>
  <c r="I36" i="2" s="1"/>
  <c r="H60" i="2"/>
  <c r="I60" i="2" s="1"/>
  <c r="H167" i="2"/>
  <c r="I167" i="2" s="1"/>
  <c r="H61" i="2"/>
  <c r="I61" i="2" s="1"/>
  <c r="H241" i="2"/>
  <c r="I241" i="2" s="1"/>
  <c r="H203" i="2"/>
  <c r="I203" i="2" s="1"/>
  <c r="H96" i="2"/>
  <c r="I96" i="2" s="1"/>
  <c r="H282" i="2"/>
  <c r="I282" i="2" s="1"/>
  <c r="H283" i="2"/>
  <c r="I283" i="2" s="1"/>
  <c r="H62" i="2"/>
  <c r="I62" i="2" s="1"/>
  <c r="H242" i="2"/>
  <c r="I242" i="2" s="1"/>
  <c r="H243" i="2"/>
  <c r="I243" i="2" s="1"/>
  <c r="H352" i="2"/>
  <c r="I352" i="2" s="1"/>
  <c r="H168" i="2"/>
  <c r="I168" i="2" s="1"/>
  <c r="H169" i="2"/>
  <c r="I169" i="2" s="1"/>
  <c r="H204" i="2"/>
  <c r="I204" i="2" s="1"/>
  <c r="H205" i="2"/>
  <c r="I205" i="2" s="1"/>
  <c r="H35" i="2"/>
  <c r="I35" i="2" s="1"/>
  <c r="H170" i="2"/>
  <c r="I170" i="2" s="1"/>
  <c r="H6" i="2"/>
  <c r="I6" i="2" s="1"/>
  <c r="H325" i="2"/>
  <c r="I325" i="2" s="1"/>
  <c r="H21" i="2"/>
  <c r="I21" i="2" s="1"/>
  <c r="H244" i="2"/>
  <c r="I244" i="2" s="1"/>
  <c r="H97" i="2"/>
  <c r="I97" i="2" s="1"/>
  <c r="H98" i="2"/>
  <c r="I98" i="2" s="1"/>
  <c r="H99" i="2"/>
  <c r="I99" i="2" s="1"/>
  <c r="H284" i="2"/>
  <c r="I284" i="2" s="1"/>
  <c r="H7" i="2"/>
  <c r="I7" i="2" s="1"/>
  <c r="H285" i="2"/>
  <c r="I285" i="2" s="1"/>
  <c r="H311" i="2"/>
  <c r="I311" i="2" s="1"/>
  <c r="H326" i="2"/>
  <c r="I326" i="2" s="1"/>
  <c r="H171" i="2"/>
  <c r="I171" i="2" s="1"/>
  <c r="H172" i="2"/>
  <c r="I172" i="2" s="1"/>
  <c r="H327" i="2"/>
  <c r="I327" i="2" s="1"/>
  <c r="H14" i="2"/>
  <c r="I14" i="2" s="1"/>
  <c r="H206" i="2"/>
  <c r="I206" i="2" s="1"/>
  <c r="H286" i="2"/>
  <c r="I286" i="2" s="1"/>
  <c r="H100" i="2"/>
  <c r="I100" i="2" s="1"/>
  <c r="H207" i="2"/>
  <c r="I207" i="2" s="1"/>
  <c r="H312" i="2"/>
  <c r="I312" i="2" s="1"/>
  <c r="H328" i="2"/>
  <c r="I328" i="2" s="1"/>
  <c r="H173" i="2"/>
  <c r="I173" i="2" s="1"/>
  <c r="H245" i="2"/>
  <c r="I245" i="2" s="1"/>
  <c r="H246" i="2"/>
  <c r="I246" i="2" s="1"/>
  <c r="H247" i="2"/>
  <c r="I247" i="2" s="1"/>
  <c r="H248" i="2"/>
  <c r="I248" i="2" s="1"/>
  <c r="H208" i="2"/>
  <c r="I208" i="2" s="1"/>
  <c r="H329" i="2"/>
  <c r="I329" i="2" s="1"/>
  <c r="H134" i="2"/>
  <c r="I134" i="2" s="1"/>
  <c r="H135" i="2"/>
  <c r="I135" i="2" s="1"/>
  <c r="H174" i="2"/>
  <c r="I174" i="2" s="1"/>
  <c r="H147" i="2"/>
  <c r="I147" i="2" s="1"/>
  <c r="H330" i="2"/>
  <c r="I330" i="2" s="1"/>
  <c r="H18" i="2"/>
  <c r="I18" i="2" s="1"/>
  <c r="H249" i="2"/>
  <c r="I249" i="2" s="1"/>
  <c r="H63" i="2"/>
  <c r="I63" i="2" s="1"/>
  <c r="H64" i="2"/>
  <c r="I64" i="2" s="1"/>
  <c r="H369" i="2"/>
  <c r="I369" i="2" s="1"/>
  <c r="H101" i="2"/>
  <c r="I101" i="2" s="1"/>
  <c r="H331" i="2"/>
  <c r="I331" i="2" s="1"/>
  <c r="H250" i="2"/>
  <c r="I250" i="2" s="1"/>
  <c r="H353" i="2"/>
  <c r="I353" i="2" s="1"/>
  <c r="H251" i="2"/>
  <c r="I251" i="2" s="1"/>
  <c r="H252" i="2"/>
  <c r="I252" i="2" s="1"/>
  <c r="H253" i="2"/>
  <c r="I253" i="2" s="1"/>
  <c r="H332" i="2"/>
  <c r="I332" i="2" s="1"/>
  <c r="H22" i="2"/>
  <c r="I22" i="2" s="1"/>
  <c r="H28" i="2"/>
  <c r="I28" i="2" s="1"/>
  <c r="H136" i="2"/>
  <c r="I136" i="2" s="1"/>
  <c r="H137" i="2"/>
  <c r="I137" i="2" s="1"/>
  <c r="H138" i="2"/>
  <c r="I138" i="2" s="1"/>
  <c r="H139" i="2"/>
  <c r="I139" i="2" s="1"/>
  <c r="H333" i="2"/>
  <c r="I333" i="2" s="1"/>
  <c r="H102" i="2"/>
  <c r="I102" i="2" s="1"/>
  <c r="H254" i="2"/>
  <c r="I254" i="2" s="1"/>
  <c r="H103" i="2"/>
  <c r="I103" i="2" s="1"/>
  <c r="H313" i="2"/>
  <c r="I313" i="2" s="1"/>
  <c r="H104" i="2"/>
  <c r="I104" i="2" s="1"/>
  <c r="H66" i="2"/>
  <c r="I66" i="2" s="1"/>
  <c r="H314" i="2"/>
  <c r="I314" i="2" s="1"/>
  <c r="H370" i="2"/>
  <c r="I370" i="2" s="1"/>
  <c r="H287" i="2"/>
  <c r="I287" i="2" s="1"/>
  <c r="H255" i="2"/>
  <c r="I255" i="2" s="1"/>
  <c r="H175" i="2"/>
  <c r="I175" i="2" s="1"/>
  <c r="H176" i="2"/>
  <c r="I176" i="2" s="1"/>
  <c r="H256" i="2"/>
  <c r="I256" i="2" s="1"/>
  <c r="H177" i="2"/>
  <c r="I177" i="2" s="1"/>
  <c r="H178" i="2"/>
  <c r="I178" i="2" s="1"/>
  <c r="H179" i="2"/>
  <c r="I179" i="2" s="1"/>
  <c r="H288" i="2"/>
  <c r="I288" i="2" s="1"/>
  <c r="H289" i="2"/>
  <c r="I289" i="2" s="1"/>
  <c r="H354" i="2"/>
  <c r="I354" i="2" s="1"/>
  <c r="H140" i="2"/>
  <c r="I140" i="2" s="1"/>
  <c r="H141" i="2"/>
  <c r="I141" i="2" s="1"/>
  <c r="H290" i="2"/>
  <c r="I290" i="2" s="1"/>
  <c r="H142" i="2"/>
  <c r="I142" i="2" s="1"/>
  <c r="H105" i="2"/>
  <c r="I105" i="2" s="1"/>
  <c r="H257" i="2"/>
  <c r="I257" i="2" s="1"/>
  <c r="H143" i="2"/>
  <c r="I143" i="2" s="1"/>
  <c r="H144" i="2"/>
  <c r="I144" i="2" s="1"/>
  <c r="H258" i="2"/>
  <c r="I258" i="2" s="1"/>
  <c r="H259" i="2"/>
  <c r="I259" i="2" s="1"/>
  <c r="H145" i="2"/>
  <c r="I145" i="2" s="1"/>
  <c r="H260" i="2"/>
  <c r="I260" i="2" s="1"/>
  <c r="H261" i="2"/>
  <c r="I261" i="2" s="1"/>
  <c r="H315" i="2"/>
  <c r="I315" i="2" s="1"/>
  <c r="H4" i="2"/>
  <c r="I4" i="2" s="1"/>
  <c r="H209" i="2"/>
  <c r="I209" i="2" s="1"/>
  <c r="H210" i="2"/>
  <c r="I210" i="2" s="1"/>
  <c r="H211" i="2"/>
  <c r="I211" i="2" s="1"/>
  <c r="H212" i="2"/>
  <c r="I212" i="2" s="1"/>
  <c r="H213" i="2"/>
  <c r="I213" i="2" s="1"/>
  <c r="H214" i="2"/>
  <c r="I214" i="2" s="1"/>
  <c r="H180" i="2"/>
  <c r="I180" i="2" s="1"/>
  <c r="H262" i="2"/>
  <c r="I262" i="2" s="1"/>
  <c r="H371" i="2"/>
  <c r="I371" i="2" s="1"/>
  <c r="H372" i="2"/>
  <c r="I372" i="2" s="1"/>
  <c r="H408" i="2"/>
  <c r="I408" i="2" s="1"/>
  <c r="H427" i="2"/>
  <c r="I427" i="2" s="1"/>
  <c r="H451" i="2"/>
  <c r="I451" i="2" s="1"/>
  <c r="H431" i="2"/>
  <c r="I431" i="2" s="1"/>
  <c r="H17" i="2"/>
  <c r="I17" i="2" s="1"/>
  <c r="H16" i="2"/>
  <c r="I16" i="2" s="1"/>
  <c r="H493" i="2"/>
  <c r="I493" i="2" s="1"/>
  <c r="H410" i="2"/>
  <c r="I410" i="2" s="1"/>
  <c r="H428" i="2"/>
  <c r="I428" i="2" s="1"/>
  <c r="H291" i="2"/>
  <c r="I291" i="2" s="1"/>
  <c r="H398" i="2"/>
  <c r="I398" i="2" s="1"/>
  <c r="H436" i="2"/>
  <c r="I436" i="2" s="1"/>
  <c r="H440" i="2"/>
  <c r="I440" i="2" s="1"/>
  <c r="H146" i="2"/>
  <c r="I146" i="2" s="1"/>
  <c r="H473" i="2"/>
  <c r="I473" i="2" s="1"/>
  <c r="H425" i="2"/>
  <c r="I425" i="2" s="1"/>
  <c r="H476" i="2"/>
  <c r="I476" i="2" s="1"/>
  <c r="H409" i="2"/>
  <c r="I409" i="2" s="1"/>
  <c r="H449" i="2"/>
  <c r="I449" i="2" s="1"/>
  <c r="H479" i="2"/>
  <c r="I479" i="2" s="1"/>
  <c r="H457" i="2"/>
  <c r="I457" i="2" s="1"/>
  <c r="H13" i="2"/>
  <c r="I13" i="2" s="1"/>
  <c r="H393" i="2"/>
  <c r="I393" i="2" s="1"/>
  <c r="H477" i="2"/>
  <c r="I477" i="2" s="1"/>
  <c r="H447" i="2"/>
  <c r="I447" i="2" s="1"/>
  <c r="H3" i="2"/>
  <c r="I3" i="2" s="1"/>
  <c r="H480" i="2"/>
  <c r="I480" i="2" s="1"/>
  <c r="H430" i="2"/>
  <c r="I430" i="2" s="1"/>
  <c r="H106" i="2"/>
  <c r="I106" i="2" s="1"/>
  <c r="H390" i="2"/>
  <c r="I390" i="2" s="1"/>
  <c r="H435" i="2"/>
  <c r="I435" i="2" s="1"/>
  <c r="H481" i="2"/>
  <c r="I481" i="2" s="1"/>
  <c r="H432" i="2"/>
  <c r="I432" i="2" s="1"/>
  <c r="H471" i="2"/>
  <c r="I471" i="2" s="1"/>
  <c r="H386" i="2"/>
  <c r="I386" i="2" s="1"/>
  <c r="H5" i="2"/>
  <c r="I5" i="2" s="1"/>
  <c r="H424" i="2"/>
  <c r="I424" i="2" s="1"/>
  <c r="H454" i="2"/>
  <c r="I454" i="2" s="1"/>
  <c r="H465" i="2"/>
  <c r="I465" i="2" s="1"/>
  <c r="H373" i="2"/>
  <c r="I373" i="2" s="1"/>
  <c r="H443" i="2"/>
  <c r="I443" i="2" s="1"/>
  <c r="H419" i="2"/>
  <c r="I419" i="2" s="1"/>
  <c r="H421" i="2"/>
  <c r="I421" i="2" s="1"/>
  <c r="H389" i="2"/>
  <c r="I389" i="2" s="1"/>
  <c r="H396" i="2"/>
  <c r="I396" i="2" s="1"/>
  <c r="H453" i="2"/>
  <c r="I453" i="2" s="1"/>
  <c r="H433" i="2"/>
  <c r="I433" i="2" s="1"/>
  <c r="H458" i="2"/>
  <c r="I458" i="2" s="1"/>
  <c r="H488" i="2"/>
  <c r="I488" i="2" s="1"/>
  <c r="H484" i="2"/>
  <c r="I484" i="2" s="1"/>
  <c r="H434" i="2"/>
  <c r="I434" i="2" s="1"/>
  <c r="H360" i="2"/>
  <c r="I360" i="2" s="1"/>
  <c r="H456" i="2"/>
  <c r="I456" i="2" s="1"/>
  <c r="H437" i="2"/>
  <c r="I437" i="2" s="1"/>
  <c r="H492" i="2"/>
  <c r="I492" i="2" s="1"/>
  <c r="H494" i="2"/>
  <c r="I494" i="2" s="1"/>
  <c r="H450" i="2"/>
  <c r="I450" i="2" s="1"/>
  <c r="H65" i="2"/>
  <c r="I65" i="2" s="1"/>
  <c r="H399" i="2"/>
  <c r="I399" i="2" s="1"/>
  <c r="H422" i="2"/>
  <c r="I422" i="2" s="1"/>
  <c r="H41" i="2"/>
  <c r="I41" i="2" s="1"/>
  <c r="H334" i="2"/>
  <c r="I334" i="2" s="1"/>
  <c r="H466" i="2"/>
  <c r="I466" i="2" s="1"/>
  <c r="H292" i="2"/>
  <c r="I292" i="2" s="1"/>
  <c r="H438" i="2"/>
  <c r="I438" i="2" s="1"/>
  <c r="H263" i="2"/>
  <c r="I263" i="2" s="1"/>
  <c r="H495" i="2"/>
  <c r="I495" i="2" s="1"/>
  <c r="H429" i="2"/>
  <c r="I429" i="2" s="1"/>
  <c r="H448" i="2"/>
  <c r="I448" i="2" s="1"/>
  <c r="H472" i="2"/>
  <c r="I472" i="2" s="1"/>
  <c r="H426" i="2"/>
  <c r="I426" i="2" s="1"/>
  <c r="H467" i="2"/>
  <c r="I467" i="2" s="1"/>
  <c r="H387" i="2"/>
  <c r="I387" i="2" s="1"/>
  <c r="H416" i="2"/>
  <c r="I416" i="2" s="1"/>
  <c r="H474" i="2"/>
  <c r="I474" i="2" s="1"/>
  <c r="H478" i="2"/>
  <c r="I478" i="2" s="1"/>
  <c r="H23" i="2"/>
  <c r="I23" i="2" s="1"/>
  <c r="H397" i="2"/>
  <c r="I397" i="2" s="1"/>
  <c r="H417" i="2"/>
  <c r="I417" i="2" s="1"/>
  <c r="H452" i="2"/>
  <c r="I452" i="2" s="1"/>
  <c r="H361" i="2"/>
  <c r="I361" i="2" s="1"/>
  <c r="H420" i="2"/>
  <c r="I420" i="2" s="1"/>
  <c r="H391" i="2"/>
  <c r="I391" i="2" s="1"/>
  <c r="H418" i="2"/>
  <c r="I418" i="2" s="1"/>
  <c r="H485" i="2"/>
  <c r="I485" i="2" s="1"/>
  <c r="H486" i="2"/>
  <c r="I486" i="2" s="1"/>
  <c r="H412" i="2"/>
  <c r="I412" i="2" s="1"/>
  <c r="H468" i="2"/>
  <c r="I468" i="2" s="1"/>
  <c r="H459" i="2"/>
  <c r="I459" i="2" s="1"/>
  <c r="H407" i="2"/>
  <c r="I407" i="2" s="1"/>
  <c r="H445" i="2"/>
  <c r="I445" i="2" s="1"/>
  <c r="H264" i="2"/>
  <c r="I264" i="2" s="1"/>
  <c r="H460" i="2"/>
  <c r="I460" i="2" s="1"/>
  <c r="H489" i="2"/>
  <c r="I489" i="2" s="1"/>
  <c r="H374" i="2"/>
  <c r="I374" i="2" s="1"/>
  <c r="H401" i="2"/>
  <c r="I401" i="2" s="1"/>
  <c r="H403" i="2"/>
  <c r="I403" i="2" s="1"/>
  <c r="H413" i="2"/>
  <c r="I413" i="2" s="1"/>
  <c r="H414" i="2"/>
  <c r="I414" i="2" s="1"/>
  <c r="H490" i="2"/>
  <c r="I490" i="2" s="1"/>
  <c r="H441" i="2"/>
  <c r="I441" i="2" s="1"/>
  <c r="H395" i="2"/>
  <c r="I395" i="2" s="1"/>
  <c r="H215" i="2"/>
  <c r="I215" i="2" s="1"/>
  <c r="H388" i="2"/>
  <c r="I388" i="2" s="1"/>
  <c r="H107" i="2"/>
  <c r="I107" i="2" s="1"/>
  <c r="H404" i="2"/>
  <c r="I404" i="2" s="1"/>
  <c r="H487" i="2"/>
  <c r="I487" i="2" s="1"/>
  <c r="H439" i="2"/>
  <c r="I439" i="2" s="1"/>
  <c r="H483" i="2"/>
  <c r="I483" i="2" s="1"/>
  <c r="H411" i="2"/>
  <c r="I411" i="2" s="1"/>
  <c r="H400" i="2"/>
  <c r="I400" i="2" s="1"/>
  <c r="H463" i="2"/>
  <c r="I463" i="2" s="1"/>
  <c r="H402" i="2"/>
  <c r="I402" i="2" s="1"/>
  <c r="H442" i="2"/>
  <c r="I442" i="2" s="1"/>
  <c r="H446" i="2"/>
  <c r="I446" i="2" s="1"/>
  <c r="H39" i="2"/>
  <c r="I39" i="2" s="1"/>
  <c r="H461" i="2"/>
  <c r="I461" i="2" s="1"/>
  <c r="H27" i="2"/>
  <c r="I27" i="2" s="1"/>
  <c r="H469" i="2"/>
  <c r="I469" i="2" s="1"/>
  <c r="H265" i="2"/>
  <c r="I265" i="2" s="1"/>
  <c r="H405" i="2"/>
  <c r="I405" i="2" s="1"/>
  <c r="H455" i="2"/>
  <c r="I455" i="2" s="1"/>
  <c r="H406" i="2"/>
  <c r="I406" i="2" s="1"/>
  <c r="H9" i="2"/>
  <c r="I9" i="2" s="1"/>
  <c r="H423" i="2"/>
  <c r="I423" i="2" s="1"/>
  <c r="H470" i="2"/>
  <c r="I470" i="2" s="1"/>
  <c r="H491" i="2"/>
  <c r="I491" i="2" s="1"/>
  <c r="H415" i="2"/>
  <c r="I415" i="2" s="1"/>
  <c r="H392" i="2"/>
  <c r="I392" i="2" s="1"/>
  <c r="H462" i="2"/>
  <c r="I462" i="2" s="1"/>
  <c r="H37" i="2"/>
  <c r="I37" i="2" s="1"/>
  <c r="H464" i="2"/>
  <c r="I464" i="2" s="1"/>
  <c r="H482" i="2"/>
  <c r="I482" i="2" s="1"/>
  <c r="H475" i="2"/>
  <c r="I475" i="2" s="1"/>
  <c r="H444" i="2"/>
  <c r="I444" i="2" s="1"/>
  <c r="H40" i="2"/>
  <c r="I40" i="2" s="1"/>
  <c r="H394" i="2"/>
  <c r="I394" i="2" s="1"/>
  <c r="H216" i="2"/>
  <c r="I216" i="2" s="1"/>
  <c r="H11" i="2"/>
  <c r="I11" i="2" s="1"/>
  <c r="H355" i="2"/>
  <c r="I355" i="2" s="1"/>
  <c r="K11" i="2" l="1"/>
  <c r="M494" i="2"/>
  <c r="M39" i="2"/>
  <c r="M491" i="2"/>
  <c r="M489" i="2"/>
  <c r="M487" i="2"/>
  <c r="M485" i="2"/>
  <c r="M5" i="2"/>
  <c r="M482" i="2"/>
  <c r="M480" i="2"/>
  <c r="M479" i="2"/>
  <c r="M477" i="2"/>
  <c r="M475" i="2"/>
  <c r="M473" i="2"/>
  <c r="M471" i="2"/>
  <c r="M469" i="2"/>
  <c r="M467" i="2"/>
  <c r="M41" i="2"/>
  <c r="M464" i="2"/>
  <c r="M462" i="2"/>
  <c r="M460" i="2"/>
  <c r="M458" i="2"/>
  <c r="M456" i="2"/>
  <c r="M454" i="2"/>
  <c r="M452" i="2"/>
  <c r="M450" i="2"/>
  <c r="M448" i="2"/>
  <c r="M446" i="2"/>
  <c r="M444" i="2"/>
  <c r="M442" i="2"/>
  <c r="M23" i="2"/>
  <c r="M439" i="2"/>
  <c r="M437" i="2"/>
  <c r="M435" i="2"/>
  <c r="M433" i="2"/>
  <c r="M432" i="2"/>
  <c r="M428" i="2"/>
  <c r="M425" i="2"/>
  <c r="M421" i="2"/>
  <c r="M417" i="2"/>
  <c r="M27" i="2"/>
  <c r="M411" i="2"/>
  <c r="M407" i="2"/>
  <c r="M403" i="2"/>
  <c r="M399" i="2"/>
  <c r="M395" i="2"/>
  <c r="M392" i="2"/>
  <c r="M388" i="2"/>
  <c r="M384" i="2"/>
  <c r="M380" i="2"/>
  <c r="M376" i="2"/>
  <c r="M372" i="2"/>
  <c r="M7" i="2"/>
  <c r="M365" i="2"/>
  <c r="M362" i="2"/>
  <c r="M18" i="2"/>
  <c r="M31" i="2"/>
  <c r="M4" i="2"/>
  <c r="M351" i="2"/>
  <c r="M347" i="2"/>
  <c r="M343" i="2"/>
  <c r="M340" i="2"/>
  <c r="M336" i="2"/>
  <c r="M3" i="2"/>
  <c r="M330" i="2"/>
  <c r="M326" i="2"/>
  <c r="M430" i="2"/>
  <c r="M40" i="2"/>
  <c r="M423" i="2"/>
  <c r="M419" i="2"/>
  <c r="M416" i="2"/>
  <c r="M413" i="2"/>
  <c r="M409" i="2"/>
  <c r="M405" i="2"/>
  <c r="M401" i="2"/>
  <c r="M397" i="2"/>
  <c r="M9" i="2"/>
  <c r="M390" i="2"/>
  <c r="M386" i="2"/>
  <c r="M382" i="2"/>
  <c r="M378" i="2"/>
  <c r="M374" i="2"/>
  <c r="M370" i="2"/>
  <c r="M367" i="2"/>
  <c r="M19" i="2"/>
  <c r="M361" i="2"/>
  <c r="M358" i="2"/>
  <c r="M21" i="2"/>
  <c r="M353" i="2"/>
  <c r="M349" i="2"/>
  <c r="M345" i="2"/>
  <c r="M25" i="2"/>
  <c r="M338" i="2"/>
  <c r="M37" i="2"/>
  <c r="M332" i="2"/>
  <c r="M328" i="2"/>
  <c r="M36" i="2"/>
  <c r="M323" i="2"/>
  <c r="M321" i="2"/>
  <c r="M320" i="2"/>
  <c r="M318" i="2"/>
  <c r="M12" i="2"/>
  <c r="M315" i="2"/>
  <c r="M313" i="2"/>
  <c r="M311" i="2"/>
  <c r="M309" i="2"/>
  <c r="M307" i="2"/>
  <c r="M305" i="2"/>
  <c r="M303" i="2"/>
  <c r="M301" i="2"/>
  <c r="M299" i="2"/>
  <c r="M297" i="2"/>
  <c r="M295" i="2"/>
  <c r="M294" i="2"/>
  <c r="M292" i="2"/>
  <c r="M16" i="2"/>
  <c r="M289" i="2"/>
  <c r="M287" i="2"/>
  <c r="M285" i="2"/>
  <c r="M283" i="2"/>
  <c r="M281" i="2"/>
  <c r="M279" i="2"/>
  <c r="M277" i="2"/>
  <c r="M275" i="2"/>
  <c r="M273" i="2"/>
  <c r="M271" i="2"/>
  <c r="M269" i="2"/>
  <c r="M267" i="2"/>
  <c r="M265" i="2"/>
  <c r="M263" i="2"/>
  <c r="M261" i="2"/>
  <c r="M259" i="2"/>
  <c r="M257" i="2"/>
  <c r="M255" i="2"/>
  <c r="M253" i="2"/>
  <c r="M251" i="2"/>
  <c r="M249" i="2"/>
  <c r="M247" i="2"/>
  <c r="M245" i="2"/>
  <c r="M243" i="2"/>
  <c r="M241" i="2"/>
  <c r="M239" i="2"/>
  <c r="M237" i="2"/>
  <c r="M235" i="2"/>
  <c r="M233" i="2"/>
  <c r="M231" i="2"/>
  <c r="M229" i="2"/>
  <c r="M227" i="2"/>
  <c r="M225" i="2"/>
  <c r="M223" i="2"/>
  <c r="M221" i="2"/>
  <c r="M219" i="2"/>
  <c r="M217" i="2"/>
  <c r="M215" i="2"/>
  <c r="M213" i="2"/>
  <c r="M211" i="2"/>
  <c r="M209" i="2"/>
  <c r="M207" i="2"/>
  <c r="M205" i="2"/>
  <c r="M203" i="2"/>
  <c r="M201" i="2"/>
  <c r="M199" i="2"/>
  <c r="M197" i="2"/>
  <c r="M195" i="2"/>
  <c r="M194" i="2"/>
  <c r="M192" i="2"/>
  <c r="M190" i="2"/>
  <c r="M188" i="2"/>
  <c r="M8" i="2"/>
  <c r="M186" i="2"/>
  <c r="M185" i="2"/>
  <c r="M183" i="2"/>
  <c r="M15" i="2"/>
  <c r="M180" i="2"/>
  <c r="M178" i="2"/>
  <c r="M176" i="2"/>
  <c r="M28" i="2"/>
  <c r="M174" i="2"/>
  <c r="M14" i="2"/>
  <c r="M171" i="2"/>
  <c r="M170" i="2"/>
  <c r="M169" i="2"/>
  <c r="M167" i="2"/>
  <c r="M165" i="2"/>
  <c r="M163" i="2"/>
  <c r="M161" i="2"/>
  <c r="M159" i="2"/>
  <c r="M157" i="2"/>
  <c r="M155" i="2"/>
  <c r="M153" i="2"/>
  <c r="M34" i="2"/>
  <c r="M150" i="2"/>
  <c r="M148" i="2"/>
  <c r="M146" i="2"/>
  <c r="M144" i="2"/>
  <c r="M142" i="2"/>
  <c r="M140" i="2"/>
  <c r="M138" i="2"/>
  <c r="M136" i="2"/>
  <c r="M134" i="2"/>
  <c r="M132" i="2"/>
  <c r="M130" i="2"/>
  <c r="M128" i="2"/>
  <c r="M126" i="2"/>
  <c r="M124" i="2"/>
  <c r="M122" i="2"/>
  <c r="M2" i="2"/>
  <c r="M119" i="2"/>
  <c r="M117" i="2"/>
  <c r="M115" i="2"/>
  <c r="M114" i="2"/>
  <c r="M112" i="2"/>
  <c r="M110" i="2"/>
  <c r="M108" i="2"/>
  <c r="M106" i="2"/>
  <c r="M104" i="2"/>
  <c r="M102" i="2"/>
  <c r="M100" i="2"/>
  <c r="M98" i="2"/>
  <c r="M96" i="2"/>
  <c r="M94" i="2"/>
  <c r="M92" i="2"/>
  <c r="M32" i="2"/>
  <c r="M89" i="2"/>
  <c r="M87" i="2"/>
  <c r="M85" i="2"/>
  <c r="M83" i="2"/>
  <c r="M81" i="2"/>
  <c r="M79" i="2"/>
  <c r="M77" i="2"/>
  <c r="M75" i="2"/>
  <c r="M73" i="2"/>
  <c r="M71" i="2"/>
  <c r="M69" i="2"/>
  <c r="M67" i="2"/>
  <c r="M20" i="2"/>
  <c r="M64" i="2"/>
  <c r="M62" i="2"/>
  <c r="M60" i="2"/>
  <c r="M58" i="2"/>
  <c r="M56" i="2"/>
  <c r="M54" i="2"/>
  <c r="M52" i="2"/>
  <c r="M50" i="2"/>
  <c r="M48" i="2"/>
  <c r="M46" i="2"/>
  <c r="M44" i="2"/>
  <c r="M42" i="2"/>
  <c r="M72" i="2"/>
  <c r="M80" i="2"/>
  <c r="M88" i="2"/>
  <c r="M95" i="2"/>
  <c r="M103" i="2"/>
  <c r="M111" i="2"/>
  <c r="M118" i="2"/>
  <c r="M125" i="2"/>
  <c r="M133" i="2"/>
  <c r="M141" i="2"/>
  <c r="M149" i="2"/>
  <c r="M156" i="2"/>
  <c r="M164" i="2"/>
  <c r="M6" i="2"/>
  <c r="M175" i="2"/>
  <c r="M182" i="2"/>
  <c r="M187" i="2"/>
  <c r="M29" i="2"/>
  <c r="M49" i="2"/>
  <c r="M57" i="2"/>
  <c r="M65" i="2"/>
  <c r="M495" i="2"/>
  <c r="M493" i="2"/>
  <c r="M492" i="2"/>
  <c r="M490" i="2"/>
  <c r="M488" i="2"/>
  <c r="M486" i="2"/>
  <c r="M484" i="2"/>
  <c r="M483" i="2"/>
  <c r="M481" i="2"/>
  <c r="M11" i="2"/>
  <c r="M478" i="2"/>
  <c r="M476" i="2"/>
  <c r="M474" i="2"/>
  <c r="M472" i="2"/>
  <c r="M470" i="2"/>
  <c r="M468" i="2"/>
  <c r="M466" i="2"/>
  <c r="M465" i="2"/>
  <c r="M463" i="2"/>
  <c r="M461" i="2"/>
  <c r="M459" i="2"/>
  <c r="M457" i="2"/>
  <c r="M455" i="2"/>
  <c r="M453" i="2"/>
  <c r="M451" i="2"/>
  <c r="M449" i="2"/>
  <c r="M447" i="2"/>
  <c r="M445" i="2"/>
  <c r="M443" i="2"/>
  <c r="M441" i="2"/>
  <c r="M440" i="2"/>
  <c r="M438" i="2"/>
  <c r="M436" i="2"/>
  <c r="M434" i="2"/>
  <c r="M13" i="2"/>
  <c r="M191" i="2"/>
  <c r="M26" i="2"/>
  <c r="M179" i="2"/>
  <c r="M173" i="2"/>
  <c r="M168" i="2"/>
  <c r="M160" i="2"/>
  <c r="M152" i="2"/>
  <c r="M145" i="2"/>
  <c r="M137" i="2"/>
  <c r="M129" i="2"/>
  <c r="M121" i="2"/>
  <c r="M10" i="2"/>
  <c r="M107" i="2"/>
  <c r="M99" i="2"/>
  <c r="M91" i="2"/>
  <c r="M84" i="2"/>
  <c r="M76" i="2"/>
  <c r="M68" i="2"/>
  <c r="M61" i="2"/>
  <c r="M53" i="2"/>
  <c r="M45" i="2"/>
  <c r="M431" i="2"/>
  <c r="M429" i="2"/>
  <c r="M427" i="2"/>
  <c r="M426" i="2"/>
  <c r="M424" i="2"/>
  <c r="M422" i="2"/>
  <c r="M420" i="2"/>
  <c r="M418" i="2"/>
  <c r="M17" i="2"/>
  <c r="M415" i="2"/>
  <c r="M414" i="2"/>
  <c r="M412" i="2"/>
  <c r="M410" i="2"/>
  <c r="M408" i="2"/>
  <c r="M406" i="2"/>
  <c r="M404" i="2"/>
  <c r="M402" i="2"/>
  <c r="M400" i="2"/>
  <c r="M398" i="2"/>
  <c r="M396" i="2"/>
  <c r="M394" i="2"/>
  <c r="M393" i="2"/>
  <c r="M391" i="2"/>
  <c r="M389" i="2"/>
  <c r="M387" i="2"/>
  <c r="M385" i="2"/>
  <c r="M383" i="2"/>
  <c r="M381" i="2"/>
  <c r="M379" i="2"/>
  <c r="M377" i="2"/>
  <c r="M375" i="2"/>
  <c r="M373" i="2"/>
  <c r="M371" i="2"/>
  <c r="M369" i="2"/>
  <c r="M368" i="2"/>
  <c r="M366" i="2"/>
  <c r="M364" i="2"/>
  <c r="M363" i="2"/>
  <c r="M38" i="2"/>
  <c r="M360" i="2"/>
  <c r="M359" i="2"/>
  <c r="M357" i="2"/>
  <c r="M356" i="2"/>
  <c r="M355" i="2"/>
  <c r="M354" i="2"/>
  <c r="M352" i="2"/>
  <c r="M350" i="2"/>
  <c r="M348" i="2"/>
  <c r="M346" i="2"/>
  <c r="M344" i="2"/>
  <c r="M342" i="2"/>
  <c r="M341" i="2"/>
  <c r="M339" i="2"/>
  <c r="M337" i="2"/>
  <c r="M335" i="2"/>
  <c r="M334" i="2"/>
  <c r="M333" i="2"/>
  <c r="M331" i="2"/>
  <c r="M329" i="2"/>
  <c r="M327" i="2"/>
  <c r="M325" i="2"/>
  <c r="M324" i="2"/>
  <c r="M322" i="2"/>
  <c r="M33" i="2"/>
  <c r="M319" i="2"/>
  <c r="M317" i="2"/>
  <c r="M316" i="2"/>
  <c r="M314" i="2"/>
  <c r="M312" i="2"/>
  <c r="M310" i="2"/>
  <c r="M308" i="2"/>
  <c r="M306" i="2"/>
  <c r="M304" i="2"/>
  <c r="M302" i="2"/>
  <c r="M300" i="2"/>
  <c r="M298" i="2"/>
  <c r="M296" i="2"/>
  <c r="M30" i="2"/>
  <c r="M293" i="2"/>
  <c r="M291" i="2"/>
  <c r="M290" i="2"/>
  <c r="M288" i="2"/>
  <c r="M286" i="2"/>
  <c r="M284" i="2"/>
  <c r="M282" i="2"/>
  <c r="M280" i="2"/>
  <c r="M278" i="2"/>
  <c r="M276" i="2"/>
  <c r="M274" i="2"/>
  <c r="M272" i="2"/>
  <c r="M270" i="2"/>
  <c r="M268" i="2"/>
  <c r="M266" i="2"/>
  <c r="M264" i="2"/>
  <c r="M262" i="2"/>
  <c r="M260" i="2"/>
  <c r="M258" i="2"/>
  <c r="M256" i="2"/>
  <c r="M254" i="2"/>
  <c r="M252" i="2"/>
  <c r="M250" i="2"/>
  <c r="M248" i="2"/>
  <c r="M246" i="2"/>
  <c r="M244" i="2"/>
  <c r="M242" i="2"/>
  <c r="M240" i="2"/>
  <c r="M238" i="2"/>
  <c r="M236" i="2"/>
  <c r="M234" i="2"/>
  <c r="M232" i="2"/>
  <c r="M230" i="2"/>
  <c r="M228" i="2"/>
  <c r="M226" i="2"/>
  <c r="M224" i="2"/>
  <c r="M222" i="2"/>
  <c r="M220" i="2"/>
  <c r="M218" i="2"/>
  <c r="M216" i="2"/>
  <c r="M214" i="2"/>
  <c r="M212" i="2"/>
  <c r="M210" i="2"/>
  <c r="M208" i="2"/>
  <c r="M206" i="2"/>
  <c r="M204" i="2"/>
  <c r="M202" i="2"/>
  <c r="M200" i="2"/>
  <c r="M198" i="2"/>
  <c r="M196" i="2"/>
  <c r="M193" i="2"/>
  <c r="M189" i="2"/>
  <c r="M24" i="2"/>
  <c r="M184" i="2"/>
  <c r="M181" i="2"/>
  <c r="M177" i="2"/>
  <c r="M22" i="2"/>
  <c r="M172" i="2"/>
  <c r="M35" i="2"/>
  <c r="M166" i="2"/>
  <c r="M162" i="2"/>
  <c r="M158" i="2"/>
  <c r="M154" i="2"/>
  <c r="M151" i="2"/>
  <c r="M147" i="2"/>
  <c r="M143" i="2"/>
  <c r="M139" i="2"/>
  <c r="M135" i="2"/>
  <c r="M131" i="2"/>
  <c r="M127" i="2"/>
  <c r="M123" i="2"/>
  <c r="M120" i="2"/>
  <c r="M116" i="2"/>
  <c r="M113" i="2"/>
  <c r="M109" i="2"/>
  <c r="M105" i="2"/>
  <c r="M101" i="2"/>
  <c r="M97" i="2"/>
  <c r="M93" i="2"/>
  <c r="M90" i="2"/>
  <c r="M86" i="2"/>
  <c r="M82" i="2"/>
  <c r="M78" i="2"/>
  <c r="M74" i="2"/>
  <c r="M70" i="2"/>
  <c r="M66" i="2"/>
  <c r="M63" i="2"/>
  <c r="M59" i="2"/>
  <c r="M55" i="2"/>
  <c r="M51" i="2"/>
  <c r="M47" i="2"/>
  <c r="M43" i="2"/>
  <c r="K355" i="2"/>
  <c r="K216" i="2"/>
  <c r="K40" i="2"/>
  <c r="K475" i="2"/>
  <c r="K464" i="2"/>
  <c r="K462" i="2"/>
  <c r="K415" i="2"/>
  <c r="K470" i="2"/>
  <c r="K9" i="2"/>
  <c r="K455" i="2"/>
  <c r="K265" i="2"/>
  <c r="K27" i="2"/>
  <c r="K39" i="2"/>
  <c r="K442" i="2"/>
  <c r="K463" i="2"/>
  <c r="K411" i="2"/>
  <c r="K439" i="2"/>
  <c r="K404" i="2"/>
  <c r="K388" i="2"/>
  <c r="K395" i="2"/>
  <c r="K490" i="2"/>
  <c r="K413" i="2"/>
  <c r="K401" i="2"/>
  <c r="K489" i="2"/>
  <c r="K264" i="2"/>
  <c r="K407" i="2"/>
  <c r="K486" i="2"/>
  <c r="K418" i="2"/>
  <c r="K420" i="2"/>
  <c r="K452" i="2"/>
  <c r="K397" i="2"/>
  <c r="K478" i="2"/>
  <c r="K416" i="2"/>
  <c r="K467" i="2"/>
  <c r="K472" i="2"/>
  <c r="K429" i="2"/>
  <c r="K263" i="2"/>
  <c r="K292" i="2"/>
  <c r="K334" i="2"/>
  <c r="K422" i="2"/>
  <c r="K65" i="2"/>
  <c r="K494" i="2"/>
  <c r="K437" i="2"/>
  <c r="K360" i="2"/>
  <c r="K484" i="2"/>
  <c r="K458" i="2"/>
  <c r="K453" i="2"/>
  <c r="K389" i="2"/>
  <c r="K394" i="2"/>
  <c r="K444" i="2"/>
  <c r="K482" i="2"/>
  <c r="K37" i="2"/>
  <c r="K392" i="2"/>
  <c r="K491" i="2"/>
  <c r="K423" i="2"/>
  <c r="K406" i="2"/>
  <c r="K405" i="2"/>
  <c r="K469" i="2"/>
  <c r="K461" i="2"/>
  <c r="K446" i="2"/>
  <c r="K402" i="2"/>
  <c r="K400" i="2"/>
  <c r="K483" i="2"/>
  <c r="K487" i="2"/>
  <c r="K107" i="2"/>
  <c r="K215" i="2"/>
  <c r="K441" i="2"/>
  <c r="K414" i="2"/>
  <c r="K403" i="2"/>
  <c r="K374" i="2"/>
  <c r="K460" i="2"/>
  <c r="K445" i="2"/>
  <c r="K459" i="2"/>
  <c r="K485" i="2"/>
  <c r="K391" i="2"/>
  <c r="K361" i="2"/>
  <c r="K417" i="2"/>
  <c r="K23" i="2"/>
  <c r="K474" i="2"/>
  <c r="K387" i="2"/>
  <c r="K426" i="2"/>
  <c r="K448" i="2"/>
  <c r="K495" i="2"/>
  <c r="K438" i="2"/>
  <c r="K466" i="2"/>
  <c r="K41" i="2"/>
  <c r="K399" i="2"/>
  <c r="K450" i="2"/>
  <c r="K492" i="2"/>
  <c r="K456" i="2"/>
  <c r="K434" i="2"/>
  <c r="K488" i="2"/>
  <c r="K433" i="2"/>
  <c r="K396" i="2"/>
  <c r="K421" i="2"/>
  <c r="K443" i="2"/>
  <c r="K465" i="2"/>
  <c r="K424" i="2"/>
  <c r="K386" i="2"/>
  <c r="K432" i="2"/>
  <c r="K435" i="2"/>
  <c r="K106" i="2"/>
  <c r="K480" i="2"/>
  <c r="K447" i="2"/>
  <c r="K393" i="2"/>
  <c r="K457" i="2"/>
  <c r="K449" i="2"/>
  <c r="K476" i="2"/>
  <c r="K473" i="2"/>
  <c r="K440" i="2"/>
  <c r="K398" i="2"/>
  <c r="K428" i="2"/>
  <c r="K493" i="2"/>
  <c r="K17" i="2"/>
  <c r="K451" i="2"/>
  <c r="K408" i="2"/>
  <c r="K371" i="2"/>
  <c r="K180" i="2"/>
  <c r="K213" i="2"/>
  <c r="K211" i="2"/>
  <c r="K209" i="2"/>
  <c r="K315" i="2"/>
  <c r="K260" i="2"/>
  <c r="K259" i="2"/>
  <c r="K144" i="2"/>
  <c r="K257" i="2"/>
  <c r="K142" i="2"/>
  <c r="K141" i="2"/>
  <c r="K354" i="2"/>
  <c r="K288" i="2"/>
  <c r="K178" i="2"/>
  <c r="K256" i="2"/>
  <c r="K175" i="2"/>
  <c r="K287" i="2"/>
  <c r="K314" i="2"/>
  <c r="K104" i="2"/>
  <c r="K103" i="2"/>
  <c r="K102" i="2"/>
  <c r="K139" i="2"/>
  <c r="K137" i="2"/>
  <c r="K28" i="2"/>
  <c r="K332" i="2"/>
  <c r="K252" i="2"/>
  <c r="K353" i="2"/>
  <c r="K331" i="2"/>
  <c r="K419" i="2"/>
  <c r="K373" i="2"/>
  <c r="K454" i="2"/>
  <c r="K5" i="2"/>
  <c r="K471" i="2"/>
  <c r="K481" i="2"/>
  <c r="K390" i="2"/>
  <c r="K430" i="2"/>
  <c r="K3" i="2"/>
  <c r="K477" i="2"/>
  <c r="K13" i="2"/>
  <c r="K479" i="2"/>
  <c r="K409" i="2"/>
  <c r="K425" i="2"/>
  <c r="K146" i="2"/>
  <c r="K436" i="2"/>
  <c r="K291" i="2"/>
  <c r="K410" i="2"/>
  <c r="K16" i="2"/>
  <c r="K431" i="2"/>
  <c r="K427" i="2"/>
  <c r="K372" i="2"/>
  <c r="K262" i="2"/>
  <c r="K214" i="2"/>
  <c r="K212" i="2"/>
  <c r="K210" i="2"/>
  <c r="K4" i="2"/>
  <c r="K261" i="2"/>
  <c r="K145" i="2"/>
  <c r="K258" i="2"/>
  <c r="K143" i="2"/>
  <c r="K105" i="2"/>
  <c r="K290" i="2"/>
  <c r="K140" i="2"/>
  <c r="K289" i="2"/>
  <c r="K179" i="2"/>
  <c r="K177" i="2"/>
  <c r="K176" i="2"/>
  <c r="K255" i="2"/>
  <c r="K370" i="2"/>
  <c r="K66" i="2"/>
  <c r="K313" i="2"/>
  <c r="K254" i="2"/>
  <c r="K333" i="2"/>
  <c r="K138" i="2"/>
  <c r="K136" i="2"/>
  <c r="K22" i="2"/>
  <c r="K253" i="2"/>
  <c r="K251" i="2"/>
  <c r="K250" i="2"/>
  <c r="K101" i="2"/>
  <c r="K64" i="2"/>
  <c r="K249" i="2"/>
  <c r="K330" i="2"/>
  <c r="K174" i="2"/>
  <c r="K134" i="2"/>
  <c r="K208" i="2"/>
  <c r="K247" i="2"/>
  <c r="K245" i="2"/>
  <c r="K328" i="2"/>
  <c r="K207" i="2"/>
  <c r="K286" i="2"/>
  <c r="K14" i="2"/>
  <c r="K172" i="2"/>
  <c r="K326" i="2"/>
  <c r="K285" i="2"/>
  <c r="K284" i="2"/>
  <c r="K98" i="2"/>
  <c r="K244" i="2"/>
  <c r="K325" i="2"/>
  <c r="K170" i="2"/>
  <c r="K205" i="2"/>
  <c r="K169" i="2"/>
  <c r="K352" i="2"/>
  <c r="K242" i="2"/>
  <c r="K283" i="2"/>
  <c r="K96" i="2"/>
  <c r="K241" i="2"/>
  <c r="K167" i="2"/>
  <c r="K36" i="2"/>
  <c r="K166" i="2"/>
  <c r="K133" i="2"/>
  <c r="K324" i="2"/>
  <c r="K131" i="2"/>
  <c r="K240" i="2"/>
  <c r="K238" i="2"/>
  <c r="K165" i="2"/>
  <c r="K349" i="2"/>
  <c r="K281" i="2"/>
  <c r="K95" i="2"/>
  <c r="K130" i="2"/>
  <c r="K129" i="2"/>
  <c r="K59" i="2"/>
  <c r="K202" i="2"/>
  <c r="K58" i="2"/>
  <c r="K93" i="2"/>
  <c r="K57" i="2"/>
  <c r="K127" i="2"/>
  <c r="K279" i="2"/>
  <c r="K201" i="2"/>
  <c r="K358" i="2"/>
  <c r="K235" i="2"/>
  <c r="K126" i="2"/>
  <c r="K357" i="2"/>
  <c r="K309" i="2"/>
  <c r="K198" i="2"/>
  <c r="K343" i="2"/>
  <c r="K382" i="2"/>
  <c r="K233" i="2"/>
  <c r="K91" i="2"/>
  <c r="K125" i="2"/>
  <c r="K32" i="2"/>
  <c r="K342" i="2"/>
  <c r="K123" i="2"/>
  <c r="K232" i="2"/>
  <c r="K230" i="2"/>
  <c r="K122" i="2"/>
  <c r="K163" i="2"/>
  <c r="K194" i="2"/>
  <c r="K192" i="2"/>
  <c r="K308" i="2"/>
  <c r="K307" i="2"/>
  <c r="K189" i="2"/>
  <c r="K31" i="2"/>
  <c r="K54" i="2"/>
  <c r="K89" i="2"/>
  <c r="K319" i="2"/>
  <c r="K276" i="2"/>
  <c r="K162" i="2"/>
  <c r="K87" i="2"/>
  <c r="K52" i="2"/>
  <c r="K42" i="2"/>
  <c r="K85" i="2"/>
  <c r="K161" i="2"/>
  <c r="K381" i="2"/>
  <c r="K188" i="2"/>
  <c r="K227" i="2"/>
  <c r="K380" i="2"/>
  <c r="K356" i="2"/>
  <c r="K225" i="2"/>
  <c r="K318" i="2"/>
  <c r="K24" i="2"/>
  <c r="K274" i="2"/>
  <c r="K306" i="2"/>
  <c r="K304" i="2"/>
  <c r="K159" i="2"/>
  <c r="K83" i="2"/>
  <c r="K273" i="2"/>
  <c r="K223" i="2"/>
  <c r="K50" i="2"/>
  <c r="K117" i="2"/>
  <c r="K339" i="2"/>
  <c r="K116" i="2"/>
  <c r="K20" i="2"/>
  <c r="K156" i="2"/>
  <c r="K271" i="2"/>
  <c r="K317" i="2"/>
  <c r="K78" i="2"/>
  <c r="K338" i="2"/>
  <c r="K49" i="2"/>
  <c r="K77" i="2"/>
  <c r="K76" i="2"/>
  <c r="K220" i="2"/>
  <c r="K302" i="2"/>
  <c r="K269" i="2"/>
  <c r="K267" i="2"/>
  <c r="K12" i="2"/>
  <c r="K75" i="2"/>
  <c r="K73" i="2"/>
  <c r="K10" i="2"/>
  <c r="K369" i="2"/>
  <c r="K63" i="2"/>
  <c r="K18" i="2"/>
  <c r="K147" i="2"/>
  <c r="K135" i="2"/>
  <c r="K329" i="2"/>
  <c r="K248" i="2"/>
  <c r="K246" i="2"/>
  <c r="K173" i="2"/>
  <c r="K312" i="2"/>
  <c r="K100" i="2"/>
  <c r="K206" i="2"/>
  <c r="K327" i="2"/>
  <c r="K171" i="2"/>
  <c r="K311" i="2"/>
  <c r="K7" i="2"/>
  <c r="K99" i="2"/>
  <c r="K97" i="2"/>
  <c r="K21" i="2"/>
  <c r="K6" i="2"/>
  <c r="K35" i="2"/>
  <c r="K204" i="2"/>
  <c r="K168" i="2"/>
  <c r="K243" i="2"/>
  <c r="K62" i="2"/>
  <c r="K282" i="2"/>
  <c r="K203" i="2"/>
  <c r="K61" i="2"/>
  <c r="K60" i="2"/>
  <c r="K310" i="2"/>
  <c r="K359" i="2"/>
  <c r="K132" i="2"/>
  <c r="K323" i="2"/>
  <c r="K351" i="2"/>
  <c r="K239" i="2"/>
  <c r="K237" i="2"/>
  <c r="K350" i="2"/>
  <c r="K348" i="2"/>
  <c r="K280" i="2"/>
  <c r="K368" i="2"/>
  <c r="K347" i="2"/>
  <c r="K128" i="2"/>
  <c r="K322" i="2"/>
  <c r="K94" i="2"/>
  <c r="K367" i="2"/>
  <c r="K92" i="2"/>
  <c r="K236" i="2"/>
  <c r="K164" i="2"/>
  <c r="K278" i="2"/>
  <c r="K200" i="2"/>
  <c r="K321" i="2"/>
  <c r="K346" i="2"/>
  <c r="K345" i="2"/>
  <c r="K344" i="2"/>
  <c r="K199" i="2"/>
  <c r="K197" i="2"/>
  <c r="K385" i="2"/>
  <c r="K234" i="2"/>
  <c r="K33" i="2"/>
  <c r="K196" i="2"/>
  <c r="K320" i="2"/>
  <c r="K124" i="2"/>
  <c r="K195" i="2"/>
  <c r="K90" i="2"/>
  <c r="K231" i="2"/>
  <c r="K229" i="2"/>
  <c r="K56" i="2"/>
  <c r="K29" i="2"/>
  <c r="K193" i="2"/>
  <c r="K191" i="2"/>
  <c r="K228" i="2"/>
  <c r="K190" i="2"/>
  <c r="K55" i="2"/>
  <c r="K25" i="2"/>
  <c r="K53" i="2"/>
  <c r="K341" i="2"/>
  <c r="K277" i="2"/>
  <c r="K121" i="2"/>
  <c r="K88" i="2"/>
  <c r="K2" i="2"/>
  <c r="K51" i="2"/>
  <c r="K86" i="2"/>
  <c r="K84" i="2"/>
  <c r="K120" i="2"/>
  <c r="K366" i="2"/>
  <c r="K119" i="2"/>
  <c r="K118" i="2"/>
  <c r="K187" i="2"/>
  <c r="K226" i="2"/>
  <c r="K160" i="2"/>
  <c r="K8" i="2"/>
  <c r="K275" i="2"/>
  <c r="K224" i="2"/>
  <c r="K305" i="2"/>
  <c r="K303" i="2"/>
  <c r="K158" i="2"/>
  <c r="K340" i="2"/>
  <c r="K82" i="2"/>
  <c r="K222" i="2"/>
  <c r="K365" i="2"/>
  <c r="K81" i="2"/>
  <c r="K272" i="2"/>
  <c r="K157" i="2"/>
  <c r="K80" i="2"/>
  <c r="K155" i="2"/>
  <c r="K270" i="2"/>
  <c r="K79" i="2"/>
  <c r="K115" i="2"/>
  <c r="K148" i="2"/>
  <c r="K364" i="2"/>
  <c r="K48" i="2"/>
  <c r="K221" i="2"/>
  <c r="K219" i="2"/>
  <c r="K301" i="2"/>
  <c r="K268" i="2"/>
  <c r="K300" i="2"/>
  <c r="K19" i="2"/>
  <c r="K74" i="2"/>
  <c r="K47" i="2"/>
  <c r="K363" i="2"/>
  <c r="K46" i="2"/>
  <c r="K113" i="2"/>
  <c r="K337" i="2"/>
  <c r="K114" i="2"/>
  <c r="K45" i="2"/>
  <c r="K112" i="2"/>
  <c r="K44" i="2"/>
  <c r="K43" i="2"/>
  <c r="K299" i="2"/>
  <c r="K379" i="2"/>
  <c r="K71" i="2"/>
  <c r="K110" i="2"/>
  <c r="K378" i="2"/>
  <c r="K154" i="2"/>
  <c r="K153" i="2"/>
  <c r="K152" i="2"/>
  <c r="K296" i="2"/>
  <c r="K362" i="2"/>
  <c r="K295" i="2"/>
  <c r="K377" i="2"/>
  <c r="K294" i="2"/>
  <c r="K184" i="2"/>
  <c r="K293" i="2"/>
  <c r="K182" i="2"/>
  <c r="K149" i="2"/>
  <c r="K336" i="2"/>
  <c r="K109" i="2"/>
  <c r="K217" i="2"/>
  <c r="K375" i="2"/>
  <c r="K67" i="2"/>
  <c r="K412" i="2"/>
  <c r="K218" i="2"/>
  <c r="K186" i="2"/>
  <c r="K72" i="2"/>
  <c r="K384" i="2"/>
  <c r="K298" i="2"/>
  <c r="K383" i="2"/>
  <c r="K111" i="2"/>
  <c r="K26" i="2"/>
  <c r="K316" i="2"/>
  <c r="K70" i="2"/>
  <c r="K297" i="2"/>
  <c r="K185" i="2"/>
  <c r="K34" i="2"/>
  <c r="K151" i="2"/>
  <c r="K150" i="2"/>
  <c r="K30" i="2"/>
  <c r="K376" i="2"/>
  <c r="K38" i="2"/>
  <c r="K183" i="2"/>
  <c r="K69" i="2"/>
  <c r="K15" i="2"/>
  <c r="K68" i="2"/>
  <c r="K108" i="2"/>
  <c r="K266" i="2"/>
  <c r="K335" i="2"/>
  <c r="K468" i="2"/>
  <c r="K18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AF4D6C-9B23-4DF2-8A6E-CA67DF44E85C}" keepAlive="1" name="Zapytanie — pesele" description="Połączenie z zapytaniem „pesele” w skoroszycie." type="5" refreshedVersion="8" background="1" saveData="1">
    <dbPr connection="Provider=Microsoft.Mashup.OleDb.1;Data Source=$Workbook$;Location=pesele;Extended Properties=&quot;&quot;" command="SELECT * FROM [pesele]"/>
  </connection>
</connections>
</file>

<file path=xl/sharedStrings.xml><?xml version="1.0" encoding="utf-8"?>
<sst xmlns="http://schemas.openxmlformats.org/spreadsheetml/2006/main" count="1688" uniqueCount="1179">
  <si>
    <t>PESEL</t>
  </si>
  <si>
    <t>Nazwisko</t>
  </si>
  <si>
    <t>Imie</t>
  </si>
  <si>
    <t>08242501475</t>
  </si>
  <si>
    <t>Micun</t>
  </si>
  <si>
    <t>Krzysztof</t>
  </si>
  <si>
    <t>08242809191</t>
  </si>
  <si>
    <t>Jablonski</t>
  </si>
  <si>
    <t>Nikodem</t>
  </si>
  <si>
    <t>08242912835</t>
  </si>
  <si>
    <t>Leoniuk</t>
  </si>
  <si>
    <t>Marcel</t>
  </si>
  <si>
    <t>08250606999</t>
  </si>
  <si>
    <t>Kurasik</t>
  </si>
  <si>
    <t>Marcin</t>
  </si>
  <si>
    <t>08251305958</t>
  </si>
  <si>
    <t>Krynicki</t>
  </si>
  <si>
    <t>Mateusz</t>
  </si>
  <si>
    <t>08252202698</t>
  </si>
  <si>
    <t>Gibas</t>
  </si>
  <si>
    <t>Patryk</t>
  </si>
  <si>
    <t>08260302636</t>
  </si>
  <si>
    <t>Jama</t>
  </si>
  <si>
    <t>08260401830</t>
  </si>
  <si>
    <t>Chojnacki</t>
  </si>
  <si>
    <t>Jacek</t>
  </si>
  <si>
    <t>08261009495</t>
  </si>
  <si>
    <t>Tomczyk</t>
  </si>
  <si>
    <t>Bruno</t>
  </si>
  <si>
    <t>08261204258</t>
  </si>
  <si>
    <t>Wojciechowski</t>
  </si>
  <si>
    <t>Alojzy</t>
  </si>
  <si>
    <t>08261403695</t>
  </si>
  <si>
    <t>Glac</t>
  </si>
  <si>
    <t>08261601819</t>
  </si>
  <si>
    <t>Lewita</t>
  </si>
  <si>
    <t>Maksymilian</t>
  </si>
  <si>
    <t>08261804557</t>
  </si>
  <si>
    <t>Lutczyk</t>
  </si>
  <si>
    <t>Maciej</t>
  </si>
  <si>
    <t>08261804595</t>
  </si>
  <si>
    <t>Laskowski</t>
  </si>
  <si>
    <t>08262307035</t>
  </si>
  <si>
    <t>Wolski</t>
  </si>
  <si>
    <t>Aleksander</t>
  </si>
  <si>
    <t>08262311957</t>
  </si>
  <si>
    <t>Dabrowa</t>
  </si>
  <si>
    <t>Szymon</t>
  </si>
  <si>
    <t>08270104291</t>
  </si>
  <si>
    <t>Iwanowski</t>
  </si>
  <si>
    <t>Olaf</t>
  </si>
  <si>
    <t>08270412255</t>
  </si>
  <si>
    <t>Arendt</t>
  </si>
  <si>
    <t>Wojciech</t>
  </si>
  <si>
    <t>08272207404</t>
  </si>
  <si>
    <t>Wieczerzak</t>
  </si>
  <si>
    <t>Amelia</t>
  </si>
  <si>
    <t>08272207572</t>
  </si>
  <si>
    <t>Jakudczyk</t>
  </si>
  <si>
    <t>08272312577</t>
  </si>
  <si>
    <t>Gryniewicz</t>
  </si>
  <si>
    <t>Oliwier</t>
  </si>
  <si>
    <t>08272703658</t>
  </si>
  <si>
    <t>Kaliszuk</t>
  </si>
  <si>
    <t>Mikolaj</t>
  </si>
  <si>
    <t>08272807246</t>
  </si>
  <si>
    <t>Majtas</t>
  </si>
  <si>
    <t>Lucja</t>
  </si>
  <si>
    <t>08272903041</t>
  </si>
  <si>
    <t>Grzesiak</t>
  </si>
  <si>
    <t>Nina</t>
  </si>
  <si>
    <t>08272911356</t>
  </si>
  <si>
    <t>Freda</t>
  </si>
  <si>
    <t>Piotr</t>
  </si>
  <si>
    <t>08280203076</t>
  </si>
  <si>
    <t>Janczynski</t>
  </si>
  <si>
    <t>08280707488</t>
  </si>
  <si>
    <t>Kossakowska</t>
  </si>
  <si>
    <t>Martyna</t>
  </si>
  <si>
    <t>08281204694</t>
  </si>
  <si>
    <t>Korda</t>
  </si>
  <si>
    <t>08281403420</t>
  </si>
  <si>
    <t>Klukowska</t>
  </si>
  <si>
    <t>Matylda</t>
  </si>
  <si>
    <t>08281807682</t>
  </si>
  <si>
    <t>Araucz</t>
  </si>
  <si>
    <t>Zuzanna</t>
  </si>
  <si>
    <t>08281903982</t>
  </si>
  <si>
    <t>Kuban</t>
  </si>
  <si>
    <t>Maja</t>
  </si>
  <si>
    <t>08282001818</t>
  </si>
  <si>
    <t>Rutkowski</t>
  </si>
  <si>
    <t>Igor</t>
  </si>
  <si>
    <t>08282003575</t>
  </si>
  <si>
    <t>Mazniewski</t>
  </si>
  <si>
    <t>08282108997</t>
  </si>
  <si>
    <t>Pawlak</t>
  </si>
  <si>
    <t>Jerzy</t>
  </si>
  <si>
    <t>08282712460</t>
  </si>
  <si>
    <t>Zasowska</t>
  </si>
  <si>
    <t>Agnieszka</t>
  </si>
  <si>
    <t>08291104230</t>
  </si>
  <si>
    <t>Korkosz</t>
  </si>
  <si>
    <t>08291402192</t>
  </si>
  <si>
    <t>Olczak</t>
  </si>
  <si>
    <t>Kacper</t>
  </si>
  <si>
    <t>08291402215</t>
  </si>
  <si>
    <t>Kaminski</t>
  </si>
  <si>
    <t>Michal</t>
  </si>
  <si>
    <t>08291801342</t>
  </si>
  <si>
    <t>Wlodarczyk</t>
  </si>
  <si>
    <t>Alicja</t>
  </si>
  <si>
    <t>08292314397</t>
  </si>
  <si>
    <t>Grubba</t>
  </si>
  <si>
    <t>Oskar</t>
  </si>
  <si>
    <t>08292412637</t>
  </si>
  <si>
    <t>Ligman</t>
  </si>
  <si>
    <t>08292507414</t>
  </si>
  <si>
    <t>Filbrandt</t>
  </si>
  <si>
    <t>08292507452</t>
  </si>
  <si>
    <t>Formela</t>
  </si>
  <si>
    <t>Jan</t>
  </si>
  <si>
    <t>08292514056</t>
  </si>
  <si>
    <t>Dabrowski</t>
  </si>
  <si>
    <t>08292600995</t>
  </si>
  <si>
    <t>Rowinski</t>
  </si>
  <si>
    <t>08292701702</t>
  </si>
  <si>
    <t>Szymanska</t>
  </si>
  <si>
    <t>Ariuna</t>
  </si>
  <si>
    <t>08292800524</t>
  </si>
  <si>
    <t>Gozdalik</t>
  </si>
  <si>
    <t>Oliwia</t>
  </si>
  <si>
    <t>08300104334</t>
  </si>
  <si>
    <t>Pinker</t>
  </si>
  <si>
    <t>08300502415</t>
  </si>
  <si>
    <t>Jaglowski</t>
  </si>
  <si>
    <t>08300705627</t>
  </si>
  <si>
    <t>Marika</t>
  </si>
  <si>
    <t>08301300067</t>
  </si>
  <si>
    <t>Wendt</t>
  </si>
  <si>
    <t>08301402608</t>
  </si>
  <si>
    <t>Obarowska</t>
  </si>
  <si>
    <t>Kornelia</t>
  </si>
  <si>
    <t>08301702005</t>
  </si>
  <si>
    <t>Baranowska</t>
  </si>
  <si>
    <t>08302500640</t>
  </si>
  <si>
    <t>Bonislawska</t>
  </si>
  <si>
    <t>Monika</t>
  </si>
  <si>
    <t>08302709032</t>
  </si>
  <si>
    <t>Jozwiak</t>
  </si>
  <si>
    <t>08303111102</t>
  </si>
  <si>
    <t>Wejner</t>
  </si>
  <si>
    <t>08310202460</t>
  </si>
  <si>
    <t>Wojcicka</t>
  </si>
  <si>
    <t>08310400776</t>
  </si>
  <si>
    <t>Koprowski</t>
  </si>
  <si>
    <t>Maurycy</t>
  </si>
  <si>
    <t>08310501576</t>
  </si>
  <si>
    <t>Cicherski</t>
  </si>
  <si>
    <t>08310501583</t>
  </si>
  <si>
    <t>Olitkowska</t>
  </si>
  <si>
    <t>Klaudia</t>
  </si>
  <si>
    <t>08310501637</t>
  </si>
  <si>
    <t>Majewski</t>
  </si>
  <si>
    <t>08310711054</t>
  </si>
  <si>
    <t>Podbereski</t>
  </si>
  <si>
    <t>Jakub</t>
  </si>
  <si>
    <t>08311008492</t>
  </si>
  <si>
    <t>Wojcik</t>
  </si>
  <si>
    <t>Alan</t>
  </si>
  <si>
    <t>08311107443</t>
  </si>
  <si>
    <t>Nowak</t>
  </si>
  <si>
    <t>Latika</t>
  </si>
  <si>
    <t>08311206692</t>
  </si>
  <si>
    <t>Piotrowski</t>
  </si>
  <si>
    <t>08311506181</t>
  </si>
  <si>
    <t>Bialek</t>
  </si>
  <si>
    <t>08311606225</t>
  </si>
  <si>
    <t>Galla</t>
  </si>
  <si>
    <t>Paulina</t>
  </si>
  <si>
    <t>08311907241</t>
  </si>
  <si>
    <t>Glasmann</t>
  </si>
  <si>
    <t>Paula</t>
  </si>
  <si>
    <t>08312007919</t>
  </si>
  <si>
    <t>Aniol</t>
  </si>
  <si>
    <t>08312405724</t>
  </si>
  <si>
    <t>Cuper</t>
  </si>
  <si>
    <t>Olga</t>
  </si>
  <si>
    <t>08312405830</t>
  </si>
  <si>
    <t>Becla</t>
  </si>
  <si>
    <t>08312605179</t>
  </si>
  <si>
    <t>Grodzki</t>
  </si>
  <si>
    <t>08312801124</t>
  </si>
  <si>
    <t>Ulwan</t>
  </si>
  <si>
    <t>Anna</t>
  </si>
  <si>
    <t>08320100899</t>
  </si>
  <si>
    <t>Goszczynski</t>
  </si>
  <si>
    <t>08320301627</t>
  </si>
  <si>
    <t>Bigos</t>
  </si>
  <si>
    <t>Zosia</t>
  </si>
  <si>
    <t>08320411573</t>
  </si>
  <si>
    <t>Waclawski</t>
  </si>
  <si>
    <t>Bartosz</t>
  </si>
  <si>
    <t>08321100430</t>
  </si>
  <si>
    <t>Wladyka</t>
  </si>
  <si>
    <t>Alexander</t>
  </si>
  <si>
    <t>08321103754</t>
  </si>
  <si>
    <t>Wizniewski</t>
  </si>
  <si>
    <t>Andrzej</t>
  </si>
  <si>
    <t>08321109460</t>
  </si>
  <si>
    <t>Florek</t>
  </si>
  <si>
    <t>Sandra</t>
  </si>
  <si>
    <t>08321202705</t>
  </si>
  <si>
    <t>Korbus</t>
  </si>
  <si>
    <t>Marta</t>
  </si>
  <si>
    <t>08321501774</t>
  </si>
  <si>
    <t>Piechalski</t>
  </si>
  <si>
    <t>08321501798</t>
  </si>
  <si>
    <t>Potocki</t>
  </si>
  <si>
    <t>Mariusz</t>
  </si>
  <si>
    <t>08321508733</t>
  </si>
  <si>
    <t>08321606950</t>
  </si>
  <si>
    <t>Depczynski</t>
  </si>
  <si>
    <t>Stanislaw</t>
  </si>
  <si>
    <t>08321706346</t>
  </si>
  <si>
    <t>Erbel</t>
  </si>
  <si>
    <t>Urszula</t>
  </si>
  <si>
    <t>08321803937</t>
  </si>
  <si>
    <t>Kutnik</t>
  </si>
  <si>
    <t>08321903095</t>
  </si>
  <si>
    <t>Szczepan</t>
  </si>
  <si>
    <t>08322001464</t>
  </si>
  <si>
    <t>Ciupa</t>
  </si>
  <si>
    <t>Wiktoria</t>
  </si>
  <si>
    <t>08322201772</t>
  </si>
  <si>
    <t>Michalak</t>
  </si>
  <si>
    <t>08322303078</t>
  </si>
  <si>
    <t>Mieczkowski</t>
  </si>
  <si>
    <t>Krystian</t>
  </si>
  <si>
    <t>08322802348</t>
  </si>
  <si>
    <t>Jaglowska</t>
  </si>
  <si>
    <t>Natalia</t>
  </si>
  <si>
    <t>08322806465</t>
  </si>
  <si>
    <t>Czechowska</t>
  </si>
  <si>
    <t>08323009317</t>
  </si>
  <si>
    <t>Domanski</t>
  </si>
  <si>
    <t>Sebastian</t>
  </si>
  <si>
    <t>08323101408</t>
  </si>
  <si>
    <t>Kotowska</t>
  </si>
  <si>
    <t>Marianna</t>
  </si>
  <si>
    <t>09210102757</t>
  </si>
  <si>
    <t>Nieradko</t>
  </si>
  <si>
    <t>Kajetan</t>
  </si>
  <si>
    <t>09210111032</t>
  </si>
  <si>
    <t>Mendrek</t>
  </si>
  <si>
    <t>09210200851</t>
  </si>
  <si>
    <t>Trawicki</t>
  </si>
  <si>
    <t>Borys</t>
  </si>
  <si>
    <t>09210205672</t>
  </si>
  <si>
    <t>Sobon</t>
  </si>
  <si>
    <t>Filip</t>
  </si>
  <si>
    <t>09210205924</t>
  </si>
  <si>
    <t>Cejnog</t>
  </si>
  <si>
    <t>Kamila</t>
  </si>
  <si>
    <t>09210301460</t>
  </si>
  <si>
    <t>Jazkowiec</t>
  </si>
  <si>
    <t>Nadia</t>
  </si>
  <si>
    <t>09210406097</t>
  </si>
  <si>
    <t>Jarosiewicz</t>
  </si>
  <si>
    <t>Milosz</t>
  </si>
  <si>
    <t>09210409205</t>
  </si>
  <si>
    <t>Kmiecik</t>
  </si>
  <si>
    <t>Malwina</t>
  </si>
  <si>
    <t>09210501167</t>
  </si>
  <si>
    <t>Kilanowska</t>
  </si>
  <si>
    <t>Michalina</t>
  </si>
  <si>
    <t>09210503817</t>
  </si>
  <si>
    <t>Markowiak</t>
  </si>
  <si>
    <t>Leon</t>
  </si>
  <si>
    <t>09210503831</t>
  </si>
  <si>
    <t>Sikora</t>
  </si>
  <si>
    <t>Hubert</t>
  </si>
  <si>
    <t>09210507040</t>
  </si>
  <si>
    <t>Szczuplinska</t>
  </si>
  <si>
    <t>Emilia</t>
  </si>
  <si>
    <t>09210507477</t>
  </si>
  <si>
    <t>Szubarczyk</t>
  </si>
  <si>
    <t>Dawid</t>
  </si>
  <si>
    <t>09210607412</t>
  </si>
  <si>
    <t>Krefta</t>
  </si>
  <si>
    <t>09210607436</t>
  </si>
  <si>
    <t>Malinowski</t>
  </si>
  <si>
    <t>Lukasz</t>
  </si>
  <si>
    <t>09210705127</t>
  </si>
  <si>
    <t>Czerlonek</t>
  </si>
  <si>
    <t>Weronika</t>
  </si>
  <si>
    <t>09210706548</t>
  </si>
  <si>
    <t>Szostakowska</t>
  </si>
  <si>
    <t>Dominika</t>
  </si>
  <si>
    <t>09210706999</t>
  </si>
  <si>
    <t>Kaleta</t>
  </si>
  <si>
    <t>09210804949</t>
  </si>
  <si>
    <t>Kocur</t>
  </si>
  <si>
    <t>09210904274</t>
  </si>
  <si>
    <t>Wit</t>
  </si>
  <si>
    <t>09210908216</t>
  </si>
  <si>
    <t>Rybienik</t>
  </si>
  <si>
    <t>09211003583</t>
  </si>
  <si>
    <t>Puzlecka</t>
  </si>
  <si>
    <t>Julia</t>
  </si>
  <si>
    <t>09211005936</t>
  </si>
  <si>
    <t>Juralewicz</t>
  </si>
  <si>
    <t>09211005974</t>
  </si>
  <si>
    <t>Piwowarek</t>
  </si>
  <si>
    <t>09211010019</t>
  </si>
  <si>
    <t>Jurczak</t>
  </si>
  <si>
    <t>09211104925</t>
  </si>
  <si>
    <t>Ogrodowczyk</t>
  </si>
  <si>
    <t>Konstancja</t>
  </si>
  <si>
    <t>09211212916</t>
  </si>
  <si>
    <t>Strojek</t>
  </si>
  <si>
    <t>09211302729</t>
  </si>
  <si>
    <t>Zaremba</t>
  </si>
  <si>
    <t>Aleksandra</t>
  </si>
  <si>
    <t>09211305227</t>
  </si>
  <si>
    <t>Gorska</t>
  </si>
  <si>
    <t>09211402009</t>
  </si>
  <si>
    <t>Kwidzinska</t>
  </si>
  <si>
    <t>09211404100</t>
  </si>
  <si>
    <t>Siemistkowska</t>
  </si>
  <si>
    <t>Jagoda</t>
  </si>
  <si>
    <t>09211411278</t>
  </si>
  <si>
    <t>Ulewicz</t>
  </si>
  <si>
    <t>09211412248</t>
  </si>
  <si>
    <t>Tokarska</t>
  </si>
  <si>
    <t>Antonia</t>
  </si>
  <si>
    <t>09211502310</t>
  </si>
  <si>
    <t>Krupa</t>
  </si>
  <si>
    <t>09211503908</t>
  </si>
  <si>
    <t>Swirk</t>
  </si>
  <si>
    <t>Antonina</t>
  </si>
  <si>
    <t>09211601354</t>
  </si>
  <si>
    <t>Kizielewicz</t>
  </si>
  <si>
    <t>09211601385</t>
  </si>
  <si>
    <t>Kecler</t>
  </si>
  <si>
    <t>Milena</t>
  </si>
  <si>
    <t>09211601408</t>
  </si>
  <si>
    <t>Zochowska</t>
  </si>
  <si>
    <t>Adriana</t>
  </si>
  <si>
    <t>09211700664</t>
  </si>
  <si>
    <t>Kozlowska</t>
  </si>
  <si>
    <t>Malgorzata</t>
  </si>
  <si>
    <t>09211700701</t>
  </si>
  <si>
    <t>Lewandowska</t>
  </si>
  <si>
    <t>09211700855</t>
  </si>
  <si>
    <t>Gorlikowski</t>
  </si>
  <si>
    <t>Patrick</t>
  </si>
  <si>
    <t>09211702024</t>
  </si>
  <si>
    <t>Kowalska</t>
  </si>
  <si>
    <t>Maria</t>
  </si>
  <si>
    <t>09211801440</t>
  </si>
  <si>
    <t>Katende</t>
  </si>
  <si>
    <t>09211801464</t>
  </si>
  <si>
    <t>Tokarz</t>
  </si>
  <si>
    <t>09211803947</t>
  </si>
  <si>
    <t>Radosz</t>
  </si>
  <si>
    <t>09211902011</t>
  </si>
  <si>
    <t>Komorowska</t>
  </si>
  <si>
    <t>09211906282</t>
  </si>
  <si>
    <t>Zakrzewska</t>
  </si>
  <si>
    <t>09211906305</t>
  </si>
  <si>
    <t>Ewa</t>
  </si>
  <si>
    <t>09211908451</t>
  </si>
  <si>
    <t>Rohde</t>
  </si>
  <si>
    <t>09211909674</t>
  </si>
  <si>
    <t>Smoliniec</t>
  </si>
  <si>
    <t>Franciszek</t>
  </si>
  <si>
    <t>09212001092</t>
  </si>
  <si>
    <t>Paluchowski</t>
  </si>
  <si>
    <t>Julian</t>
  </si>
  <si>
    <t>09212200408</t>
  </si>
  <si>
    <t>Pawlun</t>
  </si>
  <si>
    <t>Karolina</t>
  </si>
  <si>
    <t>09212300184</t>
  </si>
  <si>
    <t>Majchrzak</t>
  </si>
  <si>
    <t>09212509149</t>
  </si>
  <si>
    <t>Koczakowska</t>
  </si>
  <si>
    <t>09212610942</t>
  </si>
  <si>
    <t>Jakubczyk</t>
  </si>
  <si>
    <t>09212700984</t>
  </si>
  <si>
    <t>Krol</t>
  </si>
  <si>
    <t>09212704926</t>
  </si>
  <si>
    <t>Srokowska</t>
  </si>
  <si>
    <t>Helena</t>
  </si>
  <si>
    <t>09212704964</t>
  </si>
  <si>
    <t>Iga</t>
  </si>
  <si>
    <t>09213007141</t>
  </si>
  <si>
    <t>Stambuldzys</t>
  </si>
  <si>
    <t>09220204047</t>
  </si>
  <si>
    <t>Ostrowska</t>
  </si>
  <si>
    <t>Beatrycze</t>
  </si>
  <si>
    <t>09220305687</t>
  </si>
  <si>
    <t>Smiecinska</t>
  </si>
  <si>
    <t>09220307788</t>
  </si>
  <si>
    <t>Wanda</t>
  </si>
  <si>
    <t>09220404607</t>
  </si>
  <si>
    <t>Kmita</t>
  </si>
  <si>
    <t>09220404645</t>
  </si>
  <si>
    <t>Gachewicz</t>
  </si>
  <si>
    <t>Pola</t>
  </si>
  <si>
    <t>09220504024</t>
  </si>
  <si>
    <t>09220504048</t>
  </si>
  <si>
    <t>Paliniewicz</t>
  </si>
  <si>
    <t>Katarzyna</t>
  </si>
  <si>
    <t>09220704127</t>
  </si>
  <si>
    <t>Lubinska</t>
  </si>
  <si>
    <t>Magdalena</t>
  </si>
  <si>
    <t>09221103062</t>
  </si>
  <si>
    <t>Mrozek</t>
  </si>
  <si>
    <t>Lena</t>
  </si>
  <si>
    <t>09221200547</t>
  </si>
  <si>
    <t>Drapinska</t>
  </si>
  <si>
    <t>09221202204</t>
  </si>
  <si>
    <t>Dawidowska</t>
  </si>
  <si>
    <t>09221205443</t>
  </si>
  <si>
    <t>Szarmach</t>
  </si>
  <si>
    <t>09221205481</t>
  </si>
  <si>
    <t>Burghard</t>
  </si>
  <si>
    <t>Zofia</t>
  </si>
  <si>
    <t>09221205504</t>
  </si>
  <si>
    <t>Michalska</t>
  </si>
  <si>
    <t>09221205528</t>
  </si>
  <si>
    <t>Mezynska</t>
  </si>
  <si>
    <t>09221301682</t>
  </si>
  <si>
    <t>Kaminska</t>
  </si>
  <si>
    <t>09221302980</t>
  </si>
  <si>
    <t>Edel</t>
  </si>
  <si>
    <t>Vanessa</t>
  </si>
  <si>
    <t>09221304623</t>
  </si>
  <si>
    <t>Gadomska</t>
  </si>
  <si>
    <t>09221309963</t>
  </si>
  <si>
    <t>Krzywiec</t>
  </si>
  <si>
    <t>09221402888</t>
  </si>
  <si>
    <t>Mielcarz</t>
  </si>
  <si>
    <t>09221601003</t>
  </si>
  <si>
    <t>Janik</t>
  </si>
  <si>
    <t>09221608888</t>
  </si>
  <si>
    <t>Stawirej</t>
  </si>
  <si>
    <t>Hanna</t>
  </si>
  <si>
    <t>09221702025</t>
  </si>
  <si>
    <t>Brankiewicz</t>
  </si>
  <si>
    <t>09221804109</t>
  </si>
  <si>
    <t>Kuszner</t>
  </si>
  <si>
    <t>09291901773</t>
  </si>
  <si>
    <t>Luchowski</t>
  </si>
  <si>
    <t>09292008233</t>
  </si>
  <si>
    <t>Janiak</t>
  </si>
  <si>
    <t>Nico</t>
  </si>
  <si>
    <t>09292105855</t>
  </si>
  <si>
    <t>Pinkowski</t>
  </si>
  <si>
    <t>09292105879</t>
  </si>
  <si>
    <t>Prochniewicz</t>
  </si>
  <si>
    <t>09292213174</t>
  </si>
  <si>
    <t>Zaleski</t>
  </si>
  <si>
    <t>Adrian</t>
  </si>
  <si>
    <t>09292314615</t>
  </si>
  <si>
    <t>Pupp</t>
  </si>
  <si>
    <t>09292509833</t>
  </si>
  <si>
    <t>Gorazdowski</t>
  </si>
  <si>
    <t>09292604859</t>
  </si>
  <si>
    <t>Rodak</t>
  </si>
  <si>
    <t>09292604873</t>
  </si>
  <si>
    <t>Ukomski</t>
  </si>
  <si>
    <t>09292704191</t>
  </si>
  <si>
    <t>Janowski</t>
  </si>
  <si>
    <t>Nataniel</t>
  </si>
  <si>
    <t>09292707019</t>
  </si>
  <si>
    <t>Panow</t>
  </si>
  <si>
    <t>09292809391</t>
  </si>
  <si>
    <t>Muzyka</t>
  </si>
  <si>
    <t>Karol</t>
  </si>
  <si>
    <t>09292810890</t>
  </si>
  <si>
    <t>Plichta</t>
  </si>
  <si>
    <t>09292909312</t>
  </si>
  <si>
    <t>Zurawski</t>
  </si>
  <si>
    <t>Adam</t>
  </si>
  <si>
    <t>09293002410</t>
  </si>
  <si>
    <t>Bobel</t>
  </si>
  <si>
    <t>Tymon</t>
  </si>
  <si>
    <t>09300109015</t>
  </si>
  <si>
    <t>Sosnowski</t>
  </si>
  <si>
    <t>09300205292</t>
  </si>
  <si>
    <t>Degowski</t>
  </si>
  <si>
    <t>09300608057</t>
  </si>
  <si>
    <t>Snarski</t>
  </si>
  <si>
    <t>09300710196</t>
  </si>
  <si>
    <t>Paciorek</t>
  </si>
  <si>
    <t>09300804514</t>
  </si>
  <si>
    <t>Brzoskowski</t>
  </si>
  <si>
    <t>Tomasz</t>
  </si>
  <si>
    <t>09301004012</t>
  </si>
  <si>
    <t>09301206759</t>
  </si>
  <si>
    <t>Mystkowski</t>
  </si>
  <si>
    <t>09301206797</t>
  </si>
  <si>
    <t>Nagorski</t>
  </si>
  <si>
    <t>Kamil</t>
  </si>
  <si>
    <t>09301303371</t>
  </si>
  <si>
    <t>Sykus</t>
  </si>
  <si>
    <t>Fabian</t>
  </si>
  <si>
    <t>09301402414</t>
  </si>
  <si>
    <t>Baranowski</t>
  </si>
  <si>
    <t>Witold</t>
  </si>
  <si>
    <t>09301405172</t>
  </si>
  <si>
    <t>Trwoga</t>
  </si>
  <si>
    <t>09301500334</t>
  </si>
  <si>
    <t>Magulski</t>
  </si>
  <si>
    <t>09301601097</t>
  </si>
  <si>
    <t>Langiewicz</t>
  </si>
  <si>
    <t>09302001353</t>
  </si>
  <si>
    <t>Polonski</t>
  </si>
  <si>
    <t>09302011011</t>
  </si>
  <si>
    <t>Kubisiak</t>
  </si>
  <si>
    <t>09302100793</t>
  </si>
  <si>
    <t>09302201333</t>
  </si>
  <si>
    <t>Duraj</t>
  </si>
  <si>
    <t>09302304838</t>
  </si>
  <si>
    <t>Grabek</t>
  </si>
  <si>
    <t>09302308382</t>
  </si>
  <si>
    <t>Tarnacka</t>
  </si>
  <si>
    <t>09302400657</t>
  </si>
  <si>
    <t>Lunkiewicz</t>
  </si>
  <si>
    <t>09302502274</t>
  </si>
  <si>
    <t>09302602400</t>
  </si>
  <si>
    <t>Pochmara</t>
  </si>
  <si>
    <t>Kaja</t>
  </si>
  <si>
    <t>09302609421</t>
  </si>
  <si>
    <t>Leszczynska</t>
  </si>
  <si>
    <t>09302702421</t>
  </si>
  <si>
    <t>Lorenc</t>
  </si>
  <si>
    <t>09302711423</t>
  </si>
  <si>
    <t>Zalewska</t>
  </si>
  <si>
    <t>09302801182</t>
  </si>
  <si>
    <t>Gosiewska</t>
  </si>
  <si>
    <t>09302806088</t>
  </si>
  <si>
    <t>Mauruszewicz</t>
  </si>
  <si>
    <t>09302806613</t>
  </si>
  <si>
    <t>Buczkowski</t>
  </si>
  <si>
    <t>09302809661</t>
  </si>
  <si>
    <t>Mielewczyk</t>
  </si>
  <si>
    <t>09302909729</t>
  </si>
  <si>
    <t>Ramlo</t>
  </si>
  <si>
    <t>09302909767</t>
  </si>
  <si>
    <t>Rafinska</t>
  </si>
  <si>
    <t>09303003200</t>
  </si>
  <si>
    <t>Broszczak</t>
  </si>
  <si>
    <t>09303005042</t>
  </si>
  <si>
    <t>Bikonis</t>
  </si>
  <si>
    <t>09303005066</t>
  </si>
  <si>
    <t>Marczynska</t>
  </si>
  <si>
    <t>Liliana</t>
  </si>
  <si>
    <t>09303005080</t>
  </si>
  <si>
    <t>Krainska</t>
  </si>
  <si>
    <t>09303005141</t>
  </si>
  <si>
    <t>Oldakowska</t>
  </si>
  <si>
    <t>Kinga</t>
  </si>
  <si>
    <t>09303009855</t>
  </si>
  <si>
    <t>Gdaniec</t>
  </si>
  <si>
    <t>Pawel</t>
  </si>
  <si>
    <t>09310202696</t>
  </si>
  <si>
    <t>Skaluba</t>
  </si>
  <si>
    <t>Gabriel</t>
  </si>
  <si>
    <t>09310208166</t>
  </si>
  <si>
    <t>Klaus</t>
  </si>
  <si>
    <t>09310208432</t>
  </si>
  <si>
    <t>Kiryk</t>
  </si>
  <si>
    <t>09310302570</t>
  </si>
  <si>
    <t>Kowalski</t>
  </si>
  <si>
    <t>09310302617</t>
  </si>
  <si>
    <t>Wysokinski</t>
  </si>
  <si>
    <t>09310310236</t>
  </si>
  <si>
    <t>Szpak</t>
  </si>
  <si>
    <t>09310403981</t>
  </si>
  <si>
    <t>Madej</t>
  </si>
  <si>
    <t>09310407886</t>
  </si>
  <si>
    <t>Symoszyn</t>
  </si>
  <si>
    <t>09310408399</t>
  </si>
  <si>
    <t>Cieslik</t>
  </si>
  <si>
    <t>09310500954</t>
  </si>
  <si>
    <t>09310503841</t>
  </si>
  <si>
    <t>Sznejder</t>
  </si>
  <si>
    <t>09310600579</t>
  </si>
  <si>
    <t>Chmielewski</t>
  </si>
  <si>
    <t>09310705410</t>
  </si>
  <si>
    <t>Rysak</t>
  </si>
  <si>
    <t>09310804898</t>
  </si>
  <si>
    <t>Szumilewicz</t>
  </si>
  <si>
    <t>Dariusz</t>
  </si>
  <si>
    <t>09310901731</t>
  </si>
  <si>
    <t>Krosnowski</t>
  </si>
  <si>
    <t>09310906101</t>
  </si>
  <si>
    <t>Harris</t>
  </si>
  <si>
    <t>09310906125</t>
  </si>
  <si>
    <t>Koszucka</t>
  </si>
  <si>
    <t>09311000965</t>
  </si>
  <si>
    <t>Chmielewska</t>
  </si>
  <si>
    <t>09311005144</t>
  </si>
  <si>
    <t>Seredynska</t>
  </si>
  <si>
    <t>Joanna</t>
  </si>
  <si>
    <t>09311005632</t>
  </si>
  <si>
    <t>Afeltowicz</t>
  </si>
  <si>
    <t>09311009704</t>
  </si>
  <si>
    <t>Jakubowska</t>
  </si>
  <si>
    <t>09311103163</t>
  </si>
  <si>
    <t>09311103484</t>
  </si>
  <si>
    <t>Derosas</t>
  </si>
  <si>
    <t>09311204208</t>
  </si>
  <si>
    <t>Mucha</t>
  </si>
  <si>
    <t>Laura</t>
  </si>
  <si>
    <t>09311204284</t>
  </si>
  <si>
    <t>Szymichowska</t>
  </si>
  <si>
    <t>09311303426</t>
  </si>
  <si>
    <t>Janiszek</t>
  </si>
  <si>
    <t>09311303679</t>
  </si>
  <si>
    <t>Dombrowski</t>
  </si>
  <si>
    <t>Sambor</t>
  </si>
  <si>
    <t>09311303693</t>
  </si>
  <si>
    <t>Wieniarski</t>
  </si>
  <si>
    <t>Arkadiusz</t>
  </si>
  <si>
    <t>09311308469</t>
  </si>
  <si>
    <t>Marszalek</t>
  </si>
  <si>
    <t>Lidia</t>
  </si>
  <si>
    <t>09311310792</t>
  </si>
  <si>
    <t>09311505163</t>
  </si>
  <si>
    <t>Czartoryjska</t>
  </si>
  <si>
    <t>09311601388</t>
  </si>
  <si>
    <t>Tomanek</t>
  </si>
  <si>
    <t>09311601425</t>
  </si>
  <si>
    <t>Pawlowicz</t>
  </si>
  <si>
    <t>09311701118</t>
  </si>
  <si>
    <t>Szwast</t>
  </si>
  <si>
    <t>Daniel</t>
  </si>
  <si>
    <t>09311706359</t>
  </si>
  <si>
    <t>Zawizlak</t>
  </si>
  <si>
    <t>09311711463</t>
  </si>
  <si>
    <t>Wierzbicka</t>
  </si>
  <si>
    <t>09311806622</t>
  </si>
  <si>
    <t>Kielbowicz</t>
  </si>
  <si>
    <t>09311907224</t>
  </si>
  <si>
    <t>Steinhardt</t>
  </si>
  <si>
    <t>09311908720</t>
  </si>
  <si>
    <t>Forjasz</t>
  </si>
  <si>
    <t>Roxana</t>
  </si>
  <si>
    <t>09312003684</t>
  </si>
  <si>
    <t>Karwik</t>
  </si>
  <si>
    <t>09312003707</t>
  </si>
  <si>
    <t>Lupinska</t>
  </si>
  <si>
    <t>09312008337</t>
  </si>
  <si>
    <t>Pengiel</t>
  </si>
  <si>
    <t>09312103018</t>
  </si>
  <si>
    <t>Wojtaszewski</t>
  </si>
  <si>
    <t>09312104743</t>
  </si>
  <si>
    <t>Czarkowska</t>
  </si>
  <si>
    <t>09312106127</t>
  </si>
  <si>
    <t>Zacharska</t>
  </si>
  <si>
    <t>09312201877</t>
  </si>
  <si>
    <t>Bilmon</t>
  </si>
  <si>
    <t>Tymoteusz</t>
  </si>
  <si>
    <t>09312304525</t>
  </si>
  <si>
    <t>Gorczynska</t>
  </si>
  <si>
    <t>09312307276</t>
  </si>
  <si>
    <t>Budkowski</t>
  </si>
  <si>
    <t>Marek</t>
  </si>
  <si>
    <t>09312408236</t>
  </si>
  <si>
    <t>Dulak</t>
  </si>
  <si>
    <t>09312503412</t>
  </si>
  <si>
    <t>Kaczor</t>
  </si>
  <si>
    <t>09312505797</t>
  </si>
  <si>
    <t>Olszewski</t>
  </si>
  <si>
    <t>09312505810</t>
  </si>
  <si>
    <t>Polubinski</t>
  </si>
  <si>
    <t>09312605138</t>
  </si>
  <si>
    <t>Budny</t>
  </si>
  <si>
    <t>09312605176</t>
  </si>
  <si>
    <t>Fiebig</t>
  </si>
  <si>
    <t>09312704714</t>
  </si>
  <si>
    <t>Ziolkowski</t>
  </si>
  <si>
    <t>09312808395</t>
  </si>
  <si>
    <t>Rys</t>
  </si>
  <si>
    <t>09312902686</t>
  </si>
  <si>
    <t>Orczyk</t>
  </si>
  <si>
    <t>09313002170</t>
  </si>
  <si>
    <t>Modzelewski</t>
  </si>
  <si>
    <t>Konrad</t>
  </si>
  <si>
    <t>09313003584</t>
  </si>
  <si>
    <t>Cichowlas</t>
  </si>
  <si>
    <t>09313003607</t>
  </si>
  <si>
    <t>09313008381</t>
  </si>
  <si>
    <t>Wrona</t>
  </si>
  <si>
    <t>09313010294</t>
  </si>
  <si>
    <t>Podolszynski</t>
  </si>
  <si>
    <t>09320105440</t>
  </si>
  <si>
    <t>Piorkowska</t>
  </si>
  <si>
    <t>Kalina</t>
  </si>
  <si>
    <t>09320200961</t>
  </si>
  <si>
    <t>Mlodzianowska</t>
  </si>
  <si>
    <t>09320300586</t>
  </si>
  <si>
    <t>09320311214</t>
  </si>
  <si>
    <t>Kisiel</t>
  </si>
  <si>
    <t>09320401737</t>
  </si>
  <si>
    <t>Dolny</t>
  </si>
  <si>
    <t>09320408093</t>
  </si>
  <si>
    <t>Kisiela</t>
  </si>
  <si>
    <t>09320505837</t>
  </si>
  <si>
    <t>09320509077</t>
  </si>
  <si>
    <t>Kopiejc</t>
  </si>
  <si>
    <t>09320605025</t>
  </si>
  <si>
    <t>Oszmana</t>
  </si>
  <si>
    <t>09320805814</t>
  </si>
  <si>
    <t>Rozek</t>
  </si>
  <si>
    <t>09320905187</t>
  </si>
  <si>
    <t>Bajer</t>
  </si>
  <si>
    <t>Jadwiga</t>
  </si>
  <si>
    <t>09321008971</t>
  </si>
  <si>
    <t>Czapiewski</t>
  </si>
  <si>
    <t>09321103584</t>
  </si>
  <si>
    <t>Marynowska</t>
  </si>
  <si>
    <t>09321103607</t>
  </si>
  <si>
    <t>09321202085</t>
  </si>
  <si>
    <t>Horbaczewska</t>
  </si>
  <si>
    <t>Nicola</t>
  </si>
  <si>
    <t>09321202160</t>
  </si>
  <si>
    <t>Wroblewska</t>
  </si>
  <si>
    <t>09321202375</t>
  </si>
  <si>
    <t>Skabara</t>
  </si>
  <si>
    <t>Grzegorz</t>
  </si>
  <si>
    <t>09321202436</t>
  </si>
  <si>
    <t>09321208296</t>
  </si>
  <si>
    <t>09321301401</t>
  </si>
  <si>
    <t>Trocha</t>
  </si>
  <si>
    <t>09321305122</t>
  </si>
  <si>
    <t>Greszczuk</t>
  </si>
  <si>
    <t>09321401422</t>
  </si>
  <si>
    <t>Krupop</t>
  </si>
  <si>
    <t>09321407220</t>
  </si>
  <si>
    <t>Janiczek</t>
  </si>
  <si>
    <t>09321501160</t>
  </si>
  <si>
    <t>Kempka</t>
  </si>
  <si>
    <t>09321501177</t>
  </si>
  <si>
    <t>09321607125</t>
  </si>
  <si>
    <t>Pajsk</t>
  </si>
  <si>
    <t>09321611788</t>
  </si>
  <si>
    <t>Lewicka</t>
  </si>
  <si>
    <t>09321706992</t>
  </si>
  <si>
    <t>Swinianski</t>
  </si>
  <si>
    <t>Cyprian</t>
  </si>
  <si>
    <t>09321805936</t>
  </si>
  <si>
    <t>09321903900</t>
  </si>
  <si>
    <t>Kirwiel</t>
  </si>
  <si>
    <t>09321903917</t>
  </si>
  <si>
    <t>Werbowy</t>
  </si>
  <si>
    <t>Artur</t>
  </si>
  <si>
    <t>09321905469</t>
  </si>
  <si>
    <t>Bajurska</t>
  </si>
  <si>
    <t>09322003265</t>
  </si>
  <si>
    <t>Zaborowska</t>
  </si>
  <si>
    <t>09322103743</t>
  </si>
  <si>
    <t>Dunislawska</t>
  </si>
  <si>
    <t>Victoria</t>
  </si>
  <si>
    <t>09322103842</t>
  </si>
  <si>
    <t>Stachurska</t>
  </si>
  <si>
    <t>09322106333</t>
  </si>
  <si>
    <t>09322106357</t>
  </si>
  <si>
    <t>Zega</t>
  </si>
  <si>
    <t>09322109039</t>
  </si>
  <si>
    <t>Lukowski</t>
  </si>
  <si>
    <t>09322202879</t>
  </si>
  <si>
    <t>Pietraszczyk</t>
  </si>
  <si>
    <t>09322302180</t>
  </si>
  <si>
    <t>Jędrzejczak</t>
  </si>
  <si>
    <t>09322306528</t>
  </si>
  <si>
    <t>Wymyslowska</t>
  </si>
  <si>
    <t>09322402767</t>
  </si>
  <si>
    <t>Wicher</t>
  </si>
  <si>
    <t>09322501336</t>
  </si>
  <si>
    <t>Tusinski</t>
  </si>
  <si>
    <t>09322505941</t>
  </si>
  <si>
    <t>Walaszek</t>
  </si>
  <si>
    <t>Angelika</t>
  </si>
  <si>
    <t>09322602686</t>
  </si>
  <si>
    <t>Karolewska</t>
  </si>
  <si>
    <t>09322702454</t>
  </si>
  <si>
    <t>Stanulewicz</t>
  </si>
  <si>
    <t>09322705310</t>
  </si>
  <si>
    <t>Kuba</t>
  </si>
  <si>
    <t>09322705358</t>
  </si>
  <si>
    <t>Kieloch</t>
  </si>
  <si>
    <t>09322802260</t>
  </si>
  <si>
    <t>Marmelowska</t>
  </si>
  <si>
    <t>09322805690</t>
  </si>
  <si>
    <t>Nikolajew</t>
  </si>
  <si>
    <t>09322905758</t>
  </si>
  <si>
    <t>Okla</t>
  </si>
  <si>
    <t>09322907675</t>
  </si>
  <si>
    <t>Lademann</t>
  </si>
  <si>
    <t>09322909004</t>
  </si>
  <si>
    <t>Kowakczyk</t>
  </si>
  <si>
    <t>09323004647</t>
  </si>
  <si>
    <t>Pawelska</t>
  </si>
  <si>
    <t>09323004692</t>
  </si>
  <si>
    <t>Niemczyk</t>
  </si>
  <si>
    <t>09323004715</t>
  </si>
  <si>
    <t>Hazubski</t>
  </si>
  <si>
    <t>Olgierd</t>
  </si>
  <si>
    <t>09323004753</t>
  </si>
  <si>
    <t>Ryngwelski</t>
  </si>
  <si>
    <t>09323004777</t>
  </si>
  <si>
    <t>Ropiak</t>
  </si>
  <si>
    <t>09323004791</t>
  </si>
  <si>
    <t>Giemza</t>
  </si>
  <si>
    <t>09323103810</t>
  </si>
  <si>
    <t>Domzala</t>
  </si>
  <si>
    <t>Ryszard</t>
  </si>
  <si>
    <t>09323105621</t>
  </si>
  <si>
    <t>Pozarzycka</t>
  </si>
  <si>
    <t>Justyna</t>
  </si>
  <si>
    <t>50021011352</t>
  </si>
  <si>
    <t>Kowalik</t>
  </si>
  <si>
    <t>50101111305</t>
  </si>
  <si>
    <t>Hintzke</t>
  </si>
  <si>
    <t>Nikola</t>
  </si>
  <si>
    <t>50102636355</t>
  </si>
  <si>
    <t>Swistek</t>
  </si>
  <si>
    <t>Damian</t>
  </si>
  <si>
    <t>51011153311</t>
  </si>
  <si>
    <t>Grzelecki</t>
  </si>
  <si>
    <t>51102573842</t>
  </si>
  <si>
    <t>Hinz</t>
  </si>
  <si>
    <t>52101156863</t>
  </si>
  <si>
    <t>Kaftan</t>
  </si>
  <si>
    <t>52110446139</t>
  </si>
  <si>
    <t>Wasiluk</t>
  </si>
  <si>
    <t>Bartlomiej</t>
  </si>
  <si>
    <t>53082806059</t>
  </si>
  <si>
    <t>Wasilewski</t>
  </si>
  <si>
    <t>53122299122</t>
  </si>
  <si>
    <t>Lukasik</t>
  </si>
  <si>
    <t>54020837137</t>
  </si>
  <si>
    <t>Silakowski</t>
  </si>
  <si>
    <t>Henryk</t>
  </si>
  <si>
    <t>55022153432</t>
  </si>
  <si>
    <t>Zygmunt</t>
  </si>
  <si>
    <t>55110906690</t>
  </si>
  <si>
    <t>Pettka</t>
  </si>
  <si>
    <t>55123128973</t>
  </si>
  <si>
    <t>Hanczarek</t>
  </si>
  <si>
    <t>Olivier</t>
  </si>
  <si>
    <t>56111161549</t>
  </si>
  <si>
    <t>Samulczyk</t>
  </si>
  <si>
    <t>57073163051</t>
  </si>
  <si>
    <t>Berezniewicz</t>
  </si>
  <si>
    <t>Wiktor</t>
  </si>
  <si>
    <t>57102202414</t>
  </si>
  <si>
    <t>Bialaszewski</t>
  </si>
  <si>
    <t>58122188027</t>
  </si>
  <si>
    <t>Rutkiewicz</t>
  </si>
  <si>
    <t>59031152059</t>
  </si>
  <si>
    <t>Kowalczyk</t>
  </si>
  <si>
    <t>59042989686</t>
  </si>
  <si>
    <t>Sadowska</t>
  </si>
  <si>
    <t>59083036077</t>
  </si>
  <si>
    <t>Sobol</t>
  </si>
  <si>
    <t>59110570565</t>
  </si>
  <si>
    <t>Senger</t>
  </si>
  <si>
    <t>60102890107</t>
  </si>
  <si>
    <t>Stanislawska</t>
  </si>
  <si>
    <t>61032479116</t>
  </si>
  <si>
    <t>Szczepkowski</t>
  </si>
  <si>
    <t>Dorian</t>
  </si>
  <si>
    <t>61100157652</t>
  </si>
  <si>
    <t>Wojcicki</t>
  </si>
  <si>
    <t>Aleks</t>
  </si>
  <si>
    <t>61121020469</t>
  </si>
  <si>
    <t>Salanowska</t>
  </si>
  <si>
    <t>62033089803</t>
  </si>
  <si>
    <t>Skrzydlak</t>
  </si>
  <si>
    <t>Izabela</t>
  </si>
  <si>
    <t>62092569090</t>
  </si>
  <si>
    <t>Koszlaga</t>
  </si>
  <si>
    <t>63092608644</t>
  </si>
  <si>
    <t>Kowalczuk</t>
  </si>
  <si>
    <t>63102092944</t>
  </si>
  <si>
    <t>Glowinska</t>
  </si>
  <si>
    <t>Patrycja</t>
  </si>
  <si>
    <t>63122755182</t>
  </si>
  <si>
    <t>Sautycz</t>
  </si>
  <si>
    <t>64022301455</t>
  </si>
  <si>
    <t>Jakubowski</t>
  </si>
  <si>
    <t>64040919575</t>
  </si>
  <si>
    <t>Labuda</t>
  </si>
  <si>
    <t>64063159211</t>
  </si>
  <si>
    <t>Przestrzelski</t>
  </si>
  <si>
    <t>65062892381</t>
  </si>
  <si>
    <t>Sochacka</t>
  </si>
  <si>
    <t>Inka</t>
  </si>
  <si>
    <t>65092056892</t>
  </si>
  <si>
    <t>Wierzbicki</t>
  </si>
  <si>
    <t>Antoni</t>
  </si>
  <si>
    <t>65102086116</t>
  </si>
  <si>
    <t>Sarnowski</t>
  </si>
  <si>
    <t>Ignacy</t>
  </si>
  <si>
    <t>66063014631</t>
  </si>
  <si>
    <t>Machalski</t>
  </si>
  <si>
    <t>66100294134</t>
  </si>
  <si>
    <t>66100651663</t>
  </si>
  <si>
    <t>Broukin</t>
  </si>
  <si>
    <t>66111176164</t>
  </si>
  <si>
    <t>Filarska</t>
  </si>
  <si>
    <t>66113183995</t>
  </si>
  <si>
    <t>Siminski</t>
  </si>
  <si>
    <t>67103111042</t>
  </si>
  <si>
    <t>Riegel</t>
  </si>
  <si>
    <t>67112966668</t>
  </si>
  <si>
    <t>67113048790</t>
  </si>
  <si>
    <t>Porydzaj</t>
  </si>
  <si>
    <t>67120749923</t>
  </si>
  <si>
    <t>Sachse</t>
  </si>
  <si>
    <t>68112117597</t>
  </si>
  <si>
    <t>Spanowski</t>
  </si>
  <si>
    <t>69030626134</t>
  </si>
  <si>
    <t>Machol</t>
  </si>
  <si>
    <t>69122174118</t>
  </si>
  <si>
    <t>Zmurko</t>
  </si>
  <si>
    <t>70032057433</t>
  </si>
  <si>
    <t>Rembisz</t>
  </si>
  <si>
    <t>70053179170</t>
  </si>
  <si>
    <t>Szmitko</t>
  </si>
  <si>
    <t>Dominik</t>
  </si>
  <si>
    <t>70101195486</t>
  </si>
  <si>
    <t>Jurewicz</t>
  </si>
  <si>
    <t>70120794633</t>
  </si>
  <si>
    <t>Zurek</t>
  </si>
  <si>
    <t>71093058856</t>
  </si>
  <si>
    <t>Ręczmin</t>
  </si>
  <si>
    <t>71110410883</t>
  </si>
  <si>
    <t>Steinborn</t>
  </si>
  <si>
    <t>71112677514</t>
  </si>
  <si>
    <t>Swierszcz</t>
  </si>
  <si>
    <t>71123061643</t>
  </si>
  <si>
    <t>Sibiga</t>
  </si>
  <si>
    <t>72031096705</t>
  </si>
  <si>
    <t>Makowska</t>
  </si>
  <si>
    <t>Luiza</t>
  </si>
  <si>
    <t>73010399576</t>
  </si>
  <si>
    <t>Dzierzak</t>
  </si>
  <si>
    <t>73070871368</t>
  </si>
  <si>
    <t>Leman</t>
  </si>
  <si>
    <t>73103000844</t>
  </si>
  <si>
    <t>Stankiewicz</t>
  </si>
  <si>
    <t>73112328551</t>
  </si>
  <si>
    <t>74040249598</t>
  </si>
  <si>
    <t>Zawisza</t>
  </si>
  <si>
    <t>74120284541</t>
  </si>
  <si>
    <t>Adamiak</t>
  </si>
  <si>
    <t>74121108598</t>
  </si>
  <si>
    <t>Yuksek</t>
  </si>
  <si>
    <t>74123184206</t>
  </si>
  <si>
    <t>Perez</t>
  </si>
  <si>
    <t>75032006098</t>
  </si>
  <si>
    <t>Duszota</t>
  </si>
  <si>
    <t>75113162747</t>
  </si>
  <si>
    <t>Kulkowska</t>
  </si>
  <si>
    <t>75121005045</t>
  </si>
  <si>
    <t>Zylinska</t>
  </si>
  <si>
    <t>Adelajda</t>
  </si>
  <si>
    <t>75123199317</t>
  </si>
  <si>
    <t>76043054555</t>
  </si>
  <si>
    <t>Lyszcz</t>
  </si>
  <si>
    <t>76043169949</t>
  </si>
  <si>
    <t>Zdrojewska</t>
  </si>
  <si>
    <t>Agata</t>
  </si>
  <si>
    <t>76121186303</t>
  </si>
  <si>
    <t>Engel</t>
  </si>
  <si>
    <t>76122752028</t>
  </si>
  <si>
    <t>Zgadzaj</t>
  </si>
  <si>
    <t>77111084850</t>
  </si>
  <si>
    <t>Strack</t>
  </si>
  <si>
    <t>78011115028</t>
  </si>
  <si>
    <t>Reclaw</t>
  </si>
  <si>
    <t>78102945963</t>
  </si>
  <si>
    <t>Mazurkiewicz</t>
  </si>
  <si>
    <t>78103188695</t>
  </si>
  <si>
    <t>78123189018</t>
  </si>
  <si>
    <t>Furmaniak</t>
  </si>
  <si>
    <t>79012564484</t>
  </si>
  <si>
    <t>Marzec</t>
  </si>
  <si>
    <t>79070627831</t>
  </si>
  <si>
    <t>Tomaszewski</t>
  </si>
  <si>
    <t>79101146737</t>
  </si>
  <si>
    <t>Strupiechowski</t>
  </si>
  <si>
    <t>79110673709</t>
  </si>
  <si>
    <t>Szczepanska</t>
  </si>
  <si>
    <t>81081010863</t>
  </si>
  <si>
    <t>Wamka</t>
  </si>
  <si>
    <t>Anastazja</t>
  </si>
  <si>
    <t>81101148770</t>
  </si>
  <si>
    <t>Spychala</t>
  </si>
  <si>
    <t>82072219267</t>
  </si>
  <si>
    <t>Bialkowska</t>
  </si>
  <si>
    <t>83041947282</t>
  </si>
  <si>
    <t>Bsk</t>
  </si>
  <si>
    <t>Arleta</t>
  </si>
  <si>
    <t>84050694367</t>
  </si>
  <si>
    <t>Wojciechowska</t>
  </si>
  <si>
    <t>84051294894</t>
  </si>
  <si>
    <t>Szczucki</t>
  </si>
  <si>
    <t>84051840149</t>
  </si>
  <si>
    <t>Helinska</t>
  </si>
  <si>
    <t>Ines</t>
  </si>
  <si>
    <t>84112185145</t>
  </si>
  <si>
    <t>Felisiak</t>
  </si>
  <si>
    <t>Doris</t>
  </si>
  <si>
    <t>85031079443</t>
  </si>
  <si>
    <t>Mrozik</t>
  </si>
  <si>
    <t>85052135674</t>
  </si>
  <si>
    <t>Rembiewski</t>
  </si>
  <si>
    <t>85052568643</t>
  </si>
  <si>
    <t>Klein</t>
  </si>
  <si>
    <t>85052605175</t>
  </si>
  <si>
    <t>Geszczynski</t>
  </si>
  <si>
    <t>85111779283</t>
  </si>
  <si>
    <t>Frankowska</t>
  </si>
  <si>
    <t>Roksana</t>
  </si>
  <si>
    <t>86061995325</t>
  </si>
  <si>
    <t>Jurczyk</t>
  </si>
  <si>
    <t>86070511185</t>
  </si>
  <si>
    <t>86070630583</t>
  </si>
  <si>
    <t>Kolodziejczyk</t>
  </si>
  <si>
    <t>86072032543</t>
  </si>
  <si>
    <t>Procinska</t>
  </si>
  <si>
    <t>Julianna</t>
  </si>
  <si>
    <t>86080941169</t>
  </si>
  <si>
    <t>Ciesielska</t>
  </si>
  <si>
    <t>86081443325</t>
  </si>
  <si>
    <t>Lange</t>
  </si>
  <si>
    <t>87070895372</t>
  </si>
  <si>
    <t>Kulakowski</t>
  </si>
  <si>
    <t>Marcjusz</t>
  </si>
  <si>
    <t>87071164662</t>
  </si>
  <si>
    <t>Kluziak</t>
  </si>
  <si>
    <t>87072724289</t>
  </si>
  <si>
    <t>Trzebiatowska</t>
  </si>
  <si>
    <t>88080204509</t>
  </si>
  <si>
    <t>Tomaszewska</t>
  </si>
  <si>
    <t>88080416256</t>
  </si>
  <si>
    <t>Przytula</t>
  </si>
  <si>
    <t>88080601948</t>
  </si>
  <si>
    <t>Grzedzielska</t>
  </si>
  <si>
    <t>88103032931</t>
  </si>
  <si>
    <t>Derek</t>
  </si>
  <si>
    <t>88111094545</t>
  </si>
  <si>
    <t>Miszkin</t>
  </si>
  <si>
    <t>88120262427</t>
  </si>
  <si>
    <t>Kwidczynska</t>
  </si>
  <si>
    <t>89010293604</t>
  </si>
  <si>
    <t>Kado</t>
  </si>
  <si>
    <t>89010737704</t>
  </si>
  <si>
    <t>Nowakowska</t>
  </si>
  <si>
    <t>89011129700</t>
  </si>
  <si>
    <t>Wilk</t>
  </si>
  <si>
    <t>89011581319</t>
  </si>
  <si>
    <t>Strehlke</t>
  </si>
  <si>
    <t>89012630357</t>
  </si>
  <si>
    <t>Pistek</t>
  </si>
  <si>
    <t>89020265394</t>
  </si>
  <si>
    <t>Radomski</t>
  </si>
  <si>
    <t>89021468413</t>
  </si>
  <si>
    <t>Pieterson</t>
  </si>
  <si>
    <t>89021697637</t>
  </si>
  <si>
    <t>89022379914</t>
  </si>
  <si>
    <t>Beniuszys</t>
  </si>
  <si>
    <t>89032143350</t>
  </si>
  <si>
    <t>Kornatowski</t>
  </si>
  <si>
    <t>89040185241</t>
  </si>
  <si>
    <t>Jackowska</t>
  </si>
  <si>
    <t>Natasza</t>
  </si>
  <si>
    <t>89040205480</t>
  </si>
  <si>
    <t>Broszkow</t>
  </si>
  <si>
    <t>89040633348</t>
  </si>
  <si>
    <t>Klebba</t>
  </si>
  <si>
    <t>89040876453</t>
  </si>
  <si>
    <t>Ciosinski</t>
  </si>
  <si>
    <t>89041133472</t>
  </si>
  <si>
    <t>Brydzinski</t>
  </si>
  <si>
    <t>89042620494</t>
  </si>
  <si>
    <t>Witkowski</t>
  </si>
  <si>
    <t>Andrea</t>
  </si>
  <si>
    <t>89042750933</t>
  </si>
  <si>
    <t>Radziszewski</t>
  </si>
  <si>
    <t>89052085069</t>
  </si>
  <si>
    <t>Korenkiewicz</t>
  </si>
  <si>
    <t>89052295172</t>
  </si>
  <si>
    <t>Szreder</t>
  </si>
  <si>
    <t>89062644823</t>
  </si>
  <si>
    <t>Murczynska</t>
  </si>
  <si>
    <t>89081519801</t>
  </si>
  <si>
    <t>Kurowska</t>
  </si>
  <si>
    <t>89082179879</t>
  </si>
  <si>
    <t>Hrywniak</t>
  </si>
  <si>
    <t>89082608599</t>
  </si>
  <si>
    <t>89091482250</t>
  </si>
  <si>
    <t>Mierzejewski</t>
  </si>
  <si>
    <t>Kornel</t>
  </si>
  <si>
    <t>89100192752</t>
  </si>
  <si>
    <t>Lupa</t>
  </si>
  <si>
    <t>89102588171</t>
  </si>
  <si>
    <t>Wydrzynski</t>
  </si>
  <si>
    <t>89112466825</t>
  </si>
  <si>
    <t>Tarkowska</t>
  </si>
  <si>
    <t>89120952161</t>
  </si>
  <si>
    <t>Adamczyk</t>
  </si>
  <si>
    <t>90053120136</t>
  </si>
  <si>
    <t>Burza</t>
  </si>
  <si>
    <t>90112004373</t>
  </si>
  <si>
    <t>Rybinski</t>
  </si>
  <si>
    <t>91023191330</t>
  </si>
  <si>
    <t>92080709353</t>
  </si>
  <si>
    <t>Pawelec</t>
  </si>
  <si>
    <t>rok</t>
  </si>
  <si>
    <t>miesiac</t>
  </si>
  <si>
    <t>dzien</t>
  </si>
  <si>
    <t>liczba porzadkowa</t>
  </si>
  <si>
    <t>plec</t>
  </si>
  <si>
    <t>ma a</t>
  </si>
  <si>
    <t>91.1</t>
  </si>
  <si>
    <t>nameid</t>
  </si>
  <si>
    <t>sobowtory</t>
  </si>
  <si>
    <t>91.2</t>
  </si>
  <si>
    <t>91.3</t>
  </si>
  <si>
    <t>najwieksze</t>
  </si>
  <si>
    <t>najmniejsze</t>
  </si>
  <si>
    <t>Etykiety wierszy</t>
  </si>
  <si>
    <t>Suma końcowa</t>
  </si>
  <si>
    <t>Liczba z PESEL</t>
  </si>
  <si>
    <t>91.4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</si>
  <si>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</si>
  <si>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</si>
  <si>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</si>
  <si>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</si>
  <si>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</si>
  <si>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</si>
  <si>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</si>
  <si>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</si>
  <si>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</si>
  <si>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</si>
  <si>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</si>
  <si>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</si>
  <si>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id</t>
  </si>
  <si>
    <t>sobowtor id</t>
  </si>
  <si>
    <t>AWie3</t>
  </si>
  <si>
    <t>AWit4</t>
  </si>
  <si>
    <t>AWoj0</t>
  </si>
  <si>
    <t>AWoj2</t>
  </si>
  <si>
    <t>AWoj8</t>
  </si>
  <si>
    <t>BWas9</t>
  </si>
  <si>
    <t>JPod4</t>
  </si>
  <si>
    <t>KMic2</t>
  </si>
  <si>
    <t>LMar4</t>
  </si>
  <si>
    <t>MKoc9</t>
  </si>
  <si>
    <t>MKor0</t>
  </si>
  <si>
    <t>MKow4</t>
  </si>
  <si>
    <t>MLub7</t>
  </si>
  <si>
    <t>NJak2</t>
  </si>
  <si>
    <t>NJan3</t>
  </si>
  <si>
    <t>NJan6</t>
  </si>
  <si>
    <t>SCie9</t>
  </si>
  <si>
    <t>SDab7</t>
  </si>
  <si>
    <t>ZAda1</t>
  </si>
  <si>
    <t>91.5</t>
  </si>
  <si>
    <t>ilosc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</si>
</sst>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Border="1"/>
    <xf numFmtId="0" fontId="1" fillId="2" borderId="2" xfId="0" applyFont="1" applyFill="1" applyBorder="1"/>
    <xf numFmtId="0" fontId="0" fillId="3" borderId="3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2" fillId="4" borderId="4" xfId="0" applyFont="1" applyFill="1" applyBorder="1"/>
    <xf numFmtId="0" fontId="0" fillId="0" borderId="0" xfId="0" applyNumberFormat="1"/>
    <xf numFmtId="0" fontId="1" fillId="2" borderId="0" xfId="0" applyFont="1" applyFill="1" applyBorder="1"/>
    <xf numFmtId="0" fontId="0" fillId="3" borderId="0" xfId="0" applyFill="1" applyBorder="1"/>
    <xf numFmtId="0" fontId="0" fillId="3" borderId="1" xfId="0" applyNumberFormat="1" applyFont="1" applyFill="1" applyBorder="1"/>
    <xf numFmtId="0" fontId="0" fillId="0" borderId="1" xfId="0" applyNumberFormat="1" applyFont="1" applyBorder="1"/>
  </cellXfs>
  <cellStyles count="1">
    <cellStyle name="Normalny" xfId="0" builtinId="0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[zad91.xlsx]Arkusz1!Tabela przestawna2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urodzenia w miesiacach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Arkusz1!$Q$3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Arkusz1!$P$4:$P$16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Arkusz1!$Q$4:$Q$16</c:f>
              <c:numCache>
                <c:formatCode>General</c:formatCode>
                <c:ptCount val="12"/>
                <c:pt idx="0">
                  <c:v>68</c:v>
                </c:pt>
                <c:pt idx="1">
                  <c:v>33</c:v>
                </c:pt>
                <c:pt idx="2">
                  <c:v>9</c:v>
                </c:pt>
                <c:pt idx="3">
                  <c:v>16</c:v>
                </c:pt>
                <c:pt idx="4">
                  <c:v>13</c:v>
                </c:pt>
                <c:pt idx="5">
                  <c:v>15</c:v>
                </c:pt>
                <c:pt idx="6">
                  <c:v>19</c:v>
                </c:pt>
                <c:pt idx="7">
                  <c:v>22</c:v>
                </c:pt>
                <c:pt idx="8">
                  <c:v>32</c:v>
                </c:pt>
                <c:pt idx="9">
                  <c:v>67</c:v>
                </c:pt>
                <c:pt idx="10">
                  <c:v>99</c:v>
                </c:pt>
                <c:pt idx="11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E0-4B07-82C9-707944F78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8339136"/>
        <c:axId val="2072672016"/>
      </c:barChart>
      <c:catAx>
        <c:axId val="196833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2672016"/>
        <c:crosses val="autoZero"/>
        <c:auto val="1"/>
        <c:lblAlgn val="ctr"/>
        <c:lblOffset val="100"/>
        <c:noMultiLvlLbl val="0"/>
      </c:catAx>
      <c:valAx>
        <c:axId val="207267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833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Arkusz1!$Q$23</c:f>
              <c:strCache>
                <c:ptCount val="1"/>
                <c:pt idx="0">
                  <c:v>ilosc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Arkusz1!$P$24:$P$35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Arkusz1!$Q$24:$Q$35</c:f>
              <c:numCache>
                <c:formatCode>General</c:formatCode>
                <c:ptCount val="12"/>
                <c:pt idx="0">
                  <c:v>68</c:v>
                </c:pt>
                <c:pt idx="1">
                  <c:v>33</c:v>
                </c:pt>
                <c:pt idx="2">
                  <c:v>9</c:v>
                </c:pt>
                <c:pt idx="3">
                  <c:v>16</c:v>
                </c:pt>
                <c:pt idx="4">
                  <c:v>13</c:v>
                </c:pt>
                <c:pt idx="5">
                  <c:v>15</c:v>
                </c:pt>
                <c:pt idx="6">
                  <c:v>19</c:v>
                </c:pt>
                <c:pt idx="7">
                  <c:v>22</c:v>
                </c:pt>
                <c:pt idx="8">
                  <c:v>32</c:v>
                </c:pt>
                <c:pt idx="9">
                  <c:v>67</c:v>
                </c:pt>
                <c:pt idx="10">
                  <c:v>99</c:v>
                </c:pt>
                <c:pt idx="11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2-4FCC-B6A0-DD586825B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322368"/>
        <c:axId val="2072661824"/>
      </c:barChart>
      <c:catAx>
        <c:axId val="113832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2661824"/>
        <c:crosses val="autoZero"/>
        <c:auto val="1"/>
        <c:lblAlgn val="ctr"/>
        <c:lblOffset val="100"/>
        <c:noMultiLvlLbl val="0"/>
      </c:catAx>
      <c:valAx>
        <c:axId val="207266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832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400050</xdr:colOff>
      <xdr:row>2</xdr:row>
      <xdr:rowOff>4762</xdr:rowOff>
    </xdr:from>
    <xdr:to>
      <xdr:col>25</xdr:col>
      <xdr:colOff>95250</xdr:colOff>
      <xdr:row>16</xdr:row>
      <xdr:rowOff>80962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7E2A872-EF7B-0441-4DC6-5092DB331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533400</xdr:colOff>
      <xdr:row>21</xdr:row>
      <xdr:rowOff>147637</xdr:rowOff>
    </xdr:from>
    <xdr:to>
      <xdr:col>25</xdr:col>
      <xdr:colOff>228600</xdr:colOff>
      <xdr:row>36</xdr:row>
      <xdr:rowOff>33337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A87700E0-4190-E758-25E5-A736B7F695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mbo" refreshedDate="45245.707925115741" createdVersion="8" refreshedVersion="8" minRefreshableVersion="3" recordCount="494" xr:uid="{2D5117CC-873E-41DD-B301-38BD5429F595}">
  <cacheSource type="worksheet">
    <worksheetSource name="pesele"/>
  </cacheSource>
  <cacheFields count="11">
    <cacheField name="PESEL" numFmtId="0">
      <sharedItems count="494">
        <s v="09211700664"/>
        <s v="08292600995"/>
        <s v="08292800524"/>
        <s v="08301300067"/>
        <s v="08302500640"/>
        <s v="08310400776"/>
        <s v="08320100899"/>
        <s v="08321100430"/>
        <s v="09210200851"/>
        <s v="09211700701"/>
        <s v="09211700855"/>
        <s v="09212200408"/>
        <s v="09212300184"/>
        <s v="09212700984"/>
        <s v="09221200547"/>
        <s v="09301500334"/>
        <s v="09302100793"/>
        <s v="09302400657"/>
        <s v="09310500954"/>
        <s v="09310600579"/>
        <s v="09311000965"/>
        <s v="09320200961"/>
        <s v="09320300586"/>
        <s v="73103000844"/>
        <s v="08322201772"/>
        <s v="09321501177"/>
        <s v="08242501475"/>
        <s v="08260401830"/>
        <s v="08261601819"/>
        <s v="08282001818"/>
        <s v="08291801342"/>
        <s v="08292701702"/>
        <s v="08310501576"/>
        <s v="08310501583"/>
        <s v="08310501637"/>
        <s v="08312801124"/>
        <s v="08320301627"/>
        <s v="08321501774"/>
        <s v="08321501798"/>
        <s v="08322001464"/>
        <s v="08323101408"/>
        <s v="09210301460"/>
        <s v="09210501167"/>
        <s v="09211601354"/>
        <s v="09211601385"/>
        <s v="09211601408"/>
        <s v="09211801440"/>
        <s v="09211801464"/>
        <s v="09212001092"/>
        <s v="09221301682"/>
        <s v="09221601003"/>
        <s v="09291901773"/>
        <s v="09301601097"/>
        <s v="09302001353"/>
        <s v="09302201333"/>
        <s v="09302801182"/>
        <s v="09310901731"/>
        <s v="09311601388"/>
        <s v="09311601425"/>
        <s v="09311701118"/>
        <s v="09312201877"/>
        <s v="09320401737"/>
        <s v="09321301401"/>
        <s v="09321401422"/>
        <s v="09321501160"/>
        <s v="09322501336"/>
        <s v="64022301455"/>
        <s v="88080601948"/>
        <s v="08252202698"/>
        <s v="08260302636"/>
        <s v="08291402192"/>
        <s v="08291402215"/>
        <s v="08300502415"/>
        <s v="08301402608"/>
        <s v="08301702005"/>
        <s v="08310202460"/>
        <s v="08321202705"/>
        <s v="08322802348"/>
        <s v="09210102757"/>
        <s v="09211302729"/>
        <s v="09211402009"/>
        <s v="09211502310"/>
        <s v="09211702024"/>
        <s v="09211902011"/>
        <s v="09221202204"/>
        <s v="09221302980"/>
        <s v="09221402888"/>
        <s v="09221702025"/>
        <s v="09293002410"/>
        <s v="09301402414"/>
        <s v="09302502274"/>
        <s v="09302602400"/>
        <s v="09302702421"/>
        <s v="09310202696"/>
        <s v="09310302570"/>
        <s v="09310302617"/>
        <s v="09312902686"/>
        <s v="09313002170"/>
        <s v="09321202085"/>
        <s v="09321202160"/>
        <s v="09321202375"/>
        <s v="09321202436"/>
        <s v="09322202879"/>
        <s v="09322302180"/>
        <s v="09322402767"/>
        <s v="09322602686"/>
        <s v="09322702454"/>
        <s v="09322802260"/>
        <s v="57102202414"/>
        <s v="09313003607"/>
        <s v="08321103754"/>
        <s v="08261403695"/>
        <s v="08272703658"/>
        <s v="08272903041"/>
        <s v="08280203076"/>
        <s v="08281403420"/>
        <s v="08281903982"/>
        <s v="08282003575"/>
        <s v="08321803937"/>
        <s v="08321903095"/>
        <s v="08322303078"/>
        <s v="09210503817"/>
        <s v="09210503831"/>
        <s v="09211003583"/>
        <s v="09211503908"/>
        <s v="09211803947"/>
        <s v="09221103062"/>
        <s v="09301303371"/>
        <s v="09303003200"/>
        <s v="09310403981"/>
        <s v="09310503841"/>
        <s v="09311103163"/>
        <s v="09311103484"/>
        <s v="09311303426"/>
        <s v="09311303679"/>
        <s v="09311303693"/>
        <s v="09312003684"/>
        <s v="09312003707"/>
        <s v="09312103018"/>
        <s v="09312503412"/>
        <s v="09313003584"/>
        <s v="09321103584"/>
        <s v="09321103607"/>
        <s v="09321903900"/>
        <s v="09321903917"/>
        <s v="09322003265"/>
        <s v="09322103743"/>
        <s v="09322103842"/>
        <s v="09323103810"/>
        <s v="09220204047"/>
        <s v="08261204258"/>
        <s v="08261804557"/>
        <s v="08261804595"/>
        <s v="08270104291"/>
        <s v="08281204694"/>
        <s v="08291104230"/>
        <s v="08300104334"/>
        <s v="09210804949"/>
        <s v="09210904274"/>
        <s v="09211104925"/>
        <s v="09211404100"/>
        <s v="09212704926"/>
        <s v="09212704964"/>
        <s v="09220404607"/>
        <s v="09220404645"/>
        <s v="09220504024"/>
        <s v="09220504048"/>
        <s v="09220704127"/>
        <s v="09221304623"/>
        <s v="09221804109"/>
        <s v="09292604859"/>
        <s v="09292604873"/>
        <s v="09292704191"/>
        <s v="09300804514"/>
        <s v="09301004012"/>
        <s v="09302304838"/>
        <s v="09310804898"/>
        <s v="09311204208"/>
        <s v="09311204284"/>
        <s v="09312104743"/>
        <s v="09312304525"/>
        <s v="09312704714"/>
        <s v="09323004647"/>
        <s v="09323004692"/>
        <s v="09323004715"/>
        <s v="09323004753"/>
        <s v="09323004777"/>
        <s v="09323004791"/>
        <s v="88080204509"/>
        <s v="90112004373"/>
        <s v="08251305958"/>
        <s v="08300705627"/>
        <s v="08312405724"/>
        <s v="08312405830"/>
        <s v="08312605179"/>
        <s v="09210205672"/>
        <s v="09210205924"/>
        <s v="09210705127"/>
        <s v="09211005936"/>
        <s v="09211005974"/>
        <s v="09211305227"/>
        <s v="09220305687"/>
        <s v="09221205443"/>
        <s v="09221205481"/>
        <s v="09221205504"/>
        <s v="09221205528"/>
        <s v="09292105855"/>
        <s v="09292105879"/>
        <s v="09300205292"/>
        <s v="09301405172"/>
        <s v="09303005042"/>
        <s v="09303005066"/>
        <s v="09303005080"/>
        <s v="09303005141"/>
        <s v="09310705410"/>
        <s v="09311005144"/>
        <s v="09311005632"/>
        <s v="09311505163"/>
        <s v="09312505797"/>
        <s v="09312505810"/>
        <s v="09312605138"/>
        <s v="09312605176"/>
        <s v="09320105440"/>
        <s v="09320505837"/>
        <s v="09320605025"/>
        <s v="09320805814"/>
        <s v="09320905187"/>
        <s v="09321305122"/>
        <s v="09321805936"/>
        <s v="09321905469"/>
        <s v="09322505941"/>
        <s v="09322705310"/>
        <s v="09322705358"/>
        <s v="09322805690"/>
        <s v="09322905758"/>
        <s v="09323105621"/>
        <s v="75121005045"/>
        <s v="85052605175"/>
        <s v="89040205480"/>
        <s v="08250606999"/>
        <s v="08311206692"/>
        <s v="08311506181"/>
        <s v="08311606225"/>
        <s v="08321606950"/>
        <s v="08321706346"/>
        <s v="08322806465"/>
        <s v="09210406097"/>
        <s v="09210706548"/>
        <s v="09210706999"/>
        <s v="09211906282"/>
        <s v="09211906305"/>
        <s v="09301206759"/>
        <s v="09301206797"/>
        <s v="09302806088"/>
        <s v="09302806613"/>
        <s v="09310906101"/>
        <s v="09310906125"/>
        <s v="09311706359"/>
        <s v="09311806622"/>
        <s v="09312106127"/>
        <s v="09321706992"/>
        <s v="09322106333"/>
        <s v="09322106357"/>
        <s v="09322306528"/>
        <s v="53082806059"/>
        <s v="55110906690"/>
        <s v="75032006098"/>
        <s v="08262307035"/>
        <s v="08272207404"/>
        <s v="08272207572"/>
        <s v="08272807246"/>
        <s v="08280707488"/>
        <s v="08281807682"/>
        <s v="08292507414"/>
        <s v="08292507452"/>
        <s v="08311107443"/>
        <s v="08311907241"/>
        <s v="08312007919"/>
        <s v="09210507040"/>
        <s v="09210507477"/>
        <s v="09210607412"/>
        <s v="09210607436"/>
        <s v="09213007141"/>
        <s v="09220307788"/>
        <s v="09292707019"/>
        <s v="09310407886"/>
        <s v="09311907224"/>
        <s v="09312307276"/>
        <s v="09321407220"/>
        <s v="09321607125"/>
        <s v="09322907675"/>
        <s v="08282108997"/>
        <s v="08311008492"/>
        <s v="08321508733"/>
        <s v="09210908216"/>
        <s v="09211908451"/>
        <s v="09221608888"/>
        <s v="09292008233"/>
        <s v="09300608057"/>
        <s v="09302308382"/>
        <s v="09310208166"/>
        <s v="09310208432"/>
        <s v="09310408399"/>
        <s v="09311308469"/>
        <s v="09311908720"/>
        <s v="09312008337"/>
        <s v="09312408236"/>
        <s v="09312808395"/>
        <s v="09313008381"/>
        <s v="09320408093"/>
        <s v="09321008971"/>
        <s v="09321208296"/>
        <s v="63092608644"/>
        <s v="74121108598"/>
        <s v="89082608599"/>
        <s v="08242809191"/>
        <s v="08261009495"/>
        <s v="08302709032"/>
        <s v="08321109460"/>
        <s v="08323009317"/>
        <s v="09210409205"/>
        <s v="09211909674"/>
        <s v="09212509149"/>
        <s v="09221309963"/>
        <s v="09292509833"/>
        <s v="09292809391"/>
        <s v="09292909312"/>
        <s v="09300109015"/>
        <s v="09302609421"/>
        <s v="09302809661"/>
        <s v="09302909729"/>
        <s v="09302909767"/>
        <s v="09303009855"/>
        <s v="09311009704"/>
        <s v="09320509077"/>
        <s v="09322109039"/>
        <s v="09322909004"/>
        <s v="92080709353"/>
        <s v="09311310792"/>
        <s v="09211010019"/>
        <s v="09212610942"/>
        <s v="09292810890"/>
        <s v="09300710196"/>
        <s v="09310310236"/>
        <s v="09313010294"/>
        <s v="71110410883"/>
        <s v="81081010863"/>
        <s v="08262311957"/>
        <s v="08272911356"/>
        <s v="08303111102"/>
        <s v="08310711054"/>
        <s v="08320411573"/>
        <s v="09210111032"/>
        <s v="09211411278"/>
        <s v="09302011011"/>
        <s v="09302711423"/>
        <s v="09311711463"/>
        <s v="09320311214"/>
        <s v="09321611788"/>
        <s v="50021011352"/>
        <s v="50101111305"/>
        <s v="67103111042"/>
        <s v="86070511185"/>
        <s v="08242912835"/>
        <s v="08270412255"/>
        <s v="08272312577"/>
        <s v="08282712460"/>
        <s v="08292412637"/>
        <s v="09211212916"/>
        <s v="09211412248"/>
        <s v="09292213174"/>
        <s v="08292314397"/>
        <s v="08292514056"/>
        <s v="09292314615"/>
        <s v="66063014631"/>
        <s v="78011115028"/>
        <s v="88080416256"/>
        <s v="68112117597"/>
        <s v="64040919575"/>
        <s v="82072219267"/>
        <s v="89081519801"/>
        <s v="61121020469"/>
        <s v="89042620494"/>
        <s v="90053120136"/>
        <s v="87072724289"/>
        <s v="69030626134"/>
        <s v="79070627831"/>
        <s v="55123128973"/>
        <s v="73112328551"/>
        <s v="89011129700"/>
        <s v="86070630583"/>
        <s v="89012630357"/>
        <s v="86072032543"/>
        <s v="88103032931"/>
        <s v="89040633348"/>
        <s v="89041133472"/>
        <s v="85052135674"/>
        <s v="50102636355"/>
        <s v="59083036077"/>
        <s v="54020837137"/>
        <s v="89010737704"/>
        <s v="84051840149"/>
        <s v="86080941169"/>
        <s v="86081443325"/>
        <s v="89032143350"/>
        <s v="89062644823"/>
        <s v="78102945963"/>
        <s v="52110446139"/>
        <s v="79101146737"/>
        <s v="83041947282"/>
        <s v="67113048790"/>
        <s v="81101148770"/>
        <s v="67120749923"/>
        <s v="74040249598"/>
        <s v="89042750933"/>
        <s v="66100651663"/>
        <s v="59031152059"/>
        <s v="76122752028"/>
        <s v="89120952161"/>
        <s v="51011153311"/>
        <s v="55022153432"/>
        <s v="76043054555"/>
        <s v="63122755182"/>
        <s v="52101156863"/>
        <s v="65092056892"/>
        <s v="61100157652"/>
        <s v="70032057433"/>
        <s v="71093058856"/>
        <s v="64063159211"/>
        <s v="56111161549"/>
        <s v="71123061643"/>
        <s v="75113162747"/>
        <s v="88120262427"/>
        <s v="57073163051"/>
        <s v="79012564484"/>
        <s v="87071164662"/>
        <s v="89020265394"/>
        <s v="67112966668"/>
        <s v="89112466825"/>
        <s v="85052568643"/>
        <s v="89021468413"/>
        <s v="62092569090"/>
        <s v="76043169949"/>
        <s v="59110570565"/>
        <s v="73070871368"/>
        <s v="51102573842"/>
        <s v="79110673709"/>
        <s v="69122174118"/>
        <s v="66111176164"/>
        <s v="89040876453"/>
        <s v="71112677514"/>
        <s v="61032479116"/>
        <s v="70053179170"/>
        <s v="85031079443"/>
        <s v="85111779283"/>
        <s v="89022379914"/>
        <s v="89082179879"/>
        <s v="89011581319"/>
        <s v="89091482250"/>
        <s v="66113183995"/>
        <s v="74120284541"/>
        <s v="74123184206"/>
        <s v="77111084850"/>
        <s v="84112185145"/>
        <s v="89040185241"/>
        <s v="89052085069"/>
        <s v="65102086116"/>
        <s v="76121186303"/>
        <s v="58122188027"/>
        <s v="78103188695"/>
        <s v="89102588171"/>
        <s v="59042989686"/>
        <s v="62033089803"/>
        <s v="78123189018"/>
        <s v="60102890107"/>
        <s v="91023191330"/>
        <s v="63102092944"/>
        <s v="65062892381"/>
        <s v="89100192752"/>
        <s v="89010293604"/>
        <s v="66100294134"/>
        <s v="70120794633"/>
        <s v="84050694367"/>
        <s v="84051294894"/>
        <s v="88111094545"/>
        <s v="70101195486"/>
        <s v="86061995325"/>
        <s v="87070895372"/>
        <s v="89052295172"/>
        <s v="72031096705"/>
        <s v="89021697637"/>
        <s v="53122299122"/>
        <s v="73010399576"/>
        <s v="75123199317"/>
      </sharedItems>
    </cacheField>
    <cacheField name="Nazwisko" numFmtId="0">
      <sharedItems/>
    </cacheField>
    <cacheField name="Imie" numFmtId="0">
      <sharedItems/>
    </cacheField>
    <cacheField name="rok" numFmtId="0">
      <sharedItems containsSemiMixedTypes="0" containsString="0" containsNumber="1" containsInteger="1" minValue="1908" maxValue="1992"/>
    </cacheField>
    <cacheField name="miesiac" numFmtId="0">
      <sharedItems containsSemiMixedTypes="0" containsString="0" containsNumber="1" containsInteger="1" minValue="1" maxValue="12" count="12">
        <n v="1"/>
        <n v="9"/>
        <n v="10"/>
        <n v="11"/>
        <n v="12"/>
        <n v="2"/>
        <n v="4"/>
        <n v="6"/>
        <n v="8"/>
        <n v="5"/>
        <n v="7"/>
        <n v="3"/>
      </sharedItems>
    </cacheField>
    <cacheField name="dzien" numFmtId="0">
      <sharedItems containsSemiMixedTypes="0" containsString="0" containsNumber="1" containsInteger="1" minValue="0" maxValue="99"/>
    </cacheField>
    <cacheField name="liczba porzadkowa" numFmtId="0">
      <sharedItems containsSemiMixedTypes="0" containsString="0" containsNumber="1" containsInteger="1" minValue="0" maxValue="99"/>
    </cacheField>
    <cacheField name="plec" numFmtId="0">
      <sharedItems/>
    </cacheField>
    <cacheField name="ma a" numFmtId="0">
      <sharedItems containsSemiMixedTypes="0" containsString="0" containsNumber="1" containsInteger="1" minValue="0" maxValue="1"/>
    </cacheField>
    <cacheField name="nameid" numFmtId="0">
      <sharedItems/>
    </cacheField>
    <cacheField name="sobowtory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mbo" refreshedDate="45245.713837268515" createdVersion="8" refreshedVersion="8" minRefreshableVersion="3" recordCount="40" xr:uid="{347816E9-C23A-4077-ACE9-12958ACAEEFB}">
  <cacheSource type="worksheet">
    <worksheetSource ref="AB3:AB43" sheet="Arkusz1"/>
  </cacheSource>
  <cacheFields count="1">
    <cacheField name="id" numFmtId="0">
      <sharedItems count="19">
        <s v="AWie3"/>
        <s v="AWit4"/>
        <s v="AWoj0"/>
        <s v="AWoj2"/>
        <s v="AWoj8"/>
        <s v="BWas9"/>
        <s v="JPod4"/>
        <s v="KMic2"/>
        <s v="LMar4"/>
        <s v="MKoc9"/>
        <s v="MKor0"/>
        <s v="MKow4"/>
        <s v="MLub7"/>
        <s v="NJak2"/>
        <s v="NJan3"/>
        <s v="NJan6"/>
        <s v="SCie9"/>
        <s v="SDab7"/>
        <s v="ZAda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4">
  <r>
    <x v="0"/>
    <s v="Kozlowska"/>
    <s v="Malgorzata"/>
    <n v="1909"/>
    <x v="0"/>
    <n v="70"/>
    <n v="0"/>
    <s v="k"/>
    <n v="0"/>
    <s v="KozlowskaMalgorzata"/>
    <n v="2"/>
  </r>
  <r>
    <x v="1"/>
    <s v="Rowinski"/>
    <s v="Jacek"/>
    <n v="1908"/>
    <x v="1"/>
    <n v="60"/>
    <n v="0"/>
    <s v="m"/>
    <n v="0"/>
    <s v="RowinskiJacek"/>
    <n v="0"/>
  </r>
  <r>
    <x v="2"/>
    <s v="Gozdalik"/>
    <s v="Oliwia"/>
    <n v="1908"/>
    <x v="1"/>
    <n v="80"/>
    <n v="0"/>
    <s v="k"/>
    <n v="0"/>
    <s v="GozdalikOliwia"/>
    <n v="0"/>
  </r>
  <r>
    <x v="3"/>
    <s v="Wendt"/>
    <s v="Amelia"/>
    <n v="1908"/>
    <x v="2"/>
    <n v="30"/>
    <n v="0"/>
    <s v="k"/>
    <n v="0"/>
    <s v="WendtAmelia"/>
    <n v="0"/>
  </r>
  <r>
    <x v="4"/>
    <s v="Bonislawska"/>
    <s v="Monika"/>
    <n v="1908"/>
    <x v="2"/>
    <n v="50"/>
    <n v="0"/>
    <s v="k"/>
    <n v="0"/>
    <s v="BonislawskaMonika"/>
    <n v="0"/>
  </r>
  <r>
    <x v="5"/>
    <s v="Koprowski"/>
    <s v="Maurycy"/>
    <n v="1908"/>
    <x v="3"/>
    <n v="40"/>
    <n v="0"/>
    <s v="m"/>
    <n v="0"/>
    <s v="KoprowskiMaurycy"/>
    <n v="0"/>
  </r>
  <r>
    <x v="6"/>
    <s v="Goszczynski"/>
    <s v="Patryk"/>
    <n v="1908"/>
    <x v="4"/>
    <n v="10"/>
    <n v="0"/>
    <s v="m"/>
    <n v="0"/>
    <s v="GoszczynskiPatryk"/>
    <n v="0"/>
  </r>
  <r>
    <x v="7"/>
    <s v="Wladyka"/>
    <s v="Alexander"/>
    <n v="1908"/>
    <x v="4"/>
    <n v="10"/>
    <n v="0"/>
    <s v="m"/>
    <n v="0"/>
    <s v="WladykaAlexander"/>
    <n v="0"/>
  </r>
  <r>
    <x v="8"/>
    <s v="Trawicki"/>
    <s v="Borys"/>
    <n v="1909"/>
    <x v="0"/>
    <n v="20"/>
    <n v="0"/>
    <s v="m"/>
    <n v="0"/>
    <s v="TrawickiBorys"/>
    <n v="0"/>
  </r>
  <r>
    <x v="9"/>
    <s v="Lewandowska"/>
    <s v="Maja"/>
    <n v="1909"/>
    <x v="0"/>
    <n v="70"/>
    <n v="0"/>
    <s v="k"/>
    <n v="0"/>
    <s v="LewandowskaMaja"/>
    <n v="0"/>
  </r>
  <r>
    <x v="10"/>
    <s v="Gorlikowski"/>
    <s v="Patrick"/>
    <n v="1909"/>
    <x v="0"/>
    <n v="70"/>
    <n v="0"/>
    <s v="m"/>
    <n v="0"/>
    <s v="GorlikowskiPatrick"/>
    <n v="0"/>
  </r>
  <r>
    <x v="11"/>
    <s v="Pawlun"/>
    <s v="Karolina"/>
    <n v="1909"/>
    <x v="0"/>
    <n v="20"/>
    <n v="0"/>
    <s v="k"/>
    <n v="0"/>
    <s v="PawlunKarolina"/>
    <n v="0"/>
  </r>
  <r>
    <x v="12"/>
    <s v="Majchrzak"/>
    <s v="Lucja"/>
    <n v="1909"/>
    <x v="0"/>
    <n v="30"/>
    <n v="0"/>
    <s v="k"/>
    <n v="0"/>
    <s v="MajchrzakLucja"/>
    <n v="0"/>
  </r>
  <r>
    <x v="13"/>
    <s v="Krol"/>
    <s v="Malgorzata"/>
    <n v="1909"/>
    <x v="0"/>
    <n v="70"/>
    <n v="0"/>
    <s v="k"/>
    <n v="0"/>
    <s v="KrolMalgorzata"/>
    <n v="0"/>
  </r>
  <r>
    <x v="14"/>
    <s v="Drapinska"/>
    <s v="Weronika"/>
    <n v="1909"/>
    <x v="5"/>
    <n v="20"/>
    <n v="0"/>
    <s v="k"/>
    <n v="0"/>
    <s v="DrapinskaWeronika"/>
    <n v="0"/>
  </r>
  <r>
    <x v="15"/>
    <s v="Magulski"/>
    <s v="Maciej"/>
    <n v="1909"/>
    <x v="2"/>
    <n v="50"/>
    <n v="0"/>
    <s v="m"/>
    <n v="0"/>
    <s v="MagulskiMaciej"/>
    <n v="0"/>
  </r>
  <r>
    <x v="16"/>
    <s v="Kubisiak"/>
    <s v="Mateusz"/>
    <n v="1909"/>
    <x v="2"/>
    <n v="10"/>
    <n v="0"/>
    <s v="m"/>
    <n v="0"/>
    <s v="KubisiakMateusz"/>
    <n v="0"/>
  </r>
  <r>
    <x v="17"/>
    <s v="Lunkiewicz"/>
    <s v="Maciej"/>
    <n v="1909"/>
    <x v="2"/>
    <n v="40"/>
    <n v="0"/>
    <s v="m"/>
    <n v="0"/>
    <s v="LunkiewiczMaciej"/>
    <n v="0"/>
  </r>
  <r>
    <x v="18"/>
    <s v="Pawlak"/>
    <s v="Jan"/>
    <n v="1909"/>
    <x v="3"/>
    <n v="50"/>
    <n v="0"/>
    <s v="m"/>
    <n v="0"/>
    <s v="PawlakJan"/>
    <n v="0"/>
  </r>
  <r>
    <x v="19"/>
    <s v="Chmielewski"/>
    <s v="Jakub"/>
    <n v="1909"/>
    <x v="3"/>
    <n v="60"/>
    <n v="0"/>
    <s v="m"/>
    <n v="0"/>
    <s v="ChmielewskiJakub"/>
    <n v="0"/>
  </r>
  <r>
    <x v="20"/>
    <s v="Chmielewska"/>
    <s v="Wiktoria"/>
    <n v="1909"/>
    <x v="3"/>
    <n v="0"/>
    <n v="0"/>
    <s v="k"/>
    <n v="0"/>
    <s v="ChmielewskaWiktoria"/>
    <n v="0"/>
  </r>
  <r>
    <x v="21"/>
    <s v="Mlodzianowska"/>
    <s v="Lena"/>
    <n v="1909"/>
    <x v="4"/>
    <n v="20"/>
    <n v="0"/>
    <s v="k"/>
    <n v="0"/>
    <s v="MlodzianowskaLena"/>
    <n v="0"/>
  </r>
  <r>
    <x v="22"/>
    <s v="Kmiecik"/>
    <s v="Martyna"/>
    <n v="1909"/>
    <x v="4"/>
    <n v="30"/>
    <n v="0"/>
    <s v="k"/>
    <n v="0"/>
    <s v="KmiecikMartyna"/>
    <n v="0"/>
  </r>
  <r>
    <x v="23"/>
    <s v="Stankiewicz"/>
    <s v="Hanna"/>
    <n v="1973"/>
    <x v="2"/>
    <n v="0"/>
    <n v="0"/>
    <s v="k"/>
    <n v="0"/>
    <s v="StankiewiczHanna"/>
    <n v="0"/>
  </r>
  <r>
    <x v="24"/>
    <s v="Michalak"/>
    <s v="Krzysztof"/>
    <n v="1908"/>
    <x v="4"/>
    <n v="20"/>
    <n v="1"/>
    <s v="m"/>
    <n v="0"/>
    <s v="MichalakKrzysztof"/>
    <n v="1"/>
  </r>
  <r>
    <x v="25"/>
    <s v="Wizniewski"/>
    <s v="Andrzej"/>
    <n v="1909"/>
    <x v="4"/>
    <n v="50"/>
    <n v="1"/>
    <s v="m"/>
    <n v="0"/>
    <s v="WizniewskiAndrzej"/>
    <n v="1"/>
  </r>
  <r>
    <x v="26"/>
    <s v="Micun"/>
    <s v="Krzysztof"/>
    <n v="1908"/>
    <x v="6"/>
    <n v="50"/>
    <n v="1"/>
    <s v="m"/>
    <n v="0"/>
    <s v="MicunKrzysztof"/>
    <n v="0"/>
  </r>
  <r>
    <x v="27"/>
    <s v="Chojnacki"/>
    <s v="Jacek"/>
    <n v="1908"/>
    <x v="7"/>
    <n v="40"/>
    <n v="1"/>
    <s v="m"/>
    <n v="0"/>
    <s v="ChojnackiJacek"/>
    <n v="0"/>
  </r>
  <r>
    <x v="28"/>
    <s v="Lewita"/>
    <s v="Maksymilian"/>
    <n v="1908"/>
    <x v="7"/>
    <n v="60"/>
    <n v="1"/>
    <s v="m"/>
    <n v="0"/>
    <s v="LewitaMaksymilian"/>
    <n v="0"/>
  </r>
  <r>
    <x v="29"/>
    <s v="Rutkowski"/>
    <s v="Igor"/>
    <n v="1908"/>
    <x v="8"/>
    <n v="0"/>
    <n v="1"/>
    <s v="m"/>
    <n v="0"/>
    <s v="RutkowskiIgor"/>
    <n v="0"/>
  </r>
  <r>
    <x v="30"/>
    <s v="Wlodarczyk"/>
    <s v="Alicja"/>
    <n v="1908"/>
    <x v="1"/>
    <n v="80"/>
    <n v="1"/>
    <s v="k"/>
    <n v="0"/>
    <s v="WlodarczykAlicja"/>
    <n v="0"/>
  </r>
  <r>
    <x v="31"/>
    <s v="Szymanska"/>
    <s v="Ariuna"/>
    <n v="1908"/>
    <x v="1"/>
    <n v="70"/>
    <n v="1"/>
    <s v="k"/>
    <n v="0"/>
    <s v="SzymanskaAriuna"/>
    <n v="0"/>
  </r>
  <r>
    <x v="32"/>
    <s v="Cicherski"/>
    <s v="Szymon"/>
    <n v="1908"/>
    <x v="3"/>
    <n v="50"/>
    <n v="1"/>
    <s v="m"/>
    <n v="0"/>
    <s v="CicherskiSzymon"/>
    <n v="0"/>
  </r>
  <r>
    <x v="33"/>
    <s v="Olitkowska"/>
    <s v="Klaudia"/>
    <n v="1908"/>
    <x v="3"/>
    <n v="50"/>
    <n v="1"/>
    <s v="k"/>
    <n v="0"/>
    <s v="OlitkowskaKlaudia"/>
    <n v="0"/>
  </r>
  <r>
    <x v="34"/>
    <s v="Majewski"/>
    <s v="Maciej"/>
    <n v="1908"/>
    <x v="3"/>
    <n v="50"/>
    <n v="1"/>
    <s v="m"/>
    <n v="0"/>
    <s v="MajewskiMaciej"/>
    <n v="0"/>
  </r>
  <r>
    <x v="35"/>
    <s v="Ulwan"/>
    <s v="Anna"/>
    <n v="1908"/>
    <x v="3"/>
    <n v="80"/>
    <n v="1"/>
    <s v="k"/>
    <n v="0"/>
    <s v="UlwanAnna"/>
    <n v="0"/>
  </r>
  <r>
    <x v="36"/>
    <s v="Bigos"/>
    <s v="Zosia"/>
    <n v="1908"/>
    <x v="4"/>
    <n v="30"/>
    <n v="1"/>
    <s v="k"/>
    <n v="0"/>
    <s v="BigosZosia"/>
    <n v="0"/>
  </r>
  <r>
    <x v="37"/>
    <s v="Piechalski"/>
    <s v="Jan"/>
    <n v="1908"/>
    <x v="4"/>
    <n v="50"/>
    <n v="1"/>
    <s v="m"/>
    <n v="0"/>
    <s v="PiechalskiJan"/>
    <n v="0"/>
  </r>
  <r>
    <x v="38"/>
    <s v="Potocki"/>
    <s v="Mariusz"/>
    <n v="1908"/>
    <x v="4"/>
    <n v="50"/>
    <n v="1"/>
    <s v="m"/>
    <n v="0"/>
    <s v="PotockiMariusz"/>
    <n v="0"/>
  </r>
  <r>
    <x v="39"/>
    <s v="Ciupa"/>
    <s v="Wiktoria"/>
    <n v="1908"/>
    <x v="4"/>
    <n v="0"/>
    <n v="1"/>
    <s v="k"/>
    <n v="0"/>
    <s v="CiupaWiktoria"/>
    <n v="0"/>
  </r>
  <r>
    <x v="40"/>
    <s v="Kotowska"/>
    <s v="Marianna"/>
    <n v="1908"/>
    <x v="4"/>
    <n v="10"/>
    <n v="1"/>
    <s v="k"/>
    <n v="0"/>
    <s v="KotowskaMarianna"/>
    <n v="0"/>
  </r>
  <r>
    <x v="41"/>
    <s v="Jazkowiec"/>
    <s v="Nadia"/>
    <n v="1909"/>
    <x v="0"/>
    <n v="30"/>
    <n v="1"/>
    <s v="k"/>
    <n v="0"/>
    <s v="JazkowiecNadia"/>
    <n v="0"/>
  </r>
  <r>
    <x v="42"/>
    <s v="Kilanowska"/>
    <s v="Michalina"/>
    <n v="1909"/>
    <x v="0"/>
    <n v="50"/>
    <n v="1"/>
    <s v="k"/>
    <n v="0"/>
    <s v="KilanowskaMichalina"/>
    <n v="0"/>
  </r>
  <r>
    <x v="43"/>
    <s v="Kizielewicz"/>
    <s v="Michal"/>
    <n v="1909"/>
    <x v="0"/>
    <n v="60"/>
    <n v="1"/>
    <s v="m"/>
    <n v="0"/>
    <s v="KizielewiczMichal"/>
    <n v="0"/>
  </r>
  <r>
    <x v="44"/>
    <s v="Kecler"/>
    <s v="Milena"/>
    <n v="1909"/>
    <x v="0"/>
    <n v="60"/>
    <n v="1"/>
    <s v="k"/>
    <n v="0"/>
    <s v="KeclerMilena"/>
    <n v="0"/>
  </r>
  <r>
    <x v="45"/>
    <s v="Zochowska"/>
    <s v="Adriana"/>
    <n v="1909"/>
    <x v="0"/>
    <n v="60"/>
    <n v="1"/>
    <s v="k"/>
    <n v="0"/>
    <s v="ZochowskaAdriana"/>
    <n v="0"/>
  </r>
  <r>
    <x v="46"/>
    <s v="Katende"/>
    <s v="Milena"/>
    <n v="1909"/>
    <x v="0"/>
    <n v="80"/>
    <n v="1"/>
    <s v="k"/>
    <n v="0"/>
    <s v="KatendeMilena"/>
    <n v="0"/>
  </r>
  <r>
    <x v="47"/>
    <s v="Tokarz"/>
    <s v="Anna"/>
    <n v="1909"/>
    <x v="0"/>
    <n v="80"/>
    <n v="1"/>
    <s v="k"/>
    <n v="0"/>
    <s v="TokarzAnna"/>
    <n v="0"/>
  </r>
  <r>
    <x v="48"/>
    <s v="Paluchowski"/>
    <s v="Julian"/>
    <n v="1909"/>
    <x v="0"/>
    <n v="0"/>
    <n v="1"/>
    <s v="m"/>
    <n v="0"/>
    <s v="PaluchowskiJulian"/>
    <n v="0"/>
  </r>
  <r>
    <x v="49"/>
    <s v="Kaminska"/>
    <s v="Monika"/>
    <n v="1909"/>
    <x v="5"/>
    <n v="30"/>
    <n v="1"/>
    <s v="k"/>
    <n v="0"/>
    <s v="KaminskaMonika"/>
    <n v="0"/>
  </r>
  <r>
    <x v="50"/>
    <s v="Janik"/>
    <s v="Natalia"/>
    <n v="1909"/>
    <x v="5"/>
    <n v="60"/>
    <n v="1"/>
    <s v="k"/>
    <n v="0"/>
    <s v="JanikNatalia"/>
    <n v="0"/>
  </r>
  <r>
    <x v="51"/>
    <s v="Luchowski"/>
    <s v="Maksymilian"/>
    <n v="1909"/>
    <x v="1"/>
    <n v="90"/>
    <n v="1"/>
    <s v="m"/>
    <n v="0"/>
    <s v="LuchowskiMaksymilian"/>
    <n v="0"/>
  </r>
  <r>
    <x v="52"/>
    <s v="Langiewicz"/>
    <s v="Marcel"/>
    <n v="1909"/>
    <x v="2"/>
    <n v="60"/>
    <n v="1"/>
    <s v="m"/>
    <n v="0"/>
    <s v="LangiewiczMarcel"/>
    <n v="0"/>
  </r>
  <r>
    <x v="53"/>
    <s v="Polonski"/>
    <s v="Jakub"/>
    <n v="1909"/>
    <x v="2"/>
    <n v="0"/>
    <n v="1"/>
    <s v="m"/>
    <n v="0"/>
    <s v="PolonskiJakub"/>
    <n v="0"/>
  </r>
  <r>
    <x v="54"/>
    <s v="Duraj"/>
    <s v="Piotr"/>
    <n v="1909"/>
    <x v="2"/>
    <n v="20"/>
    <n v="1"/>
    <s v="m"/>
    <n v="0"/>
    <s v="DurajPiotr"/>
    <n v="0"/>
  </r>
  <r>
    <x v="55"/>
    <s v="Gosiewska"/>
    <s v="Paulina"/>
    <n v="1909"/>
    <x v="2"/>
    <n v="80"/>
    <n v="1"/>
    <s v="k"/>
    <n v="0"/>
    <s v="GosiewskaPaulina"/>
    <n v="0"/>
  </r>
  <r>
    <x v="56"/>
    <s v="Krosnowski"/>
    <s v="Mateusz"/>
    <n v="1909"/>
    <x v="3"/>
    <n v="90"/>
    <n v="1"/>
    <s v="m"/>
    <n v="0"/>
    <s v="KrosnowskiMateusz"/>
    <n v="0"/>
  </r>
  <r>
    <x v="57"/>
    <s v="Tomanek"/>
    <s v="Anna"/>
    <n v="1909"/>
    <x v="3"/>
    <n v="60"/>
    <n v="1"/>
    <s v="k"/>
    <n v="0"/>
    <s v="TomanekAnna"/>
    <n v="0"/>
  </r>
  <r>
    <x v="58"/>
    <s v="Pawlowicz"/>
    <s v="Karolina"/>
    <n v="1909"/>
    <x v="3"/>
    <n v="60"/>
    <n v="1"/>
    <s v="k"/>
    <n v="0"/>
    <s v="PawlowiczKarolina"/>
    <n v="0"/>
  </r>
  <r>
    <x v="59"/>
    <s v="Szwast"/>
    <s v="Daniel"/>
    <n v="1909"/>
    <x v="3"/>
    <n v="70"/>
    <n v="1"/>
    <s v="m"/>
    <n v="0"/>
    <s v="SzwastDaniel"/>
    <n v="0"/>
  </r>
  <r>
    <x v="60"/>
    <s v="Bilmon"/>
    <s v="Tymoteusz"/>
    <n v="1909"/>
    <x v="3"/>
    <n v="20"/>
    <n v="1"/>
    <s v="m"/>
    <n v="0"/>
    <s v="BilmonTymoteusz"/>
    <n v="0"/>
  </r>
  <r>
    <x v="61"/>
    <s v="Dolny"/>
    <s v="Sebastian"/>
    <n v="1909"/>
    <x v="4"/>
    <n v="40"/>
    <n v="1"/>
    <s v="m"/>
    <n v="0"/>
    <s v="DolnySebastian"/>
    <n v="0"/>
  </r>
  <r>
    <x v="62"/>
    <s v="Trocha"/>
    <s v="Anna"/>
    <n v="1909"/>
    <x v="4"/>
    <n v="30"/>
    <n v="1"/>
    <s v="k"/>
    <n v="0"/>
    <s v="TrochaAnna"/>
    <n v="0"/>
  </r>
  <r>
    <x v="63"/>
    <s v="Krupop"/>
    <s v="Maja"/>
    <n v="1909"/>
    <x v="4"/>
    <n v="40"/>
    <n v="1"/>
    <s v="k"/>
    <n v="0"/>
    <s v="KrupopMaja"/>
    <n v="0"/>
  </r>
  <r>
    <x v="64"/>
    <s v="Kempka"/>
    <s v="Milena"/>
    <n v="1909"/>
    <x v="4"/>
    <n v="50"/>
    <n v="1"/>
    <s v="k"/>
    <n v="0"/>
    <s v="KempkaMilena"/>
    <n v="0"/>
  </r>
  <r>
    <x v="65"/>
    <s v="Tusinski"/>
    <s v="Bartosz"/>
    <n v="1909"/>
    <x v="4"/>
    <n v="50"/>
    <n v="1"/>
    <s v="m"/>
    <n v="0"/>
    <s v="TusinskiBartosz"/>
    <n v="0"/>
  </r>
  <r>
    <x v="66"/>
    <s v="Jakubowski"/>
    <s v="Nikodem"/>
    <n v="1964"/>
    <x v="5"/>
    <n v="30"/>
    <n v="1"/>
    <s v="m"/>
    <n v="0"/>
    <s v="JakubowskiNikodem"/>
    <n v="0"/>
  </r>
  <r>
    <x v="67"/>
    <s v="Grzedzielska"/>
    <s v="Nina"/>
    <n v="1988"/>
    <x v="8"/>
    <n v="60"/>
    <n v="1"/>
    <s v="k"/>
    <n v="0"/>
    <s v="GrzedzielskaNina"/>
    <n v="0"/>
  </r>
  <r>
    <x v="68"/>
    <s v="Gibas"/>
    <s v="Patryk"/>
    <n v="1908"/>
    <x v="9"/>
    <n v="20"/>
    <n v="2"/>
    <s v="m"/>
    <n v="0"/>
    <s v="GibasPatryk"/>
    <n v="0"/>
  </r>
  <r>
    <x v="69"/>
    <s v="Jama"/>
    <s v="Nikodem"/>
    <n v="1908"/>
    <x v="7"/>
    <n v="30"/>
    <n v="2"/>
    <s v="m"/>
    <n v="0"/>
    <s v="JamaNikodem"/>
    <n v="0"/>
  </r>
  <r>
    <x v="70"/>
    <s v="Olczak"/>
    <s v="Kacper"/>
    <n v="1908"/>
    <x v="1"/>
    <n v="40"/>
    <n v="2"/>
    <s v="m"/>
    <n v="0"/>
    <s v="OlczakKacper"/>
    <n v="0"/>
  </r>
  <r>
    <x v="71"/>
    <s v="Kaminski"/>
    <s v="Michal"/>
    <n v="1908"/>
    <x v="1"/>
    <n v="40"/>
    <n v="2"/>
    <s v="m"/>
    <n v="0"/>
    <s v="KaminskiMichal"/>
    <n v="0"/>
  </r>
  <r>
    <x v="72"/>
    <s v="Jaglowski"/>
    <s v="Nikodem"/>
    <n v="1908"/>
    <x v="2"/>
    <n v="50"/>
    <n v="2"/>
    <s v="m"/>
    <n v="0"/>
    <s v="JaglowskiNikodem"/>
    <n v="0"/>
  </r>
  <r>
    <x v="73"/>
    <s v="Obarowska"/>
    <s v="Kornelia"/>
    <n v="1908"/>
    <x v="2"/>
    <n v="40"/>
    <n v="2"/>
    <s v="k"/>
    <n v="0"/>
    <s v="ObarowskaKornelia"/>
    <n v="0"/>
  </r>
  <r>
    <x v="74"/>
    <s v="Baranowska"/>
    <s v="Zuzanna"/>
    <n v="1908"/>
    <x v="2"/>
    <n v="70"/>
    <n v="2"/>
    <s v="k"/>
    <n v="0"/>
    <s v="BaranowskaZuzanna"/>
    <n v="0"/>
  </r>
  <r>
    <x v="75"/>
    <s v="Wojcicka"/>
    <s v="Alicja"/>
    <n v="1908"/>
    <x v="3"/>
    <n v="20"/>
    <n v="2"/>
    <s v="k"/>
    <n v="0"/>
    <s v="WojcickaAlicja"/>
    <n v="0"/>
  </r>
  <r>
    <x v="76"/>
    <s v="Korbus"/>
    <s v="Marta"/>
    <n v="1908"/>
    <x v="4"/>
    <n v="20"/>
    <n v="2"/>
    <s v="k"/>
    <n v="0"/>
    <s v="KorbusMarta"/>
    <n v="0"/>
  </r>
  <r>
    <x v="77"/>
    <s v="Jaglowska"/>
    <s v="Natalia"/>
    <n v="1908"/>
    <x v="4"/>
    <n v="80"/>
    <n v="2"/>
    <s v="k"/>
    <n v="0"/>
    <s v="JaglowskaNatalia"/>
    <n v="0"/>
  </r>
  <r>
    <x v="78"/>
    <s v="Nieradko"/>
    <s v="Kajetan"/>
    <n v="1909"/>
    <x v="0"/>
    <n v="10"/>
    <n v="2"/>
    <s v="m"/>
    <n v="0"/>
    <s v="NieradkoKajetan"/>
    <n v="0"/>
  </r>
  <r>
    <x v="79"/>
    <s v="Zaremba"/>
    <s v="Aleksandra"/>
    <n v="1909"/>
    <x v="0"/>
    <n v="30"/>
    <n v="2"/>
    <s v="k"/>
    <n v="0"/>
    <s v="ZarembaAleksandra"/>
    <n v="0"/>
  </r>
  <r>
    <x v="80"/>
    <s v="Kwidzinska"/>
    <s v="Paulina"/>
    <n v="1909"/>
    <x v="0"/>
    <n v="40"/>
    <n v="2"/>
    <s v="k"/>
    <n v="0"/>
    <s v="KwidzinskaPaulina"/>
    <n v="0"/>
  </r>
  <r>
    <x v="81"/>
    <s v="Krupa"/>
    <s v="Mateusz"/>
    <n v="1909"/>
    <x v="0"/>
    <n v="50"/>
    <n v="2"/>
    <s v="m"/>
    <n v="0"/>
    <s v="KrupaMateusz"/>
    <n v="0"/>
  </r>
  <r>
    <x v="82"/>
    <s v="Kowalska"/>
    <s v="Maria"/>
    <n v="1909"/>
    <x v="0"/>
    <n v="70"/>
    <n v="2"/>
    <s v="k"/>
    <n v="0"/>
    <s v="KowalskaMaria"/>
    <n v="0"/>
  </r>
  <r>
    <x v="83"/>
    <s v="Komorowska"/>
    <s v="Michal"/>
    <n v="1909"/>
    <x v="0"/>
    <n v="90"/>
    <n v="2"/>
    <s v="m"/>
    <n v="0"/>
    <s v="KomorowskaMichal"/>
    <n v="0"/>
  </r>
  <r>
    <x v="84"/>
    <s v="Dawidowska"/>
    <s v="Weronika"/>
    <n v="1909"/>
    <x v="5"/>
    <n v="20"/>
    <n v="2"/>
    <s v="k"/>
    <n v="0"/>
    <s v="DawidowskaWeronika"/>
    <n v="0"/>
  </r>
  <r>
    <x v="85"/>
    <s v="Edel"/>
    <s v="Vanessa"/>
    <n v="1909"/>
    <x v="5"/>
    <n v="30"/>
    <n v="2"/>
    <s v="k"/>
    <n v="0"/>
    <s v="EdelVanessa"/>
    <n v="0"/>
  </r>
  <r>
    <x v="86"/>
    <s v="Mielcarz"/>
    <s v="Lena"/>
    <n v="1909"/>
    <x v="5"/>
    <n v="40"/>
    <n v="2"/>
    <s v="k"/>
    <n v="0"/>
    <s v="MielcarzLena"/>
    <n v="0"/>
  </r>
  <r>
    <x v="87"/>
    <s v="Brankiewicz"/>
    <s v="Anna"/>
    <n v="1909"/>
    <x v="5"/>
    <n v="70"/>
    <n v="2"/>
    <s v="k"/>
    <n v="0"/>
    <s v="BrankiewiczAnna"/>
    <n v="0"/>
  </r>
  <r>
    <x v="88"/>
    <s v="Bobel"/>
    <s v="Tymon"/>
    <n v="1909"/>
    <x v="1"/>
    <n v="0"/>
    <n v="2"/>
    <s v="m"/>
    <n v="0"/>
    <s v="BobelTymon"/>
    <n v="0"/>
  </r>
  <r>
    <x v="89"/>
    <s v="Baranowski"/>
    <s v="Witold"/>
    <n v="1909"/>
    <x v="2"/>
    <n v="40"/>
    <n v="2"/>
    <s v="m"/>
    <n v="0"/>
    <s v="BaranowskiWitold"/>
    <n v="0"/>
  </r>
  <r>
    <x v="90"/>
    <s v="Wojciechowski"/>
    <s v="Aleksander"/>
    <n v="1909"/>
    <x v="2"/>
    <n v="50"/>
    <n v="2"/>
    <s v="m"/>
    <n v="0"/>
    <s v="WojciechowskiAleksander"/>
    <n v="0"/>
  </r>
  <r>
    <x v="91"/>
    <s v="Pochmara"/>
    <s v="Kaja"/>
    <n v="1909"/>
    <x v="2"/>
    <n v="60"/>
    <n v="2"/>
    <s v="k"/>
    <n v="0"/>
    <s v="PochmaraKaja"/>
    <n v="0"/>
  </r>
  <r>
    <x v="92"/>
    <s v="Lorenc"/>
    <s v="Magdalena"/>
    <n v="1909"/>
    <x v="2"/>
    <n v="70"/>
    <n v="2"/>
    <s v="k"/>
    <n v="0"/>
    <s v="LorencMagdalena"/>
    <n v="0"/>
  </r>
  <r>
    <x v="93"/>
    <s v="Skaluba"/>
    <s v="Gabriel"/>
    <n v="1909"/>
    <x v="3"/>
    <n v="20"/>
    <n v="2"/>
    <s v="m"/>
    <n v="0"/>
    <s v="SkalubaGabriel"/>
    <n v="0"/>
  </r>
  <r>
    <x v="94"/>
    <s v="Kowalski"/>
    <s v="Mateusz"/>
    <n v="1909"/>
    <x v="3"/>
    <n v="30"/>
    <n v="2"/>
    <s v="m"/>
    <n v="0"/>
    <s v="KowalskiMateusz"/>
    <n v="0"/>
  </r>
  <r>
    <x v="95"/>
    <s v="Wysokinski"/>
    <s v="Adrian"/>
    <n v="1909"/>
    <x v="3"/>
    <n v="30"/>
    <n v="2"/>
    <s v="m"/>
    <n v="0"/>
    <s v="WysokinskiAdrian"/>
    <n v="0"/>
  </r>
  <r>
    <x v="96"/>
    <s v="Orczyk"/>
    <s v="Kinga"/>
    <n v="1909"/>
    <x v="3"/>
    <n v="90"/>
    <n v="2"/>
    <s v="k"/>
    <n v="0"/>
    <s v="OrczykKinga"/>
    <n v="0"/>
  </r>
  <r>
    <x v="97"/>
    <s v="Modzelewski"/>
    <s v="Konrad"/>
    <n v="1909"/>
    <x v="3"/>
    <n v="0"/>
    <n v="2"/>
    <s v="m"/>
    <n v="0"/>
    <s v="ModzelewskiKonrad"/>
    <n v="0"/>
  </r>
  <r>
    <x v="98"/>
    <s v="Horbaczewska"/>
    <s v="Nicola"/>
    <n v="1909"/>
    <x v="4"/>
    <n v="20"/>
    <n v="2"/>
    <s v="k"/>
    <n v="0"/>
    <s v="HorbaczewskaNicola"/>
    <n v="0"/>
  </r>
  <r>
    <x v="99"/>
    <s v="Wroblewska"/>
    <s v="Alicja"/>
    <n v="1909"/>
    <x v="4"/>
    <n v="20"/>
    <n v="2"/>
    <s v="k"/>
    <n v="0"/>
    <s v="WroblewskaAlicja"/>
    <n v="0"/>
  </r>
  <r>
    <x v="100"/>
    <s v="Skabara"/>
    <s v="Grzegorz"/>
    <n v="1909"/>
    <x v="4"/>
    <n v="20"/>
    <n v="2"/>
    <s v="m"/>
    <n v="0"/>
    <s v="SkabaraGrzegorz"/>
    <n v="0"/>
  </r>
  <r>
    <x v="101"/>
    <s v="Formela"/>
    <s v="Piotr"/>
    <n v="1909"/>
    <x v="4"/>
    <n v="20"/>
    <n v="2"/>
    <s v="m"/>
    <n v="0"/>
    <s v="FormelaPiotr"/>
    <n v="0"/>
  </r>
  <r>
    <x v="102"/>
    <s v="Pietraszczyk"/>
    <s v="Jan"/>
    <n v="1909"/>
    <x v="4"/>
    <n v="20"/>
    <n v="2"/>
    <s v="m"/>
    <n v="0"/>
    <s v="PietraszczykJan"/>
    <n v="0"/>
  </r>
  <r>
    <x v="103"/>
    <s v="Jędrzejczak"/>
    <s v="Nadia"/>
    <n v="1909"/>
    <x v="4"/>
    <n v="30"/>
    <n v="2"/>
    <s v="k"/>
    <n v="0"/>
    <s v="JędrzejczakNadia"/>
    <n v="0"/>
  </r>
  <r>
    <x v="104"/>
    <s v="Wicher"/>
    <s v="Amelia"/>
    <n v="1909"/>
    <x v="4"/>
    <n v="40"/>
    <n v="2"/>
    <s v="k"/>
    <n v="0"/>
    <s v="WicherAmelia"/>
    <n v="0"/>
  </r>
  <r>
    <x v="105"/>
    <s v="Karolewska"/>
    <s v="Milena"/>
    <n v="1909"/>
    <x v="4"/>
    <n v="60"/>
    <n v="2"/>
    <s v="k"/>
    <n v="0"/>
    <s v="KarolewskaMilena"/>
    <n v="0"/>
  </r>
  <r>
    <x v="106"/>
    <s v="Stanulewicz"/>
    <s v="Filip"/>
    <n v="1909"/>
    <x v="4"/>
    <n v="70"/>
    <n v="2"/>
    <s v="m"/>
    <n v="0"/>
    <s v="StanulewiczFilip"/>
    <n v="0"/>
  </r>
  <r>
    <x v="107"/>
    <s v="Marmelowska"/>
    <s v="Martyna"/>
    <n v="1909"/>
    <x v="4"/>
    <n v="80"/>
    <n v="2"/>
    <s v="k"/>
    <n v="0"/>
    <s v="MarmelowskaMartyna"/>
    <n v="0"/>
  </r>
  <r>
    <x v="108"/>
    <s v="Bialaszewski"/>
    <s v="Piotr"/>
    <n v="1957"/>
    <x v="2"/>
    <n v="20"/>
    <n v="2"/>
    <s v="m"/>
    <n v="0"/>
    <s v="BialaszewskiPiotr"/>
    <n v="0"/>
  </r>
  <r>
    <x v="109"/>
    <s v="Kozlowska"/>
    <s v="Malgorzata"/>
    <n v="1909"/>
    <x v="3"/>
    <n v="0"/>
    <n v="3"/>
    <s v="k"/>
    <n v="0"/>
    <s v="KozlowskaMalgorzata"/>
    <n v="2"/>
  </r>
  <r>
    <x v="110"/>
    <s v="Wizniewski"/>
    <s v="Andrzej"/>
    <n v="1908"/>
    <x v="4"/>
    <n v="10"/>
    <n v="3"/>
    <s v="m"/>
    <n v="0"/>
    <s v="WizniewskiAndrzej"/>
    <n v="1"/>
  </r>
  <r>
    <x v="111"/>
    <s v="Glac"/>
    <s v="Patryk"/>
    <n v="1908"/>
    <x v="7"/>
    <n v="40"/>
    <n v="3"/>
    <s v="m"/>
    <n v="0"/>
    <s v="GlacPatryk"/>
    <n v="0"/>
  </r>
  <r>
    <x v="112"/>
    <s v="Kaliszuk"/>
    <s v="Mikolaj"/>
    <n v="1908"/>
    <x v="10"/>
    <n v="70"/>
    <n v="3"/>
    <s v="m"/>
    <n v="0"/>
    <s v="KaliszukMikolaj"/>
    <n v="0"/>
  </r>
  <r>
    <x v="113"/>
    <s v="Grzesiak"/>
    <s v="Nina"/>
    <n v="1908"/>
    <x v="10"/>
    <n v="90"/>
    <n v="3"/>
    <s v="k"/>
    <n v="0"/>
    <s v="GrzesiakNina"/>
    <n v="0"/>
  </r>
  <r>
    <x v="114"/>
    <s v="Janczynski"/>
    <s v="Nikodem"/>
    <n v="1908"/>
    <x v="8"/>
    <n v="20"/>
    <n v="3"/>
    <s v="m"/>
    <n v="0"/>
    <s v="JanczynskiNikodem"/>
    <n v="0"/>
  </r>
  <r>
    <x v="115"/>
    <s v="Klukowska"/>
    <s v="Matylda"/>
    <n v="1908"/>
    <x v="8"/>
    <n v="40"/>
    <n v="3"/>
    <s v="k"/>
    <n v="0"/>
    <s v="KlukowskaMatylda"/>
    <n v="0"/>
  </r>
  <r>
    <x v="116"/>
    <s v="Kuban"/>
    <s v="Maja"/>
    <n v="1908"/>
    <x v="8"/>
    <n v="90"/>
    <n v="3"/>
    <s v="k"/>
    <n v="0"/>
    <s v="KubanMaja"/>
    <n v="0"/>
  </r>
  <r>
    <x v="117"/>
    <s v="Mazniewski"/>
    <s v="Krzysztof"/>
    <n v="1908"/>
    <x v="8"/>
    <n v="0"/>
    <n v="3"/>
    <s v="m"/>
    <n v="0"/>
    <s v="MazniewskiKrzysztof"/>
    <n v="0"/>
  </r>
  <r>
    <x v="118"/>
    <s v="Kutnik"/>
    <s v="Marcin"/>
    <n v="1908"/>
    <x v="4"/>
    <n v="80"/>
    <n v="3"/>
    <s v="m"/>
    <n v="0"/>
    <s v="KutnikMarcin"/>
    <n v="0"/>
  </r>
  <r>
    <x v="119"/>
    <s v="Dabrowski"/>
    <s v="Szczepan"/>
    <n v="1908"/>
    <x v="4"/>
    <n v="90"/>
    <n v="3"/>
    <s v="m"/>
    <n v="0"/>
    <s v="DabrowskiSzczepan"/>
    <n v="0"/>
  </r>
  <r>
    <x v="120"/>
    <s v="Mieczkowski"/>
    <s v="Krystian"/>
    <n v="1908"/>
    <x v="4"/>
    <n v="30"/>
    <n v="3"/>
    <s v="m"/>
    <n v="0"/>
    <s v="MieczkowskiKrystian"/>
    <n v="0"/>
  </r>
  <r>
    <x v="121"/>
    <s v="Markowiak"/>
    <s v="Leon"/>
    <n v="1909"/>
    <x v="0"/>
    <n v="50"/>
    <n v="3"/>
    <s v="m"/>
    <n v="0"/>
    <s v="MarkowiakLeon"/>
    <n v="0"/>
  </r>
  <r>
    <x v="122"/>
    <s v="Sikora"/>
    <s v="Hubert"/>
    <n v="1909"/>
    <x v="0"/>
    <n v="50"/>
    <n v="3"/>
    <s v="m"/>
    <n v="0"/>
    <s v="SikoraHubert"/>
    <n v="0"/>
  </r>
  <r>
    <x v="123"/>
    <s v="Puzlecka"/>
    <s v="Julia"/>
    <n v="1909"/>
    <x v="0"/>
    <n v="0"/>
    <n v="3"/>
    <s v="k"/>
    <n v="0"/>
    <s v="PuzleckaJulia"/>
    <n v="0"/>
  </r>
  <r>
    <x v="124"/>
    <s v="Swirk"/>
    <s v="Antonina"/>
    <n v="1909"/>
    <x v="0"/>
    <n v="50"/>
    <n v="3"/>
    <s v="k"/>
    <n v="0"/>
    <s v="SwirkAntonina"/>
    <n v="0"/>
  </r>
  <r>
    <x v="125"/>
    <s v="Radosz"/>
    <s v="Julia"/>
    <n v="1909"/>
    <x v="0"/>
    <n v="80"/>
    <n v="3"/>
    <s v="k"/>
    <n v="0"/>
    <s v="RadoszJulia"/>
    <n v="0"/>
  </r>
  <r>
    <x v="126"/>
    <s v="Mrozek"/>
    <s v="Lena"/>
    <n v="1909"/>
    <x v="5"/>
    <n v="10"/>
    <n v="3"/>
    <s v="k"/>
    <n v="0"/>
    <s v="MrozekLena"/>
    <n v="0"/>
  </r>
  <r>
    <x v="127"/>
    <s v="Sykus"/>
    <s v="Fabian"/>
    <n v="1909"/>
    <x v="2"/>
    <n v="30"/>
    <n v="3"/>
    <s v="m"/>
    <n v="0"/>
    <s v="SykusFabian"/>
    <n v="0"/>
  </r>
  <r>
    <x v="128"/>
    <s v="Broszczak"/>
    <s v="Olga"/>
    <n v="1909"/>
    <x v="2"/>
    <n v="0"/>
    <n v="3"/>
    <s v="k"/>
    <n v="0"/>
    <s v="BroszczakOlga"/>
    <n v="0"/>
  </r>
  <r>
    <x v="129"/>
    <s v="Madej"/>
    <s v="Lucja"/>
    <n v="1909"/>
    <x v="3"/>
    <n v="40"/>
    <n v="3"/>
    <s v="k"/>
    <n v="0"/>
    <s v="MadejLucja"/>
    <n v="0"/>
  </r>
  <r>
    <x v="130"/>
    <s v="Sznejder"/>
    <s v="Dominika"/>
    <n v="1909"/>
    <x v="3"/>
    <n v="50"/>
    <n v="3"/>
    <s v="k"/>
    <n v="0"/>
    <s v="SznejderDominika"/>
    <n v="0"/>
  </r>
  <r>
    <x v="131"/>
    <s v="Lewandowska"/>
    <s v="Olga"/>
    <n v="1909"/>
    <x v="3"/>
    <n v="10"/>
    <n v="3"/>
    <s v="k"/>
    <n v="0"/>
    <s v="LewandowskaOlga"/>
    <n v="0"/>
  </r>
  <r>
    <x v="132"/>
    <s v="Derosas"/>
    <s v="Weronika"/>
    <n v="1909"/>
    <x v="3"/>
    <n v="10"/>
    <n v="3"/>
    <s v="k"/>
    <n v="0"/>
    <s v="DerosasWeronika"/>
    <n v="0"/>
  </r>
  <r>
    <x v="133"/>
    <s v="Janiszek"/>
    <s v="Natalia"/>
    <n v="1909"/>
    <x v="3"/>
    <n v="30"/>
    <n v="3"/>
    <s v="k"/>
    <n v="0"/>
    <s v="JaniszekNatalia"/>
    <n v="0"/>
  </r>
  <r>
    <x v="134"/>
    <s v="Dombrowski"/>
    <s v="Sambor"/>
    <n v="1909"/>
    <x v="3"/>
    <n v="30"/>
    <n v="3"/>
    <s v="m"/>
    <n v="0"/>
    <s v="DombrowskiSambor"/>
    <n v="0"/>
  </r>
  <r>
    <x v="135"/>
    <s v="Wieniarski"/>
    <s v="Arkadiusz"/>
    <n v="1909"/>
    <x v="3"/>
    <n v="30"/>
    <n v="3"/>
    <s v="m"/>
    <n v="0"/>
    <s v="WieniarskiArkadiusz"/>
    <n v="0"/>
  </r>
  <r>
    <x v="136"/>
    <s v="Karwik"/>
    <s v="Milena"/>
    <n v="1909"/>
    <x v="3"/>
    <n v="0"/>
    <n v="3"/>
    <s v="k"/>
    <n v="0"/>
    <s v="KarwikMilena"/>
    <n v="0"/>
  </r>
  <r>
    <x v="137"/>
    <s v="Lupinska"/>
    <s v="Magdalena"/>
    <n v="1909"/>
    <x v="3"/>
    <n v="0"/>
    <n v="3"/>
    <s v="k"/>
    <n v="0"/>
    <s v="LupinskaMagdalena"/>
    <n v="0"/>
  </r>
  <r>
    <x v="138"/>
    <s v="Wojtaszewski"/>
    <s v="Aleksander"/>
    <n v="1909"/>
    <x v="3"/>
    <n v="10"/>
    <n v="3"/>
    <s v="m"/>
    <n v="0"/>
    <s v="WojtaszewskiAleksander"/>
    <n v="0"/>
  </r>
  <r>
    <x v="139"/>
    <s v="Kaczor"/>
    <s v="Mikolaj"/>
    <n v="1909"/>
    <x v="3"/>
    <n v="50"/>
    <n v="3"/>
    <s v="m"/>
    <n v="0"/>
    <s v="KaczorMikolaj"/>
    <n v="0"/>
  </r>
  <r>
    <x v="140"/>
    <s v="Cichowlas"/>
    <s v="Marta"/>
    <n v="1909"/>
    <x v="3"/>
    <n v="0"/>
    <n v="3"/>
    <s v="k"/>
    <n v="0"/>
    <s v="CichowlasMarta"/>
    <n v="0"/>
  </r>
  <r>
    <x v="141"/>
    <s v="Marynowska"/>
    <s v="Lena"/>
    <n v="1909"/>
    <x v="4"/>
    <n v="10"/>
    <n v="3"/>
    <s v="k"/>
    <n v="0"/>
    <s v="MarynowskaLena"/>
    <n v="0"/>
  </r>
  <r>
    <x v="142"/>
    <s v="Lubinska"/>
    <s v="Marta"/>
    <n v="1909"/>
    <x v="4"/>
    <n v="10"/>
    <n v="3"/>
    <s v="k"/>
    <n v="0"/>
    <s v="LubinskaMarta"/>
    <n v="0"/>
  </r>
  <r>
    <x v="143"/>
    <s v="Kirwiel"/>
    <s v="Michalina"/>
    <n v="1909"/>
    <x v="4"/>
    <n v="90"/>
    <n v="3"/>
    <s v="k"/>
    <n v="0"/>
    <s v="KirwielMichalina"/>
    <n v="0"/>
  </r>
  <r>
    <x v="144"/>
    <s v="Werbowy"/>
    <s v="Artur"/>
    <n v="1909"/>
    <x v="4"/>
    <n v="90"/>
    <n v="3"/>
    <s v="m"/>
    <n v="0"/>
    <s v="WerbowyArtur"/>
    <n v="0"/>
  </r>
  <r>
    <x v="145"/>
    <s v="Zaborowska"/>
    <s v="Aleksandra"/>
    <n v="1909"/>
    <x v="4"/>
    <n v="0"/>
    <n v="3"/>
    <s v="k"/>
    <n v="0"/>
    <s v="ZaborowskaAleksandra"/>
    <n v="0"/>
  </r>
  <r>
    <x v="146"/>
    <s v="Dunislawska"/>
    <s v="Victoria"/>
    <n v="1909"/>
    <x v="4"/>
    <n v="10"/>
    <n v="3"/>
    <s v="k"/>
    <n v="0"/>
    <s v="DunislawskaVictoria"/>
    <n v="0"/>
  </r>
  <r>
    <x v="147"/>
    <s v="Stachurska"/>
    <s v="Helena"/>
    <n v="1909"/>
    <x v="4"/>
    <n v="10"/>
    <n v="3"/>
    <s v="k"/>
    <n v="0"/>
    <s v="StachurskaHelena"/>
    <n v="0"/>
  </r>
  <r>
    <x v="148"/>
    <s v="Domzala"/>
    <s v="Ryszard"/>
    <n v="1909"/>
    <x v="4"/>
    <n v="10"/>
    <n v="3"/>
    <s v="m"/>
    <n v="0"/>
    <s v="DomzalaRyszard"/>
    <n v="0"/>
  </r>
  <r>
    <x v="149"/>
    <s v="Ostrowska"/>
    <s v="Beatrycze"/>
    <n v="1909"/>
    <x v="5"/>
    <n v="20"/>
    <n v="4"/>
    <s v="k"/>
    <n v="1"/>
    <s v="OstrowskaBeatrycze"/>
    <n v="0"/>
  </r>
  <r>
    <x v="150"/>
    <s v="Wojciechowski"/>
    <s v="Alojzy"/>
    <n v="1908"/>
    <x v="7"/>
    <n v="20"/>
    <n v="4"/>
    <s v="m"/>
    <n v="0"/>
    <s v="WojciechowskiAlojzy"/>
    <n v="0"/>
  </r>
  <r>
    <x v="151"/>
    <s v="Lutczyk"/>
    <s v="Maciej"/>
    <n v="1908"/>
    <x v="7"/>
    <n v="80"/>
    <n v="4"/>
    <s v="m"/>
    <n v="0"/>
    <s v="LutczykMaciej"/>
    <n v="0"/>
  </r>
  <r>
    <x v="152"/>
    <s v="Laskowski"/>
    <s v="Maciej"/>
    <n v="1908"/>
    <x v="7"/>
    <n v="80"/>
    <n v="4"/>
    <s v="m"/>
    <n v="0"/>
    <s v="LaskowskiMaciej"/>
    <n v="0"/>
  </r>
  <r>
    <x v="153"/>
    <s v="Iwanowski"/>
    <s v="Olaf"/>
    <n v="1908"/>
    <x v="10"/>
    <n v="10"/>
    <n v="4"/>
    <s v="m"/>
    <n v="0"/>
    <s v="IwanowskiOlaf"/>
    <n v="0"/>
  </r>
  <r>
    <x v="154"/>
    <s v="Korda"/>
    <s v="Maciej"/>
    <n v="1908"/>
    <x v="8"/>
    <n v="20"/>
    <n v="4"/>
    <s v="m"/>
    <n v="0"/>
    <s v="KordaMaciej"/>
    <n v="0"/>
  </r>
  <r>
    <x v="155"/>
    <s v="Korkosz"/>
    <s v="Mateusz"/>
    <n v="1908"/>
    <x v="1"/>
    <n v="10"/>
    <n v="4"/>
    <s v="m"/>
    <n v="0"/>
    <s v="KorkoszMateusz"/>
    <n v="0"/>
  </r>
  <r>
    <x v="156"/>
    <s v="Pinker"/>
    <s v="Jan"/>
    <n v="1908"/>
    <x v="2"/>
    <n v="10"/>
    <n v="4"/>
    <s v="m"/>
    <n v="0"/>
    <s v="PinkerJan"/>
    <n v="0"/>
  </r>
  <r>
    <x v="157"/>
    <s v="Kocur"/>
    <s v="Martyna"/>
    <n v="1909"/>
    <x v="0"/>
    <n v="80"/>
    <n v="4"/>
    <s v="k"/>
    <n v="0"/>
    <s v="KocurMartyna"/>
    <n v="0"/>
  </r>
  <r>
    <x v="158"/>
    <s v="Wit"/>
    <s v="Andrzej"/>
    <n v="1909"/>
    <x v="0"/>
    <n v="90"/>
    <n v="4"/>
    <s v="m"/>
    <n v="0"/>
    <s v="WitAndrzej"/>
    <n v="0"/>
  </r>
  <r>
    <x v="159"/>
    <s v="Ogrodowczyk"/>
    <s v="Konstancja"/>
    <n v="1909"/>
    <x v="0"/>
    <n v="10"/>
    <n v="4"/>
    <s v="k"/>
    <n v="0"/>
    <s v="OgrodowczykKonstancja"/>
    <n v="0"/>
  </r>
  <r>
    <x v="160"/>
    <s v="Siemistkowska"/>
    <s v="Jagoda"/>
    <n v="1909"/>
    <x v="0"/>
    <n v="40"/>
    <n v="4"/>
    <s v="k"/>
    <n v="0"/>
    <s v="SiemistkowskaJagoda"/>
    <n v="0"/>
  </r>
  <r>
    <x v="161"/>
    <s v="Srokowska"/>
    <s v="Helena"/>
    <n v="1909"/>
    <x v="0"/>
    <n v="70"/>
    <n v="4"/>
    <s v="k"/>
    <n v="0"/>
    <s v="SrokowskaHelena"/>
    <n v="0"/>
  </r>
  <r>
    <x v="162"/>
    <s v="Srokowska"/>
    <s v="Iga"/>
    <n v="1909"/>
    <x v="0"/>
    <n v="70"/>
    <n v="4"/>
    <s v="k"/>
    <n v="0"/>
    <s v="SrokowskaIga"/>
    <n v="0"/>
  </r>
  <r>
    <x v="163"/>
    <s v="Kmita"/>
    <s v="Martyna"/>
    <n v="1909"/>
    <x v="5"/>
    <n v="40"/>
    <n v="4"/>
    <s v="k"/>
    <n v="0"/>
    <s v="KmitaMartyna"/>
    <n v="0"/>
  </r>
  <r>
    <x v="164"/>
    <s v="Gachewicz"/>
    <s v="Pola"/>
    <n v="1909"/>
    <x v="5"/>
    <n v="40"/>
    <n v="4"/>
    <s v="k"/>
    <n v="0"/>
    <s v="GachewiczPola"/>
    <n v="0"/>
  </r>
  <r>
    <x v="165"/>
    <s v="Lewandowska"/>
    <s v="Ewa"/>
    <n v="1909"/>
    <x v="5"/>
    <n v="50"/>
    <n v="4"/>
    <s v="k"/>
    <n v="0"/>
    <s v="LewandowskaEwa"/>
    <n v="0"/>
  </r>
  <r>
    <x v="166"/>
    <s v="Paliniewicz"/>
    <s v="Katarzyna"/>
    <n v="1909"/>
    <x v="5"/>
    <n v="50"/>
    <n v="4"/>
    <s v="k"/>
    <n v="0"/>
    <s v="PaliniewiczKatarzyna"/>
    <n v="0"/>
  </r>
  <r>
    <x v="167"/>
    <s v="Lubinska"/>
    <s v="Magdalena"/>
    <n v="1909"/>
    <x v="5"/>
    <n v="70"/>
    <n v="4"/>
    <s v="k"/>
    <n v="0"/>
    <s v="LubinskaMagdalena"/>
    <n v="0"/>
  </r>
  <r>
    <x v="168"/>
    <s v="Gadomska"/>
    <s v="Pola"/>
    <n v="1909"/>
    <x v="5"/>
    <n v="30"/>
    <n v="4"/>
    <s v="k"/>
    <n v="0"/>
    <s v="GadomskaPola"/>
    <n v="0"/>
  </r>
  <r>
    <x v="169"/>
    <s v="Kuszner"/>
    <s v="Maja"/>
    <n v="1909"/>
    <x v="5"/>
    <n v="80"/>
    <n v="4"/>
    <s v="k"/>
    <n v="0"/>
    <s v="KusznerMaja"/>
    <n v="0"/>
  </r>
  <r>
    <x v="170"/>
    <s v="Rodak"/>
    <s v="Jakub"/>
    <n v="1909"/>
    <x v="1"/>
    <n v="60"/>
    <n v="4"/>
    <s v="m"/>
    <n v="0"/>
    <s v="RodakJakub"/>
    <n v="0"/>
  </r>
  <r>
    <x v="171"/>
    <s v="Ukomski"/>
    <s v="Bartosz"/>
    <n v="1909"/>
    <x v="1"/>
    <n v="60"/>
    <n v="4"/>
    <s v="m"/>
    <n v="0"/>
    <s v="UkomskiBartosz"/>
    <n v="0"/>
  </r>
  <r>
    <x v="172"/>
    <s v="Janowski"/>
    <s v="Nataniel"/>
    <n v="1909"/>
    <x v="1"/>
    <n v="70"/>
    <n v="4"/>
    <s v="m"/>
    <n v="0"/>
    <s v="JanowskiNataniel"/>
    <n v="0"/>
  </r>
  <r>
    <x v="173"/>
    <s v="Brzoskowski"/>
    <s v="Tomasz"/>
    <n v="1909"/>
    <x v="2"/>
    <n v="80"/>
    <n v="4"/>
    <s v="m"/>
    <n v="0"/>
    <s v="BrzoskowskiTomasz"/>
    <n v="0"/>
  </r>
  <r>
    <x v="174"/>
    <s v="Laskowski"/>
    <s v="Mariusz"/>
    <n v="1909"/>
    <x v="2"/>
    <n v="0"/>
    <n v="4"/>
    <s v="m"/>
    <n v="0"/>
    <s v="LaskowskiMariusz"/>
    <n v="0"/>
  </r>
  <r>
    <x v="175"/>
    <s v="Grabek"/>
    <s v="Oskar"/>
    <n v="1909"/>
    <x v="2"/>
    <n v="30"/>
    <n v="4"/>
    <s v="m"/>
    <n v="0"/>
    <s v="GrabekOskar"/>
    <n v="0"/>
  </r>
  <r>
    <x v="176"/>
    <s v="Szumilewicz"/>
    <s v="Dariusz"/>
    <n v="1909"/>
    <x v="3"/>
    <n v="80"/>
    <n v="4"/>
    <s v="m"/>
    <n v="0"/>
    <s v="SzumilewiczDariusz"/>
    <n v="0"/>
  </r>
  <r>
    <x v="177"/>
    <s v="Mucha"/>
    <s v="Laura"/>
    <n v="1909"/>
    <x v="3"/>
    <n v="20"/>
    <n v="4"/>
    <s v="k"/>
    <n v="0"/>
    <s v="MuchaLaura"/>
    <n v="0"/>
  </r>
  <r>
    <x v="178"/>
    <s v="Szymichowska"/>
    <s v="Antonina"/>
    <n v="1909"/>
    <x v="3"/>
    <n v="20"/>
    <n v="4"/>
    <s v="k"/>
    <n v="0"/>
    <s v="SzymichowskaAntonina"/>
    <n v="0"/>
  </r>
  <r>
    <x v="179"/>
    <s v="Czarkowska"/>
    <s v="Katarzyna"/>
    <n v="1909"/>
    <x v="3"/>
    <n v="10"/>
    <n v="4"/>
    <s v="k"/>
    <n v="0"/>
    <s v="CzarkowskaKatarzyna"/>
    <n v="0"/>
  </r>
  <r>
    <x v="180"/>
    <s v="Gorczynska"/>
    <s v="Oliwia"/>
    <n v="1909"/>
    <x v="3"/>
    <n v="30"/>
    <n v="4"/>
    <s v="k"/>
    <n v="0"/>
    <s v="GorczynskaOliwia"/>
    <n v="0"/>
  </r>
  <r>
    <x v="181"/>
    <s v="Ziolkowski"/>
    <s v="Adam"/>
    <n v="1909"/>
    <x v="3"/>
    <n v="70"/>
    <n v="4"/>
    <s v="m"/>
    <n v="0"/>
    <s v="ZiolkowskiAdam"/>
    <n v="0"/>
  </r>
  <r>
    <x v="182"/>
    <s v="Pawelska"/>
    <s v="Karolina"/>
    <n v="1909"/>
    <x v="4"/>
    <n v="0"/>
    <n v="4"/>
    <s v="k"/>
    <n v="0"/>
    <s v="PawelskaKarolina"/>
    <n v="0"/>
  </r>
  <r>
    <x v="183"/>
    <s v="Niemczyk"/>
    <s v="Kamil"/>
    <n v="1909"/>
    <x v="4"/>
    <n v="0"/>
    <n v="4"/>
    <s v="m"/>
    <n v="0"/>
    <s v="NiemczykKamil"/>
    <n v="0"/>
  </r>
  <r>
    <x v="184"/>
    <s v="Hazubski"/>
    <s v="Olgierd"/>
    <n v="1909"/>
    <x v="4"/>
    <n v="0"/>
    <n v="4"/>
    <s v="m"/>
    <n v="0"/>
    <s v="HazubskiOlgierd"/>
    <n v="0"/>
  </r>
  <r>
    <x v="185"/>
    <s v="Ryngwelski"/>
    <s v="Igor"/>
    <n v="1909"/>
    <x v="4"/>
    <n v="0"/>
    <n v="4"/>
    <s v="m"/>
    <n v="0"/>
    <s v="RyngwelskiIgor"/>
    <n v="0"/>
  </r>
  <r>
    <x v="186"/>
    <s v="Ropiak"/>
    <s v="Jakub"/>
    <n v="1909"/>
    <x v="4"/>
    <n v="0"/>
    <n v="4"/>
    <s v="m"/>
    <n v="0"/>
    <s v="RopiakJakub"/>
    <n v="0"/>
  </r>
  <r>
    <x v="187"/>
    <s v="Giemza"/>
    <s v="Patryk"/>
    <n v="1909"/>
    <x v="4"/>
    <n v="0"/>
    <n v="4"/>
    <s v="m"/>
    <n v="0"/>
    <s v="GiemzaPatryk"/>
    <n v="0"/>
  </r>
  <r>
    <x v="188"/>
    <s v="Tomaszewska"/>
    <s v="Anna"/>
    <n v="1988"/>
    <x v="8"/>
    <n v="20"/>
    <n v="4"/>
    <s v="k"/>
    <n v="0"/>
    <s v="TomaszewskaAnna"/>
    <n v="0"/>
  </r>
  <r>
    <x v="189"/>
    <s v="Rybinski"/>
    <s v="Igor"/>
    <n v="1990"/>
    <x v="3"/>
    <n v="0"/>
    <n v="4"/>
    <s v="m"/>
    <n v="0"/>
    <s v="RybinskiIgor"/>
    <n v="0"/>
  </r>
  <r>
    <x v="190"/>
    <s v="Krynicki"/>
    <s v="Mateusz"/>
    <n v="1908"/>
    <x v="9"/>
    <n v="30"/>
    <n v="5"/>
    <s v="m"/>
    <n v="0"/>
    <s v="KrynickiMateusz"/>
    <n v="0"/>
  </r>
  <r>
    <x v="191"/>
    <s v="Kossakowska"/>
    <s v="Marika"/>
    <n v="1908"/>
    <x v="2"/>
    <n v="70"/>
    <n v="5"/>
    <s v="k"/>
    <n v="0"/>
    <s v="KossakowskaMarika"/>
    <n v="0"/>
  </r>
  <r>
    <x v="192"/>
    <s v="Cuper"/>
    <s v="Olga"/>
    <n v="1908"/>
    <x v="3"/>
    <n v="40"/>
    <n v="5"/>
    <s v="k"/>
    <n v="0"/>
    <s v="CuperOlga"/>
    <n v="0"/>
  </r>
  <r>
    <x v="193"/>
    <s v="Becla"/>
    <s v="Aleksander"/>
    <n v="1908"/>
    <x v="3"/>
    <n v="40"/>
    <n v="5"/>
    <s v="m"/>
    <n v="0"/>
    <s v="BeclaAleksander"/>
    <n v="0"/>
  </r>
  <r>
    <x v="194"/>
    <s v="Grodzki"/>
    <s v="Oskar"/>
    <n v="1908"/>
    <x v="3"/>
    <n v="60"/>
    <n v="5"/>
    <s v="m"/>
    <n v="0"/>
    <s v="GrodzkiOskar"/>
    <n v="0"/>
  </r>
  <r>
    <x v="195"/>
    <s v="Sobon"/>
    <s v="Filip"/>
    <n v="1909"/>
    <x v="0"/>
    <n v="20"/>
    <n v="5"/>
    <s v="m"/>
    <n v="0"/>
    <s v="SobonFilip"/>
    <n v="0"/>
  </r>
  <r>
    <x v="196"/>
    <s v="Cejnog"/>
    <s v="Kamila"/>
    <n v="1909"/>
    <x v="0"/>
    <n v="20"/>
    <n v="5"/>
    <s v="k"/>
    <n v="0"/>
    <s v="CejnogKamila"/>
    <n v="0"/>
  </r>
  <r>
    <x v="197"/>
    <s v="Czerlonek"/>
    <s v="Weronika"/>
    <n v="1909"/>
    <x v="0"/>
    <n v="70"/>
    <n v="5"/>
    <s v="k"/>
    <n v="0"/>
    <s v="CzerlonekWeronika"/>
    <n v="0"/>
  </r>
  <r>
    <x v="198"/>
    <s v="Juralewicz"/>
    <s v="Mikolaj"/>
    <n v="1909"/>
    <x v="0"/>
    <n v="0"/>
    <n v="5"/>
    <s v="m"/>
    <n v="0"/>
    <s v="JuralewiczMikolaj"/>
    <n v="0"/>
  </r>
  <r>
    <x v="199"/>
    <s v="Piwowarek"/>
    <s v="Jan"/>
    <n v="1909"/>
    <x v="0"/>
    <n v="0"/>
    <n v="5"/>
    <s v="m"/>
    <n v="0"/>
    <s v="PiwowarekJan"/>
    <n v="0"/>
  </r>
  <r>
    <x v="200"/>
    <s v="Gorska"/>
    <s v="Oliwia"/>
    <n v="1909"/>
    <x v="0"/>
    <n v="30"/>
    <n v="5"/>
    <s v="k"/>
    <n v="0"/>
    <s v="GorskaOliwia"/>
    <n v="0"/>
  </r>
  <r>
    <x v="201"/>
    <s v="Smiecinska"/>
    <s v="Antonina"/>
    <n v="1909"/>
    <x v="5"/>
    <n v="30"/>
    <n v="5"/>
    <s v="k"/>
    <n v="0"/>
    <s v="SmiecinskaAntonina"/>
    <n v="0"/>
  </r>
  <r>
    <x v="202"/>
    <s v="Szarmach"/>
    <s v="Ewa"/>
    <n v="1909"/>
    <x v="5"/>
    <n v="20"/>
    <n v="5"/>
    <s v="k"/>
    <n v="0"/>
    <s v="SzarmachEwa"/>
    <n v="0"/>
  </r>
  <r>
    <x v="203"/>
    <s v="Burghard"/>
    <s v="Zofia"/>
    <n v="1909"/>
    <x v="5"/>
    <n v="20"/>
    <n v="5"/>
    <s v="k"/>
    <n v="0"/>
    <s v="BurghardZofia"/>
    <n v="0"/>
  </r>
  <r>
    <x v="204"/>
    <s v="Michalska"/>
    <s v="Lena"/>
    <n v="1909"/>
    <x v="5"/>
    <n v="20"/>
    <n v="5"/>
    <s v="k"/>
    <n v="0"/>
    <s v="MichalskaLena"/>
    <n v="0"/>
  </r>
  <r>
    <x v="205"/>
    <s v="Mezynska"/>
    <s v="Lena"/>
    <n v="1909"/>
    <x v="5"/>
    <n v="20"/>
    <n v="5"/>
    <s v="k"/>
    <n v="0"/>
    <s v="MezynskaLena"/>
    <n v="0"/>
  </r>
  <r>
    <x v="206"/>
    <s v="Pinkowski"/>
    <s v="Jan"/>
    <n v="1909"/>
    <x v="1"/>
    <n v="10"/>
    <n v="5"/>
    <s v="m"/>
    <n v="0"/>
    <s v="PinkowskiJan"/>
    <n v="0"/>
  </r>
  <r>
    <x v="207"/>
    <s v="Prochniewicz"/>
    <s v="Jakub"/>
    <n v="1909"/>
    <x v="1"/>
    <n v="10"/>
    <n v="5"/>
    <s v="m"/>
    <n v="0"/>
    <s v="ProchniewiczJakub"/>
    <n v="0"/>
  </r>
  <r>
    <x v="208"/>
    <s v="Degowski"/>
    <s v="Stanislaw"/>
    <n v="1909"/>
    <x v="2"/>
    <n v="20"/>
    <n v="5"/>
    <s v="m"/>
    <n v="0"/>
    <s v="DegowskiStanislaw"/>
    <n v="0"/>
  </r>
  <r>
    <x v="209"/>
    <s v="Trwoga"/>
    <s v="Bartosz"/>
    <n v="1909"/>
    <x v="2"/>
    <n v="40"/>
    <n v="5"/>
    <s v="m"/>
    <n v="0"/>
    <s v="TrwogaBartosz"/>
    <n v="0"/>
  </r>
  <r>
    <x v="210"/>
    <s v="Bikonis"/>
    <s v="Zofia"/>
    <n v="1909"/>
    <x v="2"/>
    <n v="0"/>
    <n v="5"/>
    <s v="k"/>
    <n v="0"/>
    <s v="BikonisZofia"/>
    <n v="0"/>
  </r>
  <r>
    <x v="211"/>
    <s v="Marczynska"/>
    <s v="Liliana"/>
    <n v="1909"/>
    <x v="2"/>
    <n v="0"/>
    <n v="5"/>
    <s v="k"/>
    <n v="0"/>
    <s v="MarczynskaLiliana"/>
    <n v="0"/>
  </r>
  <r>
    <x v="212"/>
    <s v="Krainska"/>
    <s v="Malgorzata"/>
    <n v="1909"/>
    <x v="2"/>
    <n v="0"/>
    <n v="5"/>
    <s v="k"/>
    <n v="0"/>
    <s v="KrainskaMalgorzata"/>
    <n v="0"/>
  </r>
  <r>
    <x v="213"/>
    <s v="Oldakowska"/>
    <s v="Kinga"/>
    <n v="1909"/>
    <x v="2"/>
    <n v="0"/>
    <n v="5"/>
    <s v="k"/>
    <n v="0"/>
    <s v="OldakowskaKinga"/>
    <n v="0"/>
  </r>
  <r>
    <x v="214"/>
    <s v="Rysak"/>
    <s v="Igor"/>
    <n v="1909"/>
    <x v="3"/>
    <n v="70"/>
    <n v="5"/>
    <s v="m"/>
    <n v="0"/>
    <s v="RysakIgor"/>
    <n v="0"/>
  </r>
  <r>
    <x v="215"/>
    <s v="Seredynska"/>
    <s v="Joanna"/>
    <n v="1909"/>
    <x v="3"/>
    <n v="0"/>
    <n v="5"/>
    <s v="k"/>
    <n v="0"/>
    <s v="SeredynskaJoanna"/>
    <n v="0"/>
  </r>
  <r>
    <x v="216"/>
    <s v="Afeltowicz"/>
    <s v="Wojciech"/>
    <n v="1909"/>
    <x v="3"/>
    <n v="0"/>
    <n v="5"/>
    <s v="m"/>
    <n v="0"/>
    <s v="AfeltowiczWojciech"/>
    <n v="0"/>
  </r>
  <r>
    <x v="217"/>
    <s v="Czartoryjska"/>
    <s v="Wiktoria"/>
    <n v="1909"/>
    <x v="3"/>
    <n v="50"/>
    <n v="5"/>
    <s v="k"/>
    <n v="0"/>
    <s v="CzartoryjskaWiktoria"/>
    <n v="0"/>
  </r>
  <r>
    <x v="218"/>
    <s v="Olszewski"/>
    <s v="Kacper"/>
    <n v="1909"/>
    <x v="3"/>
    <n v="50"/>
    <n v="5"/>
    <s v="m"/>
    <n v="0"/>
    <s v="OlszewskiKacper"/>
    <n v="0"/>
  </r>
  <r>
    <x v="219"/>
    <s v="Polubinski"/>
    <s v="Piotr"/>
    <n v="1909"/>
    <x v="3"/>
    <n v="50"/>
    <n v="5"/>
    <s v="m"/>
    <n v="0"/>
    <s v="PolubinskiPiotr"/>
    <n v="0"/>
  </r>
  <r>
    <x v="220"/>
    <s v="Budny"/>
    <s v="Tomasz"/>
    <n v="1909"/>
    <x v="3"/>
    <n v="60"/>
    <n v="5"/>
    <s v="m"/>
    <n v="0"/>
    <s v="BudnyTomasz"/>
    <n v="0"/>
  </r>
  <r>
    <x v="221"/>
    <s v="Fiebig"/>
    <s v="Piotr"/>
    <n v="1909"/>
    <x v="3"/>
    <n v="60"/>
    <n v="5"/>
    <s v="m"/>
    <n v="0"/>
    <s v="FiebigPiotr"/>
    <n v="0"/>
  </r>
  <r>
    <x v="222"/>
    <s v="Piorkowska"/>
    <s v="Kalina"/>
    <n v="1909"/>
    <x v="4"/>
    <n v="10"/>
    <n v="5"/>
    <s v="k"/>
    <n v="0"/>
    <s v="PiorkowskaKalina"/>
    <n v="0"/>
  </r>
  <r>
    <x v="223"/>
    <s v="Piotrowski"/>
    <s v="Mariusz"/>
    <n v="1909"/>
    <x v="4"/>
    <n v="50"/>
    <n v="5"/>
    <s v="m"/>
    <n v="0"/>
    <s v="PiotrowskiMariusz"/>
    <n v="0"/>
  </r>
  <r>
    <x v="224"/>
    <s v="Oszmana"/>
    <s v="Katarzyna"/>
    <n v="1909"/>
    <x v="4"/>
    <n v="60"/>
    <n v="5"/>
    <s v="k"/>
    <n v="0"/>
    <s v="OszmanaKatarzyna"/>
    <n v="0"/>
  </r>
  <r>
    <x v="225"/>
    <s v="Rozek"/>
    <s v="Jacek"/>
    <n v="1909"/>
    <x v="4"/>
    <n v="80"/>
    <n v="5"/>
    <s v="m"/>
    <n v="0"/>
    <s v="RozekJacek"/>
    <n v="0"/>
  </r>
  <r>
    <x v="226"/>
    <s v="Bajer"/>
    <s v="Jadwiga"/>
    <n v="1909"/>
    <x v="4"/>
    <n v="90"/>
    <n v="5"/>
    <s v="k"/>
    <n v="0"/>
    <s v="BajerJadwiga"/>
    <n v="0"/>
  </r>
  <r>
    <x v="227"/>
    <s v="Greszczuk"/>
    <s v="Oliwia"/>
    <n v="1909"/>
    <x v="4"/>
    <n v="30"/>
    <n v="5"/>
    <s v="k"/>
    <n v="0"/>
    <s v="GreszczukOliwia"/>
    <n v="0"/>
  </r>
  <r>
    <x v="228"/>
    <s v="Kaminski"/>
    <s v="Mikolaj"/>
    <n v="1909"/>
    <x v="4"/>
    <n v="80"/>
    <n v="5"/>
    <s v="m"/>
    <n v="0"/>
    <s v="KaminskiMikolaj"/>
    <n v="0"/>
  </r>
  <r>
    <x v="229"/>
    <s v="Bajurska"/>
    <s v="Zuzanna"/>
    <n v="1909"/>
    <x v="4"/>
    <n v="90"/>
    <n v="5"/>
    <s v="k"/>
    <n v="0"/>
    <s v="BajurskaZuzanna"/>
    <n v="0"/>
  </r>
  <r>
    <x v="230"/>
    <s v="Walaszek"/>
    <s v="Angelika"/>
    <n v="1909"/>
    <x v="4"/>
    <n v="50"/>
    <n v="5"/>
    <s v="k"/>
    <n v="0"/>
    <s v="WalaszekAngelika"/>
    <n v="0"/>
  </r>
  <r>
    <x v="231"/>
    <s v="Marszalek"/>
    <s v="Kuba"/>
    <n v="1909"/>
    <x v="4"/>
    <n v="70"/>
    <n v="5"/>
    <s v="m"/>
    <n v="0"/>
    <s v="MarszalekKuba"/>
    <n v="0"/>
  </r>
  <r>
    <x v="232"/>
    <s v="Kieloch"/>
    <s v="Michal"/>
    <n v="1909"/>
    <x v="4"/>
    <n v="70"/>
    <n v="5"/>
    <s v="m"/>
    <n v="0"/>
    <s v="KielochMichal"/>
    <n v="0"/>
  </r>
  <r>
    <x v="233"/>
    <s v="Nikolajew"/>
    <s v="Kacper"/>
    <n v="1909"/>
    <x v="4"/>
    <n v="80"/>
    <n v="5"/>
    <s v="m"/>
    <n v="0"/>
    <s v="NikolajewKacper"/>
    <n v="0"/>
  </r>
  <r>
    <x v="234"/>
    <s v="Okla"/>
    <s v="Kacper"/>
    <n v="1909"/>
    <x v="4"/>
    <n v="90"/>
    <n v="5"/>
    <s v="m"/>
    <n v="0"/>
    <s v="OklaKacper"/>
    <n v="0"/>
  </r>
  <r>
    <x v="235"/>
    <s v="Pozarzycka"/>
    <s v="Justyna"/>
    <n v="1909"/>
    <x v="4"/>
    <n v="10"/>
    <n v="5"/>
    <s v="k"/>
    <n v="0"/>
    <s v="PozarzyckaJustyna"/>
    <n v="0"/>
  </r>
  <r>
    <x v="236"/>
    <s v="Zylinska"/>
    <s v="Adelajda"/>
    <n v="1975"/>
    <x v="4"/>
    <n v="0"/>
    <n v="5"/>
    <s v="k"/>
    <n v="0"/>
    <s v="ZylinskaAdelajda"/>
    <n v="0"/>
  </r>
  <r>
    <x v="237"/>
    <s v="Geszczynski"/>
    <s v="Patryk"/>
    <n v="1985"/>
    <x v="9"/>
    <n v="60"/>
    <n v="5"/>
    <s v="m"/>
    <n v="0"/>
    <s v="GeszczynskiPatryk"/>
    <n v="0"/>
  </r>
  <r>
    <x v="238"/>
    <s v="Broszkow"/>
    <s v="Zofia"/>
    <n v="1989"/>
    <x v="6"/>
    <n v="20"/>
    <n v="5"/>
    <s v="k"/>
    <n v="0"/>
    <s v="BroszkowZofia"/>
    <n v="0"/>
  </r>
  <r>
    <x v="239"/>
    <s v="Kurasik"/>
    <s v="Marcin"/>
    <n v="1908"/>
    <x v="9"/>
    <n v="60"/>
    <n v="6"/>
    <s v="m"/>
    <n v="0"/>
    <s v="KurasikMarcin"/>
    <n v="0"/>
  </r>
  <r>
    <x v="240"/>
    <s v="Piotrowski"/>
    <s v="Jacek"/>
    <n v="1908"/>
    <x v="3"/>
    <n v="20"/>
    <n v="6"/>
    <s v="m"/>
    <n v="0"/>
    <s v="PiotrowskiJacek"/>
    <n v="0"/>
  </r>
  <r>
    <x v="241"/>
    <s v="Bialek"/>
    <s v="Zuzanna"/>
    <n v="1908"/>
    <x v="3"/>
    <n v="50"/>
    <n v="6"/>
    <s v="k"/>
    <n v="0"/>
    <s v="BialekZuzanna"/>
    <n v="0"/>
  </r>
  <r>
    <x v="242"/>
    <s v="Galla"/>
    <s v="Paulina"/>
    <n v="1908"/>
    <x v="3"/>
    <n v="60"/>
    <n v="6"/>
    <s v="k"/>
    <n v="0"/>
    <s v="GallaPaulina"/>
    <n v="0"/>
  </r>
  <r>
    <x v="243"/>
    <s v="Depczynski"/>
    <s v="Stanislaw"/>
    <n v="1908"/>
    <x v="4"/>
    <n v="60"/>
    <n v="6"/>
    <s v="m"/>
    <n v="0"/>
    <s v="DepczynskiStanislaw"/>
    <n v="0"/>
  </r>
  <r>
    <x v="244"/>
    <s v="Erbel"/>
    <s v="Urszula"/>
    <n v="1908"/>
    <x v="4"/>
    <n v="70"/>
    <n v="6"/>
    <s v="k"/>
    <n v="0"/>
    <s v="ErbelUrszula"/>
    <n v="0"/>
  </r>
  <r>
    <x v="245"/>
    <s v="Czechowska"/>
    <s v="Wiktoria"/>
    <n v="1908"/>
    <x v="4"/>
    <n v="80"/>
    <n v="6"/>
    <s v="k"/>
    <n v="0"/>
    <s v="CzechowskaWiktoria"/>
    <n v="0"/>
  </r>
  <r>
    <x v="246"/>
    <s v="Jarosiewicz"/>
    <s v="Milosz"/>
    <n v="1909"/>
    <x v="0"/>
    <n v="40"/>
    <n v="6"/>
    <s v="m"/>
    <n v="0"/>
    <s v="JarosiewiczMilosz"/>
    <n v="0"/>
  </r>
  <r>
    <x v="247"/>
    <s v="Szostakowska"/>
    <s v="Dominika"/>
    <n v="1909"/>
    <x v="0"/>
    <n v="70"/>
    <n v="6"/>
    <s v="k"/>
    <n v="0"/>
    <s v="SzostakowskaDominika"/>
    <n v="0"/>
  </r>
  <r>
    <x v="248"/>
    <s v="Kaleta"/>
    <s v="Mikolaj"/>
    <n v="1909"/>
    <x v="0"/>
    <n v="70"/>
    <n v="6"/>
    <s v="m"/>
    <n v="0"/>
    <s v="KaletaMikolaj"/>
    <n v="0"/>
  </r>
  <r>
    <x v="249"/>
    <s v="Zakrzewska"/>
    <s v="Olga"/>
    <n v="1909"/>
    <x v="0"/>
    <n v="90"/>
    <n v="6"/>
    <s v="k"/>
    <n v="0"/>
    <s v="ZakrzewskaOlga"/>
    <n v="0"/>
  </r>
  <r>
    <x v="250"/>
    <s v="Zakrzewska"/>
    <s v="Ewa"/>
    <n v="1909"/>
    <x v="0"/>
    <n v="90"/>
    <n v="6"/>
    <s v="k"/>
    <n v="0"/>
    <s v="ZakrzewskaEwa"/>
    <n v="0"/>
  </r>
  <r>
    <x v="251"/>
    <s v="Mystkowski"/>
    <s v="Karol"/>
    <n v="1909"/>
    <x v="2"/>
    <n v="20"/>
    <n v="6"/>
    <s v="m"/>
    <n v="0"/>
    <s v="MystkowskiKarol"/>
    <n v="0"/>
  </r>
  <r>
    <x v="252"/>
    <s v="Nagorski"/>
    <s v="Kamil"/>
    <n v="1909"/>
    <x v="2"/>
    <n v="20"/>
    <n v="6"/>
    <s v="m"/>
    <n v="0"/>
    <s v="NagorskiKamil"/>
    <n v="0"/>
  </r>
  <r>
    <x v="253"/>
    <s v="Mauruszewicz"/>
    <s v="Lena"/>
    <n v="1909"/>
    <x v="2"/>
    <n v="80"/>
    <n v="6"/>
    <s v="k"/>
    <n v="0"/>
    <s v="MauruszewiczLena"/>
    <n v="0"/>
  </r>
  <r>
    <x v="254"/>
    <s v="Buczkowski"/>
    <s v="Mateusz"/>
    <n v="1909"/>
    <x v="2"/>
    <n v="80"/>
    <n v="6"/>
    <s v="m"/>
    <n v="0"/>
    <s v="BuczkowskiMateusz"/>
    <n v="0"/>
  </r>
  <r>
    <x v="255"/>
    <s v="Harris"/>
    <s v="Nina"/>
    <n v="1909"/>
    <x v="3"/>
    <n v="90"/>
    <n v="6"/>
    <s v="k"/>
    <n v="0"/>
    <s v="HarrisNina"/>
    <n v="0"/>
  </r>
  <r>
    <x v="256"/>
    <s v="Koszucka"/>
    <s v="Marika"/>
    <n v="1909"/>
    <x v="3"/>
    <n v="90"/>
    <n v="6"/>
    <s v="k"/>
    <n v="0"/>
    <s v="KoszuckaMarika"/>
    <n v="0"/>
  </r>
  <r>
    <x v="257"/>
    <s v="Zawizlak"/>
    <s v="Adam"/>
    <n v="1909"/>
    <x v="3"/>
    <n v="70"/>
    <n v="6"/>
    <s v="m"/>
    <n v="0"/>
    <s v="ZawizlakAdam"/>
    <n v="0"/>
  </r>
  <r>
    <x v="258"/>
    <s v="Kielbowicz"/>
    <s v="Milena"/>
    <n v="1909"/>
    <x v="3"/>
    <n v="80"/>
    <n v="6"/>
    <s v="k"/>
    <n v="0"/>
    <s v="KielbowiczMilena"/>
    <n v="0"/>
  </r>
  <r>
    <x v="259"/>
    <s v="Zacharska"/>
    <s v="Aleksandra"/>
    <n v="1909"/>
    <x v="3"/>
    <n v="10"/>
    <n v="6"/>
    <s v="k"/>
    <n v="0"/>
    <s v="ZacharskaAleksandra"/>
    <n v="0"/>
  </r>
  <r>
    <x v="260"/>
    <s v="Swinianski"/>
    <s v="Cyprian"/>
    <n v="1909"/>
    <x v="4"/>
    <n v="70"/>
    <n v="6"/>
    <s v="m"/>
    <n v="0"/>
    <s v="SwinianskiCyprian"/>
    <n v="0"/>
  </r>
  <r>
    <x v="261"/>
    <s v="Kirwiel"/>
    <s v="Michal"/>
    <n v="1909"/>
    <x v="4"/>
    <n v="10"/>
    <n v="6"/>
    <s v="m"/>
    <n v="0"/>
    <s v="KirwielMichal"/>
    <n v="0"/>
  </r>
  <r>
    <x v="262"/>
    <s v="Zega"/>
    <s v="Adam"/>
    <n v="1909"/>
    <x v="4"/>
    <n v="10"/>
    <n v="6"/>
    <s v="m"/>
    <n v="0"/>
    <s v="ZegaAdam"/>
    <n v="0"/>
  </r>
  <r>
    <x v="263"/>
    <s v="Wymyslowska"/>
    <s v="Alicja"/>
    <n v="1909"/>
    <x v="4"/>
    <n v="30"/>
    <n v="6"/>
    <s v="k"/>
    <n v="0"/>
    <s v="WymyslowskaAlicja"/>
    <n v="0"/>
  </r>
  <r>
    <x v="264"/>
    <s v="Wasilewski"/>
    <s v="Bartlomiej"/>
    <n v="1953"/>
    <x v="8"/>
    <n v="80"/>
    <n v="6"/>
    <s v="m"/>
    <n v="0"/>
    <s v="WasilewskiBartlomiej"/>
    <n v="0"/>
  </r>
  <r>
    <x v="265"/>
    <s v="Pettka"/>
    <s v="Jan"/>
    <n v="1955"/>
    <x v="3"/>
    <n v="90"/>
    <n v="6"/>
    <s v="m"/>
    <n v="0"/>
    <s v="PettkaJan"/>
    <n v="0"/>
  </r>
  <r>
    <x v="266"/>
    <s v="Duszota"/>
    <s v="Piotr"/>
    <n v="1975"/>
    <x v="11"/>
    <n v="0"/>
    <n v="6"/>
    <s v="m"/>
    <n v="0"/>
    <s v="DuszotaPiotr"/>
    <n v="0"/>
  </r>
  <r>
    <x v="267"/>
    <s v="Wolski"/>
    <s v="Aleksander"/>
    <n v="1908"/>
    <x v="7"/>
    <n v="30"/>
    <n v="7"/>
    <s v="m"/>
    <n v="0"/>
    <s v="WolskiAleksander"/>
    <n v="0"/>
  </r>
  <r>
    <x v="268"/>
    <s v="Wieczerzak"/>
    <s v="Amelia"/>
    <n v="1908"/>
    <x v="10"/>
    <n v="20"/>
    <n v="7"/>
    <s v="k"/>
    <n v="0"/>
    <s v="WieczerzakAmelia"/>
    <n v="0"/>
  </r>
  <r>
    <x v="269"/>
    <s v="Jakudczyk"/>
    <s v="Nikodem"/>
    <n v="1908"/>
    <x v="10"/>
    <n v="20"/>
    <n v="7"/>
    <s v="m"/>
    <n v="0"/>
    <s v="JakudczykNikodem"/>
    <n v="0"/>
  </r>
  <r>
    <x v="270"/>
    <s v="Majtas"/>
    <s v="Lucja"/>
    <n v="1908"/>
    <x v="10"/>
    <n v="80"/>
    <n v="7"/>
    <s v="k"/>
    <n v="0"/>
    <s v="MajtasLucja"/>
    <n v="0"/>
  </r>
  <r>
    <x v="271"/>
    <s v="Kossakowska"/>
    <s v="Martyna"/>
    <n v="1908"/>
    <x v="8"/>
    <n v="70"/>
    <n v="7"/>
    <s v="k"/>
    <n v="0"/>
    <s v="KossakowskaMartyna"/>
    <n v="0"/>
  </r>
  <r>
    <x v="272"/>
    <s v="Araucz"/>
    <s v="Zuzanna"/>
    <n v="1908"/>
    <x v="8"/>
    <n v="80"/>
    <n v="7"/>
    <s v="k"/>
    <n v="0"/>
    <s v="ArauczZuzanna"/>
    <n v="0"/>
  </r>
  <r>
    <x v="273"/>
    <s v="Filbrandt"/>
    <s v="Piotr"/>
    <n v="1908"/>
    <x v="1"/>
    <n v="50"/>
    <n v="7"/>
    <s v="m"/>
    <n v="0"/>
    <s v="FilbrandtPiotr"/>
    <n v="0"/>
  </r>
  <r>
    <x v="274"/>
    <s v="Formela"/>
    <s v="Jan"/>
    <n v="1908"/>
    <x v="1"/>
    <n v="50"/>
    <n v="7"/>
    <s v="m"/>
    <n v="0"/>
    <s v="FormelaJan"/>
    <n v="0"/>
  </r>
  <r>
    <x v="275"/>
    <s v="Nowak"/>
    <s v="Latika"/>
    <n v="1908"/>
    <x v="3"/>
    <n v="10"/>
    <n v="7"/>
    <s v="k"/>
    <n v="0"/>
    <s v="NowakLatika"/>
    <n v="0"/>
  </r>
  <r>
    <x v="276"/>
    <s v="Glasmann"/>
    <s v="Paula"/>
    <n v="1908"/>
    <x v="3"/>
    <n v="90"/>
    <n v="7"/>
    <s v="k"/>
    <n v="0"/>
    <s v="GlasmannPaula"/>
    <n v="0"/>
  </r>
  <r>
    <x v="277"/>
    <s v="Aniol"/>
    <s v="Wojciech"/>
    <n v="1908"/>
    <x v="3"/>
    <n v="0"/>
    <n v="7"/>
    <s v="m"/>
    <n v="0"/>
    <s v="AniolWojciech"/>
    <n v="0"/>
  </r>
  <r>
    <x v="278"/>
    <s v="Szczuplinska"/>
    <s v="Emilia"/>
    <n v="1909"/>
    <x v="0"/>
    <n v="50"/>
    <n v="7"/>
    <s v="k"/>
    <n v="0"/>
    <s v="SzczuplinskaEmilia"/>
    <n v="0"/>
  </r>
  <r>
    <x v="279"/>
    <s v="Szubarczyk"/>
    <s v="Dawid"/>
    <n v="1909"/>
    <x v="0"/>
    <n v="50"/>
    <n v="7"/>
    <s v="m"/>
    <n v="0"/>
    <s v="SzubarczykDawid"/>
    <n v="0"/>
  </r>
  <r>
    <x v="280"/>
    <s v="Krefta"/>
    <s v="Mateusz"/>
    <n v="1909"/>
    <x v="0"/>
    <n v="60"/>
    <n v="7"/>
    <s v="m"/>
    <n v="0"/>
    <s v="KreftaMateusz"/>
    <n v="0"/>
  </r>
  <r>
    <x v="281"/>
    <s v="Malinowski"/>
    <s v="Lukasz"/>
    <n v="1909"/>
    <x v="0"/>
    <n v="60"/>
    <n v="7"/>
    <s v="m"/>
    <n v="0"/>
    <s v="MalinowskiLukasz"/>
    <n v="0"/>
  </r>
  <r>
    <x v="282"/>
    <s v="Stambuldzys"/>
    <s v="Helena"/>
    <n v="1909"/>
    <x v="0"/>
    <n v="0"/>
    <n v="7"/>
    <s v="k"/>
    <n v="0"/>
    <s v="StambuldzysHelena"/>
    <n v="0"/>
  </r>
  <r>
    <x v="283"/>
    <s v="Czechowska"/>
    <s v="Wanda"/>
    <n v="1909"/>
    <x v="5"/>
    <n v="30"/>
    <n v="7"/>
    <s v="k"/>
    <n v="0"/>
    <s v="CzechowskaWanda"/>
    <n v="0"/>
  </r>
  <r>
    <x v="284"/>
    <s v="Panow"/>
    <s v="Julian"/>
    <n v="1909"/>
    <x v="1"/>
    <n v="70"/>
    <n v="7"/>
    <s v="m"/>
    <n v="0"/>
    <s v="PanowJulian"/>
    <n v="0"/>
  </r>
  <r>
    <x v="285"/>
    <s v="Symoszyn"/>
    <s v="Emilia"/>
    <n v="1909"/>
    <x v="3"/>
    <n v="40"/>
    <n v="7"/>
    <s v="k"/>
    <n v="0"/>
    <s v="SymoszynEmilia"/>
    <n v="0"/>
  </r>
  <r>
    <x v="286"/>
    <s v="Steinhardt"/>
    <s v="Hanna"/>
    <n v="1909"/>
    <x v="3"/>
    <n v="90"/>
    <n v="7"/>
    <s v="k"/>
    <n v="0"/>
    <s v="SteinhardtHanna"/>
    <n v="0"/>
  </r>
  <r>
    <x v="287"/>
    <s v="Budkowski"/>
    <s v="Marek"/>
    <n v="1909"/>
    <x v="3"/>
    <n v="30"/>
    <n v="7"/>
    <s v="m"/>
    <n v="0"/>
    <s v="BudkowskiMarek"/>
    <n v="0"/>
  </r>
  <r>
    <x v="288"/>
    <s v="Janiczek"/>
    <s v="Natalia"/>
    <n v="1909"/>
    <x v="4"/>
    <n v="40"/>
    <n v="7"/>
    <s v="k"/>
    <n v="0"/>
    <s v="JaniczekNatalia"/>
    <n v="0"/>
  </r>
  <r>
    <x v="289"/>
    <s v="Pajsk"/>
    <s v="Katarzyna"/>
    <n v="1909"/>
    <x v="4"/>
    <n v="60"/>
    <n v="7"/>
    <s v="k"/>
    <n v="0"/>
    <s v="PajskKatarzyna"/>
    <n v="0"/>
  </r>
  <r>
    <x v="290"/>
    <s v="Lademann"/>
    <s v="Marcel"/>
    <n v="1909"/>
    <x v="4"/>
    <n v="90"/>
    <n v="7"/>
    <s v="m"/>
    <n v="0"/>
    <s v="LademannMarcel"/>
    <n v="0"/>
  </r>
  <r>
    <x v="291"/>
    <s v="Pawlak"/>
    <s v="Jerzy"/>
    <n v="1908"/>
    <x v="8"/>
    <n v="10"/>
    <n v="8"/>
    <s v="m"/>
    <n v="0"/>
    <s v="PawlakJerzy"/>
    <n v="0"/>
  </r>
  <r>
    <x v="292"/>
    <s v="Wojcik"/>
    <s v="Alan"/>
    <n v="1908"/>
    <x v="3"/>
    <n v="0"/>
    <n v="8"/>
    <s v="m"/>
    <n v="0"/>
    <s v="WojcikAlan"/>
    <n v="0"/>
  </r>
  <r>
    <x v="293"/>
    <s v="Korda"/>
    <s v="Mateusz"/>
    <n v="1908"/>
    <x v="4"/>
    <n v="50"/>
    <n v="8"/>
    <s v="m"/>
    <n v="0"/>
    <s v="KordaMateusz"/>
    <n v="0"/>
  </r>
  <r>
    <x v="294"/>
    <s v="Rybienik"/>
    <s v="Igor"/>
    <n v="1909"/>
    <x v="0"/>
    <n v="90"/>
    <n v="8"/>
    <s v="m"/>
    <n v="0"/>
    <s v="RybienikIgor"/>
    <n v="0"/>
  </r>
  <r>
    <x v="295"/>
    <s v="Rohde"/>
    <s v="Jakub"/>
    <n v="1909"/>
    <x v="0"/>
    <n v="90"/>
    <n v="8"/>
    <s v="m"/>
    <n v="0"/>
    <s v="RohdeJakub"/>
    <n v="0"/>
  </r>
  <r>
    <x v="296"/>
    <s v="Stawirej"/>
    <s v="Hanna"/>
    <n v="1909"/>
    <x v="5"/>
    <n v="60"/>
    <n v="8"/>
    <s v="k"/>
    <n v="0"/>
    <s v="StawirejHanna"/>
    <n v="0"/>
  </r>
  <r>
    <x v="297"/>
    <s v="Janiak"/>
    <s v="Nico"/>
    <n v="1909"/>
    <x v="1"/>
    <n v="0"/>
    <n v="8"/>
    <s v="m"/>
    <n v="0"/>
    <s v="JaniakNico"/>
    <n v="0"/>
  </r>
  <r>
    <x v="298"/>
    <s v="Snarski"/>
    <s v="Franciszek"/>
    <n v="1909"/>
    <x v="2"/>
    <n v="60"/>
    <n v="8"/>
    <s v="m"/>
    <n v="0"/>
    <s v="SnarskiFranciszek"/>
    <n v="0"/>
  </r>
  <r>
    <x v="299"/>
    <s v="Tarnacka"/>
    <s v="Antonina"/>
    <n v="1909"/>
    <x v="2"/>
    <n v="30"/>
    <n v="8"/>
    <s v="k"/>
    <n v="0"/>
    <s v="TarnackaAntonina"/>
    <n v="0"/>
  </r>
  <r>
    <x v="300"/>
    <s v="Klaus"/>
    <s v="Michalina"/>
    <n v="1909"/>
    <x v="3"/>
    <n v="20"/>
    <n v="8"/>
    <s v="k"/>
    <n v="0"/>
    <s v="KlausMichalina"/>
    <n v="0"/>
  </r>
  <r>
    <x v="301"/>
    <s v="Kiryk"/>
    <s v="Michal"/>
    <n v="1909"/>
    <x v="3"/>
    <n v="20"/>
    <n v="8"/>
    <s v="m"/>
    <n v="0"/>
    <s v="KirykMichal"/>
    <n v="0"/>
  </r>
  <r>
    <x v="302"/>
    <s v="Cieslik"/>
    <s v="Szymon"/>
    <n v="1909"/>
    <x v="3"/>
    <n v="40"/>
    <n v="8"/>
    <s v="m"/>
    <n v="0"/>
    <s v="CieslikSzymon"/>
    <n v="0"/>
  </r>
  <r>
    <x v="303"/>
    <s v="Marszalek"/>
    <s v="Lidia"/>
    <n v="1909"/>
    <x v="3"/>
    <n v="30"/>
    <n v="8"/>
    <s v="k"/>
    <n v="0"/>
    <s v="MarszalekLidia"/>
    <n v="0"/>
  </r>
  <r>
    <x v="304"/>
    <s v="Forjasz"/>
    <s v="Roxana"/>
    <n v="1909"/>
    <x v="3"/>
    <n v="90"/>
    <n v="8"/>
    <s v="k"/>
    <n v="0"/>
    <s v="ForjaszRoxana"/>
    <n v="0"/>
  </r>
  <r>
    <x v="305"/>
    <s v="Pengiel"/>
    <s v="Jan"/>
    <n v="1909"/>
    <x v="3"/>
    <n v="0"/>
    <n v="8"/>
    <s v="m"/>
    <n v="0"/>
    <s v="PengielJan"/>
    <n v="0"/>
  </r>
  <r>
    <x v="306"/>
    <s v="Dulak"/>
    <s v="Piotr"/>
    <n v="1909"/>
    <x v="3"/>
    <n v="40"/>
    <n v="8"/>
    <s v="m"/>
    <n v="0"/>
    <s v="DulakPiotr"/>
    <n v="0"/>
  </r>
  <r>
    <x v="307"/>
    <s v="Rys"/>
    <s v="Igor"/>
    <n v="1909"/>
    <x v="3"/>
    <n v="80"/>
    <n v="8"/>
    <s v="m"/>
    <n v="0"/>
    <s v="RysIgor"/>
    <n v="0"/>
  </r>
  <r>
    <x v="308"/>
    <s v="Wrona"/>
    <s v="Alicja"/>
    <n v="1909"/>
    <x v="3"/>
    <n v="0"/>
    <n v="8"/>
    <s v="k"/>
    <n v="0"/>
    <s v="WronaAlicja"/>
    <n v="0"/>
  </r>
  <r>
    <x v="309"/>
    <s v="Kisiela"/>
    <s v="Michal"/>
    <n v="1909"/>
    <x v="4"/>
    <n v="40"/>
    <n v="8"/>
    <s v="m"/>
    <n v="0"/>
    <s v="KisielaMichal"/>
    <n v="0"/>
  </r>
  <r>
    <x v="310"/>
    <s v="Czapiewski"/>
    <s v="Szymon"/>
    <n v="1909"/>
    <x v="4"/>
    <n v="0"/>
    <n v="8"/>
    <s v="m"/>
    <n v="0"/>
    <s v="CzapiewskiSzymon"/>
    <n v="0"/>
  </r>
  <r>
    <x v="311"/>
    <s v="Ziolkowski"/>
    <s v="Mariusz"/>
    <n v="1909"/>
    <x v="4"/>
    <n v="20"/>
    <n v="8"/>
    <s v="m"/>
    <n v="0"/>
    <s v="ZiolkowskiMariusz"/>
    <n v="0"/>
  </r>
  <r>
    <x v="312"/>
    <s v="Kowalczuk"/>
    <s v="Maria"/>
    <n v="1963"/>
    <x v="1"/>
    <n v="60"/>
    <n v="8"/>
    <s v="k"/>
    <n v="0"/>
    <s v="KowalczukMaria"/>
    <n v="0"/>
  </r>
  <r>
    <x v="313"/>
    <s v="Yuksek"/>
    <s v="Adrian"/>
    <n v="1974"/>
    <x v="4"/>
    <n v="10"/>
    <n v="8"/>
    <s v="m"/>
    <n v="0"/>
    <s v="YuksekAdrian"/>
    <n v="0"/>
  </r>
  <r>
    <x v="314"/>
    <s v="Cieslik"/>
    <s v="Stanislaw"/>
    <n v="1989"/>
    <x v="8"/>
    <n v="60"/>
    <n v="8"/>
    <s v="m"/>
    <n v="0"/>
    <s v="CieslikStanislaw"/>
    <n v="0"/>
  </r>
  <r>
    <x v="315"/>
    <s v="Jablonski"/>
    <s v="Nikodem"/>
    <n v="1908"/>
    <x v="6"/>
    <n v="80"/>
    <n v="9"/>
    <s v="m"/>
    <n v="0"/>
    <s v="JablonskiNikodem"/>
    <n v="0"/>
  </r>
  <r>
    <x v="316"/>
    <s v="Tomczyk"/>
    <s v="Bruno"/>
    <n v="1908"/>
    <x v="7"/>
    <n v="0"/>
    <n v="9"/>
    <s v="m"/>
    <n v="0"/>
    <s v="TomczykBruno"/>
    <n v="0"/>
  </r>
  <r>
    <x v="317"/>
    <s v="Jozwiak"/>
    <s v="Mikolaj"/>
    <n v="1908"/>
    <x v="2"/>
    <n v="70"/>
    <n v="9"/>
    <s v="m"/>
    <n v="0"/>
    <s v="JozwiakMikolaj"/>
    <n v="0"/>
  </r>
  <r>
    <x v="318"/>
    <s v="Florek"/>
    <s v="Sandra"/>
    <n v="1908"/>
    <x v="4"/>
    <n v="10"/>
    <n v="9"/>
    <s v="k"/>
    <n v="0"/>
    <s v="FlorekSandra"/>
    <n v="0"/>
  </r>
  <r>
    <x v="319"/>
    <s v="Domanski"/>
    <s v="Sebastian"/>
    <n v="1908"/>
    <x v="4"/>
    <n v="0"/>
    <n v="9"/>
    <s v="m"/>
    <n v="0"/>
    <s v="DomanskiSebastian"/>
    <n v="0"/>
  </r>
  <r>
    <x v="320"/>
    <s v="Kmiecik"/>
    <s v="Malwina"/>
    <n v="1909"/>
    <x v="0"/>
    <n v="40"/>
    <n v="9"/>
    <s v="k"/>
    <n v="0"/>
    <s v="KmiecikMalwina"/>
    <n v="0"/>
  </r>
  <r>
    <x v="321"/>
    <s v="Smoliniec"/>
    <s v="Franciszek"/>
    <n v="1909"/>
    <x v="0"/>
    <n v="90"/>
    <n v="9"/>
    <s v="m"/>
    <n v="0"/>
    <s v="SmoliniecFranciszek"/>
    <n v="0"/>
  </r>
  <r>
    <x v="322"/>
    <s v="Koczakowska"/>
    <s v="Marta"/>
    <n v="1909"/>
    <x v="0"/>
    <n v="50"/>
    <n v="9"/>
    <s v="k"/>
    <n v="0"/>
    <s v="KoczakowskaMarta"/>
    <n v="0"/>
  </r>
  <r>
    <x v="323"/>
    <s v="Krzywiec"/>
    <s v="Zuzanna"/>
    <n v="1909"/>
    <x v="5"/>
    <n v="30"/>
    <n v="9"/>
    <s v="k"/>
    <n v="0"/>
    <s v="KrzywiecZuzanna"/>
    <n v="0"/>
  </r>
  <r>
    <x v="324"/>
    <s v="Gorazdowski"/>
    <s v="Patryk"/>
    <n v="1909"/>
    <x v="1"/>
    <n v="50"/>
    <n v="9"/>
    <s v="m"/>
    <n v="0"/>
    <s v="GorazdowskiPatryk"/>
    <n v="0"/>
  </r>
  <r>
    <x v="325"/>
    <s v="Muzyka"/>
    <s v="Karol"/>
    <n v="1909"/>
    <x v="1"/>
    <n v="80"/>
    <n v="9"/>
    <s v="m"/>
    <n v="0"/>
    <s v="MuzykaKarol"/>
    <n v="0"/>
  </r>
  <r>
    <x v="326"/>
    <s v="Zurawski"/>
    <s v="Adam"/>
    <n v="1909"/>
    <x v="1"/>
    <n v="90"/>
    <n v="9"/>
    <s v="m"/>
    <n v="0"/>
    <s v="ZurawskiAdam"/>
    <n v="0"/>
  </r>
  <r>
    <x v="327"/>
    <s v="Sosnowski"/>
    <s v="Filip"/>
    <n v="1909"/>
    <x v="2"/>
    <n v="10"/>
    <n v="9"/>
    <s v="m"/>
    <n v="0"/>
    <s v="SosnowskiFilip"/>
    <n v="0"/>
  </r>
  <r>
    <x v="328"/>
    <s v="Leszczynska"/>
    <s v="Maja"/>
    <n v="1909"/>
    <x v="2"/>
    <n v="60"/>
    <n v="9"/>
    <s v="k"/>
    <n v="0"/>
    <s v="LeszczynskaMaja"/>
    <n v="0"/>
  </r>
  <r>
    <x v="329"/>
    <s v="Mielewczyk"/>
    <s v="Lena"/>
    <n v="1909"/>
    <x v="2"/>
    <n v="80"/>
    <n v="9"/>
    <s v="k"/>
    <n v="0"/>
    <s v="MielewczykLena"/>
    <n v="0"/>
  </r>
  <r>
    <x v="330"/>
    <s v="Ramlo"/>
    <s v="Julia"/>
    <n v="1909"/>
    <x v="2"/>
    <n v="90"/>
    <n v="9"/>
    <s v="k"/>
    <n v="0"/>
    <s v="RamloJulia"/>
    <n v="0"/>
  </r>
  <r>
    <x v="331"/>
    <s v="Rafinska"/>
    <s v="Julia"/>
    <n v="1909"/>
    <x v="2"/>
    <n v="90"/>
    <n v="9"/>
    <s v="k"/>
    <n v="0"/>
    <s v="RafinskaJulia"/>
    <n v="0"/>
  </r>
  <r>
    <x v="332"/>
    <s v="Gdaniec"/>
    <s v="Pawel"/>
    <n v="1909"/>
    <x v="2"/>
    <n v="0"/>
    <n v="9"/>
    <s v="m"/>
    <n v="0"/>
    <s v="GdaniecPawel"/>
    <n v="0"/>
  </r>
  <r>
    <x v="333"/>
    <s v="Jakubowska"/>
    <s v="Natalia"/>
    <n v="1909"/>
    <x v="3"/>
    <n v="0"/>
    <n v="9"/>
    <s v="k"/>
    <n v="0"/>
    <s v="JakubowskaNatalia"/>
    <n v="0"/>
  </r>
  <r>
    <x v="334"/>
    <s v="Kopiejc"/>
    <s v="Maurycy"/>
    <n v="1909"/>
    <x v="4"/>
    <n v="50"/>
    <n v="9"/>
    <s v="m"/>
    <n v="0"/>
    <s v="KopiejcMaurycy"/>
    <n v="0"/>
  </r>
  <r>
    <x v="335"/>
    <s v="Lukowski"/>
    <s v="Maciej"/>
    <n v="1909"/>
    <x v="4"/>
    <n v="10"/>
    <n v="9"/>
    <s v="m"/>
    <n v="0"/>
    <s v="LukowskiMaciej"/>
    <n v="0"/>
  </r>
  <r>
    <x v="336"/>
    <s v="Kowakczyk"/>
    <s v="Maria"/>
    <n v="1909"/>
    <x v="4"/>
    <n v="90"/>
    <n v="9"/>
    <s v="k"/>
    <n v="0"/>
    <s v="KowakczykMaria"/>
    <n v="0"/>
  </r>
  <r>
    <x v="337"/>
    <s v="Pawelec"/>
    <s v="Jan"/>
    <n v="1992"/>
    <x v="8"/>
    <n v="70"/>
    <n v="9"/>
    <s v="m"/>
    <n v="0"/>
    <s v="PawelecJan"/>
    <n v="0"/>
  </r>
  <r>
    <x v="338"/>
    <s v="Michalak"/>
    <s v="Krzysztof"/>
    <n v="1909"/>
    <x v="3"/>
    <n v="31"/>
    <n v="10"/>
    <s v="m"/>
    <n v="0"/>
    <s v="MichalakKrzysztof"/>
    <n v="1"/>
  </r>
  <r>
    <x v="339"/>
    <s v="Jurczak"/>
    <s v="Mikolaj"/>
    <n v="1909"/>
    <x v="0"/>
    <n v="1"/>
    <n v="10"/>
    <s v="m"/>
    <n v="0"/>
    <s v="JurczakMikolaj"/>
    <n v="0"/>
  </r>
  <r>
    <x v="340"/>
    <s v="Jakubczyk"/>
    <s v="Natalia"/>
    <n v="1909"/>
    <x v="0"/>
    <n v="61"/>
    <n v="10"/>
    <s v="k"/>
    <n v="0"/>
    <s v="JakubczykNatalia"/>
    <n v="0"/>
  </r>
  <r>
    <x v="341"/>
    <s v="Plichta"/>
    <s v="Jakub"/>
    <n v="1909"/>
    <x v="1"/>
    <n v="81"/>
    <n v="10"/>
    <s v="m"/>
    <n v="0"/>
    <s v="PlichtaJakub"/>
    <n v="0"/>
  </r>
  <r>
    <x v="342"/>
    <s v="Paciorek"/>
    <s v="Julian"/>
    <n v="1909"/>
    <x v="2"/>
    <n v="71"/>
    <n v="10"/>
    <s v="m"/>
    <n v="0"/>
    <s v="PaciorekJulian"/>
    <n v="0"/>
  </r>
  <r>
    <x v="343"/>
    <s v="Szpak"/>
    <s v="Dawid"/>
    <n v="1909"/>
    <x v="3"/>
    <n v="31"/>
    <n v="10"/>
    <s v="m"/>
    <n v="0"/>
    <s v="SzpakDawid"/>
    <n v="0"/>
  </r>
  <r>
    <x v="344"/>
    <s v="Podolszynski"/>
    <s v="Jakub"/>
    <n v="1909"/>
    <x v="3"/>
    <n v="1"/>
    <n v="10"/>
    <s v="m"/>
    <n v="0"/>
    <s v="PodolszynskiJakub"/>
    <n v="0"/>
  </r>
  <r>
    <x v="345"/>
    <s v="Steinborn"/>
    <s v="Hanna"/>
    <n v="1971"/>
    <x v="3"/>
    <n v="41"/>
    <n v="10"/>
    <s v="k"/>
    <n v="0"/>
    <s v="SteinbornHanna"/>
    <n v="0"/>
  </r>
  <r>
    <x v="346"/>
    <s v="Wamka"/>
    <s v="Anastazja"/>
    <n v="1981"/>
    <x v="8"/>
    <n v="1"/>
    <n v="10"/>
    <s v="k"/>
    <n v="0"/>
    <s v="WamkaAnastazja"/>
    <n v="0"/>
  </r>
  <r>
    <x v="347"/>
    <s v="Dabrowa"/>
    <s v="Szymon"/>
    <n v="1908"/>
    <x v="7"/>
    <n v="31"/>
    <n v="11"/>
    <s v="m"/>
    <n v="0"/>
    <s v="DabrowaSzymon"/>
    <n v="0"/>
  </r>
  <r>
    <x v="348"/>
    <s v="Freda"/>
    <s v="Piotr"/>
    <n v="1908"/>
    <x v="10"/>
    <n v="91"/>
    <n v="11"/>
    <s v="m"/>
    <n v="0"/>
    <s v="FredaPiotr"/>
    <n v="0"/>
  </r>
  <r>
    <x v="349"/>
    <s v="Wejner"/>
    <s v="Amelia"/>
    <n v="1908"/>
    <x v="2"/>
    <n v="11"/>
    <n v="11"/>
    <s v="k"/>
    <n v="0"/>
    <s v="WejnerAmelia"/>
    <n v="0"/>
  </r>
  <r>
    <x v="350"/>
    <s v="Podbereski"/>
    <s v="Jakub"/>
    <n v="1908"/>
    <x v="3"/>
    <n v="71"/>
    <n v="11"/>
    <s v="m"/>
    <n v="0"/>
    <s v="PodbereskiJakub"/>
    <n v="0"/>
  </r>
  <r>
    <x v="351"/>
    <s v="Waclawski"/>
    <s v="Bartosz"/>
    <n v="1908"/>
    <x v="4"/>
    <n v="41"/>
    <n v="11"/>
    <s v="m"/>
    <n v="0"/>
    <s v="WaclawskiBartosz"/>
    <n v="0"/>
  </r>
  <r>
    <x v="352"/>
    <s v="Mendrek"/>
    <s v="Krzysztof"/>
    <n v="1909"/>
    <x v="0"/>
    <n v="11"/>
    <n v="11"/>
    <s v="m"/>
    <n v="0"/>
    <s v="MendrekKrzysztof"/>
    <n v="0"/>
  </r>
  <r>
    <x v="353"/>
    <s v="Ulewicz"/>
    <s v="Bartosz"/>
    <n v="1909"/>
    <x v="0"/>
    <n v="41"/>
    <n v="11"/>
    <s v="m"/>
    <n v="0"/>
    <s v="UlewiczBartosz"/>
    <n v="0"/>
  </r>
  <r>
    <x v="354"/>
    <s v="Kubisiak"/>
    <s v="Mariusz"/>
    <n v="1909"/>
    <x v="2"/>
    <n v="1"/>
    <n v="11"/>
    <s v="m"/>
    <n v="0"/>
    <s v="KubisiakMariusz"/>
    <n v="0"/>
  </r>
  <r>
    <x v="355"/>
    <s v="Zalewska"/>
    <s v="Aleksandra"/>
    <n v="1909"/>
    <x v="2"/>
    <n v="71"/>
    <n v="11"/>
    <s v="k"/>
    <n v="0"/>
    <s v="ZalewskaAleksandra"/>
    <n v="0"/>
  </r>
  <r>
    <x v="356"/>
    <s v="Wierzbicka"/>
    <s v="Amelia"/>
    <n v="1909"/>
    <x v="3"/>
    <n v="71"/>
    <n v="11"/>
    <s v="k"/>
    <n v="0"/>
    <s v="WierzbickaAmelia"/>
    <n v="0"/>
  </r>
  <r>
    <x v="357"/>
    <s v="Kisiel"/>
    <s v="Michal"/>
    <n v="1909"/>
    <x v="4"/>
    <n v="31"/>
    <n v="11"/>
    <s v="m"/>
    <n v="0"/>
    <s v="KisielMichal"/>
    <n v="0"/>
  </r>
  <r>
    <x v="358"/>
    <s v="Lewicka"/>
    <s v="Magdalena"/>
    <n v="1909"/>
    <x v="4"/>
    <n v="61"/>
    <n v="11"/>
    <s v="k"/>
    <n v="0"/>
    <s v="LewickaMagdalena"/>
    <n v="0"/>
  </r>
  <r>
    <x v="359"/>
    <s v="Kowalik"/>
    <s v="Mateusz"/>
    <n v="1950"/>
    <x v="5"/>
    <n v="1"/>
    <n v="11"/>
    <s v="m"/>
    <n v="0"/>
    <s v="KowalikMateusz"/>
    <n v="0"/>
  </r>
  <r>
    <x v="360"/>
    <s v="Hintzke"/>
    <s v="Nikola"/>
    <n v="1950"/>
    <x v="2"/>
    <n v="11"/>
    <n v="11"/>
    <s v="k"/>
    <n v="0"/>
    <s v="HintzkeNikola"/>
    <n v="0"/>
  </r>
  <r>
    <x v="361"/>
    <s v="Riegel"/>
    <s v="Julia"/>
    <n v="1967"/>
    <x v="2"/>
    <n v="11"/>
    <n v="11"/>
    <s v="k"/>
    <n v="0"/>
    <s v="RiegelJulia"/>
    <n v="0"/>
  </r>
  <r>
    <x v="362"/>
    <s v="Bialkowska"/>
    <s v="Katarzyna"/>
    <n v="1986"/>
    <x v="10"/>
    <n v="51"/>
    <n v="11"/>
    <s v="k"/>
    <n v="0"/>
    <s v="BialkowskaKatarzyna"/>
    <n v="0"/>
  </r>
  <r>
    <x v="363"/>
    <s v="Leoniuk"/>
    <s v="Marcel"/>
    <n v="1908"/>
    <x v="6"/>
    <n v="91"/>
    <n v="12"/>
    <s v="m"/>
    <n v="0"/>
    <s v="LeoniukMarcel"/>
    <n v="0"/>
  </r>
  <r>
    <x v="364"/>
    <s v="Arendt"/>
    <s v="Wojciech"/>
    <n v="1908"/>
    <x v="10"/>
    <n v="41"/>
    <n v="12"/>
    <s v="m"/>
    <n v="0"/>
    <s v="ArendtWojciech"/>
    <n v="0"/>
  </r>
  <r>
    <x v="365"/>
    <s v="Gryniewicz"/>
    <s v="Oliwier"/>
    <n v="1908"/>
    <x v="10"/>
    <n v="31"/>
    <n v="12"/>
    <s v="m"/>
    <n v="0"/>
    <s v="GryniewiczOliwier"/>
    <n v="0"/>
  </r>
  <r>
    <x v="366"/>
    <s v="Zasowska"/>
    <s v="Agnieszka"/>
    <n v="1908"/>
    <x v="8"/>
    <n v="71"/>
    <n v="12"/>
    <s v="k"/>
    <n v="0"/>
    <s v="ZasowskaAgnieszka"/>
    <n v="0"/>
  </r>
  <r>
    <x v="367"/>
    <s v="Ligman"/>
    <s v="Maksymilian"/>
    <n v="1908"/>
    <x v="1"/>
    <n v="41"/>
    <n v="12"/>
    <s v="m"/>
    <n v="0"/>
    <s v="LigmanMaksymilian"/>
    <n v="0"/>
  </r>
  <r>
    <x v="368"/>
    <s v="Strojek"/>
    <s v="Filip"/>
    <n v="1909"/>
    <x v="0"/>
    <n v="21"/>
    <n v="12"/>
    <s v="m"/>
    <n v="0"/>
    <s v="StrojekFilip"/>
    <n v="0"/>
  </r>
  <r>
    <x v="369"/>
    <s v="Tokarska"/>
    <s v="Antonia"/>
    <n v="1909"/>
    <x v="0"/>
    <n v="41"/>
    <n v="12"/>
    <s v="k"/>
    <n v="0"/>
    <s v="TokarskaAntonia"/>
    <n v="0"/>
  </r>
  <r>
    <x v="370"/>
    <s v="Zaleski"/>
    <s v="Adrian"/>
    <n v="1909"/>
    <x v="1"/>
    <n v="21"/>
    <n v="13"/>
    <s v="m"/>
    <n v="0"/>
    <s v="ZaleskiAdrian"/>
    <n v="0"/>
  </r>
  <r>
    <x v="371"/>
    <s v="Grubba"/>
    <s v="Oskar"/>
    <n v="1908"/>
    <x v="1"/>
    <n v="31"/>
    <n v="14"/>
    <s v="m"/>
    <n v="0"/>
    <s v="GrubbaOskar"/>
    <n v="0"/>
  </r>
  <r>
    <x v="372"/>
    <s v="Dabrowski"/>
    <s v="Szymon"/>
    <n v="1908"/>
    <x v="1"/>
    <n v="51"/>
    <n v="14"/>
    <s v="m"/>
    <n v="0"/>
    <s v="DabrowskiSzymon"/>
    <n v="0"/>
  </r>
  <r>
    <x v="373"/>
    <s v="Pupp"/>
    <s v="Jakub"/>
    <n v="1909"/>
    <x v="1"/>
    <n v="31"/>
    <n v="14"/>
    <s v="m"/>
    <n v="0"/>
    <s v="PuppJakub"/>
    <n v="0"/>
  </r>
  <r>
    <x v="374"/>
    <s v="Machalski"/>
    <s v="Maciej"/>
    <n v="1966"/>
    <x v="7"/>
    <n v="1"/>
    <n v="14"/>
    <s v="m"/>
    <n v="0"/>
    <s v="MachalskiMaciej"/>
    <n v="0"/>
  </r>
  <r>
    <x v="375"/>
    <s v="Reclaw"/>
    <s v="Julia"/>
    <n v="1978"/>
    <x v="0"/>
    <n v="11"/>
    <n v="15"/>
    <s v="k"/>
    <n v="0"/>
    <s v="ReclawJulia"/>
    <n v="0"/>
  </r>
  <r>
    <x v="376"/>
    <s v="Przytula"/>
    <s v="Jakub"/>
    <n v="1988"/>
    <x v="8"/>
    <n v="41"/>
    <n v="16"/>
    <s v="m"/>
    <n v="0"/>
    <s v="PrzytulaJakub"/>
    <n v="0"/>
  </r>
  <r>
    <x v="377"/>
    <s v="Spanowski"/>
    <s v="Filip"/>
    <n v="1968"/>
    <x v="3"/>
    <n v="11"/>
    <n v="17"/>
    <s v="m"/>
    <n v="0"/>
    <s v="SpanowskiFilip"/>
    <n v="0"/>
  </r>
  <r>
    <x v="378"/>
    <s v="Labuda"/>
    <s v="Marcel"/>
    <n v="1964"/>
    <x v="6"/>
    <n v="91"/>
    <n v="19"/>
    <s v="m"/>
    <n v="0"/>
    <s v="LabudaMarcel"/>
    <n v="0"/>
  </r>
  <r>
    <x v="379"/>
    <s v="Bialkowska"/>
    <s v="Kamila"/>
    <n v="1982"/>
    <x v="10"/>
    <n v="21"/>
    <n v="19"/>
    <s v="k"/>
    <n v="0"/>
    <s v="BialkowskaKamila"/>
    <n v="0"/>
  </r>
  <r>
    <x v="380"/>
    <s v="Kurowska"/>
    <s v="Maja"/>
    <n v="1989"/>
    <x v="8"/>
    <n v="51"/>
    <n v="19"/>
    <s v="k"/>
    <n v="0"/>
    <s v="KurowskaMaja"/>
    <n v="0"/>
  </r>
  <r>
    <x v="381"/>
    <s v="Salanowska"/>
    <s v="Julia"/>
    <n v="1961"/>
    <x v="4"/>
    <n v="2"/>
    <n v="20"/>
    <s v="k"/>
    <n v="0"/>
    <s v="SalanowskaJulia"/>
    <n v="0"/>
  </r>
  <r>
    <x v="382"/>
    <s v="Witkowski"/>
    <s v="Andrea"/>
    <n v="1989"/>
    <x v="6"/>
    <n v="62"/>
    <n v="20"/>
    <s v="m"/>
    <n v="0"/>
    <s v="WitkowskiAndrea"/>
    <n v="0"/>
  </r>
  <r>
    <x v="383"/>
    <s v="Burza"/>
    <s v="Stanislaw"/>
    <n v="1990"/>
    <x v="9"/>
    <n v="12"/>
    <n v="20"/>
    <s v="m"/>
    <n v="0"/>
    <s v="BurzaStanislaw"/>
    <n v="0"/>
  </r>
  <r>
    <x v="384"/>
    <s v="Trzebiatowska"/>
    <s v="Anna"/>
    <n v="1987"/>
    <x v="10"/>
    <n v="72"/>
    <n v="24"/>
    <s v="k"/>
    <n v="0"/>
    <s v="TrzebiatowskaAnna"/>
    <n v="0"/>
  </r>
  <r>
    <x v="385"/>
    <s v="Machol"/>
    <s v="Maciej"/>
    <n v="1969"/>
    <x v="11"/>
    <n v="62"/>
    <n v="26"/>
    <s v="m"/>
    <n v="0"/>
    <s v="MacholMaciej"/>
    <n v="0"/>
  </r>
  <r>
    <x v="386"/>
    <s v="Tomaszewski"/>
    <s v="Bruno"/>
    <n v="1979"/>
    <x v="10"/>
    <n v="62"/>
    <n v="27"/>
    <s v="m"/>
    <n v="0"/>
    <s v="TomaszewskiBruno"/>
    <n v="0"/>
  </r>
  <r>
    <x v="387"/>
    <s v="Hanczarek"/>
    <s v="Olivier"/>
    <n v="1955"/>
    <x v="4"/>
    <n v="12"/>
    <n v="28"/>
    <s v="m"/>
    <n v="0"/>
    <s v="HanczarekOlivier"/>
    <n v="0"/>
  </r>
  <r>
    <x v="388"/>
    <s v="Wizniewski"/>
    <s v="Antoni"/>
    <n v="1973"/>
    <x v="3"/>
    <n v="32"/>
    <n v="28"/>
    <s v="m"/>
    <n v="0"/>
    <s v="WizniewskiAntoni"/>
    <n v="0"/>
  </r>
  <r>
    <x v="389"/>
    <s v="Wilk"/>
    <s v="Amelia"/>
    <n v="1989"/>
    <x v="0"/>
    <n v="12"/>
    <n v="29"/>
    <s v="k"/>
    <n v="0"/>
    <s v="WilkAmelia"/>
    <n v="0"/>
  </r>
  <r>
    <x v="390"/>
    <s v="Kolodziejczyk"/>
    <s v="Marta"/>
    <n v="1986"/>
    <x v="10"/>
    <n v="63"/>
    <n v="30"/>
    <s v="k"/>
    <n v="0"/>
    <s v="KolodziejczykMarta"/>
    <n v="0"/>
  </r>
  <r>
    <x v="391"/>
    <s v="Pistek"/>
    <s v="Jan"/>
    <n v="1989"/>
    <x v="0"/>
    <n v="63"/>
    <n v="30"/>
    <s v="m"/>
    <n v="0"/>
    <s v="PistekJan"/>
    <n v="0"/>
  </r>
  <r>
    <x v="392"/>
    <s v="Procinska"/>
    <s v="Julianna"/>
    <n v="1986"/>
    <x v="10"/>
    <n v="3"/>
    <n v="32"/>
    <s v="k"/>
    <n v="0"/>
    <s v="ProcinskaJulianna"/>
    <n v="0"/>
  </r>
  <r>
    <x v="393"/>
    <s v="Derek"/>
    <s v="Stanislaw"/>
    <n v="1988"/>
    <x v="2"/>
    <n v="3"/>
    <n v="32"/>
    <s v="m"/>
    <n v="0"/>
    <s v="DerekStanislaw"/>
    <n v="0"/>
  </r>
  <r>
    <x v="394"/>
    <s v="Klebba"/>
    <s v="Michalina"/>
    <n v="1989"/>
    <x v="6"/>
    <n v="63"/>
    <n v="33"/>
    <s v="k"/>
    <n v="0"/>
    <s v="KlebbaMichalina"/>
    <n v="0"/>
  </r>
  <r>
    <x v="395"/>
    <s v="Brydzinski"/>
    <s v="Mariusz"/>
    <n v="1989"/>
    <x v="6"/>
    <n v="13"/>
    <n v="33"/>
    <s v="m"/>
    <n v="0"/>
    <s v="BrydzinskiMariusz"/>
    <n v="0"/>
  </r>
  <r>
    <x v="396"/>
    <s v="Rembiewski"/>
    <s v="Jakub"/>
    <n v="1985"/>
    <x v="9"/>
    <n v="13"/>
    <n v="35"/>
    <s v="m"/>
    <n v="0"/>
    <s v="RembiewskiJakub"/>
    <n v="0"/>
  </r>
  <r>
    <x v="397"/>
    <s v="Swistek"/>
    <s v="Damian"/>
    <n v="1950"/>
    <x v="2"/>
    <n v="63"/>
    <n v="36"/>
    <s v="m"/>
    <n v="0"/>
    <s v="SwistekDamian"/>
    <n v="0"/>
  </r>
  <r>
    <x v="398"/>
    <s v="Sobol"/>
    <s v="Filip"/>
    <n v="1959"/>
    <x v="8"/>
    <n v="3"/>
    <n v="36"/>
    <s v="m"/>
    <n v="0"/>
    <s v="SobolFilip"/>
    <n v="0"/>
  </r>
  <r>
    <x v="399"/>
    <s v="Silakowski"/>
    <s v="Henryk"/>
    <n v="1954"/>
    <x v="5"/>
    <n v="83"/>
    <n v="37"/>
    <s v="m"/>
    <n v="0"/>
    <s v="SilakowskiHenryk"/>
    <n v="0"/>
  </r>
  <r>
    <x v="400"/>
    <s v="Nowakowska"/>
    <s v="Kornelia"/>
    <n v="1989"/>
    <x v="0"/>
    <n v="73"/>
    <n v="37"/>
    <s v="k"/>
    <n v="0"/>
    <s v="NowakowskaKornelia"/>
    <n v="0"/>
  </r>
  <r>
    <x v="401"/>
    <s v="Helinska"/>
    <s v="Ines"/>
    <n v="1984"/>
    <x v="9"/>
    <n v="84"/>
    <n v="40"/>
    <s v="k"/>
    <n v="1"/>
    <s v="HelinskaInes"/>
    <n v="0"/>
  </r>
  <r>
    <x v="402"/>
    <s v="Ciesielska"/>
    <s v="Wiktoria"/>
    <n v="1986"/>
    <x v="8"/>
    <n v="94"/>
    <n v="41"/>
    <s v="k"/>
    <n v="0"/>
    <s v="CiesielskaWiktoria"/>
    <n v="0"/>
  </r>
  <r>
    <x v="403"/>
    <s v="Lange"/>
    <s v="Maja"/>
    <n v="1986"/>
    <x v="8"/>
    <n v="44"/>
    <n v="43"/>
    <s v="k"/>
    <n v="0"/>
    <s v="LangeMaja"/>
    <n v="0"/>
  </r>
  <r>
    <x v="404"/>
    <s v="Kornatowski"/>
    <s v="Mateusz"/>
    <n v="1989"/>
    <x v="11"/>
    <n v="14"/>
    <n v="43"/>
    <s v="m"/>
    <n v="0"/>
    <s v="KornatowskiMateusz"/>
    <n v="0"/>
  </r>
  <r>
    <x v="405"/>
    <s v="Murczynska"/>
    <s v="Laura"/>
    <n v="1989"/>
    <x v="7"/>
    <n v="64"/>
    <n v="44"/>
    <s v="k"/>
    <n v="0"/>
    <s v="MurczynskaLaura"/>
    <n v="0"/>
  </r>
  <r>
    <x v="406"/>
    <s v="Mazurkiewicz"/>
    <s v="Lena"/>
    <n v="1978"/>
    <x v="2"/>
    <n v="94"/>
    <n v="45"/>
    <s v="k"/>
    <n v="0"/>
    <s v="MazurkiewiczLena"/>
    <n v="0"/>
  </r>
  <r>
    <x v="407"/>
    <s v="Wasiluk"/>
    <s v="Bartlomiej"/>
    <n v="1952"/>
    <x v="3"/>
    <n v="44"/>
    <n v="46"/>
    <s v="m"/>
    <n v="0"/>
    <s v="WasilukBartlomiej"/>
    <n v="0"/>
  </r>
  <r>
    <x v="408"/>
    <s v="Strupiechowski"/>
    <s v="Filip"/>
    <n v="1979"/>
    <x v="2"/>
    <n v="14"/>
    <n v="46"/>
    <s v="m"/>
    <n v="0"/>
    <s v="StrupiechowskiFilip"/>
    <n v="0"/>
  </r>
  <r>
    <x v="409"/>
    <s v="Bsk"/>
    <s v="Arleta"/>
    <n v="1983"/>
    <x v="6"/>
    <n v="94"/>
    <n v="47"/>
    <s v="k"/>
    <n v="0"/>
    <s v="BskArleta"/>
    <n v="0"/>
  </r>
  <r>
    <x v="410"/>
    <s v="Porydzaj"/>
    <s v="Jakub"/>
    <n v="1967"/>
    <x v="3"/>
    <n v="4"/>
    <n v="48"/>
    <s v="m"/>
    <n v="0"/>
    <s v="PorydzajJakub"/>
    <n v="0"/>
  </r>
  <r>
    <x v="411"/>
    <s v="Spychala"/>
    <s v="Filip"/>
    <n v="1981"/>
    <x v="2"/>
    <n v="14"/>
    <n v="48"/>
    <s v="m"/>
    <n v="0"/>
    <s v="SpychalaFilip"/>
    <n v="0"/>
  </r>
  <r>
    <x v="412"/>
    <s v="Sachse"/>
    <s v="Julia"/>
    <n v="1967"/>
    <x v="4"/>
    <n v="74"/>
    <n v="49"/>
    <s v="k"/>
    <n v="0"/>
    <s v="SachseJulia"/>
    <n v="0"/>
  </r>
  <r>
    <x v="413"/>
    <s v="Zawisza"/>
    <s v="Adrian"/>
    <n v="1974"/>
    <x v="6"/>
    <n v="24"/>
    <n v="49"/>
    <s v="m"/>
    <n v="0"/>
    <s v="ZawiszaAdrian"/>
    <n v="0"/>
  </r>
  <r>
    <x v="414"/>
    <s v="Radziszewski"/>
    <s v="Jakub"/>
    <n v="1989"/>
    <x v="6"/>
    <n v="75"/>
    <n v="50"/>
    <s v="m"/>
    <n v="0"/>
    <s v="RadziszewskiJakub"/>
    <n v="0"/>
  </r>
  <r>
    <x v="415"/>
    <s v="Broukin"/>
    <s v="Zofia"/>
    <n v="1966"/>
    <x v="2"/>
    <n v="65"/>
    <n v="51"/>
    <s v="k"/>
    <n v="0"/>
    <s v="BroukinZofia"/>
    <n v="0"/>
  </r>
  <r>
    <x v="416"/>
    <s v="Kowalczyk"/>
    <s v="Mateusz"/>
    <n v="1959"/>
    <x v="11"/>
    <n v="15"/>
    <n v="52"/>
    <s v="m"/>
    <n v="0"/>
    <s v="KowalczykMateusz"/>
    <n v="1"/>
  </r>
  <r>
    <x v="417"/>
    <s v="Zgadzaj"/>
    <s v="Agata"/>
    <n v="1976"/>
    <x v="4"/>
    <n v="75"/>
    <n v="52"/>
    <s v="k"/>
    <n v="0"/>
    <s v="ZgadzajAgata"/>
    <n v="0"/>
  </r>
  <r>
    <x v="418"/>
    <s v="Adamczyk"/>
    <s v="Zuzanna"/>
    <n v="1989"/>
    <x v="4"/>
    <n v="95"/>
    <n v="52"/>
    <s v="k"/>
    <n v="0"/>
    <s v="AdamczykZuzanna"/>
    <n v="0"/>
  </r>
  <r>
    <x v="419"/>
    <s v="Grzelecki"/>
    <s v="Oliwier"/>
    <n v="1951"/>
    <x v="0"/>
    <n v="15"/>
    <n v="53"/>
    <s v="m"/>
    <n v="0"/>
    <s v="GrzeleckiOliwier"/>
    <n v="0"/>
  </r>
  <r>
    <x v="420"/>
    <s v="Zygmunt"/>
    <s v="Adam"/>
    <n v="1955"/>
    <x v="5"/>
    <n v="15"/>
    <n v="53"/>
    <s v="m"/>
    <n v="0"/>
    <s v="ZygmuntAdam"/>
    <n v="0"/>
  </r>
  <r>
    <x v="421"/>
    <s v="Lyszcz"/>
    <s v="Maciej"/>
    <n v="1976"/>
    <x v="6"/>
    <n v="5"/>
    <n v="54"/>
    <s v="m"/>
    <n v="0"/>
    <s v="LyszczMaciej"/>
    <n v="0"/>
  </r>
  <r>
    <x v="422"/>
    <s v="Sautycz"/>
    <s v="Julia"/>
    <n v="1963"/>
    <x v="4"/>
    <n v="75"/>
    <n v="55"/>
    <s v="k"/>
    <n v="0"/>
    <s v="SautyczJulia"/>
    <n v="0"/>
  </r>
  <r>
    <x v="423"/>
    <s v="Kaftan"/>
    <s v="Monika"/>
    <n v="1952"/>
    <x v="2"/>
    <n v="15"/>
    <n v="56"/>
    <s v="k"/>
    <n v="0"/>
    <s v="KaftanMonika"/>
    <n v="0"/>
  </r>
  <r>
    <x v="424"/>
    <s v="Wierzbicki"/>
    <s v="Antoni"/>
    <n v="1965"/>
    <x v="1"/>
    <n v="5"/>
    <n v="56"/>
    <s v="m"/>
    <n v="0"/>
    <s v="WierzbickiAntoni"/>
    <n v="0"/>
  </r>
  <r>
    <x v="425"/>
    <s v="Wojcicki"/>
    <s v="Aleks"/>
    <n v="1961"/>
    <x v="2"/>
    <n v="15"/>
    <n v="57"/>
    <s v="m"/>
    <n v="0"/>
    <s v="WojcickiAleks"/>
    <n v="0"/>
  </r>
  <r>
    <x v="426"/>
    <s v="Rembisz"/>
    <s v="Jakub"/>
    <n v="1970"/>
    <x v="11"/>
    <n v="5"/>
    <n v="57"/>
    <s v="m"/>
    <n v="0"/>
    <s v="RembiszJakub"/>
    <n v="0"/>
  </r>
  <r>
    <x v="427"/>
    <s v="Ręczmin"/>
    <s v="Jakub"/>
    <n v="1971"/>
    <x v="1"/>
    <n v="5"/>
    <n v="58"/>
    <s v="m"/>
    <n v="0"/>
    <s v="RęczminJakub"/>
    <n v="0"/>
  </r>
  <r>
    <x v="428"/>
    <s v="Przestrzelski"/>
    <s v="Jakub"/>
    <n v="1964"/>
    <x v="7"/>
    <n v="15"/>
    <n v="59"/>
    <s v="m"/>
    <n v="0"/>
    <s v="PrzestrzelskiJakub"/>
    <n v="0"/>
  </r>
  <r>
    <x v="429"/>
    <s v="Samulczyk"/>
    <s v="Julia"/>
    <n v="1956"/>
    <x v="3"/>
    <n v="16"/>
    <n v="61"/>
    <s v="k"/>
    <n v="0"/>
    <s v="SamulczykJulia"/>
    <n v="0"/>
  </r>
  <r>
    <x v="430"/>
    <s v="Sibiga"/>
    <s v="Joanna"/>
    <n v="1971"/>
    <x v="4"/>
    <n v="6"/>
    <n v="61"/>
    <s v="k"/>
    <n v="0"/>
    <s v="SibigaJoanna"/>
    <n v="0"/>
  </r>
  <r>
    <x v="431"/>
    <s v="Kulkowska"/>
    <s v="Maja"/>
    <n v="1975"/>
    <x v="3"/>
    <n v="16"/>
    <n v="62"/>
    <s v="k"/>
    <n v="0"/>
    <s v="KulkowskaMaja"/>
    <n v="0"/>
  </r>
  <r>
    <x v="432"/>
    <s v="Kwidczynska"/>
    <s v="Maja"/>
    <n v="1988"/>
    <x v="4"/>
    <n v="26"/>
    <n v="62"/>
    <s v="k"/>
    <n v="0"/>
    <s v="KwidczynskaMaja"/>
    <n v="0"/>
  </r>
  <r>
    <x v="433"/>
    <s v="Berezniewicz"/>
    <s v="Wiktor"/>
    <n v="1957"/>
    <x v="10"/>
    <n v="16"/>
    <n v="63"/>
    <s v="m"/>
    <n v="0"/>
    <s v="BerezniewiczWiktor"/>
    <n v="0"/>
  </r>
  <r>
    <x v="434"/>
    <s v="Marzec"/>
    <s v="Lena"/>
    <n v="1979"/>
    <x v="0"/>
    <n v="56"/>
    <n v="64"/>
    <s v="k"/>
    <n v="0"/>
    <s v="MarzecLena"/>
    <n v="0"/>
  </r>
  <r>
    <x v="435"/>
    <s v="Kluziak"/>
    <s v="Matylda"/>
    <n v="1987"/>
    <x v="10"/>
    <n v="16"/>
    <n v="64"/>
    <s v="k"/>
    <n v="0"/>
    <s v="KluziakMatylda"/>
    <n v="0"/>
  </r>
  <r>
    <x v="436"/>
    <s v="Radomski"/>
    <s v="Jakub"/>
    <n v="1989"/>
    <x v="5"/>
    <n v="26"/>
    <n v="65"/>
    <s v="m"/>
    <n v="0"/>
    <s v="RadomskiJakub"/>
    <n v="0"/>
  </r>
  <r>
    <x v="437"/>
    <s v="Kozlowska"/>
    <s v="Malgorzata"/>
    <n v="1967"/>
    <x v="3"/>
    <n v="96"/>
    <n v="66"/>
    <s v="k"/>
    <n v="0"/>
    <s v="KozlowskaMalgorzata"/>
    <n v="2"/>
  </r>
  <r>
    <x v="438"/>
    <s v="Tarkowska"/>
    <s v="Antonina"/>
    <n v="1989"/>
    <x v="3"/>
    <n v="46"/>
    <n v="66"/>
    <s v="k"/>
    <n v="0"/>
    <s v="TarkowskaAntonina"/>
    <n v="0"/>
  </r>
  <r>
    <x v="439"/>
    <s v="Klein"/>
    <s v="Michalina"/>
    <n v="1985"/>
    <x v="9"/>
    <n v="56"/>
    <n v="68"/>
    <s v="k"/>
    <n v="0"/>
    <s v="KleinMichalina"/>
    <n v="0"/>
  </r>
  <r>
    <x v="440"/>
    <s v="Pieterson"/>
    <s v="Jan"/>
    <n v="1989"/>
    <x v="5"/>
    <n v="46"/>
    <n v="68"/>
    <s v="m"/>
    <n v="0"/>
    <s v="PietersonJan"/>
    <n v="0"/>
  </r>
  <r>
    <x v="441"/>
    <s v="Koszlaga"/>
    <s v="Mateusz"/>
    <n v="1962"/>
    <x v="1"/>
    <n v="56"/>
    <n v="69"/>
    <s v="m"/>
    <n v="0"/>
    <s v="KoszlagaMateusz"/>
    <n v="0"/>
  </r>
  <r>
    <x v="442"/>
    <s v="Zdrojewska"/>
    <s v="Agata"/>
    <n v="1976"/>
    <x v="6"/>
    <n v="16"/>
    <n v="69"/>
    <s v="k"/>
    <n v="0"/>
    <s v="ZdrojewskaAgata"/>
    <n v="0"/>
  </r>
  <r>
    <x v="443"/>
    <s v="Senger"/>
    <s v="Joanna"/>
    <n v="1959"/>
    <x v="3"/>
    <n v="57"/>
    <n v="70"/>
    <s v="k"/>
    <n v="0"/>
    <s v="SengerJoanna"/>
    <n v="0"/>
  </r>
  <r>
    <x v="444"/>
    <s v="Leman"/>
    <s v="Maja"/>
    <n v="1973"/>
    <x v="10"/>
    <n v="87"/>
    <n v="71"/>
    <s v="k"/>
    <n v="0"/>
    <s v="LemanMaja"/>
    <n v="0"/>
  </r>
  <r>
    <x v="445"/>
    <s v="Hinz"/>
    <s v="Nikola"/>
    <n v="1951"/>
    <x v="2"/>
    <n v="57"/>
    <n v="73"/>
    <s v="k"/>
    <n v="0"/>
    <s v="HinzNikola"/>
    <n v="0"/>
  </r>
  <r>
    <x v="446"/>
    <s v="Szczepanska"/>
    <s v="Emilia"/>
    <n v="1979"/>
    <x v="3"/>
    <n v="67"/>
    <n v="73"/>
    <s v="k"/>
    <n v="0"/>
    <s v="SzczepanskaEmilia"/>
    <n v="0"/>
  </r>
  <r>
    <x v="447"/>
    <s v="Zmurko"/>
    <s v="Adam"/>
    <n v="1969"/>
    <x v="4"/>
    <n v="17"/>
    <n v="74"/>
    <s v="m"/>
    <n v="0"/>
    <s v="ZmurkoAdam"/>
    <n v="0"/>
  </r>
  <r>
    <x v="448"/>
    <s v="Filarska"/>
    <s v="Sandra"/>
    <n v="1966"/>
    <x v="3"/>
    <n v="17"/>
    <n v="76"/>
    <s v="k"/>
    <n v="0"/>
    <s v="FilarskaSandra"/>
    <n v="0"/>
  </r>
  <r>
    <x v="449"/>
    <s v="Ciosinski"/>
    <s v="Jacek"/>
    <n v="1989"/>
    <x v="6"/>
    <n v="87"/>
    <n v="76"/>
    <s v="m"/>
    <n v="0"/>
    <s v="CiosinskiJacek"/>
    <n v="0"/>
  </r>
  <r>
    <x v="450"/>
    <s v="Swierszcz"/>
    <s v="Cyprian"/>
    <n v="1971"/>
    <x v="3"/>
    <n v="67"/>
    <n v="77"/>
    <s v="m"/>
    <n v="0"/>
    <s v="SwierszczCyprian"/>
    <n v="0"/>
  </r>
  <r>
    <x v="451"/>
    <s v="Szczepkowski"/>
    <s v="Dorian"/>
    <n v="1961"/>
    <x v="11"/>
    <n v="47"/>
    <n v="79"/>
    <s v="m"/>
    <n v="0"/>
    <s v="SzczepkowskiDorian"/>
    <n v="0"/>
  </r>
  <r>
    <x v="452"/>
    <s v="Szmitko"/>
    <s v="Dominik"/>
    <n v="1970"/>
    <x v="9"/>
    <n v="17"/>
    <n v="79"/>
    <s v="m"/>
    <n v="0"/>
    <s v="SzmitkoDominik"/>
    <n v="0"/>
  </r>
  <r>
    <x v="453"/>
    <s v="Mrozik"/>
    <s v="Lena"/>
    <n v="1985"/>
    <x v="11"/>
    <n v="7"/>
    <n v="79"/>
    <s v="k"/>
    <n v="0"/>
    <s v="MrozikLena"/>
    <n v="0"/>
  </r>
  <r>
    <x v="454"/>
    <s v="Frankowska"/>
    <s v="Roksana"/>
    <n v="1985"/>
    <x v="3"/>
    <n v="77"/>
    <n v="79"/>
    <s v="k"/>
    <n v="0"/>
    <s v="FrankowskaRoksana"/>
    <n v="0"/>
  </r>
  <r>
    <x v="455"/>
    <s v="Beniuszys"/>
    <s v="Mikolaj"/>
    <n v="1989"/>
    <x v="5"/>
    <n v="37"/>
    <n v="79"/>
    <s v="m"/>
    <n v="0"/>
    <s v="BeniuszysMikolaj"/>
    <n v="0"/>
  </r>
  <r>
    <x v="456"/>
    <s v="Hrywniak"/>
    <s v="Olaf"/>
    <n v="1989"/>
    <x v="8"/>
    <n v="17"/>
    <n v="79"/>
    <s v="m"/>
    <n v="0"/>
    <s v="HrywniakOlaf"/>
    <n v="0"/>
  </r>
  <r>
    <x v="457"/>
    <s v="Strehlke"/>
    <s v="Filip"/>
    <n v="1989"/>
    <x v="0"/>
    <n v="58"/>
    <n v="81"/>
    <s v="m"/>
    <n v="0"/>
    <s v="StrehlkeFilip"/>
    <n v="0"/>
  </r>
  <r>
    <x v="458"/>
    <s v="Mierzejewski"/>
    <s v="Kornel"/>
    <n v="1989"/>
    <x v="1"/>
    <n v="48"/>
    <n v="82"/>
    <s v="m"/>
    <n v="0"/>
    <s v="MierzejewskiKornel"/>
    <n v="0"/>
  </r>
  <r>
    <x v="459"/>
    <s v="Siminski"/>
    <s v="Henryk"/>
    <n v="1966"/>
    <x v="3"/>
    <n v="18"/>
    <n v="83"/>
    <s v="m"/>
    <n v="0"/>
    <s v="SiminskiHenryk"/>
    <n v="0"/>
  </r>
  <r>
    <x v="460"/>
    <s v="Adamiak"/>
    <s v="Zofia"/>
    <n v="1974"/>
    <x v="4"/>
    <n v="28"/>
    <n v="84"/>
    <s v="k"/>
    <n v="0"/>
    <s v="AdamiakZofia"/>
    <n v="0"/>
  </r>
  <r>
    <x v="461"/>
    <s v="Perez"/>
    <s v="Karolina"/>
    <n v="1974"/>
    <x v="4"/>
    <n v="18"/>
    <n v="84"/>
    <s v="k"/>
    <n v="0"/>
    <s v="PerezKarolina"/>
    <n v="0"/>
  </r>
  <r>
    <x v="462"/>
    <s v="Strack"/>
    <s v="Filip"/>
    <n v="1977"/>
    <x v="3"/>
    <n v="8"/>
    <n v="84"/>
    <s v="m"/>
    <n v="0"/>
    <s v="StrackFilip"/>
    <n v="0"/>
  </r>
  <r>
    <x v="463"/>
    <s v="Felisiak"/>
    <s v="Doris"/>
    <n v="1984"/>
    <x v="3"/>
    <n v="18"/>
    <n v="85"/>
    <s v="k"/>
    <n v="1"/>
    <s v="FelisiakDoris"/>
    <n v="0"/>
  </r>
  <r>
    <x v="464"/>
    <s v="Jackowska"/>
    <s v="Natasza"/>
    <n v="1989"/>
    <x v="6"/>
    <n v="18"/>
    <n v="85"/>
    <s v="k"/>
    <n v="0"/>
    <s v="JackowskaNatasza"/>
    <n v="0"/>
  </r>
  <r>
    <x v="465"/>
    <s v="Korenkiewicz"/>
    <s v="Marika"/>
    <n v="1989"/>
    <x v="9"/>
    <n v="8"/>
    <n v="85"/>
    <s v="k"/>
    <n v="0"/>
    <s v="KorenkiewiczMarika"/>
    <n v="0"/>
  </r>
  <r>
    <x v="466"/>
    <s v="Sarnowski"/>
    <s v="Ignacy"/>
    <n v="1965"/>
    <x v="2"/>
    <n v="8"/>
    <n v="86"/>
    <s v="m"/>
    <n v="0"/>
    <s v="SarnowskiIgnacy"/>
    <n v="0"/>
  </r>
  <r>
    <x v="467"/>
    <s v="Engel"/>
    <s v="Urszula"/>
    <n v="1976"/>
    <x v="4"/>
    <n v="18"/>
    <n v="86"/>
    <s v="k"/>
    <n v="0"/>
    <s v="EngelUrszula"/>
    <n v="0"/>
  </r>
  <r>
    <x v="468"/>
    <s v="Rutkiewicz"/>
    <s v="Julia"/>
    <n v="1958"/>
    <x v="4"/>
    <n v="18"/>
    <n v="88"/>
    <s v="k"/>
    <n v="0"/>
    <s v="RutkiewiczJulia"/>
    <n v="0"/>
  </r>
  <r>
    <x v="469"/>
    <s v="Potocki"/>
    <s v="Jakub"/>
    <n v="1978"/>
    <x v="2"/>
    <n v="18"/>
    <n v="88"/>
    <s v="m"/>
    <n v="0"/>
    <s v="PotockiJakub"/>
    <n v="0"/>
  </r>
  <r>
    <x v="470"/>
    <s v="Wydrzynski"/>
    <s v="Adrian"/>
    <n v="1989"/>
    <x v="2"/>
    <n v="58"/>
    <n v="88"/>
    <s v="m"/>
    <n v="0"/>
    <s v="WydrzynskiAdrian"/>
    <n v="0"/>
  </r>
  <r>
    <x v="471"/>
    <s v="Sadowska"/>
    <s v="Julia"/>
    <n v="1959"/>
    <x v="6"/>
    <n v="98"/>
    <n v="89"/>
    <s v="k"/>
    <n v="0"/>
    <s v="SadowskaJulia"/>
    <n v="0"/>
  </r>
  <r>
    <x v="472"/>
    <s v="Skrzydlak"/>
    <s v="Izabela"/>
    <n v="1962"/>
    <x v="11"/>
    <n v="8"/>
    <n v="89"/>
    <s v="k"/>
    <n v="0"/>
    <s v="SkrzydlakIzabela"/>
    <n v="0"/>
  </r>
  <r>
    <x v="473"/>
    <s v="Furmaniak"/>
    <s v="Pawel"/>
    <n v="1978"/>
    <x v="4"/>
    <n v="18"/>
    <n v="89"/>
    <s v="m"/>
    <n v="0"/>
    <s v="FurmaniakPawel"/>
    <n v="0"/>
  </r>
  <r>
    <x v="474"/>
    <s v="Stanislawska"/>
    <s v="Hanna"/>
    <n v="1960"/>
    <x v="2"/>
    <n v="89"/>
    <n v="90"/>
    <s v="k"/>
    <n v="0"/>
    <s v="StanislawskaHanna"/>
    <n v="0"/>
  </r>
  <r>
    <x v="475"/>
    <s v="Wojcik"/>
    <s v="Aleks"/>
    <n v="1991"/>
    <x v="5"/>
    <n v="19"/>
    <n v="91"/>
    <s v="m"/>
    <n v="0"/>
    <s v="WojcikAleks"/>
    <n v="0"/>
  </r>
  <r>
    <x v="476"/>
    <s v="Glowinska"/>
    <s v="Patrycja"/>
    <n v="1963"/>
    <x v="2"/>
    <n v="9"/>
    <n v="92"/>
    <s v="k"/>
    <n v="0"/>
    <s v="GlowinskaPatrycja"/>
    <n v="0"/>
  </r>
  <r>
    <x v="477"/>
    <s v="Sochacka"/>
    <s v="Inka"/>
    <n v="1965"/>
    <x v="7"/>
    <n v="89"/>
    <n v="92"/>
    <s v="k"/>
    <n v="0"/>
    <s v="SochackaInka"/>
    <n v="0"/>
  </r>
  <r>
    <x v="478"/>
    <s v="Lupa"/>
    <s v="Maksymilian"/>
    <n v="1989"/>
    <x v="2"/>
    <n v="19"/>
    <n v="92"/>
    <s v="m"/>
    <n v="0"/>
    <s v="LupaMaksymilian"/>
    <n v="0"/>
  </r>
  <r>
    <x v="479"/>
    <s v="Kado"/>
    <s v="Monika"/>
    <n v="1989"/>
    <x v="0"/>
    <n v="29"/>
    <n v="93"/>
    <s v="k"/>
    <n v="0"/>
    <s v="KadoMonika"/>
    <n v="0"/>
  </r>
  <r>
    <x v="480"/>
    <s v="Kowalczyk"/>
    <s v="Mateusz"/>
    <n v="1966"/>
    <x v="2"/>
    <n v="29"/>
    <n v="94"/>
    <s v="m"/>
    <n v="0"/>
    <s v="KowalczykMateusz"/>
    <n v="1"/>
  </r>
  <r>
    <x v="481"/>
    <s v="Zurek"/>
    <s v="Adam"/>
    <n v="1970"/>
    <x v="4"/>
    <n v="79"/>
    <n v="94"/>
    <s v="m"/>
    <n v="0"/>
    <s v="ZurekAdam"/>
    <n v="0"/>
  </r>
  <r>
    <x v="482"/>
    <s v="Wojciechowska"/>
    <s v="Alicja"/>
    <n v="1984"/>
    <x v="9"/>
    <n v="69"/>
    <n v="94"/>
    <s v="k"/>
    <n v="0"/>
    <s v="WojciechowskaAlicja"/>
    <n v="0"/>
  </r>
  <r>
    <x v="483"/>
    <s v="Szczucki"/>
    <s v="Dominik"/>
    <n v="1984"/>
    <x v="9"/>
    <n v="29"/>
    <n v="94"/>
    <s v="m"/>
    <n v="0"/>
    <s v="SzczuckiDominik"/>
    <n v="0"/>
  </r>
  <r>
    <x v="484"/>
    <s v="Miszkin"/>
    <s v="Lena"/>
    <n v="1988"/>
    <x v="3"/>
    <n v="9"/>
    <n v="94"/>
    <s v="k"/>
    <n v="0"/>
    <s v="MiszkinLena"/>
    <n v="0"/>
  </r>
  <r>
    <x v="485"/>
    <s v="Jurewicz"/>
    <s v="Nadia"/>
    <n v="1970"/>
    <x v="2"/>
    <n v="19"/>
    <n v="95"/>
    <s v="k"/>
    <n v="0"/>
    <s v="JurewiczNadia"/>
    <n v="0"/>
  </r>
  <r>
    <x v="486"/>
    <s v="Jurczyk"/>
    <s v="Nadia"/>
    <n v="1986"/>
    <x v="7"/>
    <n v="99"/>
    <n v="95"/>
    <s v="k"/>
    <n v="0"/>
    <s v="JurczykNadia"/>
    <n v="0"/>
  </r>
  <r>
    <x v="487"/>
    <s v="Kulakowski"/>
    <s v="Marcjusz"/>
    <n v="1987"/>
    <x v="10"/>
    <n v="89"/>
    <n v="95"/>
    <s v="m"/>
    <n v="0"/>
    <s v="KulakowskiMarcjusz"/>
    <n v="0"/>
  </r>
  <r>
    <x v="488"/>
    <s v="Szreder"/>
    <s v="Dawid"/>
    <n v="1989"/>
    <x v="9"/>
    <n v="29"/>
    <n v="95"/>
    <s v="m"/>
    <n v="0"/>
    <s v="SzrederDawid"/>
    <n v="0"/>
  </r>
  <r>
    <x v="489"/>
    <s v="Makowska"/>
    <s v="Luiza"/>
    <n v="1972"/>
    <x v="11"/>
    <n v="9"/>
    <n v="96"/>
    <s v="k"/>
    <n v="0"/>
    <s v="MakowskaLuiza"/>
    <n v="0"/>
  </r>
  <r>
    <x v="490"/>
    <s v="Dabrowski"/>
    <s v="Stanislaw"/>
    <n v="1989"/>
    <x v="5"/>
    <n v="69"/>
    <n v="97"/>
    <s v="m"/>
    <n v="0"/>
    <s v="DabrowskiStanislaw"/>
    <n v="0"/>
  </r>
  <r>
    <x v="491"/>
    <s v="Lukasik"/>
    <s v="Magdalena"/>
    <n v="1953"/>
    <x v="4"/>
    <n v="29"/>
    <n v="99"/>
    <s v="k"/>
    <n v="0"/>
    <s v="LukasikMagdalena"/>
    <n v="0"/>
  </r>
  <r>
    <x v="492"/>
    <s v="Dzierzak"/>
    <s v="Piotr"/>
    <n v="1973"/>
    <x v="0"/>
    <n v="39"/>
    <n v="99"/>
    <s v="m"/>
    <n v="0"/>
    <s v="DzierzakPiotr"/>
    <n v="0"/>
  </r>
  <r>
    <x v="493"/>
    <s v="Nowak"/>
    <s v="Kacper"/>
    <n v="1975"/>
    <x v="4"/>
    <n v="19"/>
    <n v="99"/>
    <s v="m"/>
    <n v="0"/>
    <s v="NowakKacper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</r>
  <r>
    <x v="0"/>
  </r>
  <r>
    <x v="1"/>
  </r>
  <r>
    <x v="1"/>
  </r>
  <r>
    <x v="2"/>
  </r>
  <r>
    <x v="2"/>
  </r>
  <r>
    <x v="3"/>
  </r>
  <r>
    <x v="3"/>
  </r>
  <r>
    <x v="4"/>
  </r>
  <r>
    <x v="4"/>
  </r>
  <r>
    <x v="5"/>
  </r>
  <r>
    <x v="5"/>
  </r>
  <r>
    <x v="6"/>
  </r>
  <r>
    <x v="6"/>
  </r>
  <r>
    <x v="7"/>
  </r>
  <r>
    <x v="7"/>
  </r>
  <r>
    <x v="8"/>
  </r>
  <r>
    <x v="8"/>
  </r>
  <r>
    <x v="9"/>
  </r>
  <r>
    <x v="9"/>
  </r>
  <r>
    <x v="10"/>
  </r>
  <r>
    <x v="10"/>
  </r>
  <r>
    <x v="11"/>
  </r>
  <r>
    <x v="11"/>
  </r>
  <r>
    <x v="11"/>
  </r>
  <r>
    <x v="11"/>
  </r>
  <r>
    <x v="12"/>
  </r>
  <r>
    <x v="12"/>
  </r>
  <r>
    <x v="13"/>
  </r>
  <r>
    <x v="13"/>
  </r>
  <r>
    <x v="14"/>
  </r>
  <r>
    <x v="14"/>
  </r>
  <r>
    <x v="15"/>
  </r>
  <r>
    <x v="15"/>
  </r>
  <r>
    <x v="16"/>
  </r>
  <r>
    <x v="16"/>
  </r>
  <r>
    <x v="17"/>
  </r>
  <r>
    <x v="17"/>
  </r>
  <r>
    <x v="18"/>
  </r>
  <r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5A23F6-33EC-4321-9244-8D4770732671}" name="Tabela przestawna3" cacheId="9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D3:AD23" firstHeaderRow="1" firstDataRow="1" firstDataCol="1"/>
  <pivotFields count="1">
    <pivotField axis="axisRow" showAll="0" sortType="ascending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7926AA-FC9F-4BF0-84BC-CCC0D4A4740F}" name="Tabela przestawna2" cacheId="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2">
  <location ref="P3:Q16" firstHeaderRow="1" firstDataRow="1" firstDataCol="1"/>
  <pivotFields count="11">
    <pivotField dataField="1" showAll="0">
      <items count="495">
        <item x="26"/>
        <item x="315"/>
        <item x="363"/>
        <item x="239"/>
        <item x="190"/>
        <item x="68"/>
        <item x="69"/>
        <item x="27"/>
        <item x="316"/>
        <item x="150"/>
        <item x="111"/>
        <item x="28"/>
        <item x="151"/>
        <item x="152"/>
        <item x="267"/>
        <item x="347"/>
        <item x="153"/>
        <item x="364"/>
        <item x="268"/>
        <item x="269"/>
        <item x="365"/>
        <item x="112"/>
        <item x="270"/>
        <item x="113"/>
        <item x="348"/>
        <item x="114"/>
        <item x="271"/>
        <item x="154"/>
        <item x="115"/>
        <item x="272"/>
        <item x="116"/>
        <item x="29"/>
        <item x="117"/>
        <item x="291"/>
        <item x="366"/>
        <item x="155"/>
        <item x="70"/>
        <item x="71"/>
        <item x="30"/>
        <item x="371"/>
        <item x="367"/>
        <item x="273"/>
        <item x="274"/>
        <item x="372"/>
        <item x="1"/>
        <item x="31"/>
        <item x="2"/>
        <item x="156"/>
        <item x="72"/>
        <item x="191"/>
        <item x="3"/>
        <item x="73"/>
        <item x="74"/>
        <item x="4"/>
        <item x="317"/>
        <item x="349"/>
        <item x="75"/>
        <item x="5"/>
        <item x="32"/>
        <item x="33"/>
        <item x="34"/>
        <item x="350"/>
        <item x="292"/>
        <item x="275"/>
        <item x="240"/>
        <item x="241"/>
        <item x="242"/>
        <item x="276"/>
        <item x="277"/>
        <item x="192"/>
        <item x="193"/>
        <item x="194"/>
        <item x="35"/>
        <item x="6"/>
        <item x="36"/>
        <item x="351"/>
        <item x="7"/>
        <item x="110"/>
        <item x="318"/>
        <item x="76"/>
        <item x="37"/>
        <item x="38"/>
        <item x="293"/>
        <item x="243"/>
        <item x="244"/>
        <item x="118"/>
        <item x="119"/>
        <item x="39"/>
        <item x="24"/>
        <item x="120"/>
        <item x="77"/>
        <item x="245"/>
        <item x="319"/>
        <item x="40"/>
        <item x="78"/>
        <item x="352"/>
        <item x="8"/>
        <item x="195"/>
        <item x="196"/>
        <item x="41"/>
        <item x="246"/>
        <item x="320"/>
        <item x="42"/>
        <item x="121"/>
        <item x="122"/>
        <item x="278"/>
        <item x="279"/>
        <item x="280"/>
        <item x="281"/>
        <item x="197"/>
        <item x="247"/>
        <item x="248"/>
        <item x="157"/>
        <item x="158"/>
        <item x="294"/>
        <item x="123"/>
        <item x="198"/>
        <item x="199"/>
        <item x="339"/>
        <item x="159"/>
        <item x="368"/>
        <item x="79"/>
        <item x="200"/>
        <item x="80"/>
        <item x="160"/>
        <item x="353"/>
        <item x="369"/>
        <item x="81"/>
        <item x="124"/>
        <item x="43"/>
        <item x="44"/>
        <item x="45"/>
        <item x="0"/>
        <item x="9"/>
        <item x="10"/>
        <item x="82"/>
        <item x="46"/>
        <item x="47"/>
        <item x="125"/>
        <item x="83"/>
        <item x="249"/>
        <item x="250"/>
        <item x="295"/>
        <item x="321"/>
        <item x="48"/>
        <item x="11"/>
        <item x="12"/>
        <item x="322"/>
        <item x="340"/>
        <item x="13"/>
        <item x="161"/>
        <item x="162"/>
        <item x="282"/>
        <item x="149"/>
        <item x="201"/>
        <item x="283"/>
        <item x="163"/>
        <item x="164"/>
        <item x="165"/>
        <item x="166"/>
        <item x="167"/>
        <item x="126"/>
        <item x="14"/>
        <item x="84"/>
        <item x="202"/>
        <item x="203"/>
        <item x="204"/>
        <item x="205"/>
        <item x="49"/>
        <item x="85"/>
        <item x="168"/>
        <item x="323"/>
        <item x="86"/>
        <item x="50"/>
        <item x="296"/>
        <item x="87"/>
        <item x="169"/>
        <item x="51"/>
        <item x="297"/>
        <item x="206"/>
        <item x="207"/>
        <item x="370"/>
        <item x="373"/>
        <item x="324"/>
        <item x="170"/>
        <item x="171"/>
        <item x="172"/>
        <item x="284"/>
        <item x="325"/>
        <item x="341"/>
        <item x="326"/>
        <item x="88"/>
        <item x="327"/>
        <item x="208"/>
        <item x="298"/>
        <item x="342"/>
        <item x="173"/>
        <item x="174"/>
        <item x="251"/>
        <item x="252"/>
        <item x="127"/>
        <item x="89"/>
        <item x="209"/>
        <item x="15"/>
        <item x="52"/>
        <item x="53"/>
        <item x="354"/>
        <item x="16"/>
        <item x="54"/>
        <item x="175"/>
        <item x="299"/>
        <item x="17"/>
        <item x="90"/>
        <item x="91"/>
        <item x="328"/>
        <item x="92"/>
        <item x="355"/>
        <item x="55"/>
        <item x="253"/>
        <item x="254"/>
        <item x="329"/>
        <item x="330"/>
        <item x="331"/>
        <item x="128"/>
        <item x="210"/>
        <item x="211"/>
        <item x="212"/>
        <item x="213"/>
        <item x="332"/>
        <item x="93"/>
        <item x="300"/>
        <item x="301"/>
        <item x="94"/>
        <item x="95"/>
        <item x="343"/>
        <item x="129"/>
        <item x="285"/>
        <item x="302"/>
        <item x="18"/>
        <item x="130"/>
        <item x="19"/>
        <item x="214"/>
        <item x="176"/>
        <item x="56"/>
        <item x="255"/>
        <item x="256"/>
        <item x="20"/>
        <item x="215"/>
        <item x="216"/>
        <item x="333"/>
        <item x="131"/>
        <item x="132"/>
        <item x="177"/>
        <item x="178"/>
        <item x="133"/>
        <item x="134"/>
        <item x="135"/>
        <item x="303"/>
        <item x="338"/>
        <item x="217"/>
        <item x="57"/>
        <item x="58"/>
        <item x="59"/>
        <item x="257"/>
        <item x="356"/>
        <item x="258"/>
        <item x="286"/>
        <item x="304"/>
        <item x="136"/>
        <item x="137"/>
        <item x="305"/>
        <item x="138"/>
        <item x="179"/>
        <item x="259"/>
        <item x="60"/>
        <item x="180"/>
        <item x="287"/>
        <item x="306"/>
        <item x="139"/>
        <item x="218"/>
        <item x="219"/>
        <item x="220"/>
        <item x="221"/>
        <item x="181"/>
        <item x="307"/>
        <item x="96"/>
        <item x="97"/>
        <item x="140"/>
        <item x="109"/>
        <item x="308"/>
        <item x="344"/>
        <item x="222"/>
        <item x="21"/>
        <item x="22"/>
        <item x="357"/>
        <item x="61"/>
        <item x="309"/>
        <item x="223"/>
        <item x="334"/>
        <item x="224"/>
        <item x="225"/>
        <item x="226"/>
        <item x="310"/>
        <item x="141"/>
        <item x="142"/>
        <item x="98"/>
        <item x="99"/>
        <item x="100"/>
        <item x="101"/>
        <item x="311"/>
        <item x="62"/>
        <item x="227"/>
        <item x="63"/>
        <item x="288"/>
        <item x="64"/>
        <item x="25"/>
        <item x="289"/>
        <item x="358"/>
        <item x="260"/>
        <item x="228"/>
        <item x="143"/>
        <item x="144"/>
        <item x="229"/>
        <item x="145"/>
        <item x="146"/>
        <item x="147"/>
        <item x="261"/>
        <item x="262"/>
        <item x="335"/>
        <item x="102"/>
        <item x="103"/>
        <item x="263"/>
        <item x="104"/>
        <item x="65"/>
        <item x="230"/>
        <item x="105"/>
        <item x="106"/>
        <item x="231"/>
        <item x="232"/>
        <item x="107"/>
        <item x="233"/>
        <item x="234"/>
        <item x="290"/>
        <item x="336"/>
        <item x="182"/>
        <item x="183"/>
        <item x="184"/>
        <item x="185"/>
        <item x="186"/>
        <item x="187"/>
        <item x="148"/>
        <item x="235"/>
        <item x="359"/>
        <item x="360"/>
        <item x="397"/>
        <item x="419"/>
        <item x="445"/>
        <item x="423"/>
        <item x="407"/>
        <item x="264"/>
        <item x="491"/>
        <item x="399"/>
        <item x="420"/>
        <item x="265"/>
        <item x="387"/>
        <item x="429"/>
        <item x="433"/>
        <item x="108"/>
        <item x="468"/>
        <item x="416"/>
        <item x="471"/>
        <item x="398"/>
        <item x="443"/>
        <item x="474"/>
        <item x="451"/>
        <item x="425"/>
        <item x="381"/>
        <item x="472"/>
        <item x="441"/>
        <item x="312"/>
        <item x="476"/>
        <item x="422"/>
        <item x="66"/>
        <item x="378"/>
        <item x="428"/>
        <item x="477"/>
        <item x="424"/>
        <item x="466"/>
        <item x="374"/>
        <item x="480"/>
        <item x="415"/>
        <item x="448"/>
        <item x="459"/>
        <item x="361"/>
        <item x="437"/>
        <item x="410"/>
        <item x="412"/>
        <item x="377"/>
        <item x="385"/>
        <item x="447"/>
        <item x="426"/>
        <item x="452"/>
        <item x="485"/>
        <item x="481"/>
        <item x="427"/>
        <item x="345"/>
        <item x="450"/>
        <item x="430"/>
        <item x="489"/>
        <item x="492"/>
        <item x="444"/>
        <item x="23"/>
        <item x="388"/>
        <item x="413"/>
        <item x="460"/>
        <item x="313"/>
        <item x="461"/>
        <item x="266"/>
        <item x="431"/>
        <item x="236"/>
        <item x="493"/>
        <item x="421"/>
        <item x="442"/>
        <item x="467"/>
        <item x="417"/>
        <item x="462"/>
        <item x="375"/>
        <item x="406"/>
        <item x="469"/>
        <item x="473"/>
        <item x="434"/>
        <item x="386"/>
        <item x="408"/>
        <item x="446"/>
        <item x="346"/>
        <item x="411"/>
        <item x="379"/>
        <item x="409"/>
        <item x="482"/>
        <item x="483"/>
        <item x="401"/>
        <item x="463"/>
        <item x="453"/>
        <item x="396"/>
        <item x="439"/>
        <item x="237"/>
        <item x="454"/>
        <item x="486"/>
        <item x="362"/>
        <item x="390"/>
        <item x="392"/>
        <item x="402"/>
        <item x="403"/>
        <item x="487"/>
        <item x="435"/>
        <item x="384"/>
        <item x="188"/>
        <item x="376"/>
        <item x="67"/>
        <item x="393"/>
        <item x="484"/>
        <item x="432"/>
        <item x="479"/>
        <item x="400"/>
        <item x="389"/>
        <item x="457"/>
        <item x="391"/>
        <item x="436"/>
        <item x="440"/>
        <item x="490"/>
        <item x="455"/>
        <item x="404"/>
        <item x="464"/>
        <item x="238"/>
        <item x="394"/>
        <item x="449"/>
        <item x="395"/>
        <item x="382"/>
        <item x="414"/>
        <item x="465"/>
        <item x="488"/>
        <item x="405"/>
        <item x="380"/>
        <item x="456"/>
        <item x="314"/>
        <item x="458"/>
        <item x="478"/>
        <item x="470"/>
        <item x="438"/>
        <item x="418"/>
        <item x="383"/>
        <item x="189"/>
        <item x="475"/>
        <item x="337"/>
        <item t="default"/>
      </items>
    </pivotField>
    <pivotField showAll="0"/>
    <pivotField showAll="0"/>
    <pivotField showAll="0"/>
    <pivotField axis="axisRow" showAll="0">
      <items count="13">
        <item x="0"/>
        <item x="5"/>
        <item x="11"/>
        <item x="6"/>
        <item x="9"/>
        <item x="7"/>
        <item x="10"/>
        <item x="8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Liczba z PESEL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D3934F2-6D43-44B3-81B2-052695E36A2E}" autoFormatId="16" applyNumberFormats="0" applyBorderFormats="0" applyFontFormats="0" applyPatternFormats="0" applyAlignmentFormats="0" applyWidthHeightFormats="0">
  <queryTableRefresh nextId="14" unboundColumnsRight="10">
    <queryTableFields count="13">
      <queryTableField id="1" name="PESEL" tableColumnId="1"/>
      <queryTableField id="2" name="Nazwisko" tableColumnId="2"/>
      <queryTableField id="3" name="Imie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413820-91AC-4D34-99F6-67F792F68160}" name="pesele" displayName="pesele" ref="A1:M495" tableType="queryTable" totalsRowShown="0">
  <autoFilter ref="A1:M495" xr:uid="{24413820-91AC-4D34-99F6-67F792F68160}"/>
  <sortState xmlns:xlrd2="http://schemas.microsoft.com/office/spreadsheetml/2017/richdata2" ref="A2:M495">
    <sortCondition descending="1" ref="M1:M495"/>
  </sortState>
  <tableColumns count="13">
    <tableColumn id="1" xr3:uid="{4EACE471-F231-478D-9DA9-273FF70B790C}" uniqueName="1" name="PESEL" queryTableFieldId="1" dataDxfId="20"/>
    <tableColumn id="2" xr3:uid="{DB2AF949-A2D7-44A2-84ED-189D0FE9CD4D}" uniqueName="2" name="Nazwisko" queryTableFieldId="2" dataDxfId="19"/>
    <tableColumn id="3" xr3:uid="{1A83E32E-EE85-4570-B973-EAFF9F40FC42}" uniqueName="3" name="Imie" queryTableFieldId="3" dataDxfId="18"/>
    <tableColumn id="4" xr3:uid="{519DF23B-7A78-4BCC-940F-E963B46B84C4}" uniqueName="4" name="rok" queryTableFieldId="4" dataDxfId="3">
      <calculatedColumnFormula>MID(pesele[[#This Row],[PESEL]],1,2)+1900+IF(pesele[[#This Row],[miesiac]]&gt;13,100,0)</calculatedColumnFormula>
    </tableColumn>
    <tableColumn id="5" xr3:uid="{A53E2964-2085-49CB-B904-78049DE9B052}" uniqueName="5" name="miesiac" queryTableFieldId="5" dataDxfId="2">
      <calculatedColumnFormula>IF(VALUE(MID(pesele[[#This Row],[PESEL]],3,2))&gt;13,VALUE(MID(pesele[[#This Row],[PESEL]],3,2))-20,VALUE(MID(pesele[[#This Row],[PESEL]],3,2)))</calculatedColumnFormula>
    </tableColumn>
    <tableColumn id="6" xr3:uid="{FFAF1A3C-C30C-4696-90E1-90A8052B4327}" uniqueName="6" name="dzien" queryTableFieldId="6" dataDxfId="6">
      <calculatedColumnFormula>VALUE(MID(pesele[[#This Row],[PESEL]],6,2))</calculatedColumnFormula>
    </tableColumn>
    <tableColumn id="7" xr3:uid="{B77C90C4-6E5A-4337-A5AE-82A143B7F0ED}" uniqueName="7" name="liczba porzadkowa" queryTableFieldId="7" dataDxfId="4">
      <calculatedColumnFormula>VALUE(MID(pesele[[#This Row],[PESEL]],7,2))</calculatedColumnFormula>
    </tableColumn>
    <tableColumn id="8" xr3:uid="{AB8D4DBD-414F-4182-9129-7EBE72ACBEB2}" uniqueName="8" name="plec" queryTableFieldId="8" dataDxfId="5">
      <calculatedColumnFormula>IF(MOD(MID(pesele[[#This Row],[PESEL]],10,1),2)=0,"k","m")</calculatedColumnFormula>
    </tableColumn>
    <tableColumn id="9" xr3:uid="{4F2FBFBC-453F-4B67-B184-ADDB256B319C}" uniqueName="9" name="ma a" queryTableFieldId="9" dataDxfId="17">
      <calculatedColumnFormula>IF(pesele[[#This Row],[plec]]="k",IF(RIGHT(pesele[[#This Row],[Imie]],1)="a",0,1),0)</calculatedColumnFormula>
    </tableColumn>
    <tableColumn id="10" xr3:uid="{30527D0F-8D5B-4B80-B957-C1784B911B95}" uniqueName="10" name="nameid" queryTableFieldId="10" dataDxfId="16">
      <calculatedColumnFormula>pesele[[#This Row],[Nazwisko]]&amp;pesele[[#This Row],[Imie]]</calculatedColumnFormula>
    </tableColumn>
    <tableColumn id="11" xr3:uid="{03067EE4-BC53-4326-BE32-7578167E9C9F}" uniqueName="11" name="sobowtory" queryTableFieldId="11" dataDxfId="15">
      <calculatedColumnFormula>COUNTIF(pesele[nameid],pesele[[#This Row],[nameid]])-1</calculatedColumnFormula>
    </tableColumn>
    <tableColumn id="12" xr3:uid="{1C08D83F-1032-41B4-B42D-A62C18D7A24E}" uniqueName="12" name="id" queryTableFieldId="12" dataDxfId="1">
      <calculatedColumnFormula>LEFT(pesele[[#This Row],[Imie]],1)&amp;LEFT(pesele[[#This Row],[Nazwisko]],3)&amp;RIGHT(pesele[[#This Row],[PESEL]],1)</calculatedColumnFormula>
    </tableColumn>
    <tableColumn id="13" xr3:uid="{347D91F7-C656-46A2-B66F-995349F0E5A8}" uniqueName="13" name="sobowtor id" queryTableFieldId="13" dataDxfId="0">
      <calculatedColumnFormula>COUNTIF(pesele[id],pesele[[#This Row],[id]])-1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5FF3AB-AF8E-4ABC-B05A-BE1C5E752912}" name="Tabela2" displayName="Tabela2" ref="E2:G11" totalsRowShown="0" headerRowDxfId="14" dataDxfId="12" headerRowBorderDxfId="13" tableBorderDxfId="11" totalsRowBorderDxfId="10">
  <autoFilter ref="E2:G11" xr:uid="{BE5FF3AB-AF8E-4ABC-B05A-BE1C5E752912}"/>
  <sortState xmlns:xlrd2="http://schemas.microsoft.com/office/spreadsheetml/2017/richdata2" ref="E3:G11">
    <sortCondition ref="F2:F11"/>
  </sortState>
  <tableColumns count="3">
    <tableColumn id="1" xr3:uid="{9BE1DDA3-98FA-4175-9640-90C513126F87}" name="PESEL" dataDxfId="9"/>
    <tableColumn id="2" xr3:uid="{F0EEA333-BC13-4EA1-A12E-4A57DF3E7D7B}" name="Nazwisko" dataDxfId="8"/>
    <tableColumn id="3" xr3:uid="{440835ED-471A-4ADA-8325-1ADDD3B1F0F5}" name="Imie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2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D003E-2CAC-48A6-A383-56BFE40FA931}">
  <dimension ref="A1:M495"/>
  <sheetViews>
    <sheetView workbookViewId="0">
      <selection activeCell="L5" sqref="L5"/>
    </sheetView>
  </sheetViews>
  <sheetFormatPr defaultRowHeight="15" x14ac:dyDescent="0.25"/>
  <cols>
    <col min="1" max="1" width="12" bestFit="1" customWidth="1"/>
    <col min="2" max="2" width="14.85546875" bestFit="1" customWidth="1"/>
    <col min="3" max="3" width="12.140625" bestFit="1" customWidth="1"/>
    <col min="5" max="5" width="11.140625" customWidth="1"/>
    <col min="7" max="7" width="9.140625" style="9"/>
    <col min="10" max="10" width="21.5703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1127</v>
      </c>
      <c r="E1" t="s">
        <v>1128</v>
      </c>
      <c r="F1" t="s">
        <v>1129</v>
      </c>
      <c r="G1" s="9" t="s">
        <v>1130</v>
      </c>
      <c r="H1" t="s">
        <v>1131</v>
      </c>
      <c r="I1" t="s">
        <v>1132</v>
      </c>
      <c r="J1" t="s">
        <v>1134</v>
      </c>
      <c r="K1" t="s">
        <v>1135</v>
      </c>
      <c r="L1" t="s">
        <v>1156</v>
      </c>
      <c r="M1" t="s">
        <v>1157</v>
      </c>
    </row>
    <row r="2" spans="1:13" x14ac:dyDescent="0.25">
      <c r="A2" t="s">
        <v>357</v>
      </c>
      <c r="B2" t="s">
        <v>358</v>
      </c>
      <c r="C2" t="s">
        <v>359</v>
      </c>
      <c r="D2">
        <f>MID(pesele[[#This Row],[PESEL]],1,2)+1900+IF(pesele[[#This Row],[miesiac]]&gt;13,100,0)</f>
        <v>1909</v>
      </c>
      <c r="E2">
        <f>IF(VALUE(MID(pesele[[#This Row],[PESEL]],3,2))&gt;13,VALUE(MID(pesele[[#This Row],[PESEL]],3,2))-20,VALUE(MID(pesele[[#This Row],[PESEL]],3,2)))</f>
        <v>1</v>
      </c>
      <c r="F2">
        <f>VALUE(MID(pesele[[#This Row],[PESEL]],6,2))</f>
        <v>70</v>
      </c>
      <c r="G2" s="9">
        <f>VALUE(MID(pesele[[#This Row],[PESEL]],7,2))</f>
        <v>2</v>
      </c>
      <c r="H2" t="str">
        <f>IF(MOD(MID(pesele[[#This Row],[PESEL]],10,1),2)=0,"k","m")</f>
        <v>k</v>
      </c>
      <c r="I2">
        <f>IF(pesele[[#This Row],[plec]]="k",IF(RIGHT(pesele[[#This Row],[Imie]],1)="a",0,1),0)</f>
        <v>0</v>
      </c>
      <c r="J2" t="str">
        <f>pesele[[#This Row],[Nazwisko]]&amp;pesele[[#This Row],[Imie]]</f>
        <v>KowalskaMaria</v>
      </c>
      <c r="K2">
        <f>COUNTIF(pesele[nameid],pesele[[#This Row],[nameid]])-1</f>
        <v>0</v>
      </c>
      <c r="L2" s="9" t="str">
        <f>LEFT(pesele[[#This Row],[Imie]],1)&amp;LEFT(pesele[[#This Row],[Nazwisko]],3)&amp;RIGHT(pesele[[#This Row],[PESEL]],1)</f>
        <v>MKow4</v>
      </c>
      <c r="M2" s="9">
        <f>COUNTIF(pesele[id],pesele[[#This Row],[id]])-1</f>
        <v>3</v>
      </c>
    </row>
    <row r="3" spans="1:13" x14ac:dyDescent="0.25">
      <c r="A3" t="s">
        <v>888</v>
      </c>
      <c r="B3" t="s">
        <v>889</v>
      </c>
      <c r="C3" t="s">
        <v>359</v>
      </c>
      <c r="D3">
        <f>MID(pesele[[#This Row],[PESEL]],1,2)+1900+IF(pesele[[#This Row],[miesiac]]&gt;13,100,0)</f>
        <v>1963</v>
      </c>
      <c r="E3">
        <f>IF(VALUE(MID(pesele[[#This Row],[PESEL]],3,2))&gt;13,VALUE(MID(pesele[[#This Row],[PESEL]],3,2))-20,VALUE(MID(pesele[[#This Row],[PESEL]],3,2)))</f>
        <v>9</v>
      </c>
      <c r="F3">
        <f>VALUE(MID(pesele[[#This Row],[PESEL]],6,2))</f>
        <v>60</v>
      </c>
      <c r="G3" s="9">
        <f>VALUE(MID(pesele[[#This Row],[PESEL]],7,2))</f>
        <v>8</v>
      </c>
      <c r="H3" t="str">
        <f>IF(MOD(MID(pesele[[#This Row],[PESEL]],10,1),2)=0,"k","m")</f>
        <v>k</v>
      </c>
      <c r="I3">
        <f>IF(pesele[[#This Row],[plec]]="k",IF(RIGHT(pesele[[#This Row],[Imie]],1)="a",0,1),0)</f>
        <v>0</v>
      </c>
      <c r="J3" t="str">
        <f>pesele[[#This Row],[Nazwisko]]&amp;pesele[[#This Row],[Imie]]</f>
        <v>KowalczukMaria</v>
      </c>
      <c r="K3">
        <f>COUNTIF(pesele[nameid],pesele[[#This Row],[nameid]])-1</f>
        <v>0</v>
      </c>
      <c r="L3" s="9" t="str">
        <f>LEFT(pesele[[#This Row],[Imie]],1)&amp;LEFT(pesele[[#This Row],[Nazwisko]],3)&amp;RIGHT(pesele[[#This Row],[PESEL]],1)</f>
        <v>MKow4</v>
      </c>
      <c r="M3" s="9">
        <f>COUNTIF(pesele[id],pesele[[#This Row],[id]])-1</f>
        <v>3</v>
      </c>
    </row>
    <row r="4" spans="1:13" x14ac:dyDescent="0.25">
      <c r="A4" t="s">
        <v>804</v>
      </c>
      <c r="B4" t="s">
        <v>805</v>
      </c>
      <c r="C4" t="s">
        <v>359</v>
      </c>
      <c r="D4">
        <f>MID(pesele[[#This Row],[PESEL]],1,2)+1900+IF(pesele[[#This Row],[miesiac]]&gt;13,100,0)</f>
        <v>1909</v>
      </c>
      <c r="E4">
        <f>IF(VALUE(MID(pesele[[#This Row],[PESEL]],3,2))&gt;13,VALUE(MID(pesele[[#This Row],[PESEL]],3,2))-20,VALUE(MID(pesele[[#This Row],[PESEL]],3,2)))</f>
        <v>12</v>
      </c>
      <c r="F4">
        <f>VALUE(MID(pesele[[#This Row],[PESEL]],6,2))</f>
        <v>90</v>
      </c>
      <c r="G4" s="9">
        <f>VALUE(MID(pesele[[#This Row],[PESEL]],7,2))</f>
        <v>9</v>
      </c>
      <c r="H4" t="str">
        <f>IF(MOD(MID(pesele[[#This Row],[PESEL]],10,1),2)=0,"k","m")</f>
        <v>k</v>
      </c>
      <c r="I4">
        <f>IF(pesele[[#This Row],[plec]]="k",IF(RIGHT(pesele[[#This Row],[Imie]],1)="a",0,1),0)</f>
        <v>0</v>
      </c>
      <c r="J4" t="str">
        <f>pesele[[#This Row],[Nazwisko]]&amp;pesele[[#This Row],[Imie]]</f>
        <v>KowakczykMaria</v>
      </c>
      <c r="K4">
        <f>COUNTIF(pesele[nameid],pesele[[#This Row],[nameid]])-1</f>
        <v>0</v>
      </c>
      <c r="L4" s="9" t="str">
        <f>LEFT(pesele[[#This Row],[Imie]],1)&amp;LEFT(pesele[[#This Row],[Nazwisko]],3)&amp;RIGHT(pesele[[#This Row],[PESEL]],1)</f>
        <v>MKow4</v>
      </c>
      <c r="M4" s="9">
        <f>COUNTIF(pesele[id],pesele[[#This Row],[id]])-1</f>
        <v>3</v>
      </c>
    </row>
    <row r="5" spans="1:13" x14ac:dyDescent="0.25">
      <c r="A5" t="s">
        <v>912</v>
      </c>
      <c r="B5" t="s">
        <v>866</v>
      </c>
      <c r="C5" t="s">
        <v>17</v>
      </c>
      <c r="D5">
        <f>MID(pesele[[#This Row],[PESEL]],1,2)+1900+IF(pesele[[#This Row],[miesiac]]&gt;13,100,0)</f>
        <v>1966</v>
      </c>
      <c r="E5">
        <f>IF(VALUE(MID(pesele[[#This Row],[PESEL]],3,2))&gt;13,VALUE(MID(pesele[[#This Row],[PESEL]],3,2))-20,VALUE(MID(pesele[[#This Row],[PESEL]],3,2)))</f>
        <v>10</v>
      </c>
      <c r="F5">
        <f>VALUE(MID(pesele[[#This Row],[PESEL]],6,2))</f>
        <v>29</v>
      </c>
      <c r="G5" s="9">
        <f>VALUE(MID(pesele[[#This Row],[PESEL]],7,2))</f>
        <v>94</v>
      </c>
      <c r="H5" t="str">
        <f>IF(MOD(MID(pesele[[#This Row],[PESEL]],10,1),2)=0,"k","m")</f>
        <v>m</v>
      </c>
      <c r="I5">
        <f>IF(pesele[[#This Row],[plec]]="k",IF(RIGHT(pesele[[#This Row],[Imie]],1)="a",0,1),0)</f>
        <v>0</v>
      </c>
      <c r="J5" t="str">
        <f>pesele[[#This Row],[Nazwisko]]&amp;pesele[[#This Row],[Imie]]</f>
        <v>KowalczykMateusz</v>
      </c>
      <c r="K5">
        <f>COUNTIF(pesele[nameid],pesele[[#This Row],[nameid]])-1</f>
        <v>1</v>
      </c>
      <c r="L5" s="9" t="str">
        <f>LEFT(pesele[[#This Row],[Imie]],1)&amp;LEFT(pesele[[#This Row],[Nazwisko]],3)&amp;RIGHT(pesele[[#This Row],[PESEL]],1)</f>
        <v>MKow4</v>
      </c>
      <c r="M5" s="9">
        <f>COUNTIF(pesele[id],pesele[[#This Row],[id]])-1</f>
        <v>3</v>
      </c>
    </row>
    <row r="6" spans="1:13" x14ac:dyDescent="0.25">
      <c r="A6" t="s">
        <v>625</v>
      </c>
      <c r="B6" t="s">
        <v>626</v>
      </c>
      <c r="C6" t="s">
        <v>627</v>
      </c>
      <c r="D6">
        <f>MID(pesele[[#This Row],[PESEL]],1,2)+1900+IF(pesele[[#This Row],[miesiac]]&gt;13,100,0)</f>
        <v>1909</v>
      </c>
      <c r="E6">
        <f>IF(VALUE(MID(pesele[[#This Row],[PESEL]],3,2))&gt;13,VALUE(MID(pesele[[#This Row],[PESEL]],3,2))-20,VALUE(MID(pesele[[#This Row],[PESEL]],3,2)))</f>
        <v>11</v>
      </c>
      <c r="F6">
        <f>VALUE(MID(pesele[[#This Row],[PESEL]],6,2))</f>
        <v>30</v>
      </c>
      <c r="G6" s="9">
        <f>VALUE(MID(pesele[[#This Row],[PESEL]],7,2))</f>
        <v>3</v>
      </c>
      <c r="H6" t="str">
        <f>IF(MOD(MID(pesele[[#This Row],[PESEL]],10,1),2)=0,"k","m")</f>
        <v>m</v>
      </c>
      <c r="I6">
        <f>IF(pesele[[#This Row],[plec]]="k",IF(RIGHT(pesele[[#This Row],[Imie]],1)="a",0,1),0)</f>
        <v>0</v>
      </c>
      <c r="J6" t="str">
        <f>pesele[[#This Row],[Nazwisko]]&amp;pesele[[#This Row],[Imie]]</f>
        <v>WieniarskiArkadiusz</v>
      </c>
      <c r="K6">
        <f>COUNTIF(pesele[nameid],pesele[[#This Row],[nameid]])-1</f>
        <v>0</v>
      </c>
      <c r="L6" s="9" t="str">
        <f>LEFT(pesele[[#This Row],[Imie]],1)&amp;LEFT(pesele[[#This Row],[Nazwisko]],3)&amp;RIGHT(pesele[[#This Row],[PESEL]],1)</f>
        <v>AWie3</v>
      </c>
      <c r="M6" s="9">
        <f>COUNTIF(pesele[id],pesele[[#This Row],[id]])-1</f>
        <v>1</v>
      </c>
    </row>
    <row r="7" spans="1:13" x14ac:dyDescent="0.25">
      <c r="A7" t="s">
        <v>643</v>
      </c>
      <c r="B7" t="s">
        <v>644</v>
      </c>
      <c r="C7" t="s">
        <v>56</v>
      </c>
      <c r="D7">
        <f>MID(pesele[[#This Row],[PESEL]],1,2)+1900+IF(pesele[[#This Row],[miesiac]]&gt;13,100,0)</f>
        <v>1909</v>
      </c>
      <c r="E7">
        <f>IF(VALUE(MID(pesele[[#This Row],[PESEL]],3,2))&gt;13,VALUE(MID(pesele[[#This Row],[PESEL]],3,2))-20,VALUE(MID(pesele[[#This Row],[PESEL]],3,2)))</f>
        <v>11</v>
      </c>
      <c r="F7">
        <f>VALUE(MID(pesele[[#This Row],[PESEL]],6,2))</f>
        <v>71</v>
      </c>
      <c r="G7" s="9">
        <f>VALUE(MID(pesele[[#This Row],[PESEL]],7,2))</f>
        <v>11</v>
      </c>
      <c r="H7" t="str">
        <f>IF(MOD(MID(pesele[[#This Row],[PESEL]],10,1),2)=0,"k","m")</f>
        <v>k</v>
      </c>
      <c r="I7">
        <f>IF(pesele[[#This Row],[plec]]="k",IF(RIGHT(pesele[[#This Row],[Imie]],1)="a",0,1),0)</f>
        <v>0</v>
      </c>
      <c r="J7" t="str">
        <f>pesele[[#This Row],[Nazwisko]]&amp;pesele[[#This Row],[Imie]]</f>
        <v>WierzbickaAmelia</v>
      </c>
      <c r="K7">
        <f>COUNTIF(pesele[nameid],pesele[[#This Row],[nameid]])-1</f>
        <v>0</v>
      </c>
      <c r="L7" s="9" t="str">
        <f>LEFT(pesele[[#This Row],[Imie]],1)&amp;LEFT(pesele[[#This Row],[Nazwisko]],3)&amp;RIGHT(pesele[[#This Row],[PESEL]],1)</f>
        <v>AWie3</v>
      </c>
      <c r="M7" s="9">
        <f>COUNTIF(pesele[id],pesele[[#This Row],[id]])-1</f>
        <v>1</v>
      </c>
    </row>
    <row r="8" spans="1:13" x14ac:dyDescent="0.25">
      <c r="A8" t="s">
        <v>303</v>
      </c>
      <c r="B8" t="s">
        <v>304</v>
      </c>
      <c r="C8" t="s">
        <v>208</v>
      </c>
      <c r="D8">
        <f>MID(pesele[[#This Row],[PESEL]],1,2)+1900+IF(pesele[[#This Row],[miesiac]]&gt;13,100,0)</f>
        <v>1909</v>
      </c>
      <c r="E8">
        <f>IF(VALUE(MID(pesele[[#This Row],[PESEL]],3,2))&gt;13,VALUE(MID(pesele[[#This Row],[PESEL]],3,2))-20,VALUE(MID(pesele[[#This Row],[PESEL]],3,2)))</f>
        <v>1</v>
      </c>
      <c r="F8">
        <f>VALUE(MID(pesele[[#This Row],[PESEL]],6,2))</f>
        <v>90</v>
      </c>
      <c r="G8" s="9">
        <f>VALUE(MID(pesele[[#This Row],[PESEL]],7,2))</f>
        <v>4</v>
      </c>
      <c r="H8" t="str">
        <f>IF(MOD(MID(pesele[[#This Row],[PESEL]],10,1),2)=0,"k","m")</f>
        <v>m</v>
      </c>
      <c r="I8">
        <f>IF(pesele[[#This Row],[plec]]="k",IF(RIGHT(pesele[[#This Row],[Imie]],1)="a",0,1),0)</f>
        <v>0</v>
      </c>
      <c r="J8" t="str">
        <f>pesele[[#This Row],[Nazwisko]]&amp;pesele[[#This Row],[Imie]]</f>
        <v>WitAndrzej</v>
      </c>
      <c r="K8">
        <f>COUNTIF(pesele[nameid],pesele[[#This Row],[nameid]])-1</f>
        <v>0</v>
      </c>
      <c r="L8" s="9" t="str">
        <f>LEFT(pesele[[#This Row],[Imie]],1)&amp;LEFT(pesele[[#This Row],[Nazwisko]],3)&amp;RIGHT(pesele[[#This Row],[PESEL]],1)</f>
        <v>AWit4</v>
      </c>
      <c r="M8" s="9">
        <f>COUNTIF(pesele[id],pesele[[#This Row],[id]])-1</f>
        <v>1</v>
      </c>
    </row>
    <row r="9" spans="1:13" x14ac:dyDescent="0.25">
      <c r="A9" t="s">
        <v>1093</v>
      </c>
      <c r="B9" t="s">
        <v>1094</v>
      </c>
      <c r="C9" t="s">
        <v>1095</v>
      </c>
      <c r="D9">
        <f>MID(pesele[[#This Row],[PESEL]],1,2)+1900+IF(pesele[[#This Row],[miesiac]]&gt;13,100,0)</f>
        <v>1989</v>
      </c>
      <c r="E9">
        <f>IF(VALUE(MID(pesele[[#This Row],[PESEL]],3,2))&gt;13,VALUE(MID(pesele[[#This Row],[PESEL]],3,2))-20,VALUE(MID(pesele[[#This Row],[PESEL]],3,2)))</f>
        <v>4</v>
      </c>
      <c r="F9">
        <f>VALUE(MID(pesele[[#This Row],[PESEL]],6,2))</f>
        <v>62</v>
      </c>
      <c r="G9" s="9">
        <f>VALUE(MID(pesele[[#This Row],[PESEL]],7,2))</f>
        <v>20</v>
      </c>
      <c r="H9" t="str">
        <f>IF(MOD(MID(pesele[[#This Row],[PESEL]],10,1),2)=0,"k","m")</f>
        <v>m</v>
      </c>
      <c r="I9">
        <f>IF(pesele[[#This Row],[plec]]="k",IF(RIGHT(pesele[[#This Row],[Imie]],1)="a",0,1),0)</f>
        <v>0</v>
      </c>
      <c r="J9" t="str">
        <f>pesele[[#This Row],[Nazwisko]]&amp;pesele[[#This Row],[Imie]]</f>
        <v>WitkowskiAndrea</v>
      </c>
      <c r="K9">
        <f>COUNTIF(pesele[nameid],pesele[[#This Row],[nameid]])-1</f>
        <v>0</v>
      </c>
      <c r="L9" s="9" t="str">
        <f>LEFT(pesele[[#This Row],[Imie]],1)&amp;LEFT(pesele[[#This Row],[Nazwisko]],3)&amp;RIGHT(pesele[[#This Row],[PESEL]],1)</f>
        <v>AWit4</v>
      </c>
      <c r="M9" s="9">
        <f>COUNTIF(pesele[id],pesele[[#This Row],[id]])-1</f>
        <v>1</v>
      </c>
    </row>
    <row r="10" spans="1:13" x14ac:dyDescent="0.25">
      <c r="A10" t="s">
        <v>152</v>
      </c>
      <c r="B10" t="s">
        <v>153</v>
      </c>
      <c r="C10" t="s">
        <v>111</v>
      </c>
      <c r="D10">
        <f>MID(pesele[[#This Row],[PESEL]],1,2)+1900+IF(pesele[[#This Row],[miesiac]]&gt;13,100,0)</f>
        <v>1908</v>
      </c>
      <c r="E10">
        <f>IF(VALUE(MID(pesele[[#This Row],[PESEL]],3,2))&gt;13,VALUE(MID(pesele[[#This Row],[PESEL]],3,2))-20,VALUE(MID(pesele[[#This Row],[PESEL]],3,2)))</f>
        <v>11</v>
      </c>
      <c r="F10">
        <f>VALUE(MID(pesele[[#This Row],[PESEL]],6,2))</f>
        <v>20</v>
      </c>
      <c r="G10" s="9">
        <f>VALUE(MID(pesele[[#This Row],[PESEL]],7,2))</f>
        <v>2</v>
      </c>
      <c r="H10" t="str">
        <f>IF(MOD(MID(pesele[[#This Row],[PESEL]],10,1),2)=0,"k","m")</f>
        <v>k</v>
      </c>
      <c r="I10">
        <f>IF(pesele[[#This Row],[plec]]="k",IF(RIGHT(pesele[[#This Row],[Imie]],1)="a",0,1),0)</f>
        <v>0</v>
      </c>
      <c r="J10" t="str">
        <f>pesele[[#This Row],[Nazwisko]]&amp;pesele[[#This Row],[Imie]]</f>
        <v>WojcickaAlicja</v>
      </c>
      <c r="K10">
        <f>COUNTIF(pesele[nameid],pesele[[#This Row],[nameid]])-1</f>
        <v>0</v>
      </c>
      <c r="L10" s="9" t="str">
        <f>LEFT(pesele[[#This Row],[Imie]],1)&amp;LEFT(pesele[[#This Row],[Nazwisko]],3)&amp;RIGHT(pesele[[#This Row],[PESEL]],1)</f>
        <v>AWoj0</v>
      </c>
      <c r="M10" s="9">
        <f>COUNTIF(pesele[id],pesele[[#This Row],[id]])-1</f>
        <v>1</v>
      </c>
    </row>
    <row r="11" spans="1:13" x14ac:dyDescent="0.25">
      <c r="A11" t="s">
        <v>1124</v>
      </c>
      <c r="B11" t="s">
        <v>168</v>
      </c>
      <c r="C11" t="s">
        <v>880</v>
      </c>
      <c r="D11">
        <f>MID(pesele[[#This Row],[PESEL]],1,2)+1900+IF(pesele[[#This Row],[miesiac]]&gt;13,100,0)</f>
        <v>1991</v>
      </c>
      <c r="E11">
        <f>IF(VALUE(MID(pesele[[#This Row],[PESEL]],3,2))&gt;13,VALUE(MID(pesele[[#This Row],[PESEL]],3,2))-20,VALUE(MID(pesele[[#This Row],[PESEL]],3,2)))</f>
        <v>2</v>
      </c>
      <c r="F11">
        <f>VALUE(MID(pesele[[#This Row],[PESEL]],6,2))</f>
        <v>19</v>
      </c>
      <c r="G11" s="9">
        <f>VALUE(MID(pesele[[#This Row],[PESEL]],7,2))</f>
        <v>91</v>
      </c>
      <c r="H11" t="str">
        <f>IF(MOD(MID(pesele[[#This Row],[PESEL]],10,1),2)=0,"k","m")</f>
        <v>m</v>
      </c>
      <c r="I11">
        <f>IF(pesele[[#This Row],[plec]]="k",IF(RIGHT(pesele[[#This Row],[Imie]],1)="a",0,1),0)</f>
        <v>0</v>
      </c>
      <c r="J11" t="str">
        <f>pesele[[#This Row],[Nazwisko]]&amp;pesele[[#This Row],[Imie]]</f>
        <v>WojcikAleks</v>
      </c>
      <c r="K11">
        <f>COUNTIF(pesele[nameid],pesele[[#This Row],[nameid]])-1</f>
        <v>0</v>
      </c>
      <c r="L11" s="9" t="str">
        <f>LEFT(pesele[[#This Row],[Imie]],1)&amp;LEFT(pesele[[#This Row],[Nazwisko]],3)&amp;RIGHT(pesele[[#This Row],[PESEL]],1)</f>
        <v>AWoj0</v>
      </c>
      <c r="M11" s="9">
        <f>COUNTIF(pesele[id],pesele[[#This Row],[id]])-1</f>
        <v>1</v>
      </c>
    </row>
    <row r="12" spans="1:13" x14ac:dyDescent="0.25">
      <c r="A12" t="s">
        <v>167</v>
      </c>
      <c r="B12" t="s">
        <v>168</v>
      </c>
      <c r="C12" t="s">
        <v>169</v>
      </c>
      <c r="D12">
        <f>MID(pesele[[#This Row],[PESEL]],1,2)+1900+IF(pesele[[#This Row],[miesiac]]&gt;13,100,0)</f>
        <v>1908</v>
      </c>
      <c r="E12">
        <f>IF(VALUE(MID(pesele[[#This Row],[PESEL]],3,2))&gt;13,VALUE(MID(pesele[[#This Row],[PESEL]],3,2))-20,VALUE(MID(pesele[[#This Row],[PESEL]],3,2)))</f>
        <v>11</v>
      </c>
      <c r="F12">
        <f>VALUE(MID(pesele[[#This Row],[PESEL]],6,2))</f>
        <v>0</v>
      </c>
      <c r="G12" s="9">
        <f>VALUE(MID(pesele[[#This Row],[PESEL]],7,2))</f>
        <v>8</v>
      </c>
      <c r="H12" t="str">
        <f>IF(MOD(MID(pesele[[#This Row],[PESEL]],10,1),2)=0,"k","m")</f>
        <v>m</v>
      </c>
      <c r="I12">
        <f>IF(pesele[[#This Row],[plec]]="k",IF(RIGHT(pesele[[#This Row],[Imie]],1)="a",0,1),0)</f>
        <v>0</v>
      </c>
      <c r="J12" t="str">
        <f>pesele[[#This Row],[Nazwisko]]&amp;pesele[[#This Row],[Imie]]</f>
        <v>WojcikAlan</v>
      </c>
      <c r="K12">
        <f>COUNTIF(pesele[nameid],pesele[[#This Row],[nameid]])-1</f>
        <v>0</v>
      </c>
      <c r="L12" s="9" t="str">
        <f>LEFT(pesele[[#This Row],[Imie]],1)&amp;LEFT(pesele[[#This Row],[Nazwisko]],3)&amp;RIGHT(pesele[[#This Row],[PESEL]],1)</f>
        <v>AWoj2</v>
      </c>
      <c r="M12" s="9">
        <f>COUNTIF(pesele[id],pesele[[#This Row],[id]])-1</f>
        <v>1</v>
      </c>
    </row>
    <row r="13" spans="1:13" x14ac:dyDescent="0.25">
      <c r="A13" t="s">
        <v>878</v>
      </c>
      <c r="B13" t="s">
        <v>879</v>
      </c>
      <c r="C13" t="s">
        <v>880</v>
      </c>
      <c r="D13">
        <f>MID(pesele[[#This Row],[PESEL]],1,2)+1900+IF(pesele[[#This Row],[miesiac]]&gt;13,100,0)</f>
        <v>1961</v>
      </c>
      <c r="E13">
        <f>IF(VALUE(MID(pesele[[#This Row],[PESEL]],3,2))&gt;13,VALUE(MID(pesele[[#This Row],[PESEL]],3,2))-20,VALUE(MID(pesele[[#This Row],[PESEL]],3,2)))</f>
        <v>10</v>
      </c>
      <c r="F13">
        <f>VALUE(MID(pesele[[#This Row],[PESEL]],6,2))</f>
        <v>15</v>
      </c>
      <c r="G13" s="9">
        <f>VALUE(MID(pesele[[#This Row],[PESEL]],7,2))</f>
        <v>57</v>
      </c>
      <c r="H13" t="str">
        <f>IF(MOD(MID(pesele[[#This Row],[PESEL]],10,1),2)=0,"k","m")</f>
        <v>m</v>
      </c>
      <c r="I13">
        <f>IF(pesele[[#This Row],[plec]]="k",IF(RIGHT(pesele[[#This Row],[Imie]],1)="a",0,1),0)</f>
        <v>0</v>
      </c>
      <c r="J13" t="str">
        <f>pesele[[#This Row],[Nazwisko]]&amp;pesele[[#This Row],[Imie]]</f>
        <v>WojcickiAleks</v>
      </c>
      <c r="K13">
        <f>COUNTIF(pesele[nameid],pesele[[#This Row],[nameid]])-1</f>
        <v>0</v>
      </c>
      <c r="L13" s="9" t="str">
        <f>LEFT(pesele[[#This Row],[Imie]],1)&amp;LEFT(pesele[[#This Row],[Nazwisko]],3)&amp;RIGHT(pesele[[#This Row],[PESEL]],1)</f>
        <v>AWoj2</v>
      </c>
      <c r="M13" s="9">
        <f>COUNTIF(pesele[id],pesele[[#This Row],[id]])-1</f>
        <v>1</v>
      </c>
    </row>
    <row r="14" spans="1:13" x14ac:dyDescent="0.25">
      <c r="A14" t="s">
        <v>658</v>
      </c>
      <c r="B14" t="s">
        <v>659</v>
      </c>
      <c r="C14" t="s">
        <v>44</v>
      </c>
      <c r="D14">
        <f>MID(pesele[[#This Row],[PESEL]],1,2)+1900+IF(pesele[[#This Row],[miesiac]]&gt;13,100,0)</f>
        <v>1909</v>
      </c>
      <c r="E14">
        <f>IF(VALUE(MID(pesele[[#This Row],[PESEL]],3,2))&gt;13,VALUE(MID(pesele[[#This Row],[PESEL]],3,2))-20,VALUE(MID(pesele[[#This Row],[PESEL]],3,2)))</f>
        <v>11</v>
      </c>
      <c r="F14">
        <f>VALUE(MID(pesele[[#This Row],[PESEL]],6,2))</f>
        <v>10</v>
      </c>
      <c r="G14" s="9">
        <f>VALUE(MID(pesele[[#This Row],[PESEL]],7,2))</f>
        <v>3</v>
      </c>
      <c r="H14" t="str">
        <f>IF(MOD(MID(pesele[[#This Row],[PESEL]],10,1),2)=0,"k","m")</f>
        <v>m</v>
      </c>
      <c r="I14">
        <f>IF(pesele[[#This Row],[plec]]="k",IF(RIGHT(pesele[[#This Row],[Imie]],1)="a",0,1),0)</f>
        <v>0</v>
      </c>
      <c r="J14" t="str">
        <f>pesele[[#This Row],[Nazwisko]]&amp;pesele[[#This Row],[Imie]]</f>
        <v>WojtaszewskiAleksander</v>
      </c>
      <c r="K14">
        <f>COUNTIF(pesele[nameid],pesele[[#This Row],[nameid]])-1</f>
        <v>0</v>
      </c>
      <c r="L14" s="9" t="str">
        <f>LEFT(pesele[[#This Row],[Imie]],1)&amp;LEFT(pesele[[#This Row],[Nazwisko]],3)&amp;RIGHT(pesele[[#This Row],[PESEL]],1)</f>
        <v>AWoj8</v>
      </c>
      <c r="M14" s="9">
        <f>COUNTIF(pesele[id],pesele[[#This Row],[id]])-1</f>
        <v>1</v>
      </c>
    </row>
    <row r="15" spans="1:13" x14ac:dyDescent="0.25">
      <c r="A15" t="s">
        <v>29</v>
      </c>
      <c r="B15" t="s">
        <v>30</v>
      </c>
      <c r="C15" t="s">
        <v>31</v>
      </c>
      <c r="D15">
        <f>MID(pesele[[#This Row],[PESEL]],1,2)+1900+IF(pesele[[#This Row],[miesiac]]&gt;13,100,0)</f>
        <v>1908</v>
      </c>
      <c r="E15">
        <f>IF(VALUE(MID(pesele[[#This Row],[PESEL]],3,2))&gt;13,VALUE(MID(pesele[[#This Row],[PESEL]],3,2))-20,VALUE(MID(pesele[[#This Row],[PESEL]],3,2)))</f>
        <v>6</v>
      </c>
      <c r="F15">
        <f>VALUE(MID(pesele[[#This Row],[PESEL]],6,2))</f>
        <v>20</v>
      </c>
      <c r="G15" s="9">
        <f>VALUE(MID(pesele[[#This Row],[PESEL]],7,2))</f>
        <v>4</v>
      </c>
      <c r="H15" t="str">
        <f>IF(MOD(MID(pesele[[#This Row],[PESEL]],10,1),2)=0,"k","m")</f>
        <v>m</v>
      </c>
      <c r="I15">
        <f>IF(pesele[[#This Row],[plec]]="k",IF(RIGHT(pesele[[#This Row],[Imie]],1)="a",0,1),0)</f>
        <v>0</v>
      </c>
      <c r="J15" t="str">
        <f>pesele[[#This Row],[Nazwisko]]&amp;pesele[[#This Row],[Imie]]</f>
        <v>WojciechowskiAlojzy</v>
      </c>
      <c r="K15">
        <f>COUNTIF(pesele[nameid],pesele[[#This Row],[nameid]])-1</f>
        <v>0</v>
      </c>
      <c r="L15" s="9" t="str">
        <f>LEFT(pesele[[#This Row],[Imie]],1)&amp;LEFT(pesele[[#This Row],[Nazwisko]],3)&amp;RIGHT(pesele[[#This Row],[PESEL]],1)</f>
        <v>AWoj8</v>
      </c>
      <c r="M15" s="9">
        <f>COUNTIF(pesele[id],pesele[[#This Row],[id]])-1</f>
        <v>1</v>
      </c>
    </row>
    <row r="16" spans="1:13" x14ac:dyDescent="0.25">
      <c r="A16" t="s">
        <v>842</v>
      </c>
      <c r="B16" t="s">
        <v>843</v>
      </c>
      <c r="C16" t="s">
        <v>841</v>
      </c>
      <c r="D16">
        <f>MID(pesele[[#This Row],[PESEL]],1,2)+1900+IF(pesele[[#This Row],[miesiac]]&gt;13,100,0)</f>
        <v>1953</v>
      </c>
      <c r="E16">
        <f>IF(VALUE(MID(pesele[[#This Row],[PESEL]],3,2))&gt;13,VALUE(MID(pesele[[#This Row],[PESEL]],3,2))-20,VALUE(MID(pesele[[#This Row],[PESEL]],3,2)))</f>
        <v>8</v>
      </c>
      <c r="F16">
        <f>VALUE(MID(pesele[[#This Row],[PESEL]],6,2))</f>
        <v>80</v>
      </c>
      <c r="G16" s="9">
        <f>VALUE(MID(pesele[[#This Row],[PESEL]],7,2))</f>
        <v>6</v>
      </c>
      <c r="H16" t="str">
        <f>IF(MOD(MID(pesele[[#This Row],[PESEL]],10,1),2)=0,"k","m")</f>
        <v>m</v>
      </c>
      <c r="I16">
        <f>IF(pesele[[#This Row],[plec]]="k",IF(RIGHT(pesele[[#This Row],[Imie]],1)="a",0,1),0)</f>
        <v>0</v>
      </c>
      <c r="J16" t="str">
        <f>pesele[[#This Row],[Nazwisko]]&amp;pesele[[#This Row],[Imie]]</f>
        <v>WasilewskiBartlomiej</v>
      </c>
      <c r="K16">
        <f>COUNTIF(pesele[nameid],pesele[[#This Row],[nameid]])-1</f>
        <v>0</v>
      </c>
      <c r="L16" s="9" t="str">
        <f>LEFT(pesele[[#This Row],[Imie]],1)&amp;LEFT(pesele[[#This Row],[Nazwisko]],3)&amp;RIGHT(pesele[[#This Row],[PESEL]],1)</f>
        <v>BWas9</v>
      </c>
      <c r="M16" s="9">
        <f>COUNTIF(pesele[id],pesele[[#This Row],[id]])-1</f>
        <v>1</v>
      </c>
    </row>
    <row r="17" spans="1:13" x14ac:dyDescent="0.25">
      <c r="A17" t="s">
        <v>839</v>
      </c>
      <c r="B17" t="s">
        <v>840</v>
      </c>
      <c r="C17" t="s">
        <v>841</v>
      </c>
      <c r="D17">
        <f>MID(pesele[[#This Row],[PESEL]],1,2)+1900+IF(pesele[[#This Row],[miesiac]]&gt;13,100,0)</f>
        <v>1952</v>
      </c>
      <c r="E17">
        <f>IF(VALUE(MID(pesele[[#This Row],[PESEL]],3,2))&gt;13,VALUE(MID(pesele[[#This Row],[PESEL]],3,2))-20,VALUE(MID(pesele[[#This Row],[PESEL]],3,2)))</f>
        <v>11</v>
      </c>
      <c r="F17">
        <f>VALUE(MID(pesele[[#This Row],[PESEL]],6,2))</f>
        <v>44</v>
      </c>
      <c r="G17" s="9">
        <f>VALUE(MID(pesele[[#This Row],[PESEL]],7,2))</f>
        <v>46</v>
      </c>
      <c r="H17" t="str">
        <f>IF(MOD(MID(pesele[[#This Row],[PESEL]],10,1),2)=0,"k","m")</f>
        <v>m</v>
      </c>
      <c r="I17">
        <f>IF(pesele[[#This Row],[plec]]="k",IF(RIGHT(pesele[[#This Row],[Imie]],1)="a",0,1),0)</f>
        <v>0</v>
      </c>
      <c r="J17" t="str">
        <f>pesele[[#This Row],[Nazwisko]]&amp;pesele[[#This Row],[Imie]]</f>
        <v>WasilukBartlomiej</v>
      </c>
      <c r="K17">
        <f>COUNTIF(pesele[nameid],pesele[[#This Row],[nameid]])-1</f>
        <v>0</v>
      </c>
      <c r="L17" s="9" t="str">
        <f>LEFT(pesele[[#This Row],[Imie]],1)&amp;LEFT(pesele[[#This Row],[Nazwisko]],3)&amp;RIGHT(pesele[[#This Row],[PESEL]],1)</f>
        <v>BWas9</v>
      </c>
      <c r="M17" s="9">
        <f>COUNTIF(pesele[id],pesele[[#This Row],[id]])-1</f>
        <v>1</v>
      </c>
    </row>
    <row r="18" spans="1:13" x14ac:dyDescent="0.25">
      <c r="A18" t="s">
        <v>698</v>
      </c>
      <c r="B18" t="s">
        <v>699</v>
      </c>
      <c r="C18" t="s">
        <v>166</v>
      </c>
      <c r="D18">
        <f>MID(pesele[[#This Row],[PESEL]],1,2)+1900+IF(pesele[[#This Row],[miesiac]]&gt;13,100,0)</f>
        <v>1909</v>
      </c>
      <c r="E18">
        <f>IF(VALUE(MID(pesele[[#This Row],[PESEL]],3,2))&gt;13,VALUE(MID(pesele[[#This Row],[PESEL]],3,2))-20,VALUE(MID(pesele[[#This Row],[PESEL]],3,2)))</f>
        <v>11</v>
      </c>
      <c r="F18">
        <f>VALUE(MID(pesele[[#This Row],[PESEL]],6,2))</f>
        <v>1</v>
      </c>
      <c r="G18" s="9">
        <f>VALUE(MID(pesele[[#This Row],[PESEL]],7,2))</f>
        <v>10</v>
      </c>
      <c r="H18" t="str">
        <f>IF(MOD(MID(pesele[[#This Row],[PESEL]],10,1),2)=0,"k","m")</f>
        <v>m</v>
      </c>
      <c r="I18">
        <f>IF(pesele[[#This Row],[plec]]="k",IF(RIGHT(pesele[[#This Row],[Imie]],1)="a",0,1),0)</f>
        <v>0</v>
      </c>
      <c r="J18" t="str">
        <f>pesele[[#This Row],[Nazwisko]]&amp;pesele[[#This Row],[Imie]]</f>
        <v>PodolszynskiJakub</v>
      </c>
      <c r="K18">
        <f>COUNTIF(pesele[nameid],pesele[[#This Row],[nameid]])-1</f>
        <v>0</v>
      </c>
      <c r="L18" s="9" t="str">
        <f>LEFT(pesele[[#This Row],[Imie]],1)&amp;LEFT(pesele[[#This Row],[Nazwisko]],3)&amp;RIGHT(pesele[[#This Row],[PESEL]],1)</f>
        <v>JPod4</v>
      </c>
      <c r="M18" s="9">
        <f>COUNTIF(pesele[id],pesele[[#This Row],[id]])-1</f>
        <v>1</v>
      </c>
    </row>
    <row r="19" spans="1:13" x14ac:dyDescent="0.25">
      <c r="A19" t="s">
        <v>164</v>
      </c>
      <c r="B19" t="s">
        <v>165</v>
      </c>
      <c r="C19" t="s">
        <v>166</v>
      </c>
      <c r="D19">
        <f>MID(pesele[[#This Row],[PESEL]],1,2)+1900+IF(pesele[[#This Row],[miesiac]]&gt;13,100,0)</f>
        <v>1908</v>
      </c>
      <c r="E19">
        <f>IF(VALUE(MID(pesele[[#This Row],[PESEL]],3,2))&gt;13,VALUE(MID(pesele[[#This Row],[PESEL]],3,2))-20,VALUE(MID(pesele[[#This Row],[PESEL]],3,2)))</f>
        <v>11</v>
      </c>
      <c r="F19">
        <f>VALUE(MID(pesele[[#This Row],[PESEL]],6,2))</f>
        <v>71</v>
      </c>
      <c r="G19" s="9">
        <f>VALUE(MID(pesele[[#This Row],[PESEL]],7,2))</f>
        <v>11</v>
      </c>
      <c r="H19" t="str">
        <f>IF(MOD(MID(pesele[[#This Row],[PESEL]],10,1),2)=0,"k","m")</f>
        <v>m</v>
      </c>
      <c r="I19">
        <f>IF(pesele[[#This Row],[plec]]="k",IF(RIGHT(pesele[[#This Row],[Imie]],1)="a",0,1),0)</f>
        <v>0</v>
      </c>
      <c r="J19" t="str">
        <f>pesele[[#This Row],[Nazwisko]]&amp;pesele[[#This Row],[Imie]]</f>
        <v>PodbereskiJakub</v>
      </c>
      <c r="K19">
        <f>COUNTIF(pesele[nameid],pesele[[#This Row],[nameid]])-1</f>
        <v>0</v>
      </c>
      <c r="L19" s="9" t="str">
        <f>LEFT(pesele[[#This Row],[Imie]],1)&amp;LEFT(pesele[[#This Row],[Nazwisko]],3)&amp;RIGHT(pesele[[#This Row],[PESEL]],1)</f>
        <v>JPod4</v>
      </c>
      <c r="M19" s="9">
        <f>COUNTIF(pesele[id],pesele[[#This Row],[id]])-1</f>
        <v>1</v>
      </c>
    </row>
    <row r="20" spans="1:13" x14ac:dyDescent="0.25">
      <c r="A20" t="s">
        <v>234</v>
      </c>
      <c r="B20" t="s">
        <v>235</v>
      </c>
      <c r="C20" t="s">
        <v>5</v>
      </c>
      <c r="D20">
        <f>MID(pesele[[#This Row],[PESEL]],1,2)+1900+IF(pesele[[#This Row],[miesiac]]&gt;13,100,0)</f>
        <v>1908</v>
      </c>
      <c r="E20">
        <f>IF(VALUE(MID(pesele[[#This Row],[PESEL]],3,2))&gt;13,VALUE(MID(pesele[[#This Row],[PESEL]],3,2))-20,VALUE(MID(pesele[[#This Row],[PESEL]],3,2)))</f>
        <v>12</v>
      </c>
      <c r="F20">
        <f>VALUE(MID(pesele[[#This Row],[PESEL]],6,2))</f>
        <v>20</v>
      </c>
      <c r="G20" s="9">
        <f>VALUE(MID(pesele[[#This Row],[PESEL]],7,2))</f>
        <v>1</v>
      </c>
      <c r="H20" t="str">
        <f>IF(MOD(MID(pesele[[#This Row],[PESEL]],10,1),2)=0,"k","m")</f>
        <v>m</v>
      </c>
      <c r="I20">
        <f>IF(pesele[[#This Row],[plec]]="k",IF(RIGHT(pesele[[#This Row],[Imie]],1)="a",0,1),0)</f>
        <v>0</v>
      </c>
      <c r="J20" t="str">
        <f>pesele[[#This Row],[Nazwisko]]&amp;pesele[[#This Row],[Imie]]</f>
        <v>MichalakKrzysztof</v>
      </c>
      <c r="K20">
        <f>COUNTIF(pesele[nameid],pesele[[#This Row],[nameid]])-1</f>
        <v>1</v>
      </c>
      <c r="L20" s="9" t="str">
        <f>LEFT(pesele[[#This Row],[Imie]],1)&amp;LEFT(pesele[[#This Row],[Nazwisko]],3)&amp;RIGHT(pesele[[#This Row],[PESEL]],1)</f>
        <v>KMic2</v>
      </c>
      <c r="M20" s="9">
        <f>COUNTIF(pesele[id],pesele[[#This Row],[id]])-1</f>
        <v>1</v>
      </c>
    </row>
    <row r="21" spans="1:13" x14ac:dyDescent="0.25">
      <c r="A21" t="s">
        <v>631</v>
      </c>
      <c r="B21" t="s">
        <v>235</v>
      </c>
      <c r="C21" t="s">
        <v>5</v>
      </c>
      <c r="D21">
        <f>MID(pesele[[#This Row],[PESEL]],1,2)+1900+IF(pesele[[#This Row],[miesiac]]&gt;13,100,0)</f>
        <v>1909</v>
      </c>
      <c r="E21">
        <f>IF(VALUE(MID(pesele[[#This Row],[PESEL]],3,2))&gt;13,VALUE(MID(pesele[[#This Row],[PESEL]],3,2))-20,VALUE(MID(pesele[[#This Row],[PESEL]],3,2)))</f>
        <v>11</v>
      </c>
      <c r="F21">
        <f>VALUE(MID(pesele[[#This Row],[PESEL]],6,2))</f>
        <v>31</v>
      </c>
      <c r="G21" s="9">
        <f>VALUE(MID(pesele[[#This Row],[PESEL]],7,2))</f>
        <v>10</v>
      </c>
      <c r="H21" t="str">
        <f>IF(MOD(MID(pesele[[#This Row],[PESEL]],10,1),2)=0,"k","m")</f>
        <v>m</v>
      </c>
      <c r="I21">
        <f>IF(pesele[[#This Row],[plec]]="k",IF(RIGHT(pesele[[#This Row],[Imie]],1)="a",0,1),0)</f>
        <v>0</v>
      </c>
      <c r="J21" t="str">
        <f>pesele[[#This Row],[Nazwisko]]&amp;pesele[[#This Row],[Imie]]</f>
        <v>MichalakKrzysztof</v>
      </c>
      <c r="K21">
        <f>COUNTIF(pesele[nameid],pesele[[#This Row],[nameid]])-1</f>
        <v>1</v>
      </c>
      <c r="L21" s="9" t="str">
        <f>LEFT(pesele[[#This Row],[Imie]],1)&amp;LEFT(pesele[[#This Row],[Nazwisko]],3)&amp;RIGHT(pesele[[#This Row],[PESEL]],1)</f>
        <v>KMic2</v>
      </c>
      <c r="M21" s="9">
        <f>COUNTIF(pesele[id],pesele[[#This Row],[id]])-1</f>
        <v>1</v>
      </c>
    </row>
    <row r="22" spans="1:13" x14ac:dyDescent="0.25">
      <c r="A22" t="s">
        <v>724</v>
      </c>
      <c r="B22" t="s">
        <v>725</v>
      </c>
      <c r="C22" t="s">
        <v>419</v>
      </c>
      <c r="D22">
        <f>MID(pesele[[#This Row],[PESEL]],1,2)+1900+IF(pesele[[#This Row],[miesiac]]&gt;13,100,0)</f>
        <v>1909</v>
      </c>
      <c r="E22">
        <f>IF(VALUE(MID(pesele[[#This Row],[PESEL]],3,2))&gt;13,VALUE(MID(pesele[[#This Row],[PESEL]],3,2))-20,VALUE(MID(pesele[[#This Row],[PESEL]],3,2)))</f>
        <v>12</v>
      </c>
      <c r="F22">
        <f>VALUE(MID(pesele[[#This Row],[PESEL]],6,2))</f>
        <v>10</v>
      </c>
      <c r="G22" s="9">
        <f>VALUE(MID(pesele[[#This Row],[PESEL]],7,2))</f>
        <v>3</v>
      </c>
      <c r="H22" t="str">
        <f>IF(MOD(MID(pesele[[#This Row],[PESEL]],10,1),2)=0,"k","m")</f>
        <v>k</v>
      </c>
      <c r="I22">
        <f>IF(pesele[[#This Row],[plec]]="k",IF(RIGHT(pesele[[#This Row],[Imie]],1)="a",0,1),0)</f>
        <v>0</v>
      </c>
      <c r="J22" t="str">
        <f>pesele[[#This Row],[Nazwisko]]&amp;pesele[[#This Row],[Imie]]</f>
        <v>MarynowskaLena</v>
      </c>
      <c r="K22">
        <f>COUNTIF(pesele[nameid],pesele[[#This Row],[nameid]])-1</f>
        <v>0</v>
      </c>
      <c r="L22" s="9" t="str">
        <f>LEFT(pesele[[#This Row],[Imie]],1)&amp;LEFT(pesele[[#This Row],[Nazwisko]],3)&amp;RIGHT(pesele[[#This Row],[PESEL]],1)</f>
        <v>LMar4</v>
      </c>
      <c r="M22" s="9">
        <f>COUNTIF(pesele[id],pesele[[#This Row],[id]])-1</f>
        <v>1</v>
      </c>
    </row>
    <row r="23" spans="1:13" x14ac:dyDescent="0.25">
      <c r="A23" t="s">
        <v>993</v>
      </c>
      <c r="B23" t="s">
        <v>994</v>
      </c>
      <c r="C23" t="s">
        <v>419</v>
      </c>
      <c r="D23">
        <f>MID(pesele[[#This Row],[PESEL]],1,2)+1900+IF(pesele[[#This Row],[miesiac]]&gt;13,100,0)</f>
        <v>1979</v>
      </c>
      <c r="E23">
        <f>IF(VALUE(MID(pesele[[#This Row],[PESEL]],3,2))&gt;13,VALUE(MID(pesele[[#This Row],[PESEL]],3,2))-20,VALUE(MID(pesele[[#This Row],[PESEL]],3,2)))</f>
        <v>1</v>
      </c>
      <c r="F23">
        <f>VALUE(MID(pesele[[#This Row],[PESEL]],6,2))</f>
        <v>56</v>
      </c>
      <c r="G23" s="9">
        <f>VALUE(MID(pesele[[#This Row],[PESEL]],7,2))</f>
        <v>64</v>
      </c>
      <c r="H23" t="str">
        <f>IF(MOD(MID(pesele[[#This Row],[PESEL]],10,1),2)=0,"k","m")</f>
        <v>k</v>
      </c>
      <c r="I23">
        <f>IF(pesele[[#This Row],[plec]]="k",IF(RIGHT(pesele[[#This Row],[Imie]],1)="a",0,1),0)</f>
        <v>0</v>
      </c>
      <c r="J23" t="str">
        <f>pesele[[#This Row],[Nazwisko]]&amp;pesele[[#This Row],[Imie]]</f>
        <v>MarzecLena</v>
      </c>
      <c r="K23">
        <f>COUNTIF(pesele[nameid],pesele[[#This Row],[nameid]])-1</f>
        <v>0</v>
      </c>
      <c r="L23" s="9" t="str">
        <f>LEFT(pesele[[#This Row],[Imie]],1)&amp;LEFT(pesele[[#This Row],[Nazwisko]],3)&amp;RIGHT(pesele[[#This Row],[PESEL]],1)</f>
        <v>LMar4</v>
      </c>
      <c r="M23" s="9">
        <f>COUNTIF(pesele[id],pesele[[#This Row],[id]])-1</f>
        <v>1</v>
      </c>
    </row>
    <row r="24" spans="1:13" x14ac:dyDescent="0.25">
      <c r="A24" t="s">
        <v>301</v>
      </c>
      <c r="B24" t="s">
        <v>302</v>
      </c>
      <c r="C24" t="s">
        <v>78</v>
      </c>
      <c r="D24">
        <f>MID(pesele[[#This Row],[PESEL]],1,2)+1900+IF(pesele[[#This Row],[miesiac]]&gt;13,100,0)</f>
        <v>1909</v>
      </c>
      <c r="E24">
        <f>IF(VALUE(MID(pesele[[#This Row],[PESEL]],3,2))&gt;13,VALUE(MID(pesele[[#This Row],[PESEL]],3,2))-20,VALUE(MID(pesele[[#This Row],[PESEL]],3,2)))</f>
        <v>1</v>
      </c>
      <c r="F24">
        <f>VALUE(MID(pesele[[#This Row],[PESEL]],6,2))</f>
        <v>80</v>
      </c>
      <c r="G24" s="9">
        <f>VALUE(MID(pesele[[#This Row],[PESEL]],7,2))</f>
        <v>4</v>
      </c>
      <c r="H24" t="str">
        <f>IF(MOD(MID(pesele[[#This Row],[PESEL]],10,1),2)=0,"k","m")</f>
        <v>k</v>
      </c>
      <c r="I24">
        <f>IF(pesele[[#This Row],[plec]]="k",IF(RIGHT(pesele[[#This Row],[Imie]],1)="a",0,1),0)</f>
        <v>0</v>
      </c>
      <c r="J24" t="str">
        <f>pesele[[#This Row],[Nazwisko]]&amp;pesele[[#This Row],[Imie]]</f>
        <v>KocurMartyna</v>
      </c>
      <c r="K24">
        <f>COUNTIF(pesele[nameid],pesele[[#This Row],[nameid]])-1</f>
        <v>0</v>
      </c>
      <c r="L24" s="9" t="str">
        <f>LEFT(pesele[[#This Row],[Imie]],1)&amp;LEFT(pesele[[#This Row],[Nazwisko]],3)&amp;RIGHT(pesele[[#This Row],[PESEL]],1)</f>
        <v>MKoc9</v>
      </c>
      <c r="M24" s="9">
        <f>COUNTIF(pesele[id],pesele[[#This Row],[id]])-1</f>
        <v>1</v>
      </c>
    </row>
    <row r="25" spans="1:13" x14ac:dyDescent="0.25">
      <c r="A25" t="s">
        <v>385</v>
      </c>
      <c r="B25" t="s">
        <v>386</v>
      </c>
      <c r="C25" t="s">
        <v>214</v>
      </c>
      <c r="D25">
        <f>MID(pesele[[#This Row],[PESEL]],1,2)+1900+IF(pesele[[#This Row],[miesiac]]&gt;13,100,0)</f>
        <v>1909</v>
      </c>
      <c r="E25">
        <f>IF(VALUE(MID(pesele[[#This Row],[PESEL]],3,2))&gt;13,VALUE(MID(pesele[[#This Row],[PESEL]],3,2))-20,VALUE(MID(pesele[[#This Row],[PESEL]],3,2)))</f>
        <v>1</v>
      </c>
      <c r="F25">
        <f>VALUE(MID(pesele[[#This Row],[PESEL]],6,2))</f>
        <v>50</v>
      </c>
      <c r="G25" s="9">
        <f>VALUE(MID(pesele[[#This Row],[PESEL]],7,2))</f>
        <v>9</v>
      </c>
      <c r="H25" t="str">
        <f>IF(MOD(MID(pesele[[#This Row],[PESEL]],10,1),2)=0,"k","m")</f>
        <v>k</v>
      </c>
      <c r="I25">
        <f>IF(pesele[[#This Row],[plec]]="k",IF(RIGHT(pesele[[#This Row],[Imie]],1)="a",0,1),0)</f>
        <v>0</v>
      </c>
      <c r="J25" t="str">
        <f>pesele[[#This Row],[Nazwisko]]&amp;pesele[[#This Row],[Imie]]</f>
        <v>KoczakowskaMarta</v>
      </c>
      <c r="K25">
        <f>COUNTIF(pesele[nameid],pesele[[#This Row],[nameid]])-1</f>
        <v>0</v>
      </c>
      <c r="L25" s="9" t="str">
        <f>LEFT(pesele[[#This Row],[Imie]],1)&amp;LEFT(pesele[[#This Row],[Nazwisko]],3)&amp;RIGHT(pesele[[#This Row],[PESEL]],1)</f>
        <v>MKoc9</v>
      </c>
      <c r="M25" s="9">
        <f>COUNTIF(pesele[id],pesele[[#This Row],[id]])-1</f>
        <v>1</v>
      </c>
    </row>
    <row r="26" spans="1:13" x14ac:dyDescent="0.25">
      <c r="A26" t="s">
        <v>101</v>
      </c>
      <c r="B26" t="s">
        <v>102</v>
      </c>
      <c r="C26" t="s">
        <v>17</v>
      </c>
      <c r="D26">
        <f>MID(pesele[[#This Row],[PESEL]],1,2)+1900+IF(pesele[[#This Row],[miesiac]]&gt;13,100,0)</f>
        <v>1908</v>
      </c>
      <c r="E26">
        <f>IF(VALUE(MID(pesele[[#This Row],[PESEL]],3,2))&gt;13,VALUE(MID(pesele[[#This Row],[PESEL]],3,2))-20,VALUE(MID(pesele[[#This Row],[PESEL]],3,2)))</f>
        <v>9</v>
      </c>
      <c r="F26">
        <f>VALUE(MID(pesele[[#This Row],[PESEL]],6,2))</f>
        <v>10</v>
      </c>
      <c r="G26" s="9">
        <f>VALUE(MID(pesele[[#This Row],[PESEL]],7,2))</f>
        <v>4</v>
      </c>
      <c r="H26" t="str">
        <f>IF(MOD(MID(pesele[[#This Row],[PESEL]],10,1),2)=0,"k","m")</f>
        <v>m</v>
      </c>
      <c r="I26">
        <f>IF(pesele[[#This Row],[plec]]="k",IF(RIGHT(pesele[[#This Row],[Imie]],1)="a",0,1),0)</f>
        <v>0</v>
      </c>
      <c r="J26" t="str">
        <f>pesele[[#This Row],[Nazwisko]]&amp;pesele[[#This Row],[Imie]]</f>
        <v>KorkoszMateusz</v>
      </c>
      <c r="K26">
        <f>COUNTIF(pesele[nameid],pesele[[#This Row],[nameid]])-1</f>
        <v>0</v>
      </c>
      <c r="L26" s="9" t="str">
        <f>LEFT(pesele[[#This Row],[Imie]],1)&amp;LEFT(pesele[[#This Row],[Nazwisko]],3)&amp;RIGHT(pesele[[#This Row],[PESEL]],1)</f>
        <v>MKor0</v>
      </c>
      <c r="M26" s="9">
        <f>COUNTIF(pesele[id],pesele[[#This Row],[id]])-1</f>
        <v>1</v>
      </c>
    </row>
    <row r="27" spans="1:13" x14ac:dyDescent="0.25">
      <c r="A27" t="s">
        <v>1080</v>
      </c>
      <c r="B27" t="s">
        <v>1081</v>
      </c>
      <c r="C27" t="s">
        <v>17</v>
      </c>
      <c r="D27">
        <f>MID(pesele[[#This Row],[PESEL]],1,2)+1900+IF(pesele[[#This Row],[miesiac]]&gt;13,100,0)</f>
        <v>1989</v>
      </c>
      <c r="E27">
        <f>IF(VALUE(MID(pesele[[#This Row],[PESEL]],3,2))&gt;13,VALUE(MID(pesele[[#This Row],[PESEL]],3,2))-20,VALUE(MID(pesele[[#This Row],[PESEL]],3,2)))</f>
        <v>3</v>
      </c>
      <c r="F27">
        <f>VALUE(MID(pesele[[#This Row],[PESEL]],6,2))</f>
        <v>14</v>
      </c>
      <c r="G27" s="9">
        <f>VALUE(MID(pesele[[#This Row],[PESEL]],7,2))</f>
        <v>43</v>
      </c>
      <c r="H27" t="str">
        <f>IF(MOD(MID(pesele[[#This Row],[PESEL]],10,1),2)=0,"k","m")</f>
        <v>m</v>
      </c>
      <c r="I27">
        <f>IF(pesele[[#This Row],[plec]]="k",IF(RIGHT(pesele[[#This Row],[Imie]],1)="a",0,1),0)</f>
        <v>0</v>
      </c>
      <c r="J27" t="str">
        <f>pesele[[#This Row],[Nazwisko]]&amp;pesele[[#This Row],[Imie]]</f>
        <v>KornatowskiMateusz</v>
      </c>
      <c r="K27">
        <f>COUNTIF(pesele[nameid],pesele[[#This Row],[nameid]])-1</f>
        <v>0</v>
      </c>
      <c r="L27" s="9" t="str">
        <f>LEFT(pesele[[#This Row],[Imie]],1)&amp;LEFT(pesele[[#This Row],[Nazwisko]],3)&amp;RIGHT(pesele[[#This Row],[PESEL]],1)</f>
        <v>MKor0</v>
      </c>
      <c r="M27" s="9">
        <f>COUNTIF(pesele[id],pesele[[#This Row],[id]])-1</f>
        <v>1</v>
      </c>
    </row>
    <row r="28" spans="1:13" x14ac:dyDescent="0.25">
      <c r="A28" t="s">
        <v>726</v>
      </c>
      <c r="B28" t="s">
        <v>415</v>
      </c>
      <c r="C28" t="s">
        <v>214</v>
      </c>
      <c r="D28">
        <f>MID(pesele[[#This Row],[PESEL]],1,2)+1900+IF(pesele[[#This Row],[miesiac]]&gt;13,100,0)</f>
        <v>1909</v>
      </c>
      <c r="E28">
        <f>IF(VALUE(MID(pesele[[#This Row],[PESEL]],3,2))&gt;13,VALUE(MID(pesele[[#This Row],[PESEL]],3,2))-20,VALUE(MID(pesele[[#This Row],[PESEL]],3,2)))</f>
        <v>12</v>
      </c>
      <c r="F28">
        <f>VALUE(MID(pesele[[#This Row],[PESEL]],6,2))</f>
        <v>10</v>
      </c>
      <c r="G28" s="9">
        <f>VALUE(MID(pesele[[#This Row],[PESEL]],7,2))</f>
        <v>3</v>
      </c>
      <c r="H28" t="str">
        <f>IF(MOD(MID(pesele[[#This Row],[PESEL]],10,1),2)=0,"k","m")</f>
        <v>k</v>
      </c>
      <c r="I28">
        <f>IF(pesele[[#This Row],[plec]]="k",IF(RIGHT(pesele[[#This Row],[Imie]],1)="a",0,1),0)</f>
        <v>0</v>
      </c>
      <c r="J28" t="str">
        <f>pesele[[#This Row],[Nazwisko]]&amp;pesele[[#This Row],[Imie]]</f>
        <v>LubinskaMarta</v>
      </c>
      <c r="K28">
        <f>COUNTIF(pesele[nameid],pesele[[#This Row],[nameid]])-1</f>
        <v>0</v>
      </c>
      <c r="L28" s="9" t="str">
        <f>LEFT(pesele[[#This Row],[Imie]],1)&amp;LEFT(pesele[[#This Row],[Nazwisko]],3)&amp;RIGHT(pesele[[#This Row],[PESEL]],1)</f>
        <v>MLub7</v>
      </c>
      <c r="M28" s="9">
        <f>COUNTIF(pesele[id],pesele[[#This Row],[id]])-1</f>
        <v>1</v>
      </c>
    </row>
    <row r="29" spans="1:13" x14ac:dyDescent="0.25">
      <c r="A29" t="s">
        <v>414</v>
      </c>
      <c r="B29" t="s">
        <v>415</v>
      </c>
      <c r="C29" t="s">
        <v>416</v>
      </c>
      <c r="D29">
        <f>MID(pesele[[#This Row],[PESEL]],1,2)+1900+IF(pesele[[#This Row],[miesiac]]&gt;13,100,0)</f>
        <v>1909</v>
      </c>
      <c r="E29">
        <f>IF(VALUE(MID(pesele[[#This Row],[PESEL]],3,2))&gt;13,VALUE(MID(pesele[[#This Row],[PESEL]],3,2))-20,VALUE(MID(pesele[[#This Row],[PESEL]],3,2)))</f>
        <v>2</v>
      </c>
      <c r="F29">
        <f>VALUE(MID(pesele[[#This Row],[PESEL]],6,2))</f>
        <v>70</v>
      </c>
      <c r="G29" s="9">
        <f>VALUE(MID(pesele[[#This Row],[PESEL]],7,2))</f>
        <v>4</v>
      </c>
      <c r="H29" t="str">
        <f>IF(MOD(MID(pesele[[#This Row],[PESEL]],10,1),2)=0,"k","m")</f>
        <v>k</v>
      </c>
      <c r="I29">
        <f>IF(pesele[[#This Row],[plec]]="k",IF(RIGHT(pesele[[#This Row],[Imie]],1)="a",0,1),0)</f>
        <v>0</v>
      </c>
      <c r="J29" t="str">
        <f>pesele[[#This Row],[Nazwisko]]&amp;pesele[[#This Row],[Imie]]</f>
        <v>LubinskaMagdalena</v>
      </c>
      <c r="K29">
        <f>COUNTIF(pesele[nameid],pesele[[#This Row],[nameid]])-1</f>
        <v>0</v>
      </c>
      <c r="L29" s="9" t="str">
        <f>LEFT(pesele[[#This Row],[Imie]],1)&amp;LEFT(pesele[[#This Row],[Nazwisko]],3)&amp;RIGHT(pesele[[#This Row],[PESEL]],1)</f>
        <v>MLub7</v>
      </c>
      <c r="M29" s="9">
        <f>COUNTIF(pesele[id],pesele[[#This Row],[id]])-1</f>
        <v>1</v>
      </c>
    </row>
    <row r="30" spans="1:13" x14ac:dyDescent="0.25">
      <c r="A30" t="s">
        <v>57</v>
      </c>
      <c r="B30" t="s">
        <v>58</v>
      </c>
      <c r="C30" t="s">
        <v>8</v>
      </c>
      <c r="D30">
        <f>MID(pesele[[#This Row],[PESEL]],1,2)+1900+IF(pesele[[#This Row],[miesiac]]&gt;13,100,0)</f>
        <v>1908</v>
      </c>
      <c r="E30">
        <f>IF(VALUE(MID(pesele[[#This Row],[PESEL]],3,2))&gt;13,VALUE(MID(pesele[[#This Row],[PESEL]],3,2))-20,VALUE(MID(pesele[[#This Row],[PESEL]],3,2)))</f>
        <v>7</v>
      </c>
      <c r="F30">
        <f>VALUE(MID(pesele[[#This Row],[PESEL]],6,2))</f>
        <v>20</v>
      </c>
      <c r="G30" s="9">
        <f>VALUE(MID(pesele[[#This Row],[PESEL]],7,2))</f>
        <v>7</v>
      </c>
      <c r="H30" t="str">
        <f>IF(MOD(MID(pesele[[#This Row],[PESEL]],10,1),2)=0,"k","m")</f>
        <v>m</v>
      </c>
      <c r="I30">
        <f>IF(pesele[[#This Row],[plec]]="k",IF(RIGHT(pesele[[#This Row],[Imie]],1)="a",0,1),0)</f>
        <v>0</v>
      </c>
      <c r="J30" t="str">
        <f>pesele[[#This Row],[Nazwisko]]&amp;pesele[[#This Row],[Imie]]</f>
        <v>JakudczykNikodem</v>
      </c>
      <c r="K30">
        <f>COUNTIF(pesele[nameid],pesele[[#This Row],[nameid]])-1</f>
        <v>0</v>
      </c>
      <c r="L30" s="9" t="str">
        <f>LEFT(pesele[[#This Row],[Imie]],1)&amp;LEFT(pesele[[#This Row],[Nazwisko]],3)&amp;RIGHT(pesele[[#This Row],[PESEL]],1)</f>
        <v>NJak2</v>
      </c>
      <c r="M30" s="9">
        <f>COUNTIF(pesele[id],pesele[[#This Row],[id]])-1</f>
        <v>1</v>
      </c>
    </row>
    <row r="31" spans="1:13" x14ac:dyDescent="0.25">
      <c r="A31" t="s">
        <v>387</v>
      </c>
      <c r="B31" t="s">
        <v>388</v>
      </c>
      <c r="C31" t="s">
        <v>241</v>
      </c>
      <c r="D31">
        <f>MID(pesele[[#This Row],[PESEL]],1,2)+1900+IF(pesele[[#This Row],[miesiac]]&gt;13,100,0)</f>
        <v>1909</v>
      </c>
      <c r="E31">
        <f>IF(VALUE(MID(pesele[[#This Row],[PESEL]],3,2))&gt;13,VALUE(MID(pesele[[#This Row],[PESEL]],3,2))-20,VALUE(MID(pesele[[#This Row],[PESEL]],3,2)))</f>
        <v>1</v>
      </c>
      <c r="F31">
        <f>VALUE(MID(pesele[[#This Row],[PESEL]],6,2))</f>
        <v>61</v>
      </c>
      <c r="G31" s="9">
        <f>VALUE(MID(pesele[[#This Row],[PESEL]],7,2))</f>
        <v>10</v>
      </c>
      <c r="H31" t="str">
        <f>IF(MOD(MID(pesele[[#This Row],[PESEL]],10,1),2)=0,"k","m")</f>
        <v>k</v>
      </c>
      <c r="I31">
        <f>IF(pesele[[#This Row],[plec]]="k",IF(RIGHT(pesele[[#This Row],[Imie]],1)="a",0,1),0)</f>
        <v>0</v>
      </c>
      <c r="J31" t="str">
        <f>pesele[[#This Row],[Nazwisko]]&amp;pesele[[#This Row],[Imie]]</f>
        <v>JakubczykNatalia</v>
      </c>
      <c r="K31">
        <f>COUNTIF(pesele[nameid],pesele[[#This Row],[nameid]])-1</f>
        <v>0</v>
      </c>
      <c r="L31" s="9" t="str">
        <f>LEFT(pesele[[#This Row],[Imie]],1)&amp;LEFT(pesele[[#This Row],[Nazwisko]],3)&amp;RIGHT(pesele[[#This Row],[PESEL]],1)</f>
        <v>NJak2</v>
      </c>
      <c r="M31" s="9">
        <f>COUNTIF(pesele[id],pesele[[#This Row],[id]])-1</f>
        <v>1</v>
      </c>
    </row>
    <row r="32" spans="1:13" x14ac:dyDescent="0.25">
      <c r="A32" t="s">
        <v>444</v>
      </c>
      <c r="B32" t="s">
        <v>445</v>
      </c>
      <c r="C32" t="s">
        <v>241</v>
      </c>
      <c r="D32">
        <f>MID(pesele[[#This Row],[PESEL]],1,2)+1900+IF(pesele[[#This Row],[miesiac]]&gt;13,100,0)</f>
        <v>1909</v>
      </c>
      <c r="E32">
        <f>IF(VALUE(MID(pesele[[#This Row],[PESEL]],3,2))&gt;13,VALUE(MID(pesele[[#This Row],[PESEL]],3,2))-20,VALUE(MID(pesele[[#This Row],[PESEL]],3,2)))</f>
        <v>2</v>
      </c>
      <c r="F32">
        <f>VALUE(MID(pesele[[#This Row],[PESEL]],6,2))</f>
        <v>60</v>
      </c>
      <c r="G32" s="9">
        <f>VALUE(MID(pesele[[#This Row],[PESEL]],7,2))</f>
        <v>1</v>
      </c>
      <c r="H32" t="str">
        <f>IF(MOD(MID(pesele[[#This Row],[PESEL]],10,1),2)=0,"k","m")</f>
        <v>k</v>
      </c>
      <c r="I32">
        <f>IF(pesele[[#This Row],[plec]]="k",IF(RIGHT(pesele[[#This Row],[Imie]],1)="a",0,1),0)</f>
        <v>0</v>
      </c>
      <c r="J32" t="str">
        <f>pesele[[#This Row],[Nazwisko]]&amp;pesele[[#This Row],[Imie]]</f>
        <v>JanikNatalia</v>
      </c>
      <c r="K32">
        <f>COUNTIF(pesele[nameid],pesele[[#This Row],[nameid]])-1</f>
        <v>0</v>
      </c>
      <c r="L32" s="9" t="str">
        <f>LEFT(pesele[[#This Row],[Imie]],1)&amp;LEFT(pesele[[#This Row],[Nazwisko]],3)&amp;RIGHT(pesele[[#This Row],[PESEL]],1)</f>
        <v>NJan3</v>
      </c>
      <c r="M32" s="9">
        <f>COUNTIF(pesele[id],pesele[[#This Row],[id]])-1</f>
        <v>1</v>
      </c>
    </row>
    <row r="33" spans="1:13" x14ac:dyDescent="0.25">
      <c r="A33" t="s">
        <v>455</v>
      </c>
      <c r="B33" t="s">
        <v>456</v>
      </c>
      <c r="C33" t="s">
        <v>457</v>
      </c>
      <c r="D33">
        <f>MID(pesele[[#This Row],[PESEL]],1,2)+1900+IF(pesele[[#This Row],[miesiac]]&gt;13,100,0)</f>
        <v>1909</v>
      </c>
      <c r="E33">
        <f>IF(VALUE(MID(pesele[[#This Row],[PESEL]],3,2))&gt;13,VALUE(MID(pesele[[#This Row],[PESEL]],3,2))-20,VALUE(MID(pesele[[#This Row],[PESEL]],3,2)))</f>
        <v>9</v>
      </c>
      <c r="F33">
        <f>VALUE(MID(pesele[[#This Row],[PESEL]],6,2))</f>
        <v>0</v>
      </c>
      <c r="G33" s="9">
        <f>VALUE(MID(pesele[[#This Row],[PESEL]],7,2))</f>
        <v>8</v>
      </c>
      <c r="H33" t="str">
        <f>IF(MOD(MID(pesele[[#This Row],[PESEL]],10,1),2)=0,"k","m")</f>
        <v>m</v>
      </c>
      <c r="I33">
        <f>IF(pesele[[#This Row],[plec]]="k",IF(RIGHT(pesele[[#This Row],[Imie]],1)="a",0,1),0)</f>
        <v>0</v>
      </c>
      <c r="J33" t="str">
        <f>pesele[[#This Row],[Nazwisko]]&amp;pesele[[#This Row],[Imie]]</f>
        <v>JaniakNico</v>
      </c>
      <c r="K33">
        <f>COUNTIF(pesele[nameid],pesele[[#This Row],[nameid]])-1</f>
        <v>0</v>
      </c>
      <c r="L33" s="9" t="str">
        <f>LEFT(pesele[[#This Row],[Imie]],1)&amp;LEFT(pesele[[#This Row],[Nazwisko]],3)&amp;RIGHT(pesele[[#This Row],[PESEL]],1)</f>
        <v>NJan3</v>
      </c>
      <c r="M33" s="9">
        <f>COUNTIF(pesele[id],pesele[[#This Row],[id]])-1</f>
        <v>1</v>
      </c>
    </row>
    <row r="34" spans="1:13" x14ac:dyDescent="0.25">
      <c r="A34" t="s">
        <v>74</v>
      </c>
      <c r="B34" t="s">
        <v>75</v>
      </c>
      <c r="C34" t="s">
        <v>8</v>
      </c>
      <c r="D34">
        <f>MID(pesele[[#This Row],[PESEL]],1,2)+1900+IF(pesele[[#This Row],[miesiac]]&gt;13,100,0)</f>
        <v>1908</v>
      </c>
      <c r="E34">
        <f>IF(VALUE(MID(pesele[[#This Row],[PESEL]],3,2))&gt;13,VALUE(MID(pesele[[#This Row],[PESEL]],3,2))-20,VALUE(MID(pesele[[#This Row],[PESEL]],3,2)))</f>
        <v>8</v>
      </c>
      <c r="F34">
        <f>VALUE(MID(pesele[[#This Row],[PESEL]],6,2))</f>
        <v>20</v>
      </c>
      <c r="G34" s="9">
        <f>VALUE(MID(pesele[[#This Row],[PESEL]],7,2))</f>
        <v>3</v>
      </c>
      <c r="H34" t="str">
        <f>IF(MOD(MID(pesele[[#This Row],[PESEL]],10,1),2)=0,"k","m")</f>
        <v>m</v>
      </c>
      <c r="I34">
        <f>IF(pesele[[#This Row],[plec]]="k",IF(RIGHT(pesele[[#This Row],[Imie]],1)="a",0,1),0)</f>
        <v>0</v>
      </c>
      <c r="J34" t="str">
        <f>pesele[[#This Row],[Nazwisko]]&amp;pesele[[#This Row],[Imie]]</f>
        <v>JanczynskiNikodem</v>
      </c>
      <c r="K34">
        <f>COUNTIF(pesele[nameid],pesele[[#This Row],[nameid]])-1</f>
        <v>0</v>
      </c>
      <c r="L34" s="9" t="str">
        <f>LEFT(pesele[[#This Row],[Imie]],1)&amp;LEFT(pesele[[#This Row],[Nazwisko]],3)&amp;RIGHT(pesele[[#This Row],[PESEL]],1)</f>
        <v>NJan6</v>
      </c>
      <c r="M34" s="9">
        <f>COUNTIF(pesele[id],pesele[[#This Row],[id]])-1</f>
        <v>1</v>
      </c>
    </row>
    <row r="35" spans="1:13" x14ac:dyDescent="0.25">
      <c r="A35" t="s">
        <v>620</v>
      </c>
      <c r="B35" t="s">
        <v>621</v>
      </c>
      <c r="C35" t="s">
        <v>241</v>
      </c>
      <c r="D35">
        <f>MID(pesele[[#This Row],[PESEL]],1,2)+1900+IF(pesele[[#This Row],[miesiac]]&gt;13,100,0)</f>
        <v>1909</v>
      </c>
      <c r="E35">
        <f>IF(VALUE(MID(pesele[[#This Row],[PESEL]],3,2))&gt;13,VALUE(MID(pesele[[#This Row],[PESEL]],3,2))-20,VALUE(MID(pesele[[#This Row],[PESEL]],3,2)))</f>
        <v>11</v>
      </c>
      <c r="F35">
        <f>VALUE(MID(pesele[[#This Row],[PESEL]],6,2))</f>
        <v>30</v>
      </c>
      <c r="G35" s="9">
        <f>VALUE(MID(pesele[[#This Row],[PESEL]],7,2))</f>
        <v>3</v>
      </c>
      <c r="H35" t="str">
        <f>IF(MOD(MID(pesele[[#This Row],[PESEL]],10,1),2)=0,"k","m")</f>
        <v>k</v>
      </c>
      <c r="I35">
        <f>IF(pesele[[#This Row],[plec]]="k",IF(RIGHT(pesele[[#This Row],[Imie]],1)="a",0,1),0)</f>
        <v>0</v>
      </c>
      <c r="J35" t="str">
        <f>pesele[[#This Row],[Nazwisko]]&amp;pesele[[#This Row],[Imie]]</f>
        <v>JaniszekNatalia</v>
      </c>
      <c r="K35">
        <f>COUNTIF(pesele[nameid],pesele[[#This Row],[nameid]])-1</f>
        <v>0</v>
      </c>
      <c r="L35" s="9" t="str">
        <f>LEFT(pesele[[#This Row],[Imie]],1)&amp;LEFT(pesele[[#This Row],[Nazwisko]],3)&amp;RIGHT(pesele[[#This Row],[PESEL]],1)</f>
        <v>NJan6</v>
      </c>
      <c r="M35" s="9">
        <f>COUNTIF(pesele[id],pesele[[#This Row],[id]])-1</f>
        <v>1</v>
      </c>
    </row>
    <row r="36" spans="1:13" x14ac:dyDescent="0.25">
      <c r="A36" t="s">
        <v>585</v>
      </c>
      <c r="B36" t="s">
        <v>586</v>
      </c>
      <c r="C36" t="s">
        <v>47</v>
      </c>
      <c r="D36">
        <f>MID(pesele[[#This Row],[PESEL]],1,2)+1900+IF(pesele[[#This Row],[miesiac]]&gt;13,100,0)</f>
        <v>1909</v>
      </c>
      <c r="E36">
        <f>IF(VALUE(MID(pesele[[#This Row],[PESEL]],3,2))&gt;13,VALUE(MID(pesele[[#This Row],[PESEL]],3,2))-20,VALUE(MID(pesele[[#This Row],[PESEL]],3,2)))</f>
        <v>11</v>
      </c>
      <c r="F36">
        <f>VALUE(MID(pesele[[#This Row],[PESEL]],6,2))</f>
        <v>40</v>
      </c>
      <c r="G36" s="9">
        <f>VALUE(MID(pesele[[#This Row],[PESEL]],7,2))</f>
        <v>8</v>
      </c>
      <c r="H36" t="str">
        <f>IF(MOD(MID(pesele[[#This Row],[PESEL]],10,1),2)=0,"k","m")</f>
        <v>m</v>
      </c>
      <c r="I36">
        <f>IF(pesele[[#This Row],[plec]]="k",IF(RIGHT(pesele[[#This Row],[Imie]],1)="a",0,1),0)</f>
        <v>0</v>
      </c>
      <c r="J36" t="str">
        <f>pesele[[#This Row],[Nazwisko]]&amp;pesele[[#This Row],[Imie]]</f>
        <v>CieslikSzymon</v>
      </c>
      <c r="K36">
        <f>COUNTIF(pesele[nameid],pesele[[#This Row],[nameid]])-1</f>
        <v>0</v>
      </c>
      <c r="L36" s="9" t="str">
        <f>LEFT(pesele[[#This Row],[Imie]],1)&amp;LEFT(pesele[[#This Row],[Nazwisko]],3)&amp;RIGHT(pesele[[#This Row],[PESEL]],1)</f>
        <v>SCie9</v>
      </c>
      <c r="M36" s="9">
        <f>COUNTIF(pesele[id],pesele[[#This Row],[id]])-1</f>
        <v>1</v>
      </c>
    </row>
    <row r="37" spans="1:13" x14ac:dyDescent="0.25">
      <c r="A37" t="s">
        <v>1108</v>
      </c>
      <c r="B37" t="s">
        <v>586</v>
      </c>
      <c r="C37" t="s">
        <v>223</v>
      </c>
      <c r="D37">
        <f>MID(pesele[[#This Row],[PESEL]],1,2)+1900+IF(pesele[[#This Row],[miesiac]]&gt;13,100,0)</f>
        <v>1989</v>
      </c>
      <c r="E37">
        <f>IF(VALUE(MID(pesele[[#This Row],[PESEL]],3,2))&gt;13,VALUE(MID(pesele[[#This Row],[PESEL]],3,2))-20,VALUE(MID(pesele[[#This Row],[PESEL]],3,2)))</f>
        <v>8</v>
      </c>
      <c r="F37">
        <f>VALUE(MID(pesele[[#This Row],[PESEL]],6,2))</f>
        <v>60</v>
      </c>
      <c r="G37" s="9">
        <f>VALUE(MID(pesele[[#This Row],[PESEL]],7,2))</f>
        <v>8</v>
      </c>
      <c r="H37" t="str">
        <f>IF(MOD(MID(pesele[[#This Row],[PESEL]],10,1),2)=0,"k","m")</f>
        <v>m</v>
      </c>
      <c r="I37">
        <f>IF(pesele[[#This Row],[plec]]="k",IF(RIGHT(pesele[[#This Row],[Imie]],1)="a",0,1),0)</f>
        <v>0</v>
      </c>
      <c r="J37" t="str">
        <f>pesele[[#This Row],[Nazwisko]]&amp;pesele[[#This Row],[Imie]]</f>
        <v>CieslikStanislaw</v>
      </c>
      <c r="K37">
        <f>COUNTIF(pesele[nameid],pesele[[#This Row],[nameid]])-1</f>
        <v>0</v>
      </c>
      <c r="L37" s="9" t="str">
        <f>LEFT(pesele[[#This Row],[Imie]],1)&amp;LEFT(pesele[[#This Row],[Nazwisko]],3)&amp;RIGHT(pesele[[#This Row],[PESEL]],1)</f>
        <v>SCie9</v>
      </c>
      <c r="M37" s="9">
        <f>COUNTIF(pesele[id],pesele[[#This Row],[id]])-1</f>
        <v>1</v>
      </c>
    </row>
    <row r="38" spans="1:13" x14ac:dyDescent="0.25">
      <c r="A38" t="s">
        <v>45</v>
      </c>
      <c r="B38" t="s">
        <v>46</v>
      </c>
      <c r="C38" t="s">
        <v>47</v>
      </c>
      <c r="D38">
        <f>MID(pesele[[#This Row],[PESEL]],1,2)+1900+IF(pesele[[#This Row],[miesiac]]&gt;13,100,0)</f>
        <v>1908</v>
      </c>
      <c r="E38">
        <f>IF(VALUE(MID(pesele[[#This Row],[PESEL]],3,2))&gt;13,VALUE(MID(pesele[[#This Row],[PESEL]],3,2))-20,VALUE(MID(pesele[[#This Row],[PESEL]],3,2)))</f>
        <v>6</v>
      </c>
      <c r="F38">
        <f>VALUE(MID(pesele[[#This Row],[PESEL]],6,2))</f>
        <v>31</v>
      </c>
      <c r="G38" s="9">
        <f>VALUE(MID(pesele[[#This Row],[PESEL]],7,2))</f>
        <v>11</v>
      </c>
      <c r="H38" t="str">
        <f>IF(MOD(MID(pesele[[#This Row],[PESEL]],10,1),2)=0,"k","m")</f>
        <v>m</v>
      </c>
      <c r="I38">
        <f>IF(pesele[[#This Row],[plec]]="k",IF(RIGHT(pesele[[#This Row],[Imie]],1)="a",0,1),0)</f>
        <v>0</v>
      </c>
      <c r="J38" t="str">
        <f>pesele[[#This Row],[Nazwisko]]&amp;pesele[[#This Row],[Imie]]</f>
        <v>DabrowaSzymon</v>
      </c>
      <c r="K38">
        <f>COUNTIF(pesele[nameid],pesele[[#This Row],[nameid]])-1</f>
        <v>0</v>
      </c>
      <c r="L38" s="9" t="str">
        <f>LEFT(pesele[[#This Row],[Imie]],1)&amp;LEFT(pesele[[#This Row],[Nazwisko]],3)&amp;RIGHT(pesele[[#This Row],[PESEL]],1)</f>
        <v>SDab7</v>
      </c>
      <c r="M38" s="9">
        <f>COUNTIF(pesele[id],pesele[[#This Row],[id]])-1</f>
        <v>1</v>
      </c>
    </row>
    <row r="39" spans="1:13" x14ac:dyDescent="0.25">
      <c r="A39" t="s">
        <v>1077</v>
      </c>
      <c r="B39" t="s">
        <v>123</v>
      </c>
      <c r="C39" t="s">
        <v>223</v>
      </c>
      <c r="D39">
        <f>MID(pesele[[#This Row],[PESEL]],1,2)+1900+IF(pesele[[#This Row],[miesiac]]&gt;13,100,0)</f>
        <v>1989</v>
      </c>
      <c r="E39">
        <f>IF(VALUE(MID(pesele[[#This Row],[PESEL]],3,2))&gt;13,VALUE(MID(pesele[[#This Row],[PESEL]],3,2))-20,VALUE(MID(pesele[[#This Row],[PESEL]],3,2)))</f>
        <v>2</v>
      </c>
      <c r="F39">
        <f>VALUE(MID(pesele[[#This Row],[PESEL]],6,2))</f>
        <v>69</v>
      </c>
      <c r="G39" s="9">
        <f>VALUE(MID(pesele[[#This Row],[PESEL]],7,2))</f>
        <v>97</v>
      </c>
      <c r="H39" t="str">
        <f>IF(MOD(MID(pesele[[#This Row],[PESEL]],10,1),2)=0,"k","m")</f>
        <v>m</v>
      </c>
      <c r="I39">
        <f>IF(pesele[[#This Row],[plec]]="k",IF(RIGHT(pesele[[#This Row],[Imie]],1)="a",0,1),0)</f>
        <v>0</v>
      </c>
      <c r="J39" t="str">
        <f>pesele[[#This Row],[Nazwisko]]&amp;pesele[[#This Row],[Imie]]</f>
        <v>DabrowskiStanislaw</v>
      </c>
      <c r="K39">
        <f>COUNTIF(pesele[nameid],pesele[[#This Row],[nameid]])-1</f>
        <v>0</v>
      </c>
      <c r="L39" s="9" t="str">
        <f>LEFT(pesele[[#This Row],[Imie]],1)&amp;LEFT(pesele[[#This Row],[Nazwisko]],3)&amp;RIGHT(pesele[[#This Row],[PESEL]],1)</f>
        <v>SDab7</v>
      </c>
      <c r="M39" s="9">
        <f>COUNTIF(pesele[id],pesele[[#This Row],[id]])-1</f>
        <v>1</v>
      </c>
    </row>
    <row r="40" spans="1:13" x14ac:dyDescent="0.25">
      <c r="A40" t="s">
        <v>1118</v>
      </c>
      <c r="B40" t="s">
        <v>1119</v>
      </c>
      <c r="C40" t="s">
        <v>86</v>
      </c>
      <c r="D40">
        <f>MID(pesele[[#This Row],[PESEL]],1,2)+1900+IF(pesele[[#This Row],[miesiac]]&gt;13,100,0)</f>
        <v>1989</v>
      </c>
      <c r="E40">
        <f>IF(VALUE(MID(pesele[[#This Row],[PESEL]],3,2))&gt;13,VALUE(MID(pesele[[#This Row],[PESEL]],3,2))-20,VALUE(MID(pesele[[#This Row],[PESEL]],3,2)))</f>
        <v>12</v>
      </c>
      <c r="F40">
        <f>VALUE(MID(pesele[[#This Row],[PESEL]],6,2))</f>
        <v>95</v>
      </c>
      <c r="G40" s="9">
        <f>VALUE(MID(pesele[[#This Row],[PESEL]],7,2))</f>
        <v>52</v>
      </c>
      <c r="H40" t="str">
        <f>IF(MOD(MID(pesele[[#This Row],[PESEL]],10,1),2)=0,"k","m")</f>
        <v>k</v>
      </c>
      <c r="I40">
        <f>IF(pesele[[#This Row],[plec]]="k",IF(RIGHT(pesele[[#This Row],[Imie]],1)="a",0,1),0)</f>
        <v>0</v>
      </c>
      <c r="J40" t="str">
        <f>pesele[[#This Row],[Nazwisko]]&amp;pesele[[#This Row],[Imie]]</f>
        <v>AdamczykZuzanna</v>
      </c>
      <c r="K40">
        <f>COUNTIF(pesele[nameid],pesele[[#This Row],[nameid]])-1</f>
        <v>0</v>
      </c>
      <c r="L40" s="9" t="str">
        <f>LEFT(pesele[[#This Row],[Imie]],1)&amp;LEFT(pesele[[#This Row],[Nazwisko]],3)&amp;RIGHT(pesele[[#This Row],[PESEL]],1)</f>
        <v>ZAda1</v>
      </c>
      <c r="M40" s="9">
        <f>COUNTIF(pesele[id],pesele[[#This Row],[id]])-1</f>
        <v>1</v>
      </c>
    </row>
    <row r="41" spans="1:13" x14ac:dyDescent="0.25">
      <c r="A41" t="s">
        <v>961</v>
      </c>
      <c r="B41" t="s">
        <v>962</v>
      </c>
      <c r="C41" t="s">
        <v>428</v>
      </c>
      <c r="D41">
        <f>MID(pesele[[#This Row],[PESEL]],1,2)+1900+IF(pesele[[#This Row],[miesiac]]&gt;13,100,0)</f>
        <v>1974</v>
      </c>
      <c r="E41">
        <f>IF(VALUE(MID(pesele[[#This Row],[PESEL]],3,2))&gt;13,VALUE(MID(pesele[[#This Row],[PESEL]],3,2))-20,VALUE(MID(pesele[[#This Row],[PESEL]],3,2)))</f>
        <v>12</v>
      </c>
      <c r="F41">
        <f>VALUE(MID(pesele[[#This Row],[PESEL]],6,2))</f>
        <v>28</v>
      </c>
      <c r="G41" s="9">
        <f>VALUE(MID(pesele[[#This Row],[PESEL]],7,2))</f>
        <v>84</v>
      </c>
      <c r="H41" t="str">
        <f>IF(MOD(MID(pesele[[#This Row],[PESEL]],10,1),2)=0,"k","m")</f>
        <v>k</v>
      </c>
      <c r="I41">
        <f>IF(pesele[[#This Row],[plec]]="k",IF(RIGHT(pesele[[#This Row],[Imie]],1)="a",0,1),0)</f>
        <v>0</v>
      </c>
      <c r="J41" t="str">
        <f>pesele[[#This Row],[Nazwisko]]&amp;pesele[[#This Row],[Imie]]</f>
        <v>AdamiakZofia</v>
      </c>
      <c r="K41">
        <f>COUNTIF(pesele[nameid],pesele[[#This Row],[nameid]])-1</f>
        <v>0</v>
      </c>
      <c r="L41" s="9" t="str">
        <f>LEFT(pesele[[#This Row],[Imie]],1)&amp;LEFT(pesele[[#This Row],[Nazwisko]],3)&amp;RIGHT(pesele[[#This Row],[PESEL]],1)</f>
        <v>ZAda1</v>
      </c>
      <c r="M41" s="9">
        <f>COUNTIF(pesele[id],pesele[[#This Row],[id]])-1</f>
        <v>1</v>
      </c>
    </row>
    <row r="42" spans="1:13" x14ac:dyDescent="0.25">
      <c r="A42" t="s">
        <v>349</v>
      </c>
      <c r="B42" t="s">
        <v>350</v>
      </c>
      <c r="C42" t="s">
        <v>351</v>
      </c>
      <c r="D42">
        <f>MID(pesele[[#This Row],[PESEL]],1,2)+1900+IF(pesele[[#This Row],[miesiac]]&gt;13,100,0)</f>
        <v>1909</v>
      </c>
      <c r="E42">
        <f>IF(VALUE(MID(pesele[[#This Row],[PESEL]],3,2))&gt;13,VALUE(MID(pesele[[#This Row],[PESEL]],3,2))-20,VALUE(MID(pesele[[#This Row],[PESEL]],3,2)))</f>
        <v>1</v>
      </c>
      <c r="F42">
        <f>VALUE(MID(pesele[[#This Row],[PESEL]],6,2))</f>
        <v>70</v>
      </c>
      <c r="G42" s="9">
        <f>VALUE(MID(pesele[[#This Row],[PESEL]],7,2))</f>
        <v>0</v>
      </c>
      <c r="H42" t="str">
        <f>IF(MOD(MID(pesele[[#This Row],[PESEL]],10,1),2)=0,"k","m")</f>
        <v>k</v>
      </c>
      <c r="I42">
        <f>IF(pesele[[#This Row],[plec]]="k",IF(RIGHT(pesele[[#This Row],[Imie]],1)="a",0,1),0)</f>
        <v>0</v>
      </c>
      <c r="J42" t="str">
        <f>pesele[[#This Row],[Nazwisko]]&amp;pesele[[#This Row],[Imie]]</f>
        <v>KozlowskaMalgorzata</v>
      </c>
      <c r="K42">
        <f>COUNTIF(pesele[nameid],pesele[[#This Row],[nameid]])-1</f>
        <v>2</v>
      </c>
      <c r="L42" s="9" t="str">
        <f>LEFT(pesele[[#This Row],[Imie]],1)&amp;LEFT(pesele[[#This Row],[Nazwisko]],3)&amp;RIGHT(pesele[[#This Row],[PESEL]],1)</f>
        <v>MKoz4</v>
      </c>
      <c r="M42" s="9">
        <f>COUNTIF(pesele[id],pesele[[#This Row],[id]])-1</f>
        <v>0</v>
      </c>
    </row>
    <row r="43" spans="1:13" x14ac:dyDescent="0.25">
      <c r="A43" t="s">
        <v>124</v>
      </c>
      <c r="B43" t="s">
        <v>125</v>
      </c>
      <c r="C43" t="s">
        <v>25</v>
      </c>
      <c r="D43">
        <f>MID(pesele[[#This Row],[PESEL]],1,2)+1900+IF(pesele[[#This Row],[miesiac]]&gt;13,100,0)</f>
        <v>1908</v>
      </c>
      <c r="E43">
        <f>IF(VALUE(MID(pesele[[#This Row],[PESEL]],3,2))&gt;13,VALUE(MID(pesele[[#This Row],[PESEL]],3,2))-20,VALUE(MID(pesele[[#This Row],[PESEL]],3,2)))</f>
        <v>9</v>
      </c>
      <c r="F43">
        <f>VALUE(MID(pesele[[#This Row],[PESEL]],6,2))</f>
        <v>60</v>
      </c>
      <c r="G43" s="9">
        <f>VALUE(MID(pesele[[#This Row],[PESEL]],7,2))</f>
        <v>0</v>
      </c>
      <c r="H43" t="str">
        <f>IF(MOD(MID(pesele[[#This Row],[PESEL]],10,1),2)=0,"k","m")</f>
        <v>m</v>
      </c>
      <c r="I43">
        <f>IF(pesele[[#This Row],[plec]]="k",IF(RIGHT(pesele[[#This Row],[Imie]],1)="a",0,1),0)</f>
        <v>0</v>
      </c>
      <c r="J43" t="str">
        <f>pesele[[#This Row],[Nazwisko]]&amp;pesele[[#This Row],[Imie]]</f>
        <v>RowinskiJacek</v>
      </c>
      <c r="K43">
        <f>COUNTIF(pesele[nameid],pesele[[#This Row],[nameid]])-1</f>
        <v>0</v>
      </c>
      <c r="L43" s="9" t="str">
        <f>LEFT(pesele[[#This Row],[Imie]],1)&amp;LEFT(pesele[[#This Row],[Nazwisko]],3)&amp;RIGHT(pesele[[#This Row],[PESEL]],1)</f>
        <v>JRow5</v>
      </c>
      <c r="M43" s="9">
        <f>COUNTIF(pesele[id],pesele[[#This Row],[id]])-1</f>
        <v>0</v>
      </c>
    </row>
    <row r="44" spans="1:13" x14ac:dyDescent="0.25">
      <c r="A44" t="s">
        <v>129</v>
      </c>
      <c r="B44" t="s">
        <v>130</v>
      </c>
      <c r="C44" t="s">
        <v>131</v>
      </c>
      <c r="D44">
        <f>MID(pesele[[#This Row],[PESEL]],1,2)+1900+IF(pesele[[#This Row],[miesiac]]&gt;13,100,0)</f>
        <v>1908</v>
      </c>
      <c r="E44">
        <f>IF(VALUE(MID(pesele[[#This Row],[PESEL]],3,2))&gt;13,VALUE(MID(pesele[[#This Row],[PESEL]],3,2))-20,VALUE(MID(pesele[[#This Row],[PESEL]],3,2)))</f>
        <v>9</v>
      </c>
      <c r="F44">
        <f>VALUE(MID(pesele[[#This Row],[PESEL]],6,2))</f>
        <v>80</v>
      </c>
      <c r="G44" s="9">
        <f>VALUE(MID(pesele[[#This Row],[PESEL]],7,2))</f>
        <v>0</v>
      </c>
      <c r="H44" t="str">
        <f>IF(MOD(MID(pesele[[#This Row],[PESEL]],10,1),2)=0,"k","m")</f>
        <v>k</v>
      </c>
      <c r="I44">
        <f>IF(pesele[[#This Row],[plec]]="k",IF(RIGHT(pesele[[#This Row],[Imie]],1)="a",0,1),0)</f>
        <v>0</v>
      </c>
      <c r="J44" t="str">
        <f>pesele[[#This Row],[Nazwisko]]&amp;pesele[[#This Row],[Imie]]</f>
        <v>GozdalikOliwia</v>
      </c>
      <c r="K44">
        <f>COUNTIF(pesele[nameid],pesele[[#This Row],[nameid]])-1</f>
        <v>0</v>
      </c>
      <c r="L44" s="9" t="str">
        <f>LEFT(pesele[[#This Row],[Imie]],1)&amp;LEFT(pesele[[#This Row],[Nazwisko]],3)&amp;RIGHT(pesele[[#This Row],[PESEL]],1)</f>
        <v>OGoz4</v>
      </c>
      <c r="M44" s="9">
        <f>COUNTIF(pesele[id],pesele[[#This Row],[id]])-1</f>
        <v>0</v>
      </c>
    </row>
    <row r="45" spans="1:13" x14ac:dyDescent="0.25">
      <c r="A45" t="s">
        <v>138</v>
      </c>
      <c r="B45" t="s">
        <v>139</v>
      </c>
      <c r="C45" t="s">
        <v>56</v>
      </c>
      <c r="D45">
        <f>MID(pesele[[#This Row],[PESEL]],1,2)+1900+IF(pesele[[#This Row],[miesiac]]&gt;13,100,0)</f>
        <v>1908</v>
      </c>
      <c r="E45">
        <f>IF(VALUE(MID(pesele[[#This Row],[PESEL]],3,2))&gt;13,VALUE(MID(pesele[[#This Row],[PESEL]],3,2))-20,VALUE(MID(pesele[[#This Row],[PESEL]],3,2)))</f>
        <v>10</v>
      </c>
      <c r="F45">
        <f>VALUE(MID(pesele[[#This Row],[PESEL]],6,2))</f>
        <v>30</v>
      </c>
      <c r="G45" s="9">
        <f>VALUE(MID(pesele[[#This Row],[PESEL]],7,2))</f>
        <v>0</v>
      </c>
      <c r="H45" t="str">
        <f>IF(MOD(MID(pesele[[#This Row],[PESEL]],10,1),2)=0,"k","m")</f>
        <v>k</v>
      </c>
      <c r="I45">
        <f>IF(pesele[[#This Row],[plec]]="k",IF(RIGHT(pesele[[#This Row],[Imie]],1)="a",0,1),0)</f>
        <v>0</v>
      </c>
      <c r="J45" t="str">
        <f>pesele[[#This Row],[Nazwisko]]&amp;pesele[[#This Row],[Imie]]</f>
        <v>WendtAmelia</v>
      </c>
      <c r="K45">
        <f>COUNTIF(pesele[nameid],pesele[[#This Row],[nameid]])-1</f>
        <v>0</v>
      </c>
      <c r="L45" s="9" t="str">
        <f>LEFT(pesele[[#This Row],[Imie]],1)&amp;LEFT(pesele[[#This Row],[Nazwisko]],3)&amp;RIGHT(pesele[[#This Row],[PESEL]],1)</f>
        <v>AWen7</v>
      </c>
      <c r="M45" s="9">
        <f>COUNTIF(pesele[id],pesele[[#This Row],[id]])-1</f>
        <v>0</v>
      </c>
    </row>
    <row r="46" spans="1:13" x14ac:dyDescent="0.25">
      <c r="A46" t="s">
        <v>145</v>
      </c>
      <c r="B46" t="s">
        <v>146</v>
      </c>
      <c r="C46" t="s">
        <v>147</v>
      </c>
      <c r="D46">
        <f>MID(pesele[[#This Row],[PESEL]],1,2)+1900+IF(pesele[[#This Row],[miesiac]]&gt;13,100,0)</f>
        <v>1908</v>
      </c>
      <c r="E46">
        <f>IF(VALUE(MID(pesele[[#This Row],[PESEL]],3,2))&gt;13,VALUE(MID(pesele[[#This Row],[PESEL]],3,2))-20,VALUE(MID(pesele[[#This Row],[PESEL]],3,2)))</f>
        <v>10</v>
      </c>
      <c r="F46">
        <f>VALUE(MID(pesele[[#This Row],[PESEL]],6,2))</f>
        <v>50</v>
      </c>
      <c r="G46" s="9">
        <f>VALUE(MID(pesele[[#This Row],[PESEL]],7,2))</f>
        <v>0</v>
      </c>
      <c r="H46" t="str">
        <f>IF(MOD(MID(pesele[[#This Row],[PESEL]],10,1),2)=0,"k","m")</f>
        <v>k</v>
      </c>
      <c r="I46">
        <f>IF(pesele[[#This Row],[plec]]="k",IF(RIGHT(pesele[[#This Row],[Imie]],1)="a",0,1),0)</f>
        <v>0</v>
      </c>
      <c r="J46" t="str">
        <f>pesele[[#This Row],[Nazwisko]]&amp;pesele[[#This Row],[Imie]]</f>
        <v>BonislawskaMonika</v>
      </c>
      <c r="K46">
        <f>COUNTIF(pesele[nameid],pesele[[#This Row],[nameid]])-1</f>
        <v>0</v>
      </c>
      <c r="L46" s="9" t="str">
        <f>LEFT(pesele[[#This Row],[Imie]],1)&amp;LEFT(pesele[[#This Row],[Nazwisko]],3)&amp;RIGHT(pesele[[#This Row],[PESEL]],1)</f>
        <v>MBon0</v>
      </c>
      <c r="M46" s="9">
        <f>COUNTIF(pesele[id],pesele[[#This Row],[id]])-1</f>
        <v>0</v>
      </c>
    </row>
    <row r="47" spans="1:13" x14ac:dyDescent="0.25">
      <c r="A47" t="s">
        <v>154</v>
      </c>
      <c r="B47" t="s">
        <v>155</v>
      </c>
      <c r="C47" t="s">
        <v>156</v>
      </c>
      <c r="D47">
        <f>MID(pesele[[#This Row],[PESEL]],1,2)+1900+IF(pesele[[#This Row],[miesiac]]&gt;13,100,0)</f>
        <v>1908</v>
      </c>
      <c r="E47">
        <f>IF(VALUE(MID(pesele[[#This Row],[PESEL]],3,2))&gt;13,VALUE(MID(pesele[[#This Row],[PESEL]],3,2))-20,VALUE(MID(pesele[[#This Row],[PESEL]],3,2)))</f>
        <v>11</v>
      </c>
      <c r="F47">
        <f>VALUE(MID(pesele[[#This Row],[PESEL]],6,2))</f>
        <v>40</v>
      </c>
      <c r="G47" s="9">
        <f>VALUE(MID(pesele[[#This Row],[PESEL]],7,2))</f>
        <v>0</v>
      </c>
      <c r="H47" t="str">
        <f>IF(MOD(MID(pesele[[#This Row],[PESEL]],10,1),2)=0,"k","m")</f>
        <v>m</v>
      </c>
      <c r="I47">
        <f>IF(pesele[[#This Row],[plec]]="k",IF(RIGHT(pesele[[#This Row],[Imie]],1)="a",0,1),0)</f>
        <v>0</v>
      </c>
      <c r="J47" t="str">
        <f>pesele[[#This Row],[Nazwisko]]&amp;pesele[[#This Row],[Imie]]</f>
        <v>KoprowskiMaurycy</v>
      </c>
      <c r="K47">
        <f>COUNTIF(pesele[nameid],pesele[[#This Row],[nameid]])-1</f>
        <v>0</v>
      </c>
      <c r="L47" s="9" t="str">
        <f>LEFT(pesele[[#This Row],[Imie]],1)&amp;LEFT(pesele[[#This Row],[Nazwisko]],3)&amp;RIGHT(pesele[[#This Row],[PESEL]],1)</f>
        <v>MKop6</v>
      </c>
      <c r="M47" s="9">
        <f>COUNTIF(pesele[id],pesele[[#This Row],[id]])-1</f>
        <v>0</v>
      </c>
    </row>
    <row r="48" spans="1:13" x14ac:dyDescent="0.25">
      <c r="A48" t="s">
        <v>195</v>
      </c>
      <c r="B48" t="s">
        <v>196</v>
      </c>
      <c r="C48" t="s">
        <v>20</v>
      </c>
      <c r="D48">
        <f>MID(pesele[[#This Row],[PESEL]],1,2)+1900+IF(pesele[[#This Row],[miesiac]]&gt;13,100,0)</f>
        <v>1908</v>
      </c>
      <c r="E48">
        <f>IF(VALUE(MID(pesele[[#This Row],[PESEL]],3,2))&gt;13,VALUE(MID(pesele[[#This Row],[PESEL]],3,2))-20,VALUE(MID(pesele[[#This Row],[PESEL]],3,2)))</f>
        <v>12</v>
      </c>
      <c r="F48">
        <f>VALUE(MID(pesele[[#This Row],[PESEL]],6,2))</f>
        <v>10</v>
      </c>
      <c r="G48" s="9">
        <f>VALUE(MID(pesele[[#This Row],[PESEL]],7,2))</f>
        <v>0</v>
      </c>
      <c r="H48" t="str">
        <f>IF(MOD(MID(pesele[[#This Row],[PESEL]],10,1),2)=0,"k","m")</f>
        <v>m</v>
      </c>
      <c r="I48">
        <f>IF(pesele[[#This Row],[plec]]="k",IF(RIGHT(pesele[[#This Row],[Imie]],1)="a",0,1),0)</f>
        <v>0</v>
      </c>
      <c r="J48" t="str">
        <f>pesele[[#This Row],[Nazwisko]]&amp;pesele[[#This Row],[Imie]]</f>
        <v>GoszczynskiPatryk</v>
      </c>
      <c r="K48">
        <f>COUNTIF(pesele[nameid],pesele[[#This Row],[nameid]])-1</f>
        <v>0</v>
      </c>
      <c r="L48" s="9" t="str">
        <f>LEFT(pesele[[#This Row],[Imie]],1)&amp;LEFT(pesele[[#This Row],[Nazwisko]],3)&amp;RIGHT(pesele[[#This Row],[PESEL]],1)</f>
        <v>PGos9</v>
      </c>
      <c r="M48" s="9">
        <f>COUNTIF(pesele[id],pesele[[#This Row],[id]])-1</f>
        <v>0</v>
      </c>
    </row>
    <row r="49" spans="1:13" x14ac:dyDescent="0.25">
      <c r="A49" t="s">
        <v>203</v>
      </c>
      <c r="B49" t="s">
        <v>204</v>
      </c>
      <c r="C49" t="s">
        <v>205</v>
      </c>
      <c r="D49">
        <f>MID(pesele[[#This Row],[PESEL]],1,2)+1900+IF(pesele[[#This Row],[miesiac]]&gt;13,100,0)</f>
        <v>1908</v>
      </c>
      <c r="E49">
        <f>IF(VALUE(MID(pesele[[#This Row],[PESEL]],3,2))&gt;13,VALUE(MID(pesele[[#This Row],[PESEL]],3,2))-20,VALUE(MID(pesele[[#This Row],[PESEL]],3,2)))</f>
        <v>12</v>
      </c>
      <c r="F49">
        <f>VALUE(MID(pesele[[#This Row],[PESEL]],6,2))</f>
        <v>10</v>
      </c>
      <c r="G49" s="9">
        <f>VALUE(MID(pesele[[#This Row],[PESEL]],7,2))</f>
        <v>0</v>
      </c>
      <c r="H49" t="str">
        <f>IF(MOD(MID(pesele[[#This Row],[PESEL]],10,1),2)=0,"k","m")</f>
        <v>m</v>
      </c>
      <c r="I49">
        <f>IF(pesele[[#This Row],[plec]]="k",IF(RIGHT(pesele[[#This Row],[Imie]],1)="a",0,1),0)</f>
        <v>0</v>
      </c>
      <c r="J49" t="str">
        <f>pesele[[#This Row],[Nazwisko]]&amp;pesele[[#This Row],[Imie]]</f>
        <v>WladykaAlexander</v>
      </c>
      <c r="K49">
        <f>COUNTIF(pesele[nameid],pesele[[#This Row],[nameid]])-1</f>
        <v>0</v>
      </c>
      <c r="L49" s="9" t="str">
        <f>LEFT(pesele[[#This Row],[Imie]],1)&amp;LEFT(pesele[[#This Row],[Nazwisko]],3)&amp;RIGHT(pesele[[#This Row],[PESEL]],1)</f>
        <v>AWla0</v>
      </c>
      <c r="M49" s="9">
        <f>COUNTIF(pesele[id],pesele[[#This Row],[id]])-1</f>
        <v>0</v>
      </c>
    </row>
    <row r="50" spans="1:13" x14ac:dyDescent="0.25">
      <c r="A50" t="s">
        <v>255</v>
      </c>
      <c r="B50" t="s">
        <v>256</v>
      </c>
      <c r="C50" t="s">
        <v>257</v>
      </c>
      <c r="D50">
        <f>MID(pesele[[#This Row],[PESEL]],1,2)+1900+IF(pesele[[#This Row],[miesiac]]&gt;13,100,0)</f>
        <v>1909</v>
      </c>
      <c r="E50">
        <f>IF(VALUE(MID(pesele[[#This Row],[PESEL]],3,2))&gt;13,VALUE(MID(pesele[[#This Row],[PESEL]],3,2))-20,VALUE(MID(pesele[[#This Row],[PESEL]],3,2)))</f>
        <v>1</v>
      </c>
      <c r="F50">
        <f>VALUE(MID(pesele[[#This Row],[PESEL]],6,2))</f>
        <v>20</v>
      </c>
      <c r="G50" s="9">
        <f>VALUE(MID(pesele[[#This Row],[PESEL]],7,2))</f>
        <v>0</v>
      </c>
      <c r="H50" t="str">
        <f>IF(MOD(MID(pesele[[#This Row],[PESEL]],10,1),2)=0,"k","m")</f>
        <v>m</v>
      </c>
      <c r="I50">
        <f>IF(pesele[[#This Row],[plec]]="k",IF(RIGHT(pesele[[#This Row],[Imie]],1)="a",0,1),0)</f>
        <v>0</v>
      </c>
      <c r="J50" t="str">
        <f>pesele[[#This Row],[Nazwisko]]&amp;pesele[[#This Row],[Imie]]</f>
        <v>TrawickiBorys</v>
      </c>
      <c r="K50">
        <f>COUNTIF(pesele[nameid],pesele[[#This Row],[nameid]])-1</f>
        <v>0</v>
      </c>
      <c r="L50" s="9" t="str">
        <f>LEFT(pesele[[#This Row],[Imie]],1)&amp;LEFT(pesele[[#This Row],[Nazwisko]],3)&amp;RIGHT(pesele[[#This Row],[PESEL]],1)</f>
        <v>BTra1</v>
      </c>
      <c r="M50" s="9">
        <f>COUNTIF(pesele[id],pesele[[#This Row],[id]])-1</f>
        <v>0</v>
      </c>
    </row>
    <row r="51" spans="1:13" x14ac:dyDescent="0.25">
      <c r="A51" t="s">
        <v>352</v>
      </c>
      <c r="B51" t="s">
        <v>353</v>
      </c>
      <c r="C51" t="s">
        <v>89</v>
      </c>
      <c r="D51">
        <f>MID(pesele[[#This Row],[PESEL]],1,2)+1900+IF(pesele[[#This Row],[miesiac]]&gt;13,100,0)</f>
        <v>1909</v>
      </c>
      <c r="E51">
        <f>IF(VALUE(MID(pesele[[#This Row],[PESEL]],3,2))&gt;13,VALUE(MID(pesele[[#This Row],[PESEL]],3,2))-20,VALUE(MID(pesele[[#This Row],[PESEL]],3,2)))</f>
        <v>1</v>
      </c>
      <c r="F51">
        <f>VALUE(MID(pesele[[#This Row],[PESEL]],6,2))</f>
        <v>70</v>
      </c>
      <c r="G51" s="9">
        <f>VALUE(MID(pesele[[#This Row],[PESEL]],7,2))</f>
        <v>0</v>
      </c>
      <c r="H51" t="str">
        <f>IF(MOD(MID(pesele[[#This Row],[PESEL]],10,1),2)=0,"k","m")</f>
        <v>k</v>
      </c>
      <c r="I51">
        <f>IF(pesele[[#This Row],[plec]]="k",IF(RIGHT(pesele[[#This Row],[Imie]],1)="a",0,1),0)</f>
        <v>0</v>
      </c>
      <c r="J51" t="str">
        <f>pesele[[#This Row],[Nazwisko]]&amp;pesele[[#This Row],[Imie]]</f>
        <v>LewandowskaMaja</v>
      </c>
      <c r="K51">
        <f>COUNTIF(pesele[nameid],pesele[[#This Row],[nameid]])-1</f>
        <v>0</v>
      </c>
      <c r="L51" s="9" t="str">
        <f>LEFT(pesele[[#This Row],[Imie]],1)&amp;LEFT(pesele[[#This Row],[Nazwisko]],3)&amp;RIGHT(pesele[[#This Row],[PESEL]],1)</f>
        <v>MLew1</v>
      </c>
      <c r="M51" s="9">
        <f>COUNTIF(pesele[id],pesele[[#This Row],[id]])-1</f>
        <v>0</v>
      </c>
    </row>
    <row r="52" spans="1:13" x14ac:dyDescent="0.25">
      <c r="A52" t="s">
        <v>354</v>
      </c>
      <c r="B52" t="s">
        <v>355</v>
      </c>
      <c r="C52" t="s">
        <v>356</v>
      </c>
      <c r="D52">
        <f>MID(pesele[[#This Row],[PESEL]],1,2)+1900+IF(pesele[[#This Row],[miesiac]]&gt;13,100,0)</f>
        <v>1909</v>
      </c>
      <c r="E52">
        <f>IF(VALUE(MID(pesele[[#This Row],[PESEL]],3,2))&gt;13,VALUE(MID(pesele[[#This Row],[PESEL]],3,2))-20,VALUE(MID(pesele[[#This Row],[PESEL]],3,2)))</f>
        <v>1</v>
      </c>
      <c r="F52">
        <f>VALUE(MID(pesele[[#This Row],[PESEL]],6,2))</f>
        <v>70</v>
      </c>
      <c r="G52" s="9">
        <f>VALUE(MID(pesele[[#This Row],[PESEL]],7,2))</f>
        <v>0</v>
      </c>
      <c r="H52" t="str">
        <f>IF(MOD(MID(pesele[[#This Row],[PESEL]],10,1),2)=0,"k","m")</f>
        <v>m</v>
      </c>
      <c r="I52">
        <f>IF(pesele[[#This Row],[plec]]="k",IF(RIGHT(pesele[[#This Row],[Imie]],1)="a",0,1),0)</f>
        <v>0</v>
      </c>
      <c r="J52" t="str">
        <f>pesele[[#This Row],[Nazwisko]]&amp;pesele[[#This Row],[Imie]]</f>
        <v>GorlikowskiPatrick</v>
      </c>
      <c r="K52">
        <f>COUNTIF(pesele[nameid],pesele[[#This Row],[nameid]])-1</f>
        <v>0</v>
      </c>
      <c r="L52" s="9" t="str">
        <f>LEFT(pesele[[#This Row],[Imie]],1)&amp;LEFT(pesele[[#This Row],[Nazwisko]],3)&amp;RIGHT(pesele[[#This Row],[PESEL]],1)</f>
        <v>PGor5</v>
      </c>
      <c r="M52" s="9">
        <f>COUNTIF(pesele[id],pesele[[#This Row],[id]])-1</f>
        <v>0</v>
      </c>
    </row>
    <row r="53" spans="1:13" x14ac:dyDescent="0.25">
      <c r="A53" t="s">
        <v>380</v>
      </c>
      <c r="B53" t="s">
        <v>381</v>
      </c>
      <c r="C53" t="s">
        <v>382</v>
      </c>
      <c r="D53">
        <f>MID(pesele[[#This Row],[PESEL]],1,2)+1900+IF(pesele[[#This Row],[miesiac]]&gt;13,100,0)</f>
        <v>1909</v>
      </c>
      <c r="E53">
        <f>IF(VALUE(MID(pesele[[#This Row],[PESEL]],3,2))&gt;13,VALUE(MID(pesele[[#This Row],[PESEL]],3,2))-20,VALUE(MID(pesele[[#This Row],[PESEL]],3,2)))</f>
        <v>1</v>
      </c>
      <c r="F53">
        <f>VALUE(MID(pesele[[#This Row],[PESEL]],6,2))</f>
        <v>20</v>
      </c>
      <c r="G53" s="9">
        <f>VALUE(MID(pesele[[#This Row],[PESEL]],7,2))</f>
        <v>0</v>
      </c>
      <c r="H53" t="str">
        <f>IF(MOD(MID(pesele[[#This Row],[PESEL]],10,1),2)=0,"k","m")</f>
        <v>k</v>
      </c>
      <c r="I53">
        <f>IF(pesele[[#This Row],[plec]]="k",IF(RIGHT(pesele[[#This Row],[Imie]],1)="a",0,1),0)</f>
        <v>0</v>
      </c>
      <c r="J53" t="str">
        <f>pesele[[#This Row],[Nazwisko]]&amp;pesele[[#This Row],[Imie]]</f>
        <v>PawlunKarolina</v>
      </c>
      <c r="K53">
        <f>COUNTIF(pesele[nameid],pesele[[#This Row],[nameid]])-1</f>
        <v>0</v>
      </c>
      <c r="L53" s="9" t="str">
        <f>LEFT(pesele[[#This Row],[Imie]],1)&amp;LEFT(pesele[[#This Row],[Nazwisko]],3)&amp;RIGHT(pesele[[#This Row],[PESEL]],1)</f>
        <v>KPaw8</v>
      </c>
      <c r="M53" s="9">
        <f>COUNTIF(pesele[id],pesele[[#This Row],[id]])-1</f>
        <v>0</v>
      </c>
    </row>
    <row r="54" spans="1:13" x14ac:dyDescent="0.25">
      <c r="A54" t="s">
        <v>383</v>
      </c>
      <c r="B54" t="s">
        <v>384</v>
      </c>
      <c r="C54" t="s">
        <v>67</v>
      </c>
      <c r="D54">
        <f>MID(pesele[[#This Row],[PESEL]],1,2)+1900+IF(pesele[[#This Row],[miesiac]]&gt;13,100,0)</f>
        <v>1909</v>
      </c>
      <c r="E54">
        <f>IF(VALUE(MID(pesele[[#This Row],[PESEL]],3,2))&gt;13,VALUE(MID(pesele[[#This Row],[PESEL]],3,2))-20,VALUE(MID(pesele[[#This Row],[PESEL]],3,2)))</f>
        <v>1</v>
      </c>
      <c r="F54">
        <f>VALUE(MID(pesele[[#This Row],[PESEL]],6,2))</f>
        <v>30</v>
      </c>
      <c r="G54" s="9">
        <f>VALUE(MID(pesele[[#This Row],[PESEL]],7,2))</f>
        <v>0</v>
      </c>
      <c r="H54" t="str">
        <f>IF(MOD(MID(pesele[[#This Row],[PESEL]],10,1),2)=0,"k","m")</f>
        <v>k</v>
      </c>
      <c r="I54">
        <f>IF(pesele[[#This Row],[plec]]="k",IF(RIGHT(pesele[[#This Row],[Imie]],1)="a",0,1),0)</f>
        <v>0</v>
      </c>
      <c r="J54" t="str">
        <f>pesele[[#This Row],[Nazwisko]]&amp;pesele[[#This Row],[Imie]]</f>
        <v>MajchrzakLucja</v>
      </c>
      <c r="K54">
        <f>COUNTIF(pesele[nameid],pesele[[#This Row],[nameid]])-1</f>
        <v>0</v>
      </c>
      <c r="L54" s="9" t="str">
        <f>LEFT(pesele[[#This Row],[Imie]],1)&amp;LEFT(pesele[[#This Row],[Nazwisko]],3)&amp;RIGHT(pesele[[#This Row],[PESEL]],1)</f>
        <v>LMaj4</v>
      </c>
      <c r="M54" s="9">
        <f>COUNTIF(pesele[id],pesele[[#This Row],[id]])-1</f>
        <v>0</v>
      </c>
    </row>
    <row r="55" spans="1:13" x14ac:dyDescent="0.25">
      <c r="A55" t="s">
        <v>389</v>
      </c>
      <c r="B55" t="s">
        <v>390</v>
      </c>
      <c r="C55" t="s">
        <v>351</v>
      </c>
      <c r="D55">
        <f>MID(pesele[[#This Row],[PESEL]],1,2)+1900+IF(pesele[[#This Row],[miesiac]]&gt;13,100,0)</f>
        <v>1909</v>
      </c>
      <c r="E55">
        <f>IF(VALUE(MID(pesele[[#This Row],[PESEL]],3,2))&gt;13,VALUE(MID(pesele[[#This Row],[PESEL]],3,2))-20,VALUE(MID(pesele[[#This Row],[PESEL]],3,2)))</f>
        <v>1</v>
      </c>
      <c r="F55">
        <f>VALUE(MID(pesele[[#This Row],[PESEL]],6,2))</f>
        <v>70</v>
      </c>
      <c r="G55" s="9">
        <f>VALUE(MID(pesele[[#This Row],[PESEL]],7,2))</f>
        <v>0</v>
      </c>
      <c r="H55" t="str">
        <f>IF(MOD(MID(pesele[[#This Row],[PESEL]],10,1),2)=0,"k","m")</f>
        <v>k</v>
      </c>
      <c r="I55">
        <f>IF(pesele[[#This Row],[plec]]="k",IF(RIGHT(pesele[[#This Row],[Imie]],1)="a",0,1),0)</f>
        <v>0</v>
      </c>
      <c r="J55" t="str">
        <f>pesele[[#This Row],[Nazwisko]]&amp;pesele[[#This Row],[Imie]]</f>
        <v>KrolMalgorzata</v>
      </c>
      <c r="K55">
        <f>COUNTIF(pesele[nameid],pesele[[#This Row],[nameid]])-1</f>
        <v>0</v>
      </c>
      <c r="L55" s="9" t="str">
        <f>LEFT(pesele[[#This Row],[Imie]],1)&amp;LEFT(pesele[[#This Row],[Nazwisko]],3)&amp;RIGHT(pesele[[#This Row],[PESEL]],1)</f>
        <v>MKro4</v>
      </c>
      <c r="M55" s="9">
        <f>COUNTIF(pesele[id],pesele[[#This Row],[id]])-1</f>
        <v>0</v>
      </c>
    </row>
    <row r="56" spans="1:13" x14ac:dyDescent="0.25">
      <c r="A56" t="s">
        <v>420</v>
      </c>
      <c r="B56" t="s">
        <v>421</v>
      </c>
      <c r="C56" t="s">
        <v>295</v>
      </c>
      <c r="D56">
        <f>MID(pesele[[#This Row],[PESEL]],1,2)+1900+IF(pesele[[#This Row],[miesiac]]&gt;13,100,0)</f>
        <v>1909</v>
      </c>
      <c r="E56">
        <f>IF(VALUE(MID(pesele[[#This Row],[PESEL]],3,2))&gt;13,VALUE(MID(pesele[[#This Row],[PESEL]],3,2))-20,VALUE(MID(pesele[[#This Row],[PESEL]],3,2)))</f>
        <v>2</v>
      </c>
      <c r="F56">
        <f>VALUE(MID(pesele[[#This Row],[PESEL]],6,2))</f>
        <v>20</v>
      </c>
      <c r="G56" s="9">
        <f>VALUE(MID(pesele[[#This Row],[PESEL]],7,2))</f>
        <v>0</v>
      </c>
      <c r="H56" t="str">
        <f>IF(MOD(MID(pesele[[#This Row],[PESEL]],10,1),2)=0,"k","m")</f>
        <v>k</v>
      </c>
      <c r="I56">
        <f>IF(pesele[[#This Row],[plec]]="k",IF(RIGHT(pesele[[#This Row],[Imie]],1)="a",0,1),0)</f>
        <v>0</v>
      </c>
      <c r="J56" t="str">
        <f>pesele[[#This Row],[Nazwisko]]&amp;pesele[[#This Row],[Imie]]</f>
        <v>DrapinskaWeronika</v>
      </c>
      <c r="K56">
        <f>COUNTIF(pesele[nameid],pesele[[#This Row],[nameid]])-1</f>
        <v>0</v>
      </c>
      <c r="L56" s="9" t="str">
        <f>LEFT(pesele[[#This Row],[Imie]],1)&amp;LEFT(pesele[[#This Row],[Nazwisko]],3)&amp;RIGHT(pesele[[#This Row],[PESEL]],1)</f>
        <v>WDra7</v>
      </c>
      <c r="M56" s="9">
        <f>COUNTIF(pesele[id],pesele[[#This Row],[id]])-1</f>
        <v>0</v>
      </c>
    </row>
    <row r="57" spans="1:13" x14ac:dyDescent="0.25">
      <c r="A57" t="s">
        <v>514</v>
      </c>
      <c r="B57" t="s">
        <v>515</v>
      </c>
      <c r="C57" t="s">
        <v>39</v>
      </c>
      <c r="D57">
        <f>MID(pesele[[#This Row],[PESEL]],1,2)+1900+IF(pesele[[#This Row],[miesiac]]&gt;13,100,0)</f>
        <v>1909</v>
      </c>
      <c r="E57">
        <f>IF(VALUE(MID(pesele[[#This Row],[PESEL]],3,2))&gt;13,VALUE(MID(pesele[[#This Row],[PESEL]],3,2))-20,VALUE(MID(pesele[[#This Row],[PESEL]],3,2)))</f>
        <v>10</v>
      </c>
      <c r="F57">
        <f>VALUE(MID(pesele[[#This Row],[PESEL]],6,2))</f>
        <v>50</v>
      </c>
      <c r="G57" s="9">
        <f>VALUE(MID(pesele[[#This Row],[PESEL]],7,2))</f>
        <v>0</v>
      </c>
      <c r="H57" t="str">
        <f>IF(MOD(MID(pesele[[#This Row],[PESEL]],10,1),2)=0,"k","m")</f>
        <v>m</v>
      </c>
      <c r="I57">
        <f>IF(pesele[[#This Row],[plec]]="k",IF(RIGHT(pesele[[#This Row],[Imie]],1)="a",0,1),0)</f>
        <v>0</v>
      </c>
      <c r="J57" t="str">
        <f>pesele[[#This Row],[Nazwisko]]&amp;pesele[[#This Row],[Imie]]</f>
        <v>MagulskiMaciej</v>
      </c>
      <c r="K57">
        <f>COUNTIF(pesele[nameid],pesele[[#This Row],[nameid]])-1</f>
        <v>0</v>
      </c>
      <c r="L57" s="9" t="str">
        <f>LEFT(pesele[[#This Row],[Imie]],1)&amp;LEFT(pesele[[#This Row],[Nazwisko]],3)&amp;RIGHT(pesele[[#This Row],[PESEL]],1)</f>
        <v>MMag4</v>
      </c>
      <c r="M57" s="9">
        <f>COUNTIF(pesele[id],pesele[[#This Row],[id]])-1</f>
        <v>0</v>
      </c>
    </row>
    <row r="58" spans="1:13" x14ac:dyDescent="0.25">
      <c r="A58" t="s">
        <v>522</v>
      </c>
      <c r="B58" t="s">
        <v>521</v>
      </c>
      <c r="C58" t="s">
        <v>17</v>
      </c>
      <c r="D58">
        <f>MID(pesele[[#This Row],[PESEL]],1,2)+1900+IF(pesele[[#This Row],[miesiac]]&gt;13,100,0)</f>
        <v>1909</v>
      </c>
      <c r="E58">
        <f>IF(VALUE(MID(pesele[[#This Row],[PESEL]],3,2))&gt;13,VALUE(MID(pesele[[#This Row],[PESEL]],3,2))-20,VALUE(MID(pesele[[#This Row],[PESEL]],3,2)))</f>
        <v>10</v>
      </c>
      <c r="F58">
        <f>VALUE(MID(pesele[[#This Row],[PESEL]],6,2))</f>
        <v>10</v>
      </c>
      <c r="G58" s="9">
        <f>VALUE(MID(pesele[[#This Row],[PESEL]],7,2))</f>
        <v>0</v>
      </c>
      <c r="H58" t="str">
        <f>IF(MOD(MID(pesele[[#This Row],[PESEL]],10,1),2)=0,"k","m")</f>
        <v>m</v>
      </c>
      <c r="I58">
        <f>IF(pesele[[#This Row],[plec]]="k",IF(RIGHT(pesele[[#This Row],[Imie]],1)="a",0,1),0)</f>
        <v>0</v>
      </c>
      <c r="J58" t="str">
        <f>pesele[[#This Row],[Nazwisko]]&amp;pesele[[#This Row],[Imie]]</f>
        <v>KubisiakMateusz</v>
      </c>
      <c r="K58">
        <f>COUNTIF(pesele[nameid],pesele[[#This Row],[nameid]])-1</f>
        <v>0</v>
      </c>
      <c r="L58" s="9" t="str">
        <f>LEFT(pesele[[#This Row],[Imie]],1)&amp;LEFT(pesele[[#This Row],[Nazwisko]],3)&amp;RIGHT(pesele[[#This Row],[PESEL]],1)</f>
        <v>MKub3</v>
      </c>
      <c r="M58" s="9">
        <f>COUNTIF(pesele[id],pesele[[#This Row],[id]])-1</f>
        <v>0</v>
      </c>
    </row>
    <row r="59" spans="1:13" x14ac:dyDescent="0.25">
      <c r="A59" t="s">
        <v>529</v>
      </c>
      <c r="B59" t="s">
        <v>530</v>
      </c>
      <c r="C59" t="s">
        <v>39</v>
      </c>
      <c r="D59">
        <f>MID(pesele[[#This Row],[PESEL]],1,2)+1900+IF(pesele[[#This Row],[miesiac]]&gt;13,100,0)</f>
        <v>1909</v>
      </c>
      <c r="E59">
        <f>IF(VALUE(MID(pesele[[#This Row],[PESEL]],3,2))&gt;13,VALUE(MID(pesele[[#This Row],[PESEL]],3,2))-20,VALUE(MID(pesele[[#This Row],[PESEL]],3,2)))</f>
        <v>10</v>
      </c>
      <c r="F59">
        <f>VALUE(MID(pesele[[#This Row],[PESEL]],6,2))</f>
        <v>40</v>
      </c>
      <c r="G59" s="9">
        <f>VALUE(MID(pesele[[#This Row],[PESEL]],7,2))</f>
        <v>0</v>
      </c>
      <c r="H59" t="str">
        <f>IF(MOD(MID(pesele[[#This Row],[PESEL]],10,1),2)=0,"k","m")</f>
        <v>m</v>
      </c>
      <c r="I59">
        <f>IF(pesele[[#This Row],[plec]]="k",IF(RIGHT(pesele[[#This Row],[Imie]],1)="a",0,1),0)</f>
        <v>0</v>
      </c>
      <c r="J59" t="str">
        <f>pesele[[#This Row],[Nazwisko]]&amp;pesele[[#This Row],[Imie]]</f>
        <v>LunkiewiczMaciej</v>
      </c>
      <c r="K59">
        <f>COUNTIF(pesele[nameid],pesele[[#This Row],[nameid]])-1</f>
        <v>0</v>
      </c>
      <c r="L59" s="9" t="str">
        <f>LEFT(pesele[[#This Row],[Imie]],1)&amp;LEFT(pesele[[#This Row],[Nazwisko]],3)&amp;RIGHT(pesele[[#This Row],[PESEL]],1)</f>
        <v>MLun7</v>
      </c>
      <c r="M59" s="9">
        <f>COUNTIF(pesele[id],pesele[[#This Row],[id]])-1</f>
        <v>0</v>
      </c>
    </row>
    <row r="60" spans="1:13" x14ac:dyDescent="0.25">
      <c r="A60" t="s">
        <v>587</v>
      </c>
      <c r="B60" t="s">
        <v>96</v>
      </c>
      <c r="C60" t="s">
        <v>121</v>
      </c>
      <c r="D60">
        <f>MID(pesele[[#This Row],[PESEL]],1,2)+1900+IF(pesele[[#This Row],[miesiac]]&gt;13,100,0)</f>
        <v>1909</v>
      </c>
      <c r="E60">
        <f>IF(VALUE(MID(pesele[[#This Row],[PESEL]],3,2))&gt;13,VALUE(MID(pesele[[#This Row],[PESEL]],3,2))-20,VALUE(MID(pesele[[#This Row],[PESEL]],3,2)))</f>
        <v>11</v>
      </c>
      <c r="F60">
        <f>VALUE(MID(pesele[[#This Row],[PESEL]],6,2))</f>
        <v>50</v>
      </c>
      <c r="G60" s="9">
        <f>VALUE(MID(pesele[[#This Row],[PESEL]],7,2))</f>
        <v>0</v>
      </c>
      <c r="H60" t="str">
        <f>IF(MOD(MID(pesele[[#This Row],[PESEL]],10,1),2)=0,"k","m")</f>
        <v>m</v>
      </c>
      <c r="I60">
        <f>IF(pesele[[#This Row],[plec]]="k",IF(RIGHT(pesele[[#This Row],[Imie]],1)="a",0,1),0)</f>
        <v>0</v>
      </c>
      <c r="J60" t="str">
        <f>pesele[[#This Row],[Nazwisko]]&amp;pesele[[#This Row],[Imie]]</f>
        <v>PawlakJan</v>
      </c>
      <c r="K60">
        <f>COUNTIF(pesele[nameid],pesele[[#This Row],[nameid]])-1</f>
        <v>0</v>
      </c>
      <c r="L60" s="9" t="str">
        <f>LEFT(pesele[[#This Row],[Imie]],1)&amp;LEFT(pesele[[#This Row],[Nazwisko]],3)&amp;RIGHT(pesele[[#This Row],[PESEL]],1)</f>
        <v>JPaw4</v>
      </c>
      <c r="M60" s="9">
        <f>COUNTIF(pesele[id],pesele[[#This Row],[id]])-1</f>
        <v>0</v>
      </c>
    </row>
    <row r="61" spans="1:13" x14ac:dyDescent="0.25">
      <c r="A61" t="s">
        <v>590</v>
      </c>
      <c r="B61" t="s">
        <v>591</v>
      </c>
      <c r="C61" t="s">
        <v>166</v>
      </c>
      <c r="D61">
        <f>MID(pesele[[#This Row],[PESEL]],1,2)+1900+IF(pesele[[#This Row],[miesiac]]&gt;13,100,0)</f>
        <v>1909</v>
      </c>
      <c r="E61">
        <f>IF(VALUE(MID(pesele[[#This Row],[PESEL]],3,2))&gt;13,VALUE(MID(pesele[[#This Row],[PESEL]],3,2))-20,VALUE(MID(pesele[[#This Row],[PESEL]],3,2)))</f>
        <v>11</v>
      </c>
      <c r="F61">
        <f>VALUE(MID(pesele[[#This Row],[PESEL]],6,2))</f>
        <v>60</v>
      </c>
      <c r="G61" s="9">
        <f>VALUE(MID(pesele[[#This Row],[PESEL]],7,2))</f>
        <v>0</v>
      </c>
      <c r="H61" t="str">
        <f>IF(MOD(MID(pesele[[#This Row],[PESEL]],10,1),2)=0,"k","m")</f>
        <v>m</v>
      </c>
      <c r="I61">
        <f>IF(pesele[[#This Row],[plec]]="k",IF(RIGHT(pesele[[#This Row],[Imie]],1)="a",0,1),0)</f>
        <v>0</v>
      </c>
      <c r="J61" t="str">
        <f>pesele[[#This Row],[Nazwisko]]&amp;pesele[[#This Row],[Imie]]</f>
        <v>ChmielewskiJakub</v>
      </c>
      <c r="K61">
        <f>COUNTIF(pesele[nameid],pesele[[#This Row],[nameid]])-1</f>
        <v>0</v>
      </c>
      <c r="L61" s="9" t="str">
        <f>LEFT(pesele[[#This Row],[Imie]],1)&amp;LEFT(pesele[[#This Row],[Nazwisko]],3)&amp;RIGHT(pesele[[#This Row],[PESEL]],1)</f>
        <v>JChm9</v>
      </c>
      <c r="M61" s="9">
        <f>COUNTIF(pesele[id],pesele[[#This Row],[id]])-1</f>
        <v>0</v>
      </c>
    </row>
    <row r="62" spans="1:13" x14ac:dyDescent="0.25">
      <c r="A62" t="s">
        <v>603</v>
      </c>
      <c r="B62" t="s">
        <v>604</v>
      </c>
      <c r="C62" t="s">
        <v>233</v>
      </c>
      <c r="D62">
        <f>MID(pesele[[#This Row],[PESEL]],1,2)+1900+IF(pesele[[#This Row],[miesiac]]&gt;13,100,0)</f>
        <v>1909</v>
      </c>
      <c r="E62">
        <f>IF(VALUE(MID(pesele[[#This Row],[PESEL]],3,2))&gt;13,VALUE(MID(pesele[[#This Row],[PESEL]],3,2))-20,VALUE(MID(pesele[[#This Row],[PESEL]],3,2)))</f>
        <v>11</v>
      </c>
      <c r="F62">
        <f>VALUE(MID(pesele[[#This Row],[PESEL]],6,2))</f>
        <v>0</v>
      </c>
      <c r="G62" s="9">
        <f>VALUE(MID(pesele[[#This Row],[PESEL]],7,2))</f>
        <v>0</v>
      </c>
      <c r="H62" t="str">
        <f>IF(MOD(MID(pesele[[#This Row],[PESEL]],10,1),2)=0,"k","m")</f>
        <v>k</v>
      </c>
      <c r="I62">
        <f>IF(pesele[[#This Row],[plec]]="k",IF(RIGHT(pesele[[#This Row],[Imie]],1)="a",0,1),0)</f>
        <v>0</v>
      </c>
      <c r="J62" t="str">
        <f>pesele[[#This Row],[Nazwisko]]&amp;pesele[[#This Row],[Imie]]</f>
        <v>ChmielewskaWiktoria</v>
      </c>
      <c r="K62">
        <f>COUNTIF(pesele[nameid],pesele[[#This Row],[nameid]])-1</f>
        <v>0</v>
      </c>
      <c r="L62" s="9" t="str">
        <f>LEFT(pesele[[#This Row],[Imie]],1)&amp;LEFT(pesele[[#This Row],[Nazwisko]],3)&amp;RIGHT(pesele[[#This Row],[PESEL]],1)</f>
        <v>WChm5</v>
      </c>
      <c r="M62" s="9">
        <f>COUNTIF(pesele[id],pesele[[#This Row],[id]])-1</f>
        <v>0</v>
      </c>
    </row>
    <row r="63" spans="1:13" x14ac:dyDescent="0.25">
      <c r="A63" t="s">
        <v>703</v>
      </c>
      <c r="B63" t="s">
        <v>704</v>
      </c>
      <c r="C63" t="s">
        <v>419</v>
      </c>
      <c r="D63">
        <f>MID(pesele[[#This Row],[PESEL]],1,2)+1900+IF(pesele[[#This Row],[miesiac]]&gt;13,100,0)</f>
        <v>1909</v>
      </c>
      <c r="E63">
        <f>IF(VALUE(MID(pesele[[#This Row],[PESEL]],3,2))&gt;13,VALUE(MID(pesele[[#This Row],[PESEL]],3,2))-20,VALUE(MID(pesele[[#This Row],[PESEL]],3,2)))</f>
        <v>12</v>
      </c>
      <c r="F63">
        <f>VALUE(MID(pesele[[#This Row],[PESEL]],6,2))</f>
        <v>20</v>
      </c>
      <c r="G63" s="9">
        <f>VALUE(MID(pesele[[#This Row],[PESEL]],7,2))</f>
        <v>0</v>
      </c>
      <c r="H63" t="str">
        <f>IF(MOD(MID(pesele[[#This Row],[PESEL]],10,1),2)=0,"k","m")</f>
        <v>k</v>
      </c>
      <c r="I63">
        <f>IF(pesele[[#This Row],[plec]]="k",IF(RIGHT(pesele[[#This Row],[Imie]],1)="a",0,1),0)</f>
        <v>0</v>
      </c>
      <c r="J63" t="str">
        <f>pesele[[#This Row],[Nazwisko]]&amp;pesele[[#This Row],[Imie]]</f>
        <v>MlodzianowskaLena</v>
      </c>
      <c r="K63">
        <f>COUNTIF(pesele[nameid],pesele[[#This Row],[nameid]])-1</f>
        <v>0</v>
      </c>
      <c r="L63" s="9" t="str">
        <f>LEFT(pesele[[#This Row],[Imie]],1)&amp;LEFT(pesele[[#This Row],[Nazwisko]],3)&amp;RIGHT(pesele[[#This Row],[PESEL]],1)</f>
        <v>LMlo1</v>
      </c>
      <c r="M63" s="9">
        <f>COUNTIF(pesele[id],pesele[[#This Row],[id]])-1</f>
        <v>0</v>
      </c>
    </row>
    <row r="64" spans="1:13" x14ac:dyDescent="0.25">
      <c r="A64" t="s">
        <v>705</v>
      </c>
      <c r="B64" t="s">
        <v>271</v>
      </c>
      <c r="C64" t="s">
        <v>78</v>
      </c>
      <c r="D64">
        <f>MID(pesele[[#This Row],[PESEL]],1,2)+1900+IF(pesele[[#This Row],[miesiac]]&gt;13,100,0)</f>
        <v>1909</v>
      </c>
      <c r="E64">
        <f>IF(VALUE(MID(pesele[[#This Row],[PESEL]],3,2))&gt;13,VALUE(MID(pesele[[#This Row],[PESEL]],3,2))-20,VALUE(MID(pesele[[#This Row],[PESEL]],3,2)))</f>
        <v>12</v>
      </c>
      <c r="F64">
        <f>VALUE(MID(pesele[[#This Row],[PESEL]],6,2))</f>
        <v>30</v>
      </c>
      <c r="G64" s="9">
        <f>VALUE(MID(pesele[[#This Row],[PESEL]],7,2))</f>
        <v>0</v>
      </c>
      <c r="H64" t="str">
        <f>IF(MOD(MID(pesele[[#This Row],[PESEL]],10,1),2)=0,"k","m")</f>
        <v>k</v>
      </c>
      <c r="I64">
        <f>IF(pesele[[#This Row],[plec]]="k",IF(RIGHT(pesele[[#This Row],[Imie]],1)="a",0,1),0)</f>
        <v>0</v>
      </c>
      <c r="J64" t="str">
        <f>pesele[[#This Row],[Nazwisko]]&amp;pesele[[#This Row],[Imie]]</f>
        <v>KmiecikMartyna</v>
      </c>
      <c r="K64">
        <f>COUNTIF(pesele[nameid],pesele[[#This Row],[nameid]])-1</f>
        <v>0</v>
      </c>
      <c r="L64" s="9" t="str">
        <f>LEFT(pesele[[#This Row],[Imie]],1)&amp;LEFT(pesele[[#This Row],[Nazwisko]],3)&amp;RIGHT(pesele[[#This Row],[PESEL]],1)</f>
        <v>MKmi6</v>
      </c>
      <c r="M64" s="9">
        <f>COUNTIF(pesele[id],pesele[[#This Row],[id]])-1</f>
        <v>0</v>
      </c>
    </row>
    <row r="65" spans="1:13" x14ac:dyDescent="0.25">
      <c r="A65" t="s">
        <v>956</v>
      </c>
      <c r="B65" t="s">
        <v>957</v>
      </c>
      <c r="C65" t="s">
        <v>448</v>
      </c>
      <c r="D65">
        <f>MID(pesele[[#This Row],[PESEL]],1,2)+1900+IF(pesele[[#This Row],[miesiac]]&gt;13,100,0)</f>
        <v>1973</v>
      </c>
      <c r="E65">
        <f>IF(VALUE(MID(pesele[[#This Row],[PESEL]],3,2))&gt;13,VALUE(MID(pesele[[#This Row],[PESEL]],3,2))-20,VALUE(MID(pesele[[#This Row],[PESEL]],3,2)))</f>
        <v>10</v>
      </c>
      <c r="F65">
        <f>VALUE(MID(pesele[[#This Row],[PESEL]],6,2))</f>
        <v>0</v>
      </c>
      <c r="G65" s="9">
        <f>VALUE(MID(pesele[[#This Row],[PESEL]],7,2))</f>
        <v>0</v>
      </c>
      <c r="H65" t="str">
        <f>IF(MOD(MID(pesele[[#This Row],[PESEL]],10,1),2)=0,"k","m")</f>
        <v>k</v>
      </c>
      <c r="I65">
        <f>IF(pesele[[#This Row],[plec]]="k",IF(RIGHT(pesele[[#This Row],[Imie]],1)="a",0,1),0)</f>
        <v>0</v>
      </c>
      <c r="J65" t="str">
        <f>pesele[[#This Row],[Nazwisko]]&amp;pesele[[#This Row],[Imie]]</f>
        <v>StankiewiczHanna</v>
      </c>
      <c r="K65">
        <f>COUNTIF(pesele[nameid],pesele[[#This Row],[nameid]])-1</f>
        <v>0</v>
      </c>
      <c r="L65" s="9" t="str">
        <f>LEFT(pesele[[#This Row],[Imie]],1)&amp;LEFT(pesele[[#This Row],[Nazwisko]],3)&amp;RIGHT(pesele[[#This Row],[PESEL]],1)</f>
        <v>HSta4</v>
      </c>
      <c r="M65" s="9">
        <f>COUNTIF(pesele[id],pesele[[#This Row],[id]])-1</f>
        <v>0</v>
      </c>
    </row>
    <row r="66" spans="1:13" x14ac:dyDescent="0.25">
      <c r="A66" t="s">
        <v>747</v>
      </c>
      <c r="B66" t="s">
        <v>207</v>
      </c>
      <c r="C66" t="s">
        <v>208</v>
      </c>
      <c r="D66">
        <f>MID(pesele[[#This Row],[PESEL]],1,2)+1900+IF(pesele[[#This Row],[miesiac]]&gt;13,100,0)</f>
        <v>1909</v>
      </c>
      <c r="E66">
        <f>IF(VALUE(MID(pesele[[#This Row],[PESEL]],3,2))&gt;13,VALUE(MID(pesele[[#This Row],[PESEL]],3,2))-20,VALUE(MID(pesele[[#This Row],[PESEL]],3,2)))</f>
        <v>12</v>
      </c>
      <c r="F66">
        <f>VALUE(MID(pesele[[#This Row],[PESEL]],6,2))</f>
        <v>50</v>
      </c>
      <c r="G66" s="9">
        <f>VALUE(MID(pesele[[#This Row],[PESEL]],7,2))</f>
        <v>1</v>
      </c>
      <c r="H66" t="str">
        <f>IF(MOD(MID(pesele[[#This Row],[PESEL]],10,1),2)=0,"k","m")</f>
        <v>m</v>
      </c>
      <c r="I66">
        <f>IF(pesele[[#This Row],[plec]]="k",IF(RIGHT(pesele[[#This Row],[Imie]],1)="a",0,1),0)</f>
        <v>0</v>
      </c>
      <c r="J66" t="str">
        <f>pesele[[#This Row],[Nazwisko]]&amp;pesele[[#This Row],[Imie]]</f>
        <v>WizniewskiAndrzej</v>
      </c>
      <c r="K66">
        <f>COUNTIF(pesele[nameid],pesele[[#This Row],[nameid]])-1</f>
        <v>1</v>
      </c>
      <c r="L66" s="9" t="str">
        <f>LEFT(pesele[[#This Row],[Imie]],1)&amp;LEFT(pesele[[#This Row],[Nazwisko]],3)&amp;RIGHT(pesele[[#This Row],[PESEL]],1)</f>
        <v>AWiz7</v>
      </c>
      <c r="M66" s="9">
        <f>COUNTIF(pesele[id],pesele[[#This Row],[id]])-1</f>
        <v>0</v>
      </c>
    </row>
    <row r="67" spans="1:13" x14ac:dyDescent="0.25">
      <c r="A67" t="s">
        <v>3</v>
      </c>
      <c r="B67" t="s">
        <v>4</v>
      </c>
      <c r="C67" t="s">
        <v>5</v>
      </c>
      <c r="D67">
        <f>MID(pesele[[#This Row],[PESEL]],1,2)+1900+IF(pesele[[#This Row],[miesiac]]&gt;13,100,0)</f>
        <v>1908</v>
      </c>
      <c r="E67">
        <f>IF(VALUE(MID(pesele[[#This Row],[PESEL]],3,2))&gt;13,VALUE(MID(pesele[[#This Row],[PESEL]],3,2))-20,VALUE(MID(pesele[[#This Row],[PESEL]],3,2)))</f>
        <v>4</v>
      </c>
      <c r="F67">
        <f>VALUE(MID(pesele[[#This Row],[PESEL]],6,2))</f>
        <v>50</v>
      </c>
      <c r="G67" s="9">
        <f>VALUE(MID(pesele[[#This Row],[PESEL]],7,2))</f>
        <v>1</v>
      </c>
      <c r="H67" t="str">
        <f>IF(MOD(MID(pesele[[#This Row],[PESEL]],10,1),2)=0,"k","m")</f>
        <v>m</v>
      </c>
      <c r="I67">
        <f>IF(pesele[[#This Row],[plec]]="k",IF(RIGHT(pesele[[#This Row],[Imie]],1)="a",0,1),0)</f>
        <v>0</v>
      </c>
      <c r="J67" t="str">
        <f>pesele[[#This Row],[Nazwisko]]&amp;pesele[[#This Row],[Imie]]</f>
        <v>MicunKrzysztof</v>
      </c>
      <c r="K67">
        <f>COUNTIF(pesele[nameid],pesele[[#This Row],[nameid]])-1</f>
        <v>0</v>
      </c>
      <c r="L67" s="9" t="str">
        <f>LEFT(pesele[[#This Row],[Imie]],1)&amp;LEFT(pesele[[#This Row],[Nazwisko]],3)&amp;RIGHT(pesele[[#This Row],[PESEL]],1)</f>
        <v>KMic5</v>
      </c>
      <c r="M67" s="9">
        <f>COUNTIF(pesele[id],pesele[[#This Row],[id]])-1</f>
        <v>0</v>
      </c>
    </row>
    <row r="68" spans="1:13" x14ac:dyDescent="0.25">
      <c r="A68" t="s">
        <v>23</v>
      </c>
      <c r="B68" t="s">
        <v>24</v>
      </c>
      <c r="C68" t="s">
        <v>25</v>
      </c>
      <c r="D68">
        <f>MID(pesele[[#This Row],[PESEL]],1,2)+1900+IF(pesele[[#This Row],[miesiac]]&gt;13,100,0)</f>
        <v>1908</v>
      </c>
      <c r="E68">
        <f>IF(VALUE(MID(pesele[[#This Row],[PESEL]],3,2))&gt;13,VALUE(MID(pesele[[#This Row],[PESEL]],3,2))-20,VALUE(MID(pesele[[#This Row],[PESEL]],3,2)))</f>
        <v>6</v>
      </c>
      <c r="F68">
        <f>VALUE(MID(pesele[[#This Row],[PESEL]],6,2))</f>
        <v>40</v>
      </c>
      <c r="G68" s="9">
        <f>VALUE(MID(pesele[[#This Row],[PESEL]],7,2))</f>
        <v>1</v>
      </c>
      <c r="H68" t="str">
        <f>IF(MOD(MID(pesele[[#This Row],[PESEL]],10,1),2)=0,"k","m")</f>
        <v>m</v>
      </c>
      <c r="I68">
        <f>IF(pesele[[#This Row],[plec]]="k",IF(RIGHT(pesele[[#This Row],[Imie]],1)="a",0,1),0)</f>
        <v>0</v>
      </c>
      <c r="J68" t="str">
        <f>pesele[[#This Row],[Nazwisko]]&amp;pesele[[#This Row],[Imie]]</f>
        <v>ChojnackiJacek</v>
      </c>
      <c r="K68">
        <f>COUNTIF(pesele[nameid],pesele[[#This Row],[nameid]])-1</f>
        <v>0</v>
      </c>
      <c r="L68" s="9" t="str">
        <f>LEFT(pesele[[#This Row],[Imie]],1)&amp;LEFT(pesele[[#This Row],[Nazwisko]],3)&amp;RIGHT(pesele[[#This Row],[PESEL]],1)</f>
        <v>JCho0</v>
      </c>
      <c r="M68" s="9">
        <f>COUNTIF(pesele[id],pesele[[#This Row],[id]])-1</f>
        <v>0</v>
      </c>
    </row>
    <row r="69" spans="1:13" x14ac:dyDescent="0.25">
      <c r="A69" t="s">
        <v>34</v>
      </c>
      <c r="B69" t="s">
        <v>35</v>
      </c>
      <c r="C69" t="s">
        <v>36</v>
      </c>
      <c r="D69">
        <f>MID(pesele[[#This Row],[PESEL]],1,2)+1900+IF(pesele[[#This Row],[miesiac]]&gt;13,100,0)</f>
        <v>1908</v>
      </c>
      <c r="E69">
        <f>IF(VALUE(MID(pesele[[#This Row],[PESEL]],3,2))&gt;13,VALUE(MID(pesele[[#This Row],[PESEL]],3,2))-20,VALUE(MID(pesele[[#This Row],[PESEL]],3,2)))</f>
        <v>6</v>
      </c>
      <c r="F69">
        <f>VALUE(MID(pesele[[#This Row],[PESEL]],6,2))</f>
        <v>60</v>
      </c>
      <c r="G69" s="9">
        <f>VALUE(MID(pesele[[#This Row],[PESEL]],7,2))</f>
        <v>1</v>
      </c>
      <c r="H69" t="str">
        <f>IF(MOD(MID(pesele[[#This Row],[PESEL]],10,1),2)=0,"k","m")</f>
        <v>m</v>
      </c>
      <c r="I69">
        <f>IF(pesele[[#This Row],[plec]]="k",IF(RIGHT(pesele[[#This Row],[Imie]],1)="a",0,1),0)</f>
        <v>0</v>
      </c>
      <c r="J69" t="str">
        <f>pesele[[#This Row],[Nazwisko]]&amp;pesele[[#This Row],[Imie]]</f>
        <v>LewitaMaksymilian</v>
      </c>
      <c r="K69">
        <f>COUNTIF(pesele[nameid],pesele[[#This Row],[nameid]])-1</f>
        <v>0</v>
      </c>
      <c r="L69" s="9" t="str">
        <f>LEFT(pesele[[#This Row],[Imie]],1)&amp;LEFT(pesele[[#This Row],[Nazwisko]],3)&amp;RIGHT(pesele[[#This Row],[PESEL]],1)</f>
        <v>MLew9</v>
      </c>
      <c r="M69" s="9">
        <f>COUNTIF(pesele[id],pesele[[#This Row],[id]])-1</f>
        <v>0</v>
      </c>
    </row>
    <row r="70" spans="1:13" x14ac:dyDescent="0.25">
      <c r="A70" t="s">
        <v>90</v>
      </c>
      <c r="B70" t="s">
        <v>91</v>
      </c>
      <c r="C70" t="s">
        <v>92</v>
      </c>
      <c r="D70">
        <f>MID(pesele[[#This Row],[PESEL]],1,2)+1900+IF(pesele[[#This Row],[miesiac]]&gt;13,100,0)</f>
        <v>1908</v>
      </c>
      <c r="E70">
        <f>IF(VALUE(MID(pesele[[#This Row],[PESEL]],3,2))&gt;13,VALUE(MID(pesele[[#This Row],[PESEL]],3,2))-20,VALUE(MID(pesele[[#This Row],[PESEL]],3,2)))</f>
        <v>8</v>
      </c>
      <c r="F70">
        <f>VALUE(MID(pesele[[#This Row],[PESEL]],6,2))</f>
        <v>0</v>
      </c>
      <c r="G70" s="9">
        <f>VALUE(MID(pesele[[#This Row],[PESEL]],7,2))</f>
        <v>1</v>
      </c>
      <c r="H70" t="str">
        <f>IF(MOD(MID(pesele[[#This Row],[PESEL]],10,1),2)=0,"k","m")</f>
        <v>m</v>
      </c>
      <c r="I70">
        <f>IF(pesele[[#This Row],[plec]]="k",IF(RIGHT(pesele[[#This Row],[Imie]],1)="a",0,1),0)</f>
        <v>0</v>
      </c>
      <c r="J70" t="str">
        <f>pesele[[#This Row],[Nazwisko]]&amp;pesele[[#This Row],[Imie]]</f>
        <v>RutkowskiIgor</v>
      </c>
      <c r="K70">
        <f>COUNTIF(pesele[nameid],pesele[[#This Row],[nameid]])-1</f>
        <v>0</v>
      </c>
      <c r="L70" s="9" t="str">
        <f>LEFT(pesele[[#This Row],[Imie]],1)&amp;LEFT(pesele[[#This Row],[Nazwisko]],3)&amp;RIGHT(pesele[[#This Row],[PESEL]],1)</f>
        <v>IRut8</v>
      </c>
      <c r="M70" s="9">
        <f>COUNTIF(pesele[id],pesele[[#This Row],[id]])-1</f>
        <v>0</v>
      </c>
    </row>
    <row r="71" spans="1:13" x14ac:dyDescent="0.25">
      <c r="A71" t="s">
        <v>109</v>
      </c>
      <c r="B71" t="s">
        <v>110</v>
      </c>
      <c r="C71" t="s">
        <v>111</v>
      </c>
      <c r="D71">
        <f>MID(pesele[[#This Row],[PESEL]],1,2)+1900+IF(pesele[[#This Row],[miesiac]]&gt;13,100,0)</f>
        <v>1908</v>
      </c>
      <c r="E71">
        <f>IF(VALUE(MID(pesele[[#This Row],[PESEL]],3,2))&gt;13,VALUE(MID(pesele[[#This Row],[PESEL]],3,2))-20,VALUE(MID(pesele[[#This Row],[PESEL]],3,2)))</f>
        <v>9</v>
      </c>
      <c r="F71">
        <f>VALUE(MID(pesele[[#This Row],[PESEL]],6,2))</f>
        <v>80</v>
      </c>
      <c r="G71" s="9">
        <f>VALUE(MID(pesele[[#This Row],[PESEL]],7,2))</f>
        <v>1</v>
      </c>
      <c r="H71" t="str">
        <f>IF(MOD(MID(pesele[[#This Row],[PESEL]],10,1),2)=0,"k","m")</f>
        <v>k</v>
      </c>
      <c r="I71">
        <f>IF(pesele[[#This Row],[plec]]="k",IF(RIGHT(pesele[[#This Row],[Imie]],1)="a",0,1),0)</f>
        <v>0</v>
      </c>
      <c r="J71" t="str">
        <f>pesele[[#This Row],[Nazwisko]]&amp;pesele[[#This Row],[Imie]]</f>
        <v>WlodarczykAlicja</v>
      </c>
      <c r="K71">
        <f>COUNTIF(pesele[nameid],pesele[[#This Row],[nameid]])-1</f>
        <v>0</v>
      </c>
      <c r="L71" s="9" t="str">
        <f>LEFT(pesele[[#This Row],[Imie]],1)&amp;LEFT(pesele[[#This Row],[Nazwisko]],3)&amp;RIGHT(pesele[[#This Row],[PESEL]],1)</f>
        <v>AWlo2</v>
      </c>
      <c r="M71" s="9">
        <f>COUNTIF(pesele[id],pesele[[#This Row],[id]])-1</f>
        <v>0</v>
      </c>
    </row>
    <row r="72" spans="1:13" x14ac:dyDescent="0.25">
      <c r="A72" t="s">
        <v>126</v>
      </c>
      <c r="B72" t="s">
        <v>127</v>
      </c>
      <c r="C72" t="s">
        <v>128</v>
      </c>
      <c r="D72">
        <f>MID(pesele[[#This Row],[PESEL]],1,2)+1900+IF(pesele[[#This Row],[miesiac]]&gt;13,100,0)</f>
        <v>1908</v>
      </c>
      <c r="E72">
        <f>IF(VALUE(MID(pesele[[#This Row],[PESEL]],3,2))&gt;13,VALUE(MID(pesele[[#This Row],[PESEL]],3,2))-20,VALUE(MID(pesele[[#This Row],[PESEL]],3,2)))</f>
        <v>9</v>
      </c>
      <c r="F72">
        <f>VALUE(MID(pesele[[#This Row],[PESEL]],6,2))</f>
        <v>70</v>
      </c>
      <c r="G72" s="9">
        <f>VALUE(MID(pesele[[#This Row],[PESEL]],7,2))</f>
        <v>1</v>
      </c>
      <c r="H72" t="str">
        <f>IF(MOD(MID(pesele[[#This Row],[PESEL]],10,1),2)=0,"k","m")</f>
        <v>k</v>
      </c>
      <c r="I72">
        <f>IF(pesele[[#This Row],[plec]]="k",IF(RIGHT(pesele[[#This Row],[Imie]],1)="a",0,1),0)</f>
        <v>0</v>
      </c>
      <c r="J72" t="str">
        <f>pesele[[#This Row],[Nazwisko]]&amp;pesele[[#This Row],[Imie]]</f>
        <v>SzymanskaAriuna</v>
      </c>
      <c r="K72">
        <f>COUNTIF(pesele[nameid],pesele[[#This Row],[nameid]])-1</f>
        <v>0</v>
      </c>
      <c r="L72" s="9" t="str">
        <f>LEFT(pesele[[#This Row],[Imie]],1)&amp;LEFT(pesele[[#This Row],[Nazwisko]],3)&amp;RIGHT(pesele[[#This Row],[PESEL]],1)</f>
        <v>ASzy2</v>
      </c>
      <c r="M72" s="9">
        <f>COUNTIF(pesele[id],pesele[[#This Row],[id]])-1</f>
        <v>0</v>
      </c>
    </row>
    <row r="73" spans="1:13" x14ac:dyDescent="0.25">
      <c r="A73" t="s">
        <v>157</v>
      </c>
      <c r="B73" t="s">
        <v>158</v>
      </c>
      <c r="C73" t="s">
        <v>47</v>
      </c>
      <c r="D73">
        <f>MID(pesele[[#This Row],[PESEL]],1,2)+1900+IF(pesele[[#This Row],[miesiac]]&gt;13,100,0)</f>
        <v>1908</v>
      </c>
      <c r="E73">
        <f>IF(VALUE(MID(pesele[[#This Row],[PESEL]],3,2))&gt;13,VALUE(MID(pesele[[#This Row],[PESEL]],3,2))-20,VALUE(MID(pesele[[#This Row],[PESEL]],3,2)))</f>
        <v>11</v>
      </c>
      <c r="F73">
        <f>VALUE(MID(pesele[[#This Row],[PESEL]],6,2))</f>
        <v>50</v>
      </c>
      <c r="G73" s="9">
        <f>VALUE(MID(pesele[[#This Row],[PESEL]],7,2))</f>
        <v>1</v>
      </c>
      <c r="H73" t="str">
        <f>IF(MOD(MID(pesele[[#This Row],[PESEL]],10,1),2)=0,"k","m")</f>
        <v>m</v>
      </c>
      <c r="I73">
        <f>IF(pesele[[#This Row],[plec]]="k",IF(RIGHT(pesele[[#This Row],[Imie]],1)="a",0,1),0)</f>
        <v>0</v>
      </c>
      <c r="J73" t="str">
        <f>pesele[[#This Row],[Nazwisko]]&amp;pesele[[#This Row],[Imie]]</f>
        <v>CicherskiSzymon</v>
      </c>
      <c r="K73">
        <f>COUNTIF(pesele[nameid],pesele[[#This Row],[nameid]])-1</f>
        <v>0</v>
      </c>
      <c r="L73" s="9" t="str">
        <f>LEFT(pesele[[#This Row],[Imie]],1)&amp;LEFT(pesele[[#This Row],[Nazwisko]],3)&amp;RIGHT(pesele[[#This Row],[PESEL]],1)</f>
        <v>SCic6</v>
      </c>
      <c r="M73" s="9">
        <f>COUNTIF(pesele[id],pesele[[#This Row],[id]])-1</f>
        <v>0</v>
      </c>
    </row>
    <row r="74" spans="1:13" x14ac:dyDescent="0.25">
      <c r="A74" t="s">
        <v>159</v>
      </c>
      <c r="B74" t="s">
        <v>160</v>
      </c>
      <c r="C74" t="s">
        <v>161</v>
      </c>
      <c r="D74">
        <f>MID(pesele[[#This Row],[PESEL]],1,2)+1900+IF(pesele[[#This Row],[miesiac]]&gt;13,100,0)</f>
        <v>1908</v>
      </c>
      <c r="E74">
        <f>IF(VALUE(MID(pesele[[#This Row],[PESEL]],3,2))&gt;13,VALUE(MID(pesele[[#This Row],[PESEL]],3,2))-20,VALUE(MID(pesele[[#This Row],[PESEL]],3,2)))</f>
        <v>11</v>
      </c>
      <c r="F74">
        <f>VALUE(MID(pesele[[#This Row],[PESEL]],6,2))</f>
        <v>50</v>
      </c>
      <c r="G74" s="9">
        <f>VALUE(MID(pesele[[#This Row],[PESEL]],7,2))</f>
        <v>1</v>
      </c>
      <c r="H74" t="str">
        <f>IF(MOD(MID(pesele[[#This Row],[PESEL]],10,1),2)=0,"k","m")</f>
        <v>k</v>
      </c>
      <c r="I74">
        <f>IF(pesele[[#This Row],[plec]]="k",IF(RIGHT(pesele[[#This Row],[Imie]],1)="a",0,1),0)</f>
        <v>0</v>
      </c>
      <c r="J74" t="str">
        <f>pesele[[#This Row],[Nazwisko]]&amp;pesele[[#This Row],[Imie]]</f>
        <v>OlitkowskaKlaudia</v>
      </c>
      <c r="K74">
        <f>COUNTIF(pesele[nameid],pesele[[#This Row],[nameid]])-1</f>
        <v>0</v>
      </c>
      <c r="L74" s="9" t="str">
        <f>LEFT(pesele[[#This Row],[Imie]],1)&amp;LEFT(pesele[[#This Row],[Nazwisko]],3)&amp;RIGHT(pesele[[#This Row],[PESEL]],1)</f>
        <v>KOli3</v>
      </c>
      <c r="M74" s="9">
        <f>COUNTIF(pesele[id],pesele[[#This Row],[id]])-1</f>
        <v>0</v>
      </c>
    </row>
    <row r="75" spans="1:13" x14ac:dyDescent="0.25">
      <c r="A75" t="s">
        <v>162</v>
      </c>
      <c r="B75" t="s">
        <v>163</v>
      </c>
      <c r="C75" t="s">
        <v>39</v>
      </c>
      <c r="D75">
        <f>MID(pesele[[#This Row],[PESEL]],1,2)+1900+IF(pesele[[#This Row],[miesiac]]&gt;13,100,0)</f>
        <v>1908</v>
      </c>
      <c r="E75">
        <f>IF(VALUE(MID(pesele[[#This Row],[PESEL]],3,2))&gt;13,VALUE(MID(pesele[[#This Row],[PESEL]],3,2))-20,VALUE(MID(pesele[[#This Row],[PESEL]],3,2)))</f>
        <v>11</v>
      </c>
      <c r="F75">
        <f>VALUE(MID(pesele[[#This Row],[PESEL]],6,2))</f>
        <v>50</v>
      </c>
      <c r="G75" s="9">
        <f>VALUE(MID(pesele[[#This Row],[PESEL]],7,2))</f>
        <v>1</v>
      </c>
      <c r="H75" t="str">
        <f>IF(MOD(MID(pesele[[#This Row],[PESEL]],10,1),2)=0,"k","m")</f>
        <v>m</v>
      </c>
      <c r="I75">
        <f>IF(pesele[[#This Row],[plec]]="k",IF(RIGHT(pesele[[#This Row],[Imie]],1)="a",0,1),0)</f>
        <v>0</v>
      </c>
      <c r="J75" t="str">
        <f>pesele[[#This Row],[Nazwisko]]&amp;pesele[[#This Row],[Imie]]</f>
        <v>MajewskiMaciej</v>
      </c>
      <c r="K75">
        <f>COUNTIF(pesele[nameid],pesele[[#This Row],[nameid]])-1</f>
        <v>0</v>
      </c>
      <c r="L75" s="9" t="str">
        <f>LEFT(pesele[[#This Row],[Imie]],1)&amp;LEFT(pesele[[#This Row],[Nazwisko]],3)&amp;RIGHT(pesele[[#This Row],[PESEL]],1)</f>
        <v>MMaj7</v>
      </c>
      <c r="M75" s="9">
        <f>COUNTIF(pesele[id],pesele[[#This Row],[id]])-1</f>
        <v>0</v>
      </c>
    </row>
    <row r="76" spans="1:13" x14ac:dyDescent="0.25">
      <c r="A76" t="s">
        <v>192</v>
      </c>
      <c r="B76" t="s">
        <v>193</v>
      </c>
      <c r="C76" t="s">
        <v>194</v>
      </c>
      <c r="D76">
        <f>MID(pesele[[#This Row],[PESEL]],1,2)+1900+IF(pesele[[#This Row],[miesiac]]&gt;13,100,0)</f>
        <v>1908</v>
      </c>
      <c r="E76">
        <f>IF(VALUE(MID(pesele[[#This Row],[PESEL]],3,2))&gt;13,VALUE(MID(pesele[[#This Row],[PESEL]],3,2))-20,VALUE(MID(pesele[[#This Row],[PESEL]],3,2)))</f>
        <v>11</v>
      </c>
      <c r="F76">
        <f>VALUE(MID(pesele[[#This Row],[PESEL]],6,2))</f>
        <v>80</v>
      </c>
      <c r="G76" s="9">
        <f>VALUE(MID(pesele[[#This Row],[PESEL]],7,2))</f>
        <v>1</v>
      </c>
      <c r="H76" t="str">
        <f>IF(MOD(MID(pesele[[#This Row],[PESEL]],10,1),2)=0,"k","m")</f>
        <v>k</v>
      </c>
      <c r="I76">
        <f>IF(pesele[[#This Row],[plec]]="k",IF(RIGHT(pesele[[#This Row],[Imie]],1)="a",0,1),0)</f>
        <v>0</v>
      </c>
      <c r="J76" t="str">
        <f>pesele[[#This Row],[Nazwisko]]&amp;pesele[[#This Row],[Imie]]</f>
        <v>UlwanAnna</v>
      </c>
      <c r="K76">
        <f>COUNTIF(pesele[nameid],pesele[[#This Row],[nameid]])-1</f>
        <v>0</v>
      </c>
      <c r="L76" s="9" t="str">
        <f>LEFT(pesele[[#This Row],[Imie]],1)&amp;LEFT(pesele[[#This Row],[Nazwisko]],3)&amp;RIGHT(pesele[[#This Row],[PESEL]],1)</f>
        <v>AUlw4</v>
      </c>
      <c r="M76" s="9">
        <f>COUNTIF(pesele[id],pesele[[#This Row],[id]])-1</f>
        <v>0</v>
      </c>
    </row>
    <row r="77" spans="1:13" x14ac:dyDescent="0.25">
      <c r="A77" t="s">
        <v>197</v>
      </c>
      <c r="B77" t="s">
        <v>198</v>
      </c>
      <c r="C77" t="s">
        <v>199</v>
      </c>
      <c r="D77">
        <f>MID(pesele[[#This Row],[PESEL]],1,2)+1900+IF(pesele[[#This Row],[miesiac]]&gt;13,100,0)</f>
        <v>1908</v>
      </c>
      <c r="E77">
        <f>IF(VALUE(MID(pesele[[#This Row],[PESEL]],3,2))&gt;13,VALUE(MID(pesele[[#This Row],[PESEL]],3,2))-20,VALUE(MID(pesele[[#This Row],[PESEL]],3,2)))</f>
        <v>12</v>
      </c>
      <c r="F77">
        <f>VALUE(MID(pesele[[#This Row],[PESEL]],6,2))</f>
        <v>30</v>
      </c>
      <c r="G77" s="9">
        <f>VALUE(MID(pesele[[#This Row],[PESEL]],7,2))</f>
        <v>1</v>
      </c>
      <c r="H77" t="str">
        <f>IF(MOD(MID(pesele[[#This Row],[PESEL]],10,1),2)=0,"k","m")</f>
        <v>k</v>
      </c>
      <c r="I77">
        <f>IF(pesele[[#This Row],[plec]]="k",IF(RIGHT(pesele[[#This Row],[Imie]],1)="a",0,1),0)</f>
        <v>0</v>
      </c>
      <c r="J77" t="str">
        <f>pesele[[#This Row],[Nazwisko]]&amp;pesele[[#This Row],[Imie]]</f>
        <v>BigosZosia</v>
      </c>
      <c r="K77">
        <f>COUNTIF(pesele[nameid],pesele[[#This Row],[nameid]])-1</f>
        <v>0</v>
      </c>
      <c r="L77" s="9" t="str">
        <f>LEFT(pesele[[#This Row],[Imie]],1)&amp;LEFT(pesele[[#This Row],[Nazwisko]],3)&amp;RIGHT(pesele[[#This Row],[PESEL]],1)</f>
        <v>ZBig7</v>
      </c>
      <c r="M77" s="9">
        <f>COUNTIF(pesele[id],pesele[[#This Row],[id]])-1</f>
        <v>0</v>
      </c>
    </row>
    <row r="78" spans="1:13" x14ac:dyDescent="0.25">
      <c r="A78" t="s">
        <v>215</v>
      </c>
      <c r="B78" t="s">
        <v>216</v>
      </c>
      <c r="C78" t="s">
        <v>121</v>
      </c>
      <c r="D78">
        <f>MID(pesele[[#This Row],[PESEL]],1,2)+1900+IF(pesele[[#This Row],[miesiac]]&gt;13,100,0)</f>
        <v>1908</v>
      </c>
      <c r="E78">
        <f>IF(VALUE(MID(pesele[[#This Row],[PESEL]],3,2))&gt;13,VALUE(MID(pesele[[#This Row],[PESEL]],3,2))-20,VALUE(MID(pesele[[#This Row],[PESEL]],3,2)))</f>
        <v>12</v>
      </c>
      <c r="F78">
        <f>VALUE(MID(pesele[[#This Row],[PESEL]],6,2))</f>
        <v>50</v>
      </c>
      <c r="G78" s="9">
        <f>VALUE(MID(pesele[[#This Row],[PESEL]],7,2))</f>
        <v>1</v>
      </c>
      <c r="H78" t="str">
        <f>IF(MOD(MID(pesele[[#This Row],[PESEL]],10,1),2)=0,"k","m")</f>
        <v>m</v>
      </c>
      <c r="I78">
        <f>IF(pesele[[#This Row],[plec]]="k",IF(RIGHT(pesele[[#This Row],[Imie]],1)="a",0,1),0)</f>
        <v>0</v>
      </c>
      <c r="J78" t="str">
        <f>pesele[[#This Row],[Nazwisko]]&amp;pesele[[#This Row],[Imie]]</f>
        <v>PiechalskiJan</v>
      </c>
      <c r="K78">
        <f>COUNTIF(pesele[nameid],pesele[[#This Row],[nameid]])-1</f>
        <v>0</v>
      </c>
      <c r="L78" s="9" t="str">
        <f>LEFT(pesele[[#This Row],[Imie]],1)&amp;LEFT(pesele[[#This Row],[Nazwisko]],3)&amp;RIGHT(pesele[[#This Row],[PESEL]],1)</f>
        <v>JPie4</v>
      </c>
      <c r="M78" s="9">
        <f>COUNTIF(pesele[id],pesele[[#This Row],[id]])-1</f>
        <v>0</v>
      </c>
    </row>
    <row r="79" spans="1:13" x14ac:dyDescent="0.25">
      <c r="A79" t="s">
        <v>217</v>
      </c>
      <c r="B79" t="s">
        <v>218</v>
      </c>
      <c r="C79" t="s">
        <v>219</v>
      </c>
      <c r="D79">
        <f>MID(pesele[[#This Row],[PESEL]],1,2)+1900+IF(pesele[[#This Row],[miesiac]]&gt;13,100,0)</f>
        <v>1908</v>
      </c>
      <c r="E79">
        <f>IF(VALUE(MID(pesele[[#This Row],[PESEL]],3,2))&gt;13,VALUE(MID(pesele[[#This Row],[PESEL]],3,2))-20,VALUE(MID(pesele[[#This Row],[PESEL]],3,2)))</f>
        <v>12</v>
      </c>
      <c r="F79">
        <f>VALUE(MID(pesele[[#This Row],[PESEL]],6,2))</f>
        <v>50</v>
      </c>
      <c r="G79" s="9">
        <f>VALUE(MID(pesele[[#This Row],[PESEL]],7,2))</f>
        <v>1</v>
      </c>
      <c r="H79" t="str">
        <f>IF(MOD(MID(pesele[[#This Row],[PESEL]],10,1),2)=0,"k","m")</f>
        <v>m</v>
      </c>
      <c r="I79">
        <f>IF(pesele[[#This Row],[plec]]="k",IF(RIGHT(pesele[[#This Row],[Imie]],1)="a",0,1),0)</f>
        <v>0</v>
      </c>
      <c r="J79" t="str">
        <f>pesele[[#This Row],[Nazwisko]]&amp;pesele[[#This Row],[Imie]]</f>
        <v>PotockiMariusz</v>
      </c>
      <c r="K79">
        <f>COUNTIF(pesele[nameid],pesele[[#This Row],[nameid]])-1</f>
        <v>0</v>
      </c>
      <c r="L79" s="9" t="str">
        <f>LEFT(pesele[[#This Row],[Imie]],1)&amp;LEFT(pesele[[#This Row],[Nazwisko]],3)&amp;RIGHT(pesele[[#This Row],[PESEL]],1)</f>
        <v>MPot8</v>
      </c>
      <c r="M79" s="9">
        <f>COUNTIF(pesele[id],pesele[[#This Row],[id]])-1</f>
        <v>0</v>
      </c>
    </row>
    <row r="80" spans="1:13" x14ac:dyDescent="0.25">
      <c r="A80" t="s">
        <v>231</v>
      </c>
      <c r="B80" t="s">
        <v>232</v>
      </c>
      <c r="C80" t="s">
        <v>233</v>
      </c>
      <c r="D80">
        <f>MID(pesele[[#This Row],[PESEL]],1,2)+1900+IF(pesele[[#This Row],[miesiac]]&gt;13,100,0)</f>
        <v>1908</v>
      </c>
      <c r="E80">
        <f>IF(VALUE(MID(pesele[[#This Row],[PESEL]],3,2))&gt;13,VALUE(MID(pesele[[#This Row],[PESEL]],3,2))-20,VALUE(MID(pesele[[#This Row],[PESEL]],3,2)))</f>
        <v>12</v>
      </c>
      <c r="F80">
        <f>VALUE(MID(pesele[[#This Row],[PESEL]],6,2))</f>
        <v>0</v>
      </c>
      <c r="G80" s="9">
        <f>VALUE(MID(pesele[[#This Row],[PESEL]],7,2))</f>
        <v>1</v>
      </c>
      <c r="H80" t="str">
        <f>IF(MOD(MID(pesele[[#This Row],[PESEL]],10,1),2)=0,"k","m")</f>
        <v>k</v>
      </c>
      <c r="I80">
        <f>IF(pesele[[#This Row],[plec]]="k",IF(RIGHT(pesele[[#This Row],[Imie]],1)="a",0,1),0)</f>
        <v>0</v>
      </c>
      <c r="J80" t="str">
        <f>pesele[[#This Row],[Nazwisko]]&amp;pesele[[#This Row],[Imie]]</f>
        <v>CiupaWiktoria</v>
      </c>
      <c r="K80">
        <f>COUNTIF(pesele[nameid],pesele[[#This Row],[nameid]])-1</f>
        <v>0</v>
      </c>
      <c r="L80" s="9" t="str">
        <f>LEFT(pesele[[#This Row],[Imie]],1)&amp;LEFT(pesele[[#This Row],[Nazwisko]],3)&amp;RIGHT(pesele[[#This Row],[PESEL]],1)</f>
        <v>WCiu4</v>
      </c>
      <c r="M80" s="9">
        <f>COUNTIF(pesele[id],pesele[[#This Row],[id]])-1</f>
        <v>0</v>
      </c>
    </row>
    <row r="81" spans="1:13" x14ac:dyDescent="0.25">
      <c r="A81" t="s">
        <v>247</v>
      </c>
      <c r="B81" t="s">
        <v>248</v>
      </c>
      <c r="C81" t="s">
        <v>249</v>
      </c>
      <c r="D81">
        <f>MID(pesele[[#This Row],[PESEL]],1,2)+1900+IF(pesele[[#This Row],[miesiac]]&gt;13,100,0)</f>
        <v>1908</v>
      </c>
      <c r="E81">
        <f>IF(VALUE(MID(pesele[[#This Row],[PESEL]],3,2))&gt;13,VALUE(MID(pesele[[#This Row],[PESEL]],3,2))-20,VALUE(MID(pesele[[#This Row],[PESEL]],3,2)))</f>
        <v>12</v>
      </c>
      <c r="F81">
        <f>VALUE(MID(pesele[[#This Row],[PESEL]],6,2))</f>
        <v>10</v>
      </c>
      <c r="G81" s="9">
        <f>VALUE(MID(pesele[[#This Row],[PESEL]],7,2))</f>
        <v>1</v>
      </c>
      <c r="H81" t="str">
        <f>IF(MOD(MID(pesele[[#This Row],[PESEL]],10,1),2)=0,"k","m")</f>
        <v>k</v>
      </c>
      <c r="I81">
        <f>IF(pesele[[#This Row],[plec]]="k",IF(RIGHT(pesele[[#This Row],[Imie]],1)="a",0,1),0)</f>
        <v>0</v>
      </c>
      <c r="J81" t="str">
        <f>pesele[[#This Row],[Nazwisko]]&amp;pesele[[#This Row],[Imie]]</f>
        <v>KotowskaMarianna</v>
      </c>
      <c r="K81">
        <f>COUNTIF(pesele[nameid],pesele[[#This Row],[nameid]])-1</f>
        <v>0</v>
      </c>
      <c r="L81" s="9" t="str">
        <f>LEFT(pesele[[#This Row],[Imie]],1)&amp;LEFT(pesele[[#This Row],[Nazwisko]],3)&amp;RIGHT(pesele[[#This Row],[PESEL]],1)</f>
        <v>MKot8</v>
      </c>
      <c r="M81" s="9">
        <f>COUNTIF(pesele[id],pesele[[#This Row],[id]])-1</f>
        <v>0</v>
      </c>
    </row>
    <row r="82" spans="1:13" x14ac:dyDescent="0.25">
      <c r="A82" t="s">
        <v>264</v>
      </c>
      <c r="B82" t="s">
        <v>265</v>
      </c>
      <c r="C82" t="s">
        <v>266</v>
      </c>
      <c r="D82">
        <f>MID(pesele[[#This Row],[PESEL]],1,2)+1900+IF(pesele[[#This Row],[miesiac]]&gt;13,100,0)</f>
        <v>1909</v>
      </c>
      <c r="E82">
        <f>IF(VALUE(MID(pesele[[#This Row],[PESEL]],3,2))&gt;13,VALUE(MID(pesele[[#This Row],[PESEL]],3,2))-20,VALUE(MID(pesele[[#This Row],[PESEL]],3,2)))</f>
        <v>1</v>
      </c>
      <c r="F82">
        <f>VALUE(MID(pesele[[#This Row],[PESEL]],6,2))</f>
        <v>30</v>
      </c>
      <c r="G82" s="9">
        <f>VALUE(MID(pesele[[#This Row],[PESEL]],7,2))</f>
        <v>1</v>
      </c>
      <c r="H82" t="str">
        <f>IF(MOD(MID(pesele[[#This Row],[PESEL]],10,1),2)=0,"k","m")</f>
        <v>k</v>
      </c>
      <c r="I82">
        <f>IF(pesele[[#This Row],[plec]]="k",IF(RIGHT(pesele[[#This Row],[Imie]],1)="a",0,1),0)</f>
        <v>0</v>
      </c>
      <c r="J82" t="str">
        <f>pesele[[#This Row],[Nazwisko]]&amp;pesele[[#This Row],[Imie]]</f>
        <v>JazkowiecNadia</v>
      </c>
      <c r="K82">
        <f>COUNTIF(pesele[nameid],pesele[[#This Row],[nameid]])-1</f>
        <v>0</v>
      </c>
      <c r="L82" s="9" t="str">
        <f>LEFT(pesele[[#This Row],[Imie]],1)&amp;LEFT(pesele[[#This Row],[Nazwisko]],3)&amp;RIGHT(pesele[[#This Row],[PESEL]],1)</f>
        <v>NJaz0</v>
      </c>
      <c r="M82" s="9">
        <f>COUNTIF(pesele[id],pesele[[#This Row],[id]])-1</f>
        <v>0</v>
      </c>
    </row>
    <row r="83" spans="1:13" x14ac:dyDescent="0.25">
      <c r="A83" t="s">
        <v>273</v>
      </c>
      <c r="B83" t="s">
        <v>274</v>
      </c>
      <c r="C83" t="s">
        <v>275</v>
      </c>
      <c r="D83">
        <f>MID(pesele[[#This Row],[PESEL]],1,2)+1900+IF(pesele[[#This Row],[miesiac]]&gt;13,100,0)</f>
        <v>1909</v>
      </c>
      <c r="E83">
        <f>IF(VALUE(MID(pesele[[#This Row],[PESEL]],3,2))&gt;13,VALUE(MID(pesele[[#This Row],[PESEL]],3,2))-20,VALUE(MID(pesele[[#This Row],[PESEL]],3,2)))</f>
        <v>1</v>
      </c>
      <c r="F83">
        <f>VALUE(MID(pesele[[#This Row],[PESEL]],6,2))</f>
        <v>50</v>
      </c>
      <c r="G83" s="9">
        <f>VALUE(MID(pesele[[#This Row],[PESEL]],7,2))</f>
        <v>1</v>
      </c>
      <c r="H83" t="str">
        <f>IF(MOD(MID(pesele[[#This Row],[PESEL]],10,1),2)=0,"k","m")</f>
        <v>k</v>
      </c>
      <c r="I83">
        <f>IF(pesele[[#This Row],[plec]]="k",IF(RIGHT(pesele[[#This Row],[Imie]],1)="a",0,1),0)</f>
        <v>0</v>
      </c>
      <c r="J83" t="str">
        <f>pesele[[#This Row],[Nazwisko]]&amp;pesele[[#This Row],[Imie]]</f>
        <v>KilanowskaMichalina</v>
      </c>
      <c r="K83">
        <f>COUNTIF(pesele[nameid],pesele[[#This Row],[nameid]])-1</f>
        <v>0</v>
      </c>
      <c r="L83" s="9" t="str">
        <f>LEFT(pesele[[#This Row],[Imie]],1)&amp;LEFT(pesele[[#This Row],[Nazwisko]],3)&amp;RIGHT(pesele[[#This Row],[PESEL]],1)</f>
        <v>MKil7</v>
      </c>
      <c r="M83" s="9">
        <f>COUNTIF(pesele[id],pesele[[#This Row],[id]])-1</f>
        <v>0</v>
      </c>
    </row>
    <row r="84" spans="1:13" x14ac:dyDescent="0.25">
      <c r="A84" t="s">
        <v>341</v>
      </c>
      <c r="B84" t="s">
        <v>342</v>
      </c>
      <c r="C84" t="s">
        <v>108</v>
      </c>
      <c r="D84">
        <f>MID(pesele[[#This Row],[PESEL]],1,2)+1900+IF(pesele[[#This Row],[miesiac]]&gt;13,100,0)</f>
        <v>1909</v>
      </c>
      <c r="E84">
        <f>IF(VALUE(MID(pesele[[#This Row],[PESEL]],3,2))&gt;13,VALUE(MID(pesele[[#This Row],[PESEL]],3,2))-20,VALUE(MID(pesele[[#This Row],[PESEL]],3,2)))</f>
        <v>1</v>
      </c>
      <c r="F84">
        <f>VALUE(MID(pesele[[#This Row],[PESEL]],6,2))</f>
        <v>60</v>
      </c>
      <c r="G84" s="9">
        <f>VALUE(MID(pesele[[#This Row],[PESEL]],7,2))</f>
        <v>1</v>
      </c>
      <c r="H84" t="str">
        <f>IF(MOD(MID(pesele[[#This Row],[PESEL]],10,1),2)=0,"k","m")</f>
        <v>m</v>
      </c>
      <c r="I84">
        <f>IF(pesele[[#This Row],[plec]]="k",IF(RIGHT(pesele[[#This Row],[Imie]],1)="a",0,1),0)</f>
        <v>0</v>
      </c>
      <c r="J84" t="str">
        <f>pesele[[#This Row],[Nazwisko]]&amp;pesele[[#This Row],[Imie]]</f>
        <v>KizielewiczMichal</v>
      </c>
      <c r="K84">
        <f>COUNTIF(pesele[nameid],pesele[[#This Row],[nameid]])-1</f>
        <v>0</v>
      </c>
      <c r="L84" s="9" t="str">
        <f>LEFT(pesele[[#This Row],[Imie]],1)&amp;LEFT(pesele[[#This Row],[Nazwisko]],3)&amp;RIGHT(pesele[[#This Row],[PESEL]],1)</f>
        <v>MKiz4</v>
      </c>
      <c r="M84" s="9">
        <f>COUNTIF(pesele[id],pesele[[#This Row],[id]])-1</f>
        <v>0</v>
      </c>
    </row>
    <row r="85" spans="1:13" x14ac:dyDescent="0.25">
      <c r="A85" t="s">
        <v>343</v>
      </c>
      <c r="B85" t="s">
        <v>344</v>
      </c>
      <c r="C85" t="s">
        <v>345</v>
      </c>
      <c r="D85">
        <f>MID(pesele[[#This Row],[PESEL]],1,2)+1900+IF(pesele[[#This Row],[miesiac]]&gt;13,100,0)</f>
        <v>1909</v>
      </c>
      <c r="E85">
        <f>IF(VALUE(MID(pesele[[#This Row],[PESEL]],3,2))&gt;13,VALUE(MID(pesele[[#This Row],[PESEL]],3,2))-20,VALUE(MID(pesele[[#This Row],[PESEL]],3,2)))</f>
        <v>1</v>
      </c>
      <c r="F85">
        <f>VALUE(MID(pesele[[#This Row],[PESEL]],6,2))</f>
        <v>60</v>
      </c>
      <c r="G85" s="9">
        <f>VALUE(MID(pesele[[#This Row],[PESEL]],7,2))</f>
        <v>1</v>
      </c>
      <c r="H85" t="str">
        <f>IF(MOD(MID(pesele[[#This Row],[PESEL]],10,1),2)=0,"k","m")</f>
        <v>k</v>
      </c>
      <c r="I85">
        <f>IF(pesele[[#This Row],[plec]]="k",IF(RIGHT(pesele[[#This Row],[Imie]],1)="a",0,1),0)</f>
        <v>0</v>
      </c>
      <c r="J85" t="str">
        <f>pesele[[#This Row],[Nazwisko]]&amp;pesele[[#This Row],[Imie]]</f>
        <v>KeclerMilena</v>
      </c>
      <c r="K85">
        <f>COUNTIF(pesele[nameid],pesele[[#This Row],[nameid]])-1</f>
        <v>0</v>
      </c>
      <c r="L85" s="9" t="str">
        <f>LEFT(pesele[[#This Row],[Imie]],1)&amp;LEFT(pesele[[#This Row],[Nazwisko]],3)&amp;RIGHT(pesele[[#This Row],[PESEL]],1)</f>
        <v>MKec5</v>
      </c>
      <c r="M85" s="9">
        <f>COUNTIF(pesele[id],pesele[[#This Row],[id]])-1</f>
        <v>0</v>
      </c>
    </row>
    <row r="86" spans="1:13" x14ac:dyDescent="0.25">
      <c r="A86" t="s">
        <v>346</v>
      </c>
      <c r="B86" t="s">
        <v>347</v>
      </c>
      <c r="C86" t="s">
        <v>348</v>
      </c>
      <c r="D86">
        <f>MID(pesele[[#This Row],[PESEL]],1,2)+1900+IF(pesele[[#This Row],[miesiac]]&gt;13,100,0)</f>
        <v>1909</v>
      </c>
      <c r="E86">
        <f>IF(VALUE(MID(pesele[[#This Row],[PESEL]],3,2))&gt;13,VALUE(MID(pesele[[#This Row],[PESEL]],3,2))-20,VALUE(MID(pesele[[#This Row],[PESEL]],3,2)))</f>
        <v>1</v>
      </c>
      <c r="F86">
        <f>VALUE(MID(pesele[[#This Row],[PESEL]],6,2))</f>
        <v>60</v>
      </c>
      <c r="G86" s="9">
        <f>VALUE(MID(pesele[[#This Row],[PESEL]],7,2))</f>
        <v>1</v>
      </c>
      <c r="H86" t="str">
        <f>IF(MOD(MID(pesele[[#This Row],[PESEL]],10,1),2)=0,"k","m")</f>
        <v>k</v>
      </c>
      <c r="I86">
        <f>IF(pesele[[#This Row],[plec]]="k",IF(RIGHT(pesele[[#This Row],[Imie]],1)="a",0,1),0)</f>
        <v>0</v>
      </c>
      <c r="J86" t="str">
        <f>pesele[[#This Row],[Nazwisko]]&amp;pesele[[#This Row],[Imie]]</f>
        <v>ZochowskaAdriana</v>
      </c>
      <c r="K86">
        <f>COUNTIF(pesele[nameid],pesele[[#This Row],[nameid]])-1</f>
        <v>0</v>
      </c>
      <c r="L86" s="9" t="str">
        <f>LEFT(pesele[[#This Row],[Imie]],1)&amp;LEFT(pesele[[#This Row],[Nazwisko]],3)&amp;RIGHT(pesele[[#This Row],[PESEL]],1)</f>
        <v>AZoc8</v>
      </c>
      <c r="M86" s="9">
        <f>COUNTIF(pesele[id],pesele[[#This Row],[id]])-1</f>
        <v>0</v>
      </c>
    </row>
    <row r="87" spans="1:13" x14ac:dyDescent="0.25">
      <c r="A87" t="s">
        <v>360</v>
      </c>
      <c r="B87" t="s">
        <v>361</v>
      </c>
      <c r="C87" t="s">
        <v>345</v>
      </c>
      <c r="D87">
        <f>MID(pesele[[#This Row],[PESEL]],1,2)+1900+IF(pesele[[#This Row],[miesiac]]&gt;13,100,0)</f>
        <v>1909</v>
      </c>
      <c r="E87">
        <f>IF(VALUE(MID(pesele[[#This Row],[PESEL]],3,2))&gt;13,VALUE(MID(pesele[[#This Row],[PESEL]],3,2))-20,VALUE(MID(pesele[[#This Row],[PESEL]],3,2)))</f>
        <v>1</v>
      </c>
      <c r="F87">
        <f>VALUE(MID(pesele[[#This Row],[PESEL]],6,2))</f>
        <v>80</v>
      </c>
      <c r="G87" s="9">
        <f>VALUE(MID(pesele[[#This Row],[PESEL]],7,2))</f>
        <v>1</v>
      </c>
      <c r="H87" t="str">
        <f>IF(MOD(MID(pesele[[#This Row],[PESEL]],10,1),2)=0,"k","m")</f>
        <v>k</v>
      </c>
      <c r="I87">
        <f>IF(pesele[[#This Row],[plec]]="k",IF(RIGHT(pesele[[#This Row],[Imie]],1)="a",0,1),0)</f>
        <v>0</v>
      </c>
      <c r="J87" t="str">
        <f>pesele[[#This Row],[Nazwisko]]&amp;pesele[[#This Row],[Imie]]</f>
        <v>KatendeMilena</v>
      </c>
      <c r="K87">
        <f>COUNTIF(pesele[nameid],pesele[[#This Row],[nameid]])-1</f>
        <v>0</v>
      </c>
      <c r="L87" s="9" t="str">
        <f>LEFT(pesele[[#This Row],[Imie]],1)&amp;LEFT(pesele[[#This Row],[Nazwisko]],3)&amp;RIGHT(pesele[[#This Row],[PESEL]],1)</f>
        <v>MKat0</v>
      </c>
      <c r="M87" s="9">
        <f>COUNTIF(pesele[id],pesele[[#This Row],[id]])-1</f>
        <v>0</v>
      </c>
    </row>
    <row r="88" spans="1:13" x14ac:dyDescent="0.25">
      <c r="A88" t="s">
        <v>362</v>
      </c>
      <c r="B88" t="s">
        <v>363</v>
      </c>
      <c r="C88" t="s">
        <v>194</v>
      </c>
      <c r="D88">
        <f>MID(pesele[[#This Row],[PESEL]],1,2)+1900+IF(pesele[[#This Row],[miesiac]]&gt;13,100,0)</f>
        <v>1909</v>
      </c>
      <c r="E88">
        <f>IF(VALUE(MID(pesele[[#This Row],[PESEL]],3,2))&gt;13,VALUE(MID(pesele[[#This Row],[PESEL]],3,2))-20,VALUE(MID(pesele[[#This Row],[PESEL]],3,2)))</f>
        <v>1</v>
      </c>
      <c r="F88">
        <f>VALUE(MID(pesele[[#This Row],[PESEL]],6,2))</f>
        <v>80</v>
      </c>
      <c r="G88" s="9">
        <f>VALUE(MID(pesele[[#This Row],[PESEL]],7,2))</f>
        <v>1</v>
      </c>
      <c r="H88" t="str">
        <f>IF(MOD(MID(pesele[[#This Row],[PESEL]],10,1),2)=0,"k","m")</f>
        <v>k</v>
      </c>
      <c r="I88">
        <f>IF(pesele[[#This Row],[plec]]="k",IF(RIGHT(pesele[[#This Row],[Imie]],1)="a",0,1),0)</f>
        <v>0</v>
      </c>
      <c r="J88" t="str">
        <f>pesele[[#This Row],[Nazwisko]]&amp;pesele[[#This Row],[Imie]]</f>
        <v>TokarzAnna</v>
      </c>
      <c r="K88">
        <f>COUNTIF(pesele[nameid],pesele[[#This Row],[nameid]])-1</f>
        <v>0</v>
      </c>
      <c r="L88" s="9" t="str">
        <f>LEFT(pesele[[#This Row],[Imie]],1)&amp;LEFT(pesele[[#This Row],[Nazwisko]],3)&amp;RIGHT(pesele[[#This Row],[PESEL]],1)</f>
        <v>ATok4</v>
      </c>
      <c r="M88" s="9">
        <f>COUNTIF(pesele[id],pesele[[#This Row],[id]])-1</f>
        <v>0</v>
      </c>
    </row>
    <row r="89" spans="1:13" x14ac:dyDescent="0.25">
      <c r="A89" t="s">
        <v>377</v>
      </c>
      <c r="B89" t="s">
        <v>378</v>
      </c>
      <c r="C89" t="s">
        <v>379</v>
      </c>
      <c r="D89">
        <f>MID(pesele[[#This Row],[PESEL]],1,2)+1900+IF(pesele[[#This Row],[miesiac]]&gt;13,100,0)</f>
        <v>1909</v>
      </c>
      <c r="E89">
        <f>IF(VALUE(MID(pesele[[#This Row],[PESEL]],3,2))&gt;13,VALUE(MID(pesele[[#This Row],[PESEL]],3,2))-20,VALUE(MID(pesele[[#This Row],[PESEL]],3,2)))</f>
        <v>1</v>
      </c>
      <c r="F89">
        <f>VALUE(MID(pesele[[#This Row],[PESEL]],6,2))</f>
        <v>0</v>
      </c>
      <c r="G89" s="9">
        <f>VALUE(MID(pesele[[#This Row],[PESEL]],7,2))</f>
        <v>1</v>
      </c>
      <c r="H89" t="str">
        <f>IF(MOD(MID(pesele[[#This Row],[PESEL]],10,1),2)=0,"k","m")</f>
        <v>m</v>
      </c>
      <c r="I89">
        <f>IF(pesele[[#This Row],[plec]]="k",IF(RIGHT(pesele[[#This Row],[Imie]],1)="a",0,1),0)</f>
        <v>0</v>
      </c>
      <c r="J89" t="str">
        <f>pesele[[#This Row],[Nazwisko]]&amp;pesele[[#This Row],[Imie]]</f>
        <v>PaluchowskiJulian</v>
      </c>
      <c r="K89">
        <f>COUNTIF(pesele[nameid],pesele[[#This Row],[nameid]])-1</f>
        <v>0</v>
      </c>
      <c r="L89" s="9" t="str">
        <f>LEFT(pesele[[#This Row],[Imie]],1)&amp;LEFT(pesele[[#This Row],[Nazwisko]],3)&amp;RIGHT(pesele[[#This Row],[PESEL]],1)</f>
        <v>JPal2</v>
      </c>
      <c r="M89" s="9">
        <f>COUNTIF(pesele[id],pesele[[#This Row],[id]])-1</f>
        <v>0</v>
      </c>
    </row>
    <row r="90" spans="1:13" x14ac:dyDescent="0.25">
      <c r="A90" t="s">
        <v>433</v>
      </c>
      <c r="B90" t="s">
        <v>434</v>
      </c>
      <c r="C90" t="s">
        <v>147</v>
      </c>
      <c r="D90">
        <f>MID(pesele[[#This Row],[PESEL]],1,2)+1900+IF(pesele[[#This Row],[miesiac]]&gt;13,100,0)</f>
        <v>1909</v>
      </c>
      <c r="E90">
        <f>IF(VALUE(MID(pesele[[#This Row],[PESEL]],3,2))&gt;13,VALUE(MID(pesele[[#This Row],[PESEL]],3,2))-20,VALUE(MID(pesele[[#This Row],[PESEL]],3,2)))</f>
        <v>2</v>
      </c>
      <c r="F90">
        <f>VALUE(MID(pesele[[#This Row],[PESEL]],6,2))</f>
        <v>30</v>
      </c>
      <c r="G90" s="9">
        <f>VALUE(MID(pesele[[#This Row],[PESEL]],7,2))</f>
        <v>1</v>
      </c>
      <c r="H90" t="str">
        <f>IF(MOD(MID(pesele[[#This Row],[PESEL]],10,1),2)=0,"k","m")</f>
        <v>k</v>
      </c>
      <c r="I90">
        <f>IF(pesele[[#This Row],[plec]]="k",IF(RIGHT(pesele[[#This Row],[Imie]],1)="a",0,1),0)</f>
        <v>0</v>
      </c>
      <c r="J90" t="str">
        <f>pesele[[#This Row],[Nazwisko]]&amp;pesele[[#This Row],[Imie]]</f>
        <v>KaminskaMonika</v>
      </c>
      <c r="K90">
        <f>COUNTIF(pesele[nameid],pesele[[#This Row],[nameid]])-1</f>
        <v>0</v>
      </c>
      <c r="L90" s="9" t="str">
        <f>LEFT(pesele[[#This Row],[Imie]],1)&amp;LEFT(pesele[[#This Row],[Nazwisko]],3)&amp;RIGHT(pesele[[#This Row],[PESEL]],1)</f>
        <v>MKam2</v>
      </c>
      <c r="M90" s="9">
        <f>COUNTIF(pesele[id],pesele[[#This Row],[id]])-1</f>
        <v>0</v>
      </c>
    </row>
    <row r="91" spans="1:13" x14ac:dyDescent="0.25">
      <c r="A91" t="s">
        <v>453</v>
      </c>
      <c r="B91" t="s">
        <v>454</v>
      </c>
      <c r="C91" t="s">
        <v>36</v>
      </c>
      <c r="D91">
        <f>MID(pesele[[#This Row],[PESEL]],1,2)+1900+IF(pesele[[#This Row],[miesiac]]&gt;13,100,0)</f>
        <v>1909</v>
      </c>
      <c r="E91">
        <f>IF(VALUE(MID(pesele[[#This Row],[PESEL]],3,2))&gt;13,VALUE(MID(pesele[[#This Row],[PESEL]],3,2))-20,VALUE(MID(pesele[[#This Row],[PESEL]],3,2)))</f>
        <v>9</v>
      </c>
      <c r="F91">
        <f>VALUE(MID(pesele[[#This Row],[PESEL]],6,2))</f>
        <v>90</v>
      </c>
      <c r="G91" s="9">
        <f>VALUE(MID(pesele[[#This Row],[PESEL]],7,2))</f>
        <v>1</v>
      </c>
      <c r="H91" t="str">
        <f>IF(MOD(MID(pesele[[#This Row],[PESEL]],10,1),2)=0,"k","m")</f>
        <v>m</v>
      </c>
      <c r="I91">
        <f>IF(pesele[[#This Row],[plec]]="k",IF(RIGHT(pesele[[#This Row],[Imie]],1)="a",0,1),0)</f>
        <v>0</v>
      </c>
      <c r="J91" t="str">
        <f>pesele[[#This Row],[Nazwisko]]&amp;pesele[[#This Row],[Imie]]</f>
        <v>LuchowskiMaksymilian</v>
      </c>
      <c r="K91">
        <f>COUNTIF(pesele[nameid],pesele[[#This Row],[nameid]])-1</f>
        <v>0</v>
      </c>
      <c r="L91" s="9" t="str">
        <f>LEFT(pesele[[#This Row],[Imie]],1)&amp;LEFT(pesele[[#This Row],[Nazwisko]],3)&amp;RIGHT(pesele[[#This Row],[PESEL]],1)</f>
        <v>MLuc3</v>
      </c>
      <c r="M91" s="9">
        <f>COUNTIF(pesele[id],pesele[[#This Row],[id]])-1</f>
        <v>0</v>
      </c>
    </row>
    <row r="92" spans="1:13" x14ac:dyDescent="0.25">
      <c r="A92" t="s">
        <v>516</v>
      </c>
      <c r="B92" t="s">
        <v>517</v>
      </c>
      <c r="C92" t="s">
        <v>11</v>
      </c>
      <c r="D92">
        <f>MID(pesele[[#This Row],[PESEL]],1,2)+1900+IF(pesele[[#This Row],[miesiac]]&gt;13,100,0)</f>
        <v>1909</v>
      </c>
      <c r="E92">
        <f>IF(VALUE(MID(pesele[[#This Row],[PESEL]],3,2))&gt;13,VALUE(MID(pesele[[#This Row],[PESEL]],3,2))-20,VALUE(MID(pesele[[#This Row],[PESEL]],3,2)))</f>
        <v>10</v>
      </c>
      <c r="F92">
        <f>VALUE(MID(pesele[[#This Row],[PESEL]],6,2))</f>
        <v>60</v>
      </c>
      <c r="G92" s="9">
        <f>VALUE(MID(pesele[[#This Row],[PESEL]],7,2))</f>
        <v>1</v>
      </c>
      <c r="H92" t="str">
        <f>IF(MOD(MID(pesele[[#This Row],[PESEL]],10,1),2)=0,"k","m")</f>
        <v>m</v>
      </c>
      <c r="I92">
        <f>IF(pesele[[#This Row],[plec]]="k",IF(RIGHT(pesele[[#This Row],[Imie]],1)="a",0,1),0)</f>
        <v>0</v>
      </c>
      <c r="J92" t="str">
        <f>pesele[[#This Row],[Nazwisko]]&amp;pesele[[#This Row],[Imie]]</f>
        <v>LangiewiczMarcel</v>
      </c>
      <c r="K92">
        <f>COUNTIF(pesele[nameid],pesele[[#This Row],[nameid]])-1</f>
        <v>0</v>
      </c>
      <c r="L92" s="9" t="str">
        <f>LEFT(pesele[[#This Row],[Imie]],1)&amp;LEFT(pesele[[#This Row],[Nazwisko]],3)&amp;RIGHT(pesele[[#This Row],[PESEL]],1)</f>
        <v>MLan7</v>
      </c>
      <c r="M92" s="9">
        <f>COUNTIF(pesele[id],pesele[[#This Row],[id]])-1</f>
        <v>0</v>
      </c>
    </row>
    <row r="93" spans="1:13" x14ac:dyDescent="0.25">
      <c r="A93" t="s">
        <v>518</v>
      </c>
      <c r="B93" t="s">
        <v>519</v>
      </c>
      <c r="C93" t="s">
        <v>166</v>
      </c>
      <c r="D93">
        <f>MID(pesele[[#This Row],[PESEL]],1,2)+1900+IF(pesele[[#This Row],[miesiac]]&gt;13,100,0)</f>
        <v>1909</v>
      </c>
      <c r="E93">
        <f>IF(VALUE(MID(pesele[[#This Row],[PESEL]],3,2))&gt;13,VALUE(MID(pesele[[#This Row],[PESEL]],3,2))-20,VALUE(MID(pesele[[#This Row],[PESEL]],3,2)))</f>
        <v>10</v>
      </c>
      <c r="F93">
        <f>VALUE(MID(pesele[[#This Row],[PESEL]],6,2))</f>
        <v>0</v>
      </c>
      <c r="G93" s="9">
        <f>VALUE(MID(pesele[[#This Row],[PESEL]],7,2))</f>
        <v>1</v>
      </c>
      <c r="H93" t="str">
        <f>IF(MOD(MID(pesele[[#This Row],[PESEL]],10,1),2)=0,"k","m")</f>
        <v>m</v>
      </c>
      <c r="I93">
        <f>IF(pesele[[#This Row],[plec]]="k",IF(RIGHT(pesele[[#This Row],[Imie]],1)="a",0,1),0)</f>
        <v>0</v>
      </c>
      <c r="J93" t="str">
        <f>pesele[[#This Row],[Nazwisko]]&amp;pesele[[#This Row],[Imie]]</f>
        <v>PolonskiJakub</v>
      </c>
      <c r="K93">
        <f>COUNTIF(pesele[nameid],pesele[[#This Row],[nameid]])-1</f>
        <v>0</v>
      </c>
      <c r="L93" s="9" t="str">
        <f>LEFT(pesele[[#This Row],[Imie]],1)&amp;LEFT(pesele[[#This Row],[Nazwisko]],3)&amp;RIGHT(pesele[[#This Row],[PESEL]],1)</f>
        <v>JPol3</v>
      </c>
      <c r="M93" s="9">
        <f>COUNTIF(pesele[id],pesele[[#This Row],[id]])-1</f>
        <v>0</v>
      </c>
    </row>
    <row r="94" spans="1:13" x14ac:dyDescent="0.25">
      <c r="A94" t="s">
        <v>523</v>
      </c>
      <c r="B94" t="s">
        <v>524</v>
      </c>
      <c r="C94" t="s">
        <v>73</v>
      </c>
      <c r="D94">
        <f>MID(pesele[[#This Row],[PESEL]],1,2)+1900+IF(pesele[[#This Row],[miesiac]]&gt;13,100,0)</f>
        <v>1909</v>
      </c>
      <c r="E94">
        <f>IF(VALUE(MID(pesele[[#This Row],[PESEL]],3,2))&gt;13,VALUE(MID(pesele[[#This Row],[PESEL]],3,2))-20,VALUE(MID(pesele[[#This Row],[PESEL]],3,2)))</f>
        <v>10</v>
      </c>
      <c r="F94">
        <f>VALUE(MID(pesele[[#This Row],[PESEL]],6,2))</f>
        <v>20</v>
      </c>
      <c r="G94" s="9">
        <f>VALUE(MID(pesele[[#This Row],[PESEL]],7,2))</f>
        <v>1</v>
      </c>
      <c r="H94" t="str">
        <f>IF(MOD(MID(pesele[[#This Row],[PESEL]],10,1),2)=0,"k","m")</f>
        <v>m</v>
      </c>
      <c r="I94">
        <f>IF(pesele[[#This Row],[plec]]="k",IF(RIGHT(pesele[[#This Row],[Imie]],1)="a",0,1),0)</f>
        <v>0</v>
      </c>
      <c r="J94" t="str">
        <f>pesele[[#This Row],[Nazwisko]]&amp;pesele[[#This Row],[Imie]]</f>
        <v>DurajPiotr</v>
      </c>
      <c r="K94">
        <f>COUNTIF(pesele[nameid],pesele[[#This Row],[nameid]])-1</f>
        <v>0</v>
      </c>
      <c r="L94" s="9" t="str">
        <f>LEFT(pesele[[#This Row],[Imie]],1)&amp;LEFT(pesele[[#This Row],[Nazwisko]],3)&amp;RIGHT(pesele[[#This Row],[PESEL]],1)</f>
        <v>PDur3</v>
      </c>
      <c r="M94" s="9">
        <f>COUNTIF(pesele[id],pesele[[#This Row],[id]])-1</f>
        <v>0</v>
      </c>
    </row>
    <row r="95" spans="1:13" x14ac:dyDescent="0.25">
      <c r="A95" t="s">
        <v>541</v>
      </c>
      <c r="B95" t="s">
        <v>542</v>
      </c>
      <c r="C95" t="s">
        <v>179</v>
      </c>
      <c r="D95">
        <f>MID(pesele[[#This Row],[PESEL]],1,2)+1900+IF(pesele[[#This Row],[miesiac]]&gt;13,100,0)</f>
        <v>1909</v>
      </c>
      <c r="E95">
        <f>IF(VALUE(MID(pesele[[#This Row],[PESEL]],3,2))&gt;13,VALUE(MID(pesele[[#This Row],[PESEL]],3,2))-20,VALUE(MID(pesele[[#This Row],[PESEL]],3,2)))</f>
        <v>10</v>
      </c>
      <c r="F95">
        <f>VALUE(MID(pesele[[#This Row],[PESEL]],6,2))</f>
        <v>80</v>
      </c>
      <c r="G95" s="9">
        <f>VALUE(MID(pesele[[#This Row],[PESEL]],7,2))</f>
        <v>1</v>
      </c>
      <c r="H95" t="str">
        <f>IF(MOD(MID(pesele[[#This Row],[PESEL]],10,1),2)=0,"k","m")</f>
        <v>k</v>
      </c>
      <c r="I95">
        <f>IF(pesele[[#This Row],[plec]]="k",IF(RIGHT(pesele[[#This Row],[Imie]],1)="a",0,1),0)</f>
        <v>0</v>
      </c>
      <c r="J95" t="str">
        <f>pesele[[#This Row],[Nazwisko]]&amp;pesele[[#This Row],[Imie]]</f>
        <v>GosiewskaPaulina</v>
      </c>
      <c r="K95">
        <f>COUNTIF(pesele[nameid],pesele[[#This Row],[nameid]])-1</f>
        <v>0</v>
      </c>
      <c r="L95" s="9" t="str">
        <f>LEFT(pesele[[#This Row],[Imie]],1)&amp;LEFT(pesele[[#This Row],[Nazwisko]],3)&amp;RIGHT(pesele[[#This Row],[PESEL]],1)</f>
        <v>PGos2</v>
      </c>
      <c r="M95" s="9">
        <f>COUNTIF(pesele[id],pesele[[#This Row],[id]])-1</f>
        <v>0</v>
      </c>
    </row>
    <row r="96" spans="1:13" x14ac:dyDescent="0.25">
      <c r="A96" t="s">
        <v>597</v>
      </c>
      <c r="B96" t="s">
        <v>598</v>
      </c>
      <c r="C96" t="s">
        <v>17</v>
      </c>
      <c r="D96">
        <f>MID(pesele[[#This Row],[PESEL]],1,2)+1900+IF(pesele[[#This Row],[miesiac]]&gt;13,100,0)</f>
        <v>1909</v>
      </c>
      <c r="E96">
        <f>IF(VALUE(MID(pesele[[#This Row],[PESEL]],3,2))&gt;13,VALUE(MID(pesele[[#This Row],[PESEL]],3,2))-20,VALUE(MID(pesele[[#This Row],[PESEL]],3,2)))</f>
        <v>11</v>
      </c>
      <c r="F96">
        <f>VALUE(MID(pesele[[#This Row],[PESEL]],6,2))</f>
        <v>90</v>
      </c>
      <c r="G96" s="9">
        <f>VALUE(MID(pesele[[#This Row],[PESEL]],7,2))</f>
        <v>1</v>
      </c>
      <c r="H96" t="str">
        <f>IF(MOD(MID(pesele[[#This Row],[PESEL]],10,1),2)=0,"k","m")</f>
        <v>m</v>
      </c>
      <c r="I96">
        <f>IF(pesele[[#This Row],[plec]]="k",IF(RIGHT(pesele[[#This Row],[Imie]],1)="a",0,1),0)</f>
        <v>0</v>
      </c>
      <c r="J96" t="str">
        <f>pesele[[#This Row],[Nazwisko]]&amp;pesele[[#This Row],[Imie]]</f>
        <v>KrosnowskiMateusz</v>
      </c>
      <c r="K96">
        <f>COUNTIF(pesele[nameid],pesele[[#This Row],[nameid]])-1</f>
        <v>0</v>
      </c>
      <c r="L96" s="9" t="str">
        <f>LEFT(pesele[[#This Row],[Imie]],1)&amp;LEFT(pesele[[#This Row],[Nazwisko]],3)&amp;RIGHT(pesele[[#This Row],[PESEL]],1)</f>
        <v>MKro1</v>
      </c>
      <c r="M96" s="9">
        <f>COUNTIF(pesele[id],pesele[[#This Row],[id]])-1</f>
        <v>0</v>
      </c>
    </row>
    <row r="97" spans="1:13" x14ac:dyDescent="0.25">
      <c r="A97" t="s">
        <v>634</v>
      </c>
      <c r="B97" t="s">
        <v>635</v>
      </c>
      <c r="C97" t="s">
        <v>194</v>
      </c>
      <c r="D97">
        <f>MID(pesele[[#This Row],[PESEL]],1,2)+1900+IF(pesele[[#This Row],[miesiac]]&gt;13,100,0)</f>
        <v>1909</v>
      </c>
      <c r="E97">
        <f>IF(VALUE(MID(pesele[[#This Row],[PESEL]],3,2))&gt;13,VALUE(MID(pesele[[#This Row],[PESEL]],3,2))-20,VALUE(MID(pesele[[#This Row],[PESEL]],3,2)))</f>
        <v>11</v>
      </c>
      <c r="F97">
        <f>VALUE(MID(pesele[[#This Row],[PESEL]],6,2))</f>
        <v>60</v>
      </c>
      <c r="G97" s="9">
        <f>VALUE(MID(pesele[[#This Row],[PESEL]],7,2))</f>
        <v>1</v>
      </c>
      <c r="H97" t="str">
        <f>IF(MOD(MID(pesele[[#This Row],[PESEL]],10,1),2)=0,"k","m")</f>
        <v>k</v>
      </c>
      <c r="I97">
        <f>IF(pesele[[#This Row],[plec]]="k",IF(RIGHT(pesele[[#This Row],[Imie]],1)="a",0,1),0)</f>
        <v>0</v>
      </c>
      <c r="J97" t="str">
        <f>pesele[[#This Row],[Nazwisko]]&amp;pesele[[#This Row],[Imie]]</f>
        <v>TomanekAnna</v>
      </c>
      <c r="K97">
        <f>COUNTIF(pesele[nameid],pesele[[#This Row],[nameid]])-1</f>
        <v>0</v>
      </c>
      <c r="L97" s="9" t="str">
        <f>LEFT(pesele[[#This Row],[Imie]],1)&amp;LEFT(pesele[[#This Row],[Nazwisko]],3)&amp;RIGHT(pesele[[#This Row],[PESEL]],1)</f>
        <v>ATom8</v>
      </c>
      <c r="M97" s="9">
        <f>COUNTIF(pesele[id],pesele[[#This Row],[id]])-1</f>
        <v>0</v>
      </c>
    </row>
    <row r="98" spans="1:13" x14ac:dyDescent="0.25">
      <c r="A98" t="s">
        <v>636</v>
      </c>
      <c r="B98" t="s">
        <v>637</v>
      </c>
      <c r="C98" t="s">
        <v>382</v>
      </c>
      <c r="D98">
        <f>MID(pesele[[#This Row],[PESEL]],1,2)+1900+IF(pesele[[#This Row],[miesiac]]&gt;13,100,0)</f>
        <v>1909</v>
      </c>
      <c r="E98">
        <f>IF(VALUE(MID(pesele[[#This Row],[PESEL]],3,2))&gt;13,VALUE(MID(pesele[[#This Row],[PESEL]],3,2))-20,VALUE(MID(pesele[[#This Row],[PESEL]],3,2)))</f>
        <v>11</v>
      </c>
      <c r="F98">
        <f>VALUE(MID(pesele[[#This Row],[PESEL]],6,2))</f>
        <v>60</v>
      </c>
      <c r="G98" s="9">
        <f>VALUE(MID(pesele[[#This Row],[PESEL]],7,2))</f>
        <v>1</v>
      </c>
      <c r="H98" t="str">
        <f>IF(MOD(MID(pesele[[#This Row],[PESEL]],10,1),2)=0,"k","m")</f>
        <v>k</v>
      </c>
      <c r="I98">
        <f>IF(pesele[[#This Row],[plec]]="k",IF(RIGHT(pesele[[#This Row],[Imie]],1)="a",0,1),0)</f>
        <v>0</v>
      </c>
      <c r="J98" t="str">
        <f>pesele[[#This Row],[Nazwisko]]&amp;pesele[[#This Row],[Imie]]</f>
        <v>PawlowiczKarolina</v>
      </c>
      <c r="K98">
        <f>COUNTIF(pesele[nameid],pesele[[#This Row],[nameid]])-1</f>
        <v>0</v>
      </c>
      <c r="L98" s="9" t="str">
        <f>LEFT(pesele[[#This Row],[Imie]],1)&amp;LEFT(pesele[[#This Row],[Nazwisko]],3)&amp;RIGHT(pesele[[#This Row],[PESEL]],1)</f>
        <v>KPaw5</v>
      </c>
      <c r="M98" s="9">
        <f>COUNTIF(pesele[id],pesele[[#This Row],[id]])-1</f>
        <v>0</v>
      </c>
    </row>
    <row r="99" spans="1:13" x14ac:dyDescent="0.25">
      <c r="A99" t="s">
        <v>638</v>
      </c>
      <c r="B99" t="s">
        <v>639</v>
      </c>
      <c r="C99" t="s">
        <v>640</v>
      </c>
      <c r="D99">
        <f>MID(pesele[[#This Row],[PESEL]],1,2)+1900+IF(pesele[[#This Row],[miesiac]]&gt;13,100,0)</f>
        <v>1909</v>
      </c>
      <c r="E99">
        <f>IF(VALUE(MID(pesele[[#This Row],[PESEL]],3,2))&gt;13,VALUE(MID(pesele[[#This Row],[PESEL]],3,2))-20,VALUE(MID(pesele[[#This Row],[PESEL]],3,2)))</f>
        <v>11</v>
      </c>
      <c r="F99">
        <f>VALUE(MID(pesele[[#This Row],[PESEL]],6,2))</f>
        <v>70</v>
      </c>
      <c r="G99" s="9">
        <f>VALUE(MID(pesele[[#This Row],[PESEL]],7,2))</f>
        <v>1</v>
      </c>
      <c r="H99" t="str">
        <f>IF(MOD(MID(pesele[[#This Row],[PESEL]],10,1),2)=0,"k","m")</f>
        <v>m</v>
      </c>
      <c r="I99">
        <f>IF(pesele[[#This Row],[plec]]="k",IF(RIGHT(pesele[[#This Row],[Imie]],1)="a",0,1),0)</f>
        <v>0</v>
      </c>
      <c r="J99" t="str">
        <f>pesele[[#This Row],[Nazwisko]]&amp;pesele[[#This Row],[Imie]]</f>
        <v>SzwastDaniel</v>
      </c>
      <c r="K99">
        <f>COUNTIF(pesele[nameid],pesele[[#This Row],[nameid]])-1</f>
        <v>0</v>
      </c>
      <c r="L99" s="9" t="str">
        <f>LEFT(pesele[[#This Row],[Imie]],1)&amp;LEFT(pesele[[#This Row],[Nazwisko]],3)&amp;RIGHT(pesele[[#This Row],[PESEL]],1)</f>
        <v>DSzw8</v>
      </c>
      <c r="M99" s="9">
        <f>COUNTIF(pesele[id],pesele[[#This Row],[id]])-1</f>
        <v>0</v>
      </c>
    </row>
    <row r="100" spans="1:13" x14ac:dyDescent="0.25">
      <c r="A100" t="s">
        <v>664</v>
      </c>
      <c r="B100" t="s">
        <v>665</v>
      </c>
      <c r="C100" t="s">
        <v>666</v>
      </c>
      <c r="D100">
        <f>MID(pesele[[#This Row],[PESEL]],1,2)+1900+IF(pesele[[#This Row],[miesiac]]&gt;13,100,0)</f>
        <v>1909</v>
      </c>
      <c r="E100">
        <f>IF(VALUE(MID(pesele[[#This Row],[PESEL]],3,2))&gt;13,VALUE(MID(pesele[[#This Row],[PESEL]],3,2))-20,VALUE(MID(pesele[[#This Row],[PESEL]],3,2)))</f>
        <v>11</v>
      </c>
      <c r="F100">
        <f>VALUE(MID(pesele[[#This Row],[PESEL]],6,2))</f>
        <v>20</v>
      </c>
      <c r="G100" s="9">
        <f>VALUE(MID(pesele[[#This Row],[PESEL]],7,2))</f>
        <v>1</v>
      </c>
      <c r="H100" t="str">
        <f>IF(MOD(MID(pesele[[#This Row],[PESEL]],10,1),2)=0,"k","m")</f>
        <v>m</v>
      </c>
      <c r="I100">
        <f>IF(pesele[[#This Row],[plec]]="k",IF(RIGHT(pesele[[#This Row],[Imie]],1)="a",0,1),0)</f>
        <v>0</v>
      </c>
      <c r="J100" t="str">
        <f>pesele[[#This Row],[Nazwisko]]&amp;pesele[[#This Row],[Imie]]</f>
        <v>BilmonTymoteusz</v>
      </c>
      <c r="K100">
        <f>COUNTIF(pesele[nameid],pesele[[#This Row],[nameid]])-1</f>
        <v>0</v>
      </c>
      <c r="L100" s="9" t="str">
        <f>LEFT(pesele[[#This Row],[Imie]],1)&amp;LEFT(pesele[[#This Row],[Nazwisko]],3)&amp;RIGHT(pesele[[#This Row],[PESEL]],1)</f>
        <v>TBil7</v>
      </c>
      <c r="M100" s="9">
        <f>COUNTIF(pesele[id],pesele[[#This Row],[id]])-1</f>
        <v>0</v>
      </c>
    </row>
    <row r="101" spans="1:13" x14ac:dyDescent="0.25">
      <c r="A101" t="s">
        <v>708</v>
      </c>
      <c r="B101" t="s">
        <v>709</v>
      </c>
      <c r="C101" t="s">
        <v>246</v>
      </c>
      <c r="D101">
        <f>MID(pesele[[#This Row],[PESEL]],1,2)+1900+IF(pesele[[#This Row],[miesiac]]&gt;13,100,0)</f>
        <v>1909</v>
      </c>
      <c r="E101">
        <f>IF(VALUE(MID(pesele[[#This Row],[PESEL]],3,2))&gt;13,VALUE(MID(pesele[[#This Row],[PESEL]],3,2))-20,VALUE(MID(pesele[[#This Row],[PESEL]],3,2)))</f>
        <v>12</v>
      </c>
      <c r="F101">
        <f>VALUE(MID(pesele[[#This Row],[PESEL]],6,2))</f>
        <v>40</v>
      </c>
      <c r="G101" s="9">
        <f>VALUE(MID(pesele[[#This Row],[PESEL]],7,2))</f>
        <v>1</v>
      </c>
      <c r="H101" t="str">
        <f>IF(MOD(MID(pesele[[#This Row],[PESEL]],10,1),2)=0,"k","m")</f>
        <v>m</v>
      </c>
      <c r="I101">
        <f>IF(pesele[[#This Row],[plec]]="k",IF(RIGHT(pesele[[#This Row],[Imie]],1)="a",0,1),0)</f>
        <v>0</v>
      </c>
      <c r="J101" t="str">
        <f>pesele[[#This Row],[Nazwisko]]&amp;pesele[[#This Row],[Imie]]</f>
        <v>DolnySebastian</v>
      </c>
      <c r="K101">
        <f>COUNTIF(pesele[nameid],pesele[[#This Row],[nameid]])-1</f>
        <v>0</v>
      </c>
      <c r="L101" s="9" t="str">
        <f>LEFT(pesele[[#This Row],[Imie]],1)&amp;LEFT(pesele[[#This Row],[Nazwisko]],3)&amp;RIGHT(pesele[[#This Row],[PESEL]],1)</f>
        <v>SDol7</v>
      </c>
      <c r="M101" s="9">
        <f>COUNTIF(pesele[id],pesele[[#This Row],[id]])-1</f>
        <v>0</v>
      </c>
    </row>
    <row r="102" spans="1:13" x14ac:dyDescent="0.25">
      <c r="A102" t="s">
        <v>737</v>
      </c>
      <c r="B102" t="s">
        <v>738</v>
      </c>
      <c r="C102" t="s">
        <v>194</v>
      </c>
      <c r="D102">
        <f>MID(pesele[[#This Row],[PESEL]],1,2)+1900+IF(pesele[[#This Row],[miesiac]]&gt;13,100,0)</f>
        <v>1909</v>
      </c>
      <c r="E102">
        <f>IF(VALUE(MID(pesele[[#This Row],[PESEL]],3,2))&gt;13,VALUE(MID(pesele[[#This Row],[PESEL]],3,2))-20,VALUE(MID(pesele[[#This Row],[PESEL]],3,2)))</f>
        <v>12</v>
      </c>
      <c r="F102">
        <f>VALUE(MID(pesele[[#This Row],[PESEL]],6,2))</f>
        <v>30</v>
      </c>
      <c r="G102" s="9">
        <f>VALUE(MID(pesele[[#This Row],[PESEL]],7,2))</f>
        <v>1</v>
      </c>
      <c r="H102" t="str">
        <f>IF(MOD(MID(pesele[[#This Row],[PESEL]],10,1),2)=0,"k","m")</f>
        <v>k</v>
      </c>
      <c r="I102">
        <f>IF(pesele[[#This Row],[plec]]="k",IF(RIGHT(pesele[[#This Row],[Imie]],1)="a",0,1),0)</f>
        <v>0</v>
      </c>
      <c r="J102" t="str">
        <f>pesele[[#This Row],[Nazwisko]]&amp;pesele[[#This Row],[Imie]]</f>
        <v>TrochaAnna</v>
      </c>
      <c r="K102">
        <f>COUNTIF(pesele[nameid],pesele[[#This Row],[nameid]])-1</f>
        <v>0</v>
      </c>
      <c r="L102" s="9" t="str">
        <f>LEFT(pesele[[#This Row],[Imie]],1)&amp;LEFT(pesele[[#This Row],[Nazwisko]],3)&amp;RIGHT(pesele[[#This Row],[PESEL]],1)</f>
        <v>ATro1</v>
      </c>
      <c r="M102" s="9">
        <f>COUNTIF(pesele[id],pesele[[#This Row],[id]])-1</f>
        <v>0</v>
      </c>
    </row>
    <row r="103" spans="1:13" x14ac:dyDescent="0.25">
      <c r="A103" t="s">
        <v>741</v>
      </c>
      <c r="B103" t="s">
        <v>742</v>
      </c>
      <c r="C103" t="s">
        <v>89</v>
      </c>
      <c r="D103">
        <f>MID(pesele[[#This Row],[PESEL]],1,2)+1900+IF(pesele[[#This Row],[miesiac]]&gt;13,100,0)</f>
        <v>1909</v>
      </c>
      <c r="E103">
        <f>IF(VALUE(MID(pesele[[#This Row],[PESEL]],3,2))&gt;13,VALUE(MID(pesele[[#This Row],[PESEL]],3,2))-20,VALUE(MID(pesele[[#This Row],[PESEL]],3,2)))</f>
        <v>12</v>
      </c>
      <c r="F103">
        <f>VALUE(MID(pesele[[#This Row],[PESEL]],6,2))</f>
        <v>40</v>
      </c>
      <c r="G103" s="9">
        <f>VALUE(MID(pesele[[#This Row],[PESEL]],7,2))</f>
        <v>1</v>
      </c>
      <c r="H103" t="str">
        <f>IF(MOD(MID(pesele[[#This Row],[PESEL]],10,1),2)=0,"k","m")</f>
        <v>k</v>
      </c>
      <c r="I103">
        <f>IF(pesele[[#This Row],[plec]]="k",IF(RIGHT(pesele[[#This Row],[Imie]],1)="a",0,1),0)</f>
        <v>0</v>
      </c>
      <c r="J103" t="str">
        <f>pesele[[#This Row],[Nazwisko]]&amp;pesele[[#This Row],[Imie]]</f>
        <v>KrupopMaja</v>
      </c>
      <c r="K103">
        <f>COUNTIF(pesele[nameid],pesele[[#This Row],[nameid]])-1</f>
        <v>0</v>
      </c>
      <c r="L103" s="9" t="str">
        <f>LEFT(pesele[[#This Row],[Imie]],1)&amp;LEFT(pesele[[#This Row],[Nazwisko]],3)&amp;RIGHT(pesele[[#This Row],[PESEL]],1)</f>
        <v>MKru2</v>
      </c>
      <c r="M103" s="9">
        <f>COUNTIF(pesele[id],pesele[[#This Row],[id]])-1</f>
        <v>0</v>
      </c>
    </row>
    <row r="104" spans="1:13" x14ac:dyDescent="0.25">
      <c r="A104" t="s">
        <v>745</v>
      </c>
      <c r="B104" t="s">
        <v>746</v>
      </c>
      <c r="C104" t="s">
        <v>345</v>
      </c>
      <c r="D104">
        <f>MID(pesele[[#This Row],[PESEL]],1,2)+1900+IF(pesele[[#This Row],[miesiac]]&gt;13,100,0)</f>
        <v>1909</v>
      </c>
      <c r="E104">
        <f>IF(VALUE(MID(pesele[[#This Row],[PESEL]],3,2))&gt;13,VALUE(MID(pesele[[#This Row],[PESEL]],3,2))-20,VALUE(MID(pesele[[#This Row],[PESEL]],3,2)))</f>
        <v>12</v>
      </c>
      <c r="F104">
        <f>VALUE(MID(pesele[[#This Row],[PESEL]],6,2))</f>
        <v>50</v>
      </c>
      <c r="G104" s="9">
        <f>VALUE(MID(pesele[[#This Row],[PESEL]],7,2))</f>
        <v>1</v>
      </c>
      <c r="H104" t="str">
        <f>IF(MOD(MID(pesele[[#This Row],[PESEL]],10,1),2)=0,"k","m")</f>
        <v>k</v>
      </c>
      <c r="I104">
        <f>IF(pesele[[#This Row],[plec]]="k",IF(RIGHT(pesele[[#This Row],[Imie]],1)="a",0,1),0)</f>
        <v>0</v>
      </c>
      <c r="J104" t="str">
        <f>pesele[[#This Row],[Nazwisko]]&amp;pesele[[#This Row],[Imie]]</f>
        <v>KempkaMilena</v>
      </c>
      <c r="K104">
        <f>COUNTIF(pesele[nameid],pesele[[#This Row],[nameid]])-1</f>
        <v>0</v>
      </c>
      <c r="L104" s="9" t="str">
        <f>LEFT(pesele[[#This Row],[Imie]],1)&amp;LEFT(pesele[[#This Row],[Nazwisko]],3)&amp;RIGHT(pesele[[#This Row],[PESEL]],1)</f>
        <v>MKem0</v>
      </c>
      <c r="M104" s="9">
        <f>COUNTIF(pesele[id],pesele[[#This Row],[id]])-1</f>
        <v>0</v>
      </c>
    </row>
    <row r="105" spans="1:13" x14ac:dyDescent="0.25">
      <c r="A105" t="s">
        <v>783</v>
      </c>
      <c r="B105" t="s">
        <v>784</v>
      </c>
      <c r="C105" t="s">
        <v>202</v>
      </c>
      <c r="D105">
        <f>MID(pesele[[#This Row],[PESEL]],1,2)+1900+IF(pesele[[#This Row],[miesiac]]&gt;13,100,0)</f>
        <v>1909</v>
      </c>
      <c r="E105">
        <f>IF(VALUE(MID(pesele[[#This Row],[PESEL]],3,2))&gt;13,VALUE(MID(pesele[[#This Row],[PESEL]],3,2))-20,VALUE(MID(pesele[[#This Row],[PESEL]],3,2)))</f>
        <v>12</v>
      </c>
      <c r="F105">
        <f>VALUE(MID(pesele[[#This Row],[PESEL]],6,2))</f>
        <v>50</v>
      </c>
      <c r="G105" s="9">
        <f>VALUE(MID(pesele[[#This Row],[PESEL]],7,2))</f>
        <v>1</v>
      </c>
      <c r="H105" t="str">
        <f>IF(MOD(MID(pesele[[#This Row],[PESEL]],10,1),2)=0,"k","m")</f>
        <v>m</v>
      </c>
      <c r="I105">
        <f>IF(pesele[[#This Row],[plec]]="k",IF(RIGHT(pesele[[#This Row],[Imie]],1)="a",0,1),0)</f>
        <v>0</v>
      </c>
      <c r="J105" t="str">
        <f>pesele[[#This Row],[Nazwisko]]&amp;pesele[[#This Row],[Imie]]</f>
        <v>TusinskiBartosz</v>
      </c>
      <c r="K105">
        <f>COUNTIF(pesele[nameid],pesele[[#This Row],[nameid]])-1</f>
        <v>0</v>
      </c>
      <c r="L105" s="9" t="str">
        <f>LEFT(pesele[[#This Row],[Imie]],1)&amp;LEFT(pesele[[#This Row],[Nazwisko]],3)&amp;RIGHT(pesele[[#This Row],[PESEL]],1)</f>
        <v>BTus6</v>
      </c>
      <c r="M105" s="9">
        <f>COUNTIF(pesele[id],pesele[[#This Row],[id]])-1</f>
        <v>0</v>
      </c>
    </row>
    <row r="106" spans="1:13" x14ac:dyDescent="0.25">
      <c r="A106" t="s">
        <v>895</v>
      </c>
      <c r="B106" t="s">
        <v>896</v>
      </c>
      <c r="C106" t="s">
        <v>8</v>
      </c>
      <c r="D106">
        <f>MID(pesele[[#This Row],[PESEL]],1,2)+1900+IF(pesele[[#This Row],[miesiac]]&gt;13,100,0)</f>
        <v>1964</v>
      </c>
      <c r="E106">
        <f>IF(VALUE(MID(pesele[[#This Row],[PESEL]],3,2))&gt;13,VALUE(MID(pesele[[#This Row],[PESEL]],3,2))-20,VALUE(MID(pesele[[#This Row],[PESEL]],3,2)))</f>
        <v>2</v>
      </c>
      <c r="F106">
        <f>VALUE(MID(pesele[[#This Row],[PESEL]],6,2))</f>
        <v>30</v>
      </c>
      <c r="G106" s="9">
        <f>VALUE(MID(pesele[[#This Row],[PESEL]],7,2))</f>
        <v>1</v>
      </c>
      <c r="H106" t="str">
        <f>IF(MOD(MID(pesele[[#This Row],[PESEL]],10,1),2)=0,"k","m")</f>
        <v>m</v>
      </c>
      <c r="I106">
        <f>IF(pesele[[#This Row],[plec]]="k",IF(RIGHT(pesele[[#This Row],[Imie]],1)="a",0,1),0)</f>
        <v>0</v>
      </c>
      <c r="J106" t="str">
        <f>pesele[[#This Row],[Nazwisko]]&amp;pesele[[#This Row],[Imie]]</f>
        <v>JakubowskiNikodem</v>
      </c>
      <c r="K106">
        <f>COUNTIF(pesele[nameid],pesele[[#This Row],[nameid]])-1</f>
        <v>0</v>
      </c>
      <c r="L106" s="9" t="str">
        <f>LEFT(pesele[[#This Row],[Imie]],1)&amp;LEFT(pesele[[#This Row],[Nazwisko]],3)&amp;RIGHT(pesele[[#This Row],[PESEL]],1)</f>
        <v>NJak5</v>
      </c>
      <c r="M106" s="9">
        <f>COUNTIF(pesele[id],pesele[[#This Row],[id]])-1</f>
        <v>0</v>
      </c>
    </row>
    <row r="107" spans="1:13" x14ac:dyDescent="0.25">
      <c r="A107" t="s">
        <v>1055</v>
      </c>
      <c r="B107" t="s">
        <v>1056</v>
      </c>
      <c r="C107" t="s">
        <v>70</v>
      </c>
      <c r="D107">
        <f>MID(pesele[[#This Row],[PESEL]],1,2)+1900+IF(pesele[[#This Row],[miesiac]]&gt;13,100,0)</f>
        <v>1988</v>
      </c>
      <c r="E107">
        <f>IF(VALUE(MID(pesele[[#This Row],[PESEL]],3,2))&gt;13,VALUE(MID(pesele[[#This Row],[PESEL]],3,2))-20,VALUE(MID(pesele[[#This Row],[PESEL]],3,2)))</f>
        <v>8</v>
      </c>
      <c r="F107">
        <f>VALUE(MID(pesele[[#This Row],[PESEL]],6,2))</f>
        <v>60</v>
      </c>
      <c r="G107" s="9">
        <f>VALUE(MID(pesele[[#This Row],[PESEL]],7,2))</f>
        <v>1</v>
      </c>
      <c r="H107" t="str">
        <f>IF(MOD(MID(pesele[[#This Row],[PESEL]],10,1),2)=0,"k","m")</f>
        <v>k</v>
      </c>
      <c r="I107">
        <f>IF(pesele[[#This Row],[plec]]="k",IF(RIGHT(pesele[[#This Row],[Imie]],1)="a",0,1),0)</f>
        <v>0</v>
      </c>
      <c r="J107" t="str">
        <f>pesele[[#This Row],[Nazwisko]]&amp;pesele[[#This Row],[Imie]]</f>
        <v>GrzedzielskaNina</v>
      </c>
      <c r="K107">
        <f>COUNTIF(pesele[nameid],pesele[[#This Row],[nameid]])-1</f>
        <v>0</v>
      </c>
      <c r="L107" s="9" t="str">
        <f>LEFT(pesele[[#This Row],[Imie]],1)&amp;LEFT(pesele[[#This Row],[Nazwisko]],3)&amp;RIGHT(pesele[[#This Row],[PESEL]],1)</f>
        <v>NGrz8</v>
      </c>
      <c r="M107" s="9">
        <f>COUNTIF(pesele[id],pesele[[#This Row],[id]])-1</f>
        <v>0</v>
      </c>
    </row>
    <row r="108" spans="1:13" x14ac:dyDescent="0.25">
      <c r="A108" t="s">
        <v>18</v>
      </c>
      <c r="B108" t="s">
        <v>19</v>
      </c>
      <c r="C108" t="s">
        <v>20</v>
      </c>
      <c r="D108">
        <f>MID(pesele[[#This Row],[PESEL]],1,2)+1900+IF(pesele[[#This Row],[miesiac]]&gt;13,100,0)</f>
        <v>1908</v>
      </c>
      <c r="E108">
        <f>IF(VALUE(MID(pesele[[#This Row],[PESEL]],3,2))&gt;13,VALUE(MID(pesele[[#This Row],[PESEL]],3,2))-20,VALUE(MID(pesele[[#This Row],[PESEL]],3,2)))</f>
        <v>5</v>
      </c>
      <c r="F108">
        <f>VALUE(MID(pesele[[#This Row],[PESEL]],6,2))</f>
        <v>20</v>
      </c>
      <c r="G108" s="9">
        <f>VALUE(MID(pesele[[#This Row],[PESEL]],7,2))</f>
        <v>2</v>
      </c>
      <c r="H108" t="str">
        <f>IF(MOD(MID(pesele[[#This Row],[PESEL]],10,1),2)=0,"k","m")</f>
        <v>m</v>
      </c>
      <c r="I108">
        <f>IF(pesele[[#This Row],[plec]]="k",IF(RIGHT(pesele[[#This Row],[Imie]],1)="a",0,1),0)</f>
        <v>0</v>
      </c>
      <c r="J108" t="str">
        <f>pesele[[#This Row],[Nazwisko]]&amp;pesele[[#This Row],[Imie]]</f>
        <v>GibasPatryk</v>
      </c>
      <c r="K108">
        <f>COUNTIF(pesele[nameid],pesele[[#This Row],[nameid]])-1</f>
        <v>0</v>
      </c>
      <c r="L108" s="9" t="str">
        <f>LEFT(pesele[[#This Row],[Imie]],1)&amp;LEFT(pesele[[#This Row],[Nazwisko]],3)&amp;RIGHT(pesele[[#This Row],[PESEL]],1)</f>
        <v>PGib8</v>
      </c>
      <c r="M108" s="9">
        <f>COUNTIF(pesele[id],pesele[[#This Row],[id]])-1</f>
        <v>0</v>
      </c>
    </row>
    <row r="109" spans="1:13" x14ac:dyDescent="0.25">
      <c r="A109" t="s">
        <v>21</v>
      </c>
      <c r="B109" t="s">
        <v>22</v>
      </c>
      <c r="C109" t="s">
        <v>8</v>
      </c>
      <c r="D109">
        <f>MID(pesele[[#This Row],[PESEL]],1,2)+1900+IF(pesele[[#This Row],[miesiac]]&gt;13,100,0)</f>
        <v>1908</v>
      </c>
      <c r="E109">
        <f>IF(VALUE(MID(pesele[[#This Row],[PESEL]],3,2))&gt;13,VALUE(MID(pesele[[#This Row],[PESEL]],3,2))-20,VALUE(MID(pesele[[#This Row],[PESEL]],3,2)))</f>
        <v>6</v>
      </c>
      <c r="F109">
        <f>VALUE(MID(pesele[[#This Row],[PESEL]],6,2))</f>
        <v>30</v>
      </c>
      <c r="G109" s="9">
        <f>VALUE(MID(pesele[[#This Row],[PESEL]],7,2))</f>
        <v>2</v>
      </c>
      <c r="H109" t="str">
        <f>IF(MOD(MID(pesele[[#This Row],[PESEL]],10,1),2)=0,"k","m")</f>
        <v>m</v>
      </c>
      <c r="I109">
        <f>IF(pesele[[#This Row],[plec]]="k",IF(RIGHT(pesele[[#This Row],[Imie]],1)="a",0,1),0)</f>
        <v>0</v>
      </c>
      <c r="J109" t="str">
        <f>pesele[[#This Row],[Nazwisko]]&amp;pesele[[#This Row],[Imie]]</f>
        <v>JamaNikodem</v>
      </c>
      <c r="K109">
        <f>COUNTIF(pesele[nameid],pesele[[#This Row],[nameid]])-1</f>
        <v>0</v>
      </c>
      <c r="L109" s="9" t="str">
        <f>LEFT(pesele[[#This Row],[Imie]],1)&amp;LEFT(pesele[[#This Row],[Nazwisko]],3)&amp;RIGHT(pesele[[#This Row],[PESEL]],1)</f>
        <v>NJam6</v>
      </c>
      <c r="M109" s="9">
        <f>COUNTIF(pesele[id],pesele[[#This Row],[id]])-1</f>
        <v>0</v>
      </c>
    </row>
    <row r="110" spans="1:13" x14ac:dyDescent="0.25">
      <c r="A110" t="s">
        <v>103</v>
      </c>
      <c r="B110" t="s">
        <v>104</v>
      </c>
      <c r="C110" t="s">
        <v>105</v>
      </c>
      <c r="D110">
        <f>MID(pesele[[#This Row],[PESEL]],1,2)+1900+IF(pesele[[#This Row],[miesiac]]&gt;13,100,0)</f>
        <v>1908</v>
      </c>
      <c r="E110">
        <f>IF(VALUE(MID(pesele[[#This Row],[PESEL]],3,2))&gt;13,VALUE(MID(pesele[[#This Row],[PESEL]],3,2))-20,VALUE(MID(pesele[[#This Row],[PESEL]],3,2)))</f>
        <v>9</v>
      </c>
      <c r="F110">
        <f>VALUE(MID(pesele[[#This Row],[PESEL]],6,2))</f>
        <v>40</v>
      </c>
      <c r="G110" s="9">
        <f>VALUE(MID(pesele[[#This Row],[PESEL]],7,2))</f>
        <v>2</v>
      </c>
      <c r="H110" t="str">
        <f>IF(MOD(MID(pesele[[#This Row],[PESEL]],10,1),2)=0,"k","m")</f>
        <v>m</v>
      </c>
      <c r="I110">
        <f>IF(pesele[[#This Row],[plec]]="k",IF(RIGHT(pesele[[#This Row],[Imie]],1)="a",0,1),0)</f>
        <v>0</v>
      </c>
      <c r="J110" t="str">
        <f>pesele[[#This Row],[Nazwisko]]&amp;pesele[[#This Row],[Imie]]</f>
        <v>OlczakKacper</v>
      </c>
      <c r="K110">
        <f>COUNTIF(pesele[nameid],pesele[[#This Row],[nameid]])-1</f>
        <v>0</v>
      </c>
      <c r="L110" s="9" t="str">
        <f>LEFT(pesele[[#This Row],[Imie]],1)&amp;LEFT(pesele[[#This Row],[Nazwisko]],3)&amp;RIGHT(pesele[[#This Row],[PESEL]],1)</f>
        <v>KOlc2</v>
      </c>
      <c r="M110" s="9">
        <f>COUNTIF(pesele[id],pesele[[#This Row],[id]])-1</f>
        <v>0</v>
      </c>
    </row>
    <row r="111" spans="1:13" x14ac:dyDescent="0.25">
      <c r="A111" t="s">
        <v>106</v>
      </c>
      <c r="B111" t="s">
        <v>107</v>
      </c>
      <c r="C111" t="s">
        <v>108</v>
      </c>
      <c r="D111">
        <f>MID(pesele[[#This Row],[PESEL]],1,2)+1900+IF(pesele[[#This Row],[miesiac]]&gt;13,100,0)</f>
        <v>1908</v>
      </c>
      <c r="E111">
        <f>IF(VALUE(MID(pesele[[#This Row],[PESEL]],3,2))&gt;13,VALUE(MID(pesele[[#This Row],[PESEL]],3,2))-20,VALUE(MID(pesele[[#This Row],[PESEL]],3,2)))</f>
        <v>9</v>
      </c>
      <c r="F111">
        <f>VALUE(MID(pesele[[#This Row],[PESEL]],6,2))</f>
        <v>40</v>
      </c>
      <c r="G111" s="9">
        <f>VALUE(MID(pesele[[#This Row],[PESEL]],7,2))</f>
        <v>2</v>
      </c>
      <c r="H111" t="str">
        <f>IF(MOD(MID(pesele[[#This Row],[PESEL]],10,1),2)=0,"k","m")</f>
        <v>m</v>
      </c>
      <c r="I111">
        <f>IF(pesele[[#This Row],[plec]]="k",IF(RIGHT(pesele[[#This Row],[Imie]],1)="a",0,1),0)</f>
        <v>0</v>
      </c>
      <c r="J111" t="str">
        <f>pesele[[#This Row],[Nazwisko]]&amp;pesele[[#This Row],[Imie]]</f>
        <v>KaminskiMichal</v>
      </c>
      <c r="K111">
        <f>COUNTIF(pesele[nameid],pesele[[#This Row],[nameid]])-1</f>
        <v>0</v>
      </c>
      <c r="L111" s="9" t="str">
        <f>LEFT(pesele[[#This Row],[Imie]],1)&amp;LEFT(pesele[[#This Row],[Nazwisko]],3)&amp;RIGHT(pesele[[#This Row],[PESEL]],1)</f>
        <v>MKam5</v>
      </c>
      <c r="M111" s="9">
        <f>COUNTIF(pesele[id],pesele[[#This Row],[id]])-1</f>
        <v>0</v>
      </c>
    </row>
    <row r="112" spans="1:13" x14ac:dyDescent="0.25">
      <c r="A112" t="s">
        <v>134</v>
      </c>
      <c r="B112" t="s">
        <v>135</v>
      </c>
      <c r="C112" t="s">
        <v>8</v>
      </c>
      <c r="D112">
        <f>MID(pesele[[#This Row],[PESEL]],1,2)+1900+IF(pesele[[#This Row],[miesiac]]&gt;13,100,0)</f>
        <v>1908</v>
      </c>
      <c r="E112">
        <f>IF(VALUE(MID(pesele[[#This Row],[PESEL]],3,2))&gt;13,VALUE(MID(pesele[[#This Row],[PESEL]],3,2))-20,VALUE(MID(pesele[[#This Row],[PESEL]],3,2)))</f>
        <v>10</v>
      </c>
      <c r="F112">
        <f>VALUE(MID(pesele[[#This Row],[PESEL]],6,2))</f>
        <v>50</v>
      </c>
      <c r="G112" s="9">
        <f>VALUE(MID(pesele[[#This Row],[PESEL]],7,2))</f>
        <v>2</v>
      </c>
      <c r="H112" t="str">
        <f>IF(MOD(MID(pesele[[#This Row],[PESEL]],10,1),2)=0,"k","m")</f>
        <v>m</v>
      </c>
      <c r="I112">
        <f>IF(pesele[[#This Row],[plec]]="k",IF(RIGHT(pesele[[#This Row],[Imie]],1)="a",0,1),0)</f>
        <v>0</v>
      </c>
      <c r="J112" t="str">
        <f>pesele[[#This Row],[Nazwisko]]&amp;pesele[[#This Row],[Imie]]</f>
        <v>JaglowskiNikodem</v>
      </c>
      <c r="K112">
        <f>COUNTIF(pesele[nameid],pesele[[#This Row],[nameid]])-1</f>
        <v>0</v>
      </c>
      <c r="L112" s="9" t="str">
        <f>LEFT(pesele[[#This Row],[Imie]],1)&amp;LEFT(pesele[[#This Row],[Nazwisko]],3)&amp;RIGHT(pesele[[#This Row],[PESEL]],1)</f>
        <v>NJag5</v>
      </c>
      <c r="M112" s="9">
        <f>COUNTIF(pesele[id],pesele[[#This Row],[id]])-1</f>
        <v>0</v>
      </c>
    </row>
    <row r="113" spans="1:13" x14ac:dyDescent="0.25">
      <c r="A113" t="s">
        <v>140</v>
      </c>
      <c r="B113" t="s">
        <v>141</v>
      </c>
      <c r="C113" t="s">
        <v>142</v>
      </c>
      <c r="D113">
        <f>MID(pesele[[#This Row],[PESEL]],1,2)+1900+IF(pesele[[#This Row],[miesiac]]&gt;13,100,0)</f>
        <v>1908</v>
      </c>
      <c r="E113">
        <f>IF(VALUE(MID(pesele[[#This Row],[PESEL]],3,2))&gt;13,VALUE(MID(pesele[[#This Row],[PESEL]],3,2))-20,VALUE(MID(pesele[[#This Row],[PESEL]],3,2)))</f>
        <v>10</v>
      </c>
      <c r="F113">
        <f>VALUE(MID(pesele[[#This Row],[PESEL]],6,2))</f>
        <v>40</v>
      </c>
      <c r="G113" s="9">
        <f>VALUE(MID(pesele[[#This Row],[PESEL]],7,2))</f>
        <v>2</v>
      </c>
      <c r="H113" t="str">
        <f>IF(MOD(MID(pesele[[#This Row],[PESEL]],10,1),2)=0,"k","m")</f>
        <v>k</v>
      </c>
      <c r="I113">
        <f>IF(pesele[[#This Row],[plec]]="k",IF(RIGHT(pesele[[#This Row],[Imie]],1)="a",0,1),0)</f>
        <v>0</v>
      </c>
      <c r="J113" t="str">
        <f>pesele[[#This Row],[Nazwisko]]&amp;pesele[[#This Row],[Imie]]</f>
        <v>ObarowskaKornelia</v>
      </c>
      <c r="K113">
        <f>COUNTIF(pesele[nameid],pesele[[#This Row],[nameid]])-1</f>
        <v>0</v>
      </c>
      <c r="L113" s="9" t="str">
        <f>LEFT(pesele[[#This Row],[Imie]],1)&amp;LEFT(pesele[[#This Row],[Nazwisko]],3)&amp;RIGHT(pesele[[#This Row],[PESEL]],1)</f>
        <v>KOba8</v>
      </c>
      <c r="M113" s="9">
        <f>COUNTIF(pesele[id],pesele[[#This Row],[id]])-1</f>
        <v>0</v>
      </c>
    </row>
    <row r="114" spans="1:13" x14ac:dyDescent="0.25">
      <c r="A114" t="s">
        <v>143</v>
      </c>
      <c r="B114" t="s">
        <v>144</v>
      </c>
      <c r="C114" t="s">
        <v>86</v>
      </c>
      <c r="D114">
        <f>MID(pesele[[#This Row],[PESEL]],1,2)+1900+IF(pesele[[#This Row],[miesiac]]&gt;13,100,0)</f>
        <v>1908</v>
      </c>
      <c r="E114">
        <f>IF(VALUE(MID(pesele[[#This Row],[PESEL]],3,2))&gt;13,VALUE(MID(pesele[[#This Row],[PESEL]],3,2))-20,VALUE(MID(pesele[[#This Row],[PESEL]],3,2)))</f>
        <v>10</v>
      </c>
      <c r="F114">
        <f>VALUE(MID(pesele[[#This Row],[PESEL]],6,2))</f>
        <v>70</v>
      </c>
      <c r="G114" s="9">
        <f>VALUE(MID(pesele[[#This Row],[PESEL]],7,2))</f>
        <v>2</v>
      </c>
      <c r="H114" t="str">
        <f>IF(MOD(MID(pesele[[#This Row],[PESEL]],10,1),2)=0,"k","m")</f>
        <v>k</v>
      </c>
      <c r="I114">
        <f>IF(pesele[[#This Row],[plec]]="k",IF(RIGHT(pesele[[#This Row],[Imie]],1)="a",0,1),0)</f>
        <v>0</v>
      </c>
      <c r="J114" t="str">
        <f>pesele[[#This Row],[Nazwisko]]&amp;pesele[[#This Row],[Imie]]</f>
        <v>BaranowskaZuzanna</v>
      </c>
      <c r="K114">
        <f>COUNTIF(pesele[nameid],pesele[[#This Row],[nameid]])-1</f>
        <v>0</v>
      </c>
      <c r="L114" s="9" t="str">
        <f>LEFT(pesele[[#This Row],[Imie]],1)&amp;LEFT(pesele[[#This Row],[Nazwisko]],3)&amp;RIGHT(pesele[[#This Row],[PESEL]],1)</f>
        <v>ZBar5</v>
      </c>
      <c r="M114" s="9">
        <f>COUNTIF(pesele[id],pesele[[#This Row],[id]])-1</f>
        <v>0</v>
      </c>
    </row>
    <row r="115" spans="1:13" x14ac:dyDescent="0.25">
      <c r="A115" t="s">
        <v>212</v>
      </c>
      <c r="B115" t="s">
        <v>213</v>
      </c>
      <c r="C115" t="s">
        <v>214</v>
      </c>
      <c r="D115">
        <f>MID(pesele[[#This Row],[PESEL]],1,2)+1900+IF(pesele[[#This Row],[miesiac]]&gt;13,100,0)</f>
        <v>1908</v>
      </c>
      <c r="E115">
        <f>IF(VALUE(MID(pesele[[#This Row],[PESEL]],3,2))&gt;13,VALUE(MID(pesele[[#This Row],[PESEL]],3,2))-20,VALUE(MID(pesele[[#This Row],[PESEL]],3,2)))</f>
        <v>12</v>
      </c>
      <c r="F115">
        <f>VALUE(MID(pesele[[#This Row],[PESEL]],6,2))</f>
        <v>20</v>
      </c>
      <c r="G115" s="9">
        <f>VALUE(MID(pesele[[#This Row],[PESEL]],7,2))</f>
        <v>2</v>
      </c>
      <c r="H115" t="str">
        <f>IF(MOD(MID(pesele[[#This Row],[PESEL]],10,1),2)=0,"k","m")</f>
        <v>k</v>
      </c>
      <c r="I115">
        <f>IF(pesele[[#This Row],[plec]]="k",IF(RIGHT(pesele[[#This Row],[Imie]],1)="a",0,1),0)</f>
        <v>0</v>
      </c>
      <c r="J115" t="str">
        <f>pesele[[#This Row],[Nazwisko]]&amp;pesele[[#This Row],[Imie]]</f>
        <v>KorbusMarta</v>
      </c>
      <c r="K115">
        <f>COUNTIF(pesele[nameid],pesele[[#This Row],[nameid]])-1</f>
        <v>0</v>
      </c>
      <c r="L115" s="9" t="str">
        <f>LEFT(pesele[[#This Row],[Imie]],1)&amp;LEFT(pesele[[#This Row],[Nazwisko]],3)&amp;RIGHT(pesele[[#This Row],[PESEL]],1)</f>
        <v>MKor5</v>
      </c>
      <c r="M115" s="9">
        <f>COUNTIF(pesele[id],pesele[[#This Row],[id]])-1</f>
        <v>0</v>
      </c>
    </row>
    <row r="116" spans="1:13" x14ac:dyDescent="0.25">
      <c r="A116" t="s">
        <v>239</v>
      </c>
      <c r="B116" t="s">
        <v>240</v>
      </c>
      <c r="C116" t="s">
        <v>241</v>
      </c>
      <c r="D116">
        <f>MID(pesele[[#This Row],[PESEL]],1,2)+1900+IF(pesele[[#This Row],[miesiac]]&gt;13,100,0)</f>
        <v>1908</v>
      </c>
      <c r="E116">
        <f>IF(VALUE(MID(pesele[[#This Row],[PESEL]],3,2))&gt;13,VALUE(MID(pesele[[#This Row],[PESEL]],3,2))-20,VALUE(MID(pesele[[#This Row],[PESEL]],3,2)))</f>
        <v>12</v>
      </c>
      <c r="F116">
        <f>VALUE(MID(pesele[[#This Row],[PESEL]],6,2))</f>
        <v>80</v>
      </c>
      <c r="G116" s="9">
        <f>VALUE(MID(pesele[[#This Row],[PESEL]],7,2))</f>
        <v>2</v>
      </c>
      <c r="H116" t="str">
        <f>IF(MOD(MID(pesele[[#This Row],[PESEL]],10,1),2)=0,"k","m")</f>
        <v>k</v>
      </c>
      <c r="I116">
        <f>IF(pesele[[#This Row],[plec]]="k",IF(RIGHT(pesele[[#This Row],[Imie]],1)="a",0,1),0)</f>
        <v>0</v>
      </c>
      <c r="J116" t="str">
        <f>pesele[[#This Row],[Nazwisko]]&amp;pesele[[#This Row],[Imie]]</f>
        <v>JaglowskaNatalia</v>
      </c>
      <c r="K116">
        <f>COUNTIF(pesele[nameid],pesele[[#This Row],[nameid]])-1</f>
        <v>0</v>
      </c>
      <c r="L116" s="9" t="str">
        <f>LEFT(pesele[[#This Row],[Imie]],1)&amp;LEFT(pesele[[#This Row],[Nazwisko]],3)&amp;RIGHT(pesele[[#This Row],[PESEL]],1)</f>
        <v>NJag8</v>
      </c>
      <c r="M116" s="9">
        <f>COUNTIF(pesele[id],pesele[[#This Row],[id]])-1</f>
        <v>0</v>
      </c>
    </row>
    <row r="117" spans="1:13" x14ac:dyDescent="0.25">
      <c r="A117" t="s">
        <v>250</v>
      </c>
      <c r="B117" t="s">
        <v>251</v>
      </c>
      <c r="C117" t="s">
        <v>252</v>
      </c>
      <c r="D117">
        <f>MID(pesele[[#This Row],[PESEL]],1,2)+1900+IF(pesele[[#This Row],[miesiac]]&gt;13,100,0)</f>
        <v>1909</v>
      </c>
      <c r="E117">
        <f>IF(VALUE(MID(pesele[[#This Row],[PESEL]],3,2))&gt;13,VALUE(MID(pesele[[#This Row],[PESEL]],3,2))-20,VALUE(MID(pesele[[#This Row],[PESEL]],3,2)))</f>
        <v>1</v>
      </c>
      <c r="F117">
        <f>VALUE(MID(pesele[[#This Row],[PESEL]],6,2))</f>
        <v>10</v>
      </c>
      <c r="G117" s="9">
        <f>VALUE(MID(pesele[[#This Row],[PESEL]],7,2))</f>
        <v>2</v>
      </c>
      <c r="H117" t="str">
        <f>IF(MOD(MID(pesele[[#This Row],[PESEL]],10,1),2)=0,"k","m")</f>
        <v>m</v>
      </c>
      <c r="I117">
        <f>IF(pesele[[#This Row],[plec]]="k",IF(RIGHT(pesele[[#This Row],[Imie]],1)="a",0,1),0)</f>
        <v>0</v>
      </c>
      <c r="J117" t="str">
        <f>pesele[[#This Row],[Nazwisko]]&amp;pesele[[#This Row],[Imie]]</f>
        <v>NieradkoKajetan</v>
      </c>
      <c r="K117">
        <f>COUNTIF(pesele[nameid],pesele[[#This Row],[nameid]])-1</f>
        <v>0</v>
      </c>
      <c r="L117" s="9" t="str">
        <f>LEFT(pesele[[#This Row],[Imie]],1)&amp;LEFT(pesele[[#This Row],[Nazwisko]],3)&amp;RIGHT(pesele[[#This Row],[PESEL]],1)</f>
        <v>KNie7</v>
      </c>
      <c r="M117" s="9">
        <f>COUNTIF(pesele[id],pesele[[#This Row],[id]])-1</f>
        <v>0</v>
      </c>
    </row>
    <row r="118" spans="1:13" x14ac:dyDescent="0.25">
      <c r="A118" t="s">
        <v>321</v>
      </c>
      <c r="B118" t="s">
        <v>322</v>
      </c>
      <c r="C118" t="s">
        <v>323</v>
      </c>
      <c r="D118">
        <f>MID(pesele[[#This Row],[PESEL]],1,2)+1900+IF(pesele[[#This Row],[miesiac]]&gt;13,100,0)</f>
        <v>1909</v>
      </c>
      <c r="E118">
        <f>IF(VALUE(MID(pesele[[#This Row],[PESEL]],3,2))&gt;13,VALUE(MID(pesele[[#This Row],[PESEL]],3,2))-20,VALUE(MID(pesele[[#This Row],[PESEL]],3,2)))</f>
        <v>1</v>
      </c>
      <c r="F118">
        <f>VALUE(MID(pesele[[#This Row],[PESEL]],6,2))</f>
        <v>30</v>
      </c>
      <c r="G118" s="9">
        <f>VALUE(MID(pesele[[#This Row],[PESEL]],7,2))</f>
        <v>2</v>
      </c>
      <c r="H118" t="str">
        <f>IF(MOD(MID(pesele[[#This Row],[PESEL]],10,1),2)=0,"k","m")</f>
        <v>k</v>
      </c>
      <c r="I118">
        <f>IF(pesele[[#This Row],[plec]]="k",IF(RIGHT(pesele[[#This Row],[Imie]],1)="a",0,1),0)</f>
        <v>0</v>
      </c>
      <c r="J118" t="str">
        <f>pesele[[#This Row],[Nazwisko]]&amp;pesele[[#This Row],[Imie]]</f>
        <v>ZarembaAleksandra</v>
      </c>
      <c r="K118">
        <f>COUNTIF(pesele[nameid],pesele[[#This Row],[nameid]])-1</f>
        <v>0</v>
      </c>
      <c r="L118" s="9" t="str">
        <f>LEFT(pesele[[#This Row],[Imie]],1)&amp;LEFT(pesele[[#This Row],[Nazwisko]],3)&amp;RIGHT(pesele[[#This Row],[PESEL]],1)</f>
        <v>AZar9</v>
      </c>
      <c r="M118" s="9">
        <f>COUNTIF(pesele[id],pesele[[#This Row],[id]])-1</f>
        <v>0</v>
      </c>
    </row>
    <row r="119" spans="1:13" x14ac:dyDescent="0.25">
      <c r="A119" t="s">
        <v>326</v>
      </c>
      <c r="B119" t="s">
        <v>327</v>
      </c>
      <c r="C119" t="s">
        <v>179</v>
      </c>
      <c r="D119">
        <f>MID(pesele[[#This Row],[PESEL]],1,2)+1900+IF(pesele[[#This Row],[miesiac]]&gt;13,100,0)</f>
        <v>1909</v>
      </c>
      <c r="E119">
        <f>IF(VALUE(MID(pesele[[#This Row],[PESEL]],3,2))&gt;13,VALUE(MID(pesele[[#This Row],[PESEL]],3,2))-20,VALUE(MID(pesele[[#This Row],[PESEL]],3,2)))</f>
        <v>1</v>
      </c>
      <c r="F119">
        <f>VALUE(MID(pesele[[#This Row],[PESEL]],6,2))</f>
        <v>40</v>
      </c>
      <c r="G119" s="9">
        <f>VALUE(MID(pesele[[#This Row],[PESEL]],7,2))</f>
        <v>2</v>
      </c>
      <c r="H119" t="str">
        <f>IF(MOD(MID(pesele[[#This Row],[PESEL]],10,1),2)=0,"k","m")</f>
        <v>k</v>
      </c>
      <c r="I119">
        <f>IF(pesele[[#This Row],[plec]]="k",IF(RIGHT(pesele[[#This Row],[Imie]],1)="a",0,1),0)</f>
        <v>0</v>
      </c>
      <c r="J119" t="str">
        <f>pesele[[#This Row],[Nazwisko]]&amp;pesele[[#This Row],[Imie]]</f>
        <v>KwidzinskaPaulina</v>
      </c>
      <c r="K119">
        <f>COUNTIF(pesele[nameid],pesele[[#This Row],[nameid]])-1</f>
        <v>0</v>
      </c>
      <c r="L119" s="9" t="str">
        <f>LEFT(pesele[[#This Row],[Imie]],1)&amp;LEFT(pesele[[#This Row],[Nazwisko]],3)&amp;RIGHT(pesele[[#This Row],[PESEL]],1)</f>
        <v>PKwi9</v>
      </c>
      <c r="M119" s="9">
        <f>COUNTIF(pesele[id],pesele[[#This Row],[id]])-1</f>
        <v>0</v>
      </c>
    </row>
    <row r="120" spans="1:13" x14ac:dyDescent="0.25">
      <c r="A120" t="s">
        <v>336</v>
      </c>
      <c r="B120" t="s">
        <v>337</v>
      </c>
      <c r="C120" t="s">
        <v>17</v>
      </c>
      <c r="D120">
        <f>MID(pesele[[#This Row],[PESEL]],1,2)+1900+IF(pesele[[#This Row],[miesiac]]&gt;13,100,0)</f>
        <v>1909</v>
      </c>
      <c r="E120">
        <f>IF(VALUE(MID(pesele[[#This Row],[PESEL]],3,2))&gt;13,VALUE(MID(pesele[[#This Row],[PESEL]],3,2))-20,VALUE(MID(pesele[[#This Row],[PESEL]],3,2)))</f>
        <v>1</v>
      </c>
      <c r="F120">
        <f>VALUE(MID(pesele[[#This Row],[PESEL]],6,2))</f>
        <v>50</v>
      </c>
      <c r="G120" s="9">
        <f>VALUE(MID(pesele[[#This Row],[PESEL]],7,2))</f>
        <v>2</v>
      </c>
      <c r="H120" t="str">
        <f>IF(MOD(MID(pesele[[#This Row],[PESEL]],10,1),2)=0,"k","m")</f>
        <v>m</v>
      </c>
      <c r="I120">
        <f>IF(pesele[[#This Row],[plec]]="k",IF(RIGHT(pesele[[#This Row],[Imie]],1)="a",0,1),0)</f>
        <v>0</v>
      </c>
      <c r="J120" t="str">
        <f>pesele[[#This Row],[Nazwisko]]&amp;pesele[[#This Row],[Imie]]</f>
        <v>KrupaMateusz</v>
      </c>
      <c r="K120">
        <f>COUNTIF(pesele[nameid],pesele[[#This Row],[nameid]])-1</f>
        <v>0</v>
      </c>
      <c r="L120" s="9" t="str">
        <f>LEFT(pesele[[#This Row],[Imie]],1)&amp;LEFT(pesele[[#This Row],[Nazwisko]],3)&amp;RIGHT(pesele[[#This Row],[PESEL]],1)</f>
        <v>MKru0</v>
      </c>
      <c r="M120" s="9">
        <f>COUNTIF(pesele[id],pesele[[#This Row],[id]])-1</f>
        <v>0</v>
      </c>
    </row>
    <row r="121" spans="1:13" x14ac:dyDescent="0.25">
      <c r="A121" t="s">
        <v>366</v>
      </c>
      <c r="B121" t="s">
        <v>367</v>
      </c>
      <c r="C121" t="s">
        <v>108</v>
      </c>
      <c r="D121">
        <f>MID(pesele[[#This Row],[PESEL]],1,2)+1900+IF(pesele[[#This Row],[miesiac]]&gt;13,100,0)</f>
        <v>1909</v>
      </c>
      <c r="E121">
        <f>IF(VALUE(MID(pesele[[#This Row],[PESEL]],3,2))&gt;13,VALUE(MID(pesele[[#This Row],[PESEL]],3,2))-20,VALUE(MID(pesele[[#This Row],[PESEL]],3,2)))</f>
        <v>1</v>
      </c>
      <c r="F121">
        <f>VALUE(MID(pesele[[#This Row],[PESEL]],6,2))</f>
        <v>90</v>
      </c>
      <c r="G121" s="9">
        <f>VALUE(MID(pesele[[#This Row],[PESEL]],7,2))</f>
        <v>2</v>
      </c>
      <c r="H121" t="str">
        <f>IF(MOD(MID(pesele[[#This Row],[PESEL]],10,1),2)=0,"k","m")</f>
        <v>m</v>
      </c>
      <c r="I121">
        <f>IF(pesele[[#This Row],[plec]]="k",IF(RIGHT(pesele[[#This Row],[Imie]],1)="a",0,1),0)</f>
        <v>0</v>
      </c>
      <c r="J121" t="str">
        <f>pesele[[#This Row],[Nazwisko]]&amp;pesele[[#This Row],[Imie]]</f>
        <v>KomorowskaMichal</v>
      </c>
      <c r="K121">
        <f>COUNTIF(pesele[nameid],pesele[[#This Row],[nameid]])-1</f>
        <v>0</v>
      </c>
      <c r="L121" s="9" t="str">
        <f>LEFT(pesele[[#This Row],[Imie]],1)&amp;LEFT(pesele[[#This Row],[Nazwisko]],3)&amp;RIGHT(pesele[[#This Row],[PESEL]],1)</f>
        <v>MKom1</v>
      </c>
      <c r="M121" s="9">
        <f>COUNTIF(pesele[id],pesele[[#This Row],[id]])-1</f>
        <v>0</v>
      </c>
    </row>
    <row r="122" spans="1:13" x14ac:dyDescent="0.25">
      <c r="A122" t="s">
        <v>422</v>
      </c>
      <c r="B122" t="s">
        <v>423</v>
      </c>
      <c r="C122" t="s">
        <v>295</v>
      </c>
      <c r="D122">
        <f>MID(pesele[[#This Row],[PESEL]],1,2)+1900+IF(pesele[[#This Row],[miesiac]]&gt;13,100,0)</f>
        <v>1909</v>
      </c>
      <c r="E122">
        <f>IF(VALUE(MID(pesele[[#This Row],[PESEL]],3,2))&gt;13,VALUE(MID(pesele[[#This Row],[PESEL]],3,2))-20,VALUE(MID(pesele[[#This Row],[PESEL]],3,2)))</f>
        <v>2</v>
      </c>
      <c r="F122">
        <f>VALUE(MID(pesele[[#This Row],[PESEL]],6,2))</f>
        <v>20</v>
      </c>
      <c r="G122" s="9">
        <f>VALUE(MID(pesele[[#This Row],[PESEL]],7,2))</f>
        <v>2</v>
      </c>
      <c r="H122" t="str">
        <f>IF(MOD(MID(pesele[[#This Row],[PESEL]],10,1),2)=0,"k","m")</f>
        <v>k</v>
      </c>
      <c r="I122">
        <f>IF(pesele[[#This Row],[plec]]="k",IF(RIGHT(pesele[[#This Row],[Imie]],1)="a",0,1),0)</f>
        <v>0</v>
      </c>
      <c r="J122" t="str">
        <f>pesele[[#This Row],[Nazwisko]]&amp;pesele[[#This Row],[Imie]]</f>
        <v>DawidowskaWeronika</v>
      </c>
      <c r="K122">
        <f>COUNTIF(pesele[nameid],pesele[[#This Row],[nameid]])-1</f>
        <v>0</v>
      </c>
      <c r="L122" s="9" t="str">
        <f>LEFT(pesele[[#This Row],[Imie]],1)&amp;LEFT(pesele[[#This Row],[Nazwisko]],3)&amp;RIGHT(pesele[[#This Row],[PESEL]],1)</f>
        <v>WDaw4</v>
      </c>
      <c r="M122" s="9">
        <f>COUNTIF(pesele[id],pesele[[#This Row],[id]])-1</f>
        <v>0</v>
      </c>
    </row>
    <row r="123" spans="1:13" x14ac:dyDescent="0.25">
      <c r="A123" t="s">
        <v>435</v>
      </c>
      <c r="B123" t="s">
        <v>436</v>
      </c>
      <c r="C123" t="s">
        <v>437</v>
      </c>
      <c r="D123">
        <f>MID(pesele[[#This Row],[PESEL]],1,2)+1900+IF(pesele[[#This Row],[miesiac]]&gt;13,100,0)</f>
        <v>1909</v>
      </c>
      <c r="E123">
        <f>IF(VALUE(MID(pesele[[#This Row],[PESEL]],3,2))&gt;13,VALUE(MID(pesele[[#This Row],[PESEL]],3,2))-20,VALUE(MID(pesele[[#This Row],[PESEL]],3,2)))</f>
        <v>2</v>
      </c>
      <c r="F123">
        <f>VALUE(MID(pesele[[#This Row],[PESEL]],6,2))</f>
        <v>30</v>
      </c>
      <c r="G123" s="9">
        <f>VALUE(MID(pesele[[#This Row],[PESEL]],7,2))</f>
        <v>2</v>
      </c>
      <c r="H123" t="str">
        <f>IF(MOD(MID(pesele[[#This Row],[PESEL]],10,1),2)=0,"k","m")</f>
        <v>k</v>
      </c>
      <c r="I123">
        <f>IF(pesele[[#This Row],[plec]]="k",IF(RIGHT(pesele[[#This Row],[Imie]],1)="a",0,1),0)</f>
        <v>0</v>
      </c>
      <c r="J123" t="str">
        <f>pesele[[#This Row],[Nazwisko]]&amp;pesele[[#This Row],[Imie]]</f>
        <v>EdelVanessa</v>
      </c>
      <c r="K123">
        <f>COUNTIF(pesele[nameid],pesele[[#This Row],[nameid]])-1</f>
        <v>0</v>
      </c>
      <c r="L123" s="9" t="str">
        <f>LEFT(pesele[[#This Row],[Imie]],1)&amp;LEFT(pesele[[#This Row],[Nazwisko]],3)&amp;RIGHT(pesele[[#This Row],[PESEL]],1)</f>
        <v>VEde0</v>
      </c>
      <c r="M123" s="9">
        <f>COUNTIF(pesele[id],pesele[[#This Row],[id]])-1</f>
        <v>0</v>
      </c>
    </row>
    <row r="124" spans="1:13" x14ac:dyDescent="0.25">
      <c r="A124" t="s">
        <v>442</v>
      </c>
      <c r="B124" t="s">
        <v>443</v>
      </c>
      <c r="C124" t="s">
        <v>419</v>
      </c>
      <c r="D124">
        <f>MID(pesele[[#This Row],[PESEL]],1,2)+1900+IF(pesele[[#This Row],[miesiac]]&gt;13,100,0)</f>
        <v>1909</v>
      </c>
      <c r="E124">
        <f>IF(VALUE(MID(pesele[[#This Row],[PESEL]],3,2))&gt;13,VALUE(MID(pesele[[#This Row],[PESEL]],3,2))-20,VALUE(MID(pesele[[#This Row],[PESEL]],3,2)))</f>
        <v>2</v>
      </c>
      <c r="F124">
        <f>VALUE(MID(pesele[[#This Row],[PESEL]],6,2))</f>
        <v>40</v>
      </c>
      <c r="G124" s="9">
        <f>VALUE(MID(pesele[[#This Row],[PESEL]],7,2))</f>
        <v>2</v>
      </c>
      <c r="H124" t="str">
        <f>IF(MOD(MID(pesele[[#This Row],[PESEL]],10,1),2)=0,"k","m")</f>
        <v>k</v>
      </c>
      <c r="I124">
        <f>IF(pesele[[#This Row],[plec]]="k",IF(RIGHT(pesele[[#This Row],[Imie]],1)="a",0,1),0)</f>
        <v>0</v>
      </c>
      <c r="J124" t="str">
        <f>pesele[[#This Row],[Nazwisko]]&amp;pesele[[#This Row],[Imie]]</f>
        <v>MielcarzLena</v>
      </c>
      <c r="K124">
        <f>COUNTIF(pesele[nameid],pesele[[#This Row],[nameid]])-1</f>
        <v>0</v>
      </c>
      <c r="L124" s="9" t="str">
        <f>LEFT(pesele[[#This Row],[Imie]],1)&amp;LEFT(pesele[[#This Row],[Nazwisko]],3)&amp;RIGHT(pesele[[#This Row],[PESEL]],1)</f>
        <v>LMie8</v>
      </c>
      <c r="M124" s="9">
        <f>COUNTIF(pesele[id],pesele[[#This Row],[id]])-1</f>
        <v>0</v>
      </c>
    </row>
    <row r="125" spans="1:13" x14ac:dyDescent="0.25">
      <c r="A125" t="s">
        <v>449</v>
      </c>
      <c r="B125" t="s">
        <v>450</v>
      </c>
      <c r="C125" t="s">
        <v>194</v>
      </c>
      <c r="D125">
        <f>MID(pesele[[#This Row],[PESEL]],1,2)+1900+IF(pesele[[#This Row],[miesiac]]&gt;13,100,0)</f>
        <v>1909</v>
      </c>
      <c r="E125">
        <f>IF(VALUE(MID(pesele[[#This Row],[PESEL]],3,2))&gt;13,VALUE(MID(pesele[[#This Row],[PESEL]],3,2))-20,VALUE(MID(pesele[[#This Row],[PESEL]],3,2)))</f>
        <v>2</v>
      </c>
      <c r="F125">
        <f>VALUE(MID(pesele[[#This Row],[PESEL]],6,2))</f>
        <v>70</v>
      </c>
      <c r="G125" s="9">
        <f>VALUE(MID(pesele[[#This Row],[PESEL]],7,2))</f>
        <v>2</v>
      </c>
      <c r="H125" t="str">
        <f>IF(MOD(MID(pesele[[#This Row],[PESEL]],10,1),2)=0,"k","m")</f>
        <v>k</v>
      </c>
      <c r="I125">
        <f>IF(pesele[[#This Row],[plec]]="k",IF(RIGHT(pesele[[#This Row],[Imie]],1)="a",0,1),0)</f>
        <v>0</v>
      </c>
      <c r="J125" t="str">
        <f>pesele[[#This Row],[Nazwisko]]&amp;pesele[[#This Row],[Imie]]</f>
        <v>BrankiewiczAnna</v>
      </c>
      <c r="K125">
        <f>COUNTIF(pesele[nameid],pesele[[#This Row],[nameid]])-1</f>
        <v>0</v>
      </c>
      <c r="L125" s="9" t="str">
        <f>LEFT(pesele[[#This Row],[Imie]],1)&amp;LEFT(pesele[[#This Row],[Nazwisko]],3)&amp;RIGHT(pesele[[#This Row],[PESEL]],1)</f>
        <v>ABra5</v>
      </c>
      <c r="M125" s="9">
        <f>COUNTIF(pesele[id],pesele[[#This Row],[id]])-1</f>
        <v>0</v>
      </c>
    </row>
    <row r="126" spans="1:13" x14ac:dyDescent="0.25">
      <c r="A126" t="s">
        <v>486</v>
      </c>
      <c r="B126" t="s">
        <v>487</v>
      </c>
      <c r="C126" t="s">
        <v>488</v>
      </c>
      <c r="D126">
        <f>MID(pesele[[#This Row],[PESEL]],1,2)+1900+IF(pesele[[#This Row],[miesiac]]&gt;13,100,0)</f>
        <v>1909</v>
      </c>
      <c r="E126">
        <f>IF(VALUE(MID(pesele[[#This Row],[PESEL]],3,2))&gt;13,VALUE(MID(pesele[[#This Row],[PESEL]],3,2))-20,VALUE(MID(pesele[[#This Row],[PESEL]],3,2)))</f>
        <v>9</v>
      </c>
      <c r="F126">
        <f>VALUE(MID(pesele[[#This Row],[PESEL]],6,2))</f>
        <v>0</v>
      </c>
      <c r="G126" s="9">
        <f>VALUE(MID(pesele[[#This Row],[PESEL]],7,2))</f>
        <v>2</v>
      </c>
      <c r="H126" t="str">
        <f>IF(MOD(MID(pesele[[#This Row],[PESEL]],10,1),2)=0,"k","m")</f>
        <v>m</v>
      </c>
      <c r="I126">
        <f>IF(pesele[[#This Row],[plec]]="k",IF(RIGHT(pesele[[#This Row],[Imie]],1)="a",0,1),0)</f>
        <v>0</v>
      </c>
      <c r="J126" t="str">
        <f>pesele[[#This Row],[Nazwisko]]&amp;pesele[[#This Row],[Imie]]</f>
        <v>BobelTymon</v>
      </c>
      <c r="K126">
        <f>COUNTIF(pesele[nameid],pesele[[#This Row],[nameid]])-1</f>
        <v>0</v>
      </c>
      <c r="L126" s="9" t="str">
        <f>LEFT(pesele[[#This Row],[Imie]],1)&amp;LEFT(pesele[[#This Row],[Nazwisko]],3)&amp;RIGHT(pesele[[#This Row],[PESEL]],1)</f>
        <v>TBob0</v>
      </c>
      <c r="M126" s="9">
        <f>COUNTIF(pesele[id],pesele[[#This Row],[id]])-1</f>
        <v>0</v>
      </c>
    </row>
    <row r="127" spans="1:13" x14ac:dyDescent="0.25">
      <c r="A127" t="s">
        <v>509</v>
      </c>
      <c r="B127" t="s">
        <v>510</v>
      </c>
      <c r="C127" t="s">
        <v>511</v>
      </c>
      <c r="D127">
        <f>MID(pesele[[#This Row],[PESEL]],1,2)+1900+IF(pesele[[#This Row],[miesiac]]&gt;13,100,0)</f>
        <v>1909</v>
      </c>
      <c r="E127">
        <f>IF(VALUE(MID(pesele[[#This Row],[PESEL]],3,2))&gt;13,VALUE(MID(pesele[[#This Row],[PESEL]],3,2))-20,VALUE(MID(pesele[[#This Row],[PESEL]],3,2)))</f>
        <v>10</v>
      </c>
      <c r="F127">
        <f>VALUE(MID(pesele[[#This Row],[PESEL]],6,2))</f>
        <v>40</v>
      </c>
      <c r="G127" s="9">
        <f>VALUE(MID(pesele[[#This Row],[PESEL]],7,2))</f>
        <v>2</v>
      </c>
      <c r="H127" t="str">
        <f>IF(MOD(MID(pesele[[#This Row],[PESEL]],10,1),2)=0,"k","m")</f>
        <v>m</v>
      </c>
      <c r="I127">
        <f>IF(pesele[[#This Row],[plec]]="k",IF(RIGHT(pesele[[#This Row],[Imie]],1)="a",0,1),0)</f>
        <v>0</v>
      </c>
      <c r="J127" t="str">
        <f>pesele[[#This Row],[Nazwisko]]&amp;pesele[[#This Row],[Imie]]</f>
        <v>BaranowskiWitold</v>
      </c>
      <c r="K127">
        <f>COUNTIF(pesele[nameid],pesele[[#This Row],[nameid]])-1</f>
        <v>0</v>
      </c>
      <c r="L127" s="9" t="str">
        <f>LEFT(pesele[[#This Row],[Imie]],1)&amp;LEFT(pesele[[#This Row],[Nazwisko]],3)&amp;RIGHT(pesele[[#This Row],[PESEL]],1)</f>
        <v>WBar4</v>
      </c>
      <c r="M127" s="9">
        <f>COUNTIF(pesele[id],pesele[[#This Row],[id]])-1</f>
        <v>0</v>
      </c>
    </row>
    <row r="128" spans="1:13" x14ac:dyDescent="0.25">
      <c r="A128" t="s">
        <v>531</v>
      </c>
      <c r="B128" t="s">
        <v>30</v>
      </c>
      <c r="C128" t="s">
        <v>44</v>
      </c>
      <c r="D128">
        <f>MID(pesele[[#This Row],[PESEL]],1,2)+1900+IF(pesele[[#This Row],[miesiac]]&gt;13,100,0)</f>
        <v>1909</v>
      </c>
      <c r="E128">
        <f>IF(VALUE(MID(pesele[[#This Row],[PESEL]],3,2))&gt;13,VALUE(MID(pesele[[#This Row],[PESEL]],3,2))-20,VALUE(MID(pesele[[#This Row],[PESEL]],3,2)))</f>
        <v>10</v>
      </c>
      <c r="F128">
        <f>VALUE(MID(pesele[[#This Row],[PESEL]],6,2))</f>
        <v>50</v>
      </c>
      <c r="G128" s="9">
        <f>VALUE(MID(pesele[[#This Row],[PESEL]],7,2))</f>
        <v>2</v>
      </c>
      <c r="H128" t="str">
        <f>IF(MOD(MID(pesele[[#This Row],[PESEL]],10,1),2)=0,"k","m")</f>
        <v>m</v>
      </c>
      <c r="I128">
        <f>IF(pesele[[#This Row],[plec]]="k",IF(RIGHT(pesele[[#This Row],[Imie]],1)="a",0,1),0)</f>
        <v>0</v>
      </c>
      <c r="J128" t="str">
        <f>pesele[[#This Row],[Nazwisko]]&amp;pesele[[#This Row],[Imie]]</f>
        <v>WojciechowskiAleksander</v>
      </c>
      <c r="K128">
        <f>COUNTIF(pesele[nameid],pesele[[#This Row],[nameid]])-1</f>
        <v>0</v>
      </c>
      <c r="L128" s="9" t="str">
        <f>LEFT(pesele[[#This Row],[Imie]],1)&amp;LEFT(pesele[[#This Row],[Nazwisko]],3)&amp;RIGHT(pesele[[#This Row],[PESEL]],1)</f>
        <v>AWoj4</v>
      </c>
      <c r="M128" s="9">
        <f>COUNTIF(pesele[id],pesele[[#This Row],[id]])-1</f>
        <v>0</v>
      </c>
    </row>
    <row r="129" spans="1:13" x14ac:dyDescent="0.25">
      <c r="A129" t="s">
        <v>532</v>
      </c>
      <c r="B129" t="s">
        <v>533</v>
      </c>
      <c r="C129" t="s">
        <v>534</v>
      </c>
      <c r="D129">
        <f>MID(pesele[[#This Row],[PESEL]],1,2)+1900+IF(pesele[[#This Row],[miesiac]]&gt;13,100,0)</f>
        <v>1909</v>
      </c>
      <c r="E129">
        <f>IF(VALUE(MID(pesele[[#This Row],[PESEL]],3,2))&gt;13,VALUE(MID(pesele[[#This Row],[PESEL]],3,2))-20,VALUE(MID(pesele[[#This Row],[PESEL]],3,2)))</f>
        <v>10</v>
      </c>
      <c r="F129">
        <f>VALUE(MID(pesele[[#This Row],[PESEL]],6,2))</f>
        <v>60</v>
      </c>
      <c r="G129" s="9">
        <f>VALUE(MID(pesele[[#This Row],[PESEL]],7,2))</f>
        <v>2</v>
      </c>
      <c r="H129" t="str">
        <f>IF(MOD(MID(pesele[[#This Row],[PESEL]],10,1),2)=0,"k","m")</f>
        <v>k</v>
      </c>
      <c r="I129">
        <f>IF(pesele[[#This Row],[plec]]="k",IF(RIGHT(pesele[[#This Row],[Imie]],1)="a",0,1),0)</f>
        <v>0</v>
      </c>
      <c r="J129" t="str">
        <f>pesele[[#This Row],[Nazwisko]]&amp;pesele[[#This Row],[Imie]]</f>
        <v>PochmaraKaja</v>
      </c>
      <c r="K129">
        <f>COUNTIF(pesele[nameid],pesele[[#This Row],[nameid]])-1</f>
        <v>0</v>
      </c>
      <c r="L129" s="9" t="str">
        <f>LEFT(pesele[[#This Row],[Imie]],1)&amp;LEFT(pesele[[#This Row],[Nazwisko]],3)&amp;RIGHT(pesele[[#This Row],[PESEL]],1)</f>
        <v>KPoc0</v>
      </c>
      <c r="M129" s="9">
        <f>COUNTIF(pesele[id],pesele[[#This Row],[id]])-1</f>
        <v>0</v>
      </c>
    </row>
    <row r="130" spans="1:13" x14ac:dyDescent="0.25">
      <c r="A130" t="s">
        <v>537</v>
      </c>
      <c r="B130" t="s">
        <v>538</v>
      </c>
      <c r="C130" t="s">
        <v>416</v>
      </c>
      <c r="D130">
        <f>MID(pesele[[#This Row],[PESEL]],1,2)+1900+IF(pesele[[#This Row],[miesiac]]&gt;13,100,0)</f>
        <v>1909</v>
      </c>
      <c r="E130">
        <f>IF(VALUE(MID(pesele[[#This Row],[PESEL]],3,2))&gt;13,VALUE(MID(pesele[[#This Row],[PESEL]],3,2))-20,VALUE(MID(pesele[[#This Row],[PESEL]],3,2)))</f>
        <v>10</v>
      </c>
      <c r="F130">
        <f>VALUE(MID(pesele[[#This Row],[PESEL]],6,2))</f>
        <v>70</v>
      </c>
      <c r="G130" s="9">
        <f>VALUE(MID(pesele[[#This Row],[PESEL]],7,2))</f>
        <v>2</v>
      </c>
      <c r="H130" t="str">
        <f>IF(MOD(MID(pesele[[#This Row],[PESEL]],10,1),2)=0,"k","m")</f>
        <v>k</v>
      </c>
      <c r="I130">
        <f>IF(pesele[[#This Row],[plec]]="k",IF(RIGHT(pesele[[#This Row],[Imie]],1)="a",0,1),0)</f>
        <v>0</v>
      </c>
      <c r="J130" t="str">
        <f>pesele[[#This Row],[Nazwisko]]&amp;pesele[[#This Row],[Imie]]</f>
        <v>LorencMagdalena</v>
      </c>
      <c r="K130">
        <f>COUNTIF(pesele[nameid],pesele[[#This Row],[nameid]])-1</f>
        <v>0</v>
      </c>
      <c r="L130" s="9" t="str">
        <f>LEFT(pesele[[#This Row],[Imie]],1)&amp;LEFT(pesele[[#This Row],[Nazwisko]],3)&amp;RIGHT(pesele[[#This Row],[PESEL]],1)</f>
        <v>MLor1</v>
      </c>
      <c r="M130" s="9">
        <f>COUNTIF(pesele[id],pesele[[#This Row],[id]])-1</f>
        <v>0</v>
      </c>
    </row>
    <row r="131" spans="1:13" x14ac:dyDescent="0.25">
      <c r="A131" t="s">
        <v>568</v>
      </c>
      <c r="B131" t="s">
        <v>569</v>
      </c>
      <c r="C131" t="s">
        <v>570</v>
      </c>
      <c r="D131">
        <f>MID(pesele[[#This Row],[PESEL]],1,2)+1900+IF(pesele[[#This Row],[miesiac]]&gt;13,100,0)</f>
        <v>1909</v>
      </c>
      <c r="E131">
        <f>IF(VALUE(MID(pesele[[#This Row],[PESEL]],3,2))&gt;13,VALUE(MID(pesele[[#This Row],[PESEL]],3,2))-20,VALUE(MID(pesele[[#This Row],[PESEL]],3,2)))</f>
        <v>11</v>
      </c>
      <c r="F131">
        <f>VALUE(MID(pesele[[#This Row],[PESEL]],6,2))</f>
        <v>20</v>
      </c>
      <c r="G131" s="9">
        <f>VALUE(MID(pesele[[#This Row],[PESEL]],7,2))</f>
        <v>2</v>
      </c>
      <c r="H131" t="str">
        <f>IF(MOD(MID(pesele[[#This Row],[PESEL]],10,1),2)=0,"k","m")</f>
        <v>m</v>
      </c>
      <c r="I131">
        <f>IF(pesele[[#This Row],[plec]]="k",IF(RIGHT(pesele[[#This Row],[Imie]],1)="a",0,1),0)</f>
        <v>0</v>
      </c>
      <c r="J131" t="str">
        <f>pesele[[#This Row],[Nazwisko]]&amp;pesele[[#This Row],[Imie]]</f>
        <v>SkalubaGabriel</v>
      </c>
      <c r="K131">
        <f>COUNTIF(pesele[nameid],pesele[[#This Row],[nameid]])-1</f>
        <v>0</v>
      </c>
      <c r="L131" s="9" t="str">
        <f>LEFT(pesele[[#This Row],[Imie]],1)&amp;LEFT(pesele[[#This Row],[Nazwisko]],3)&amp;RIGHT(pesele[[#This Row],[PESEL]],1)</f>
        <v>GSka6</v>
      </c>
      <c r="M131" s="9">
        <f>COUNTIF(pesele[id],pesele[[#This Row],[id]])-1</f>
        <v>0</v>
      </c>
    </row>
    <row r="132" spans="1:13" x14ac:dyDescent="0.25">
      <c r="A132" t="s">
        <v>575</v>
      </c>
      <c r="B132" t="s">
        <v>576</v>
      </c>
      <c r="C132" t="s">
        <v>17</v>
      </c>
      <c r="D132">
        <f>MID(pesele[[#This Row],[PESEL]],1,2)+1900+IF(pesele[[#This Row],[miesiac]]&gt;13,100,0)</f>
        <v>1909</v>
      </c>
      <c r="E132">
        <f>IF(VALUE(MID(pesele[[#This Row],[PESEL]],3,2))&gt;13,VALUE(MID(pesele[[#This Row],[PESEL]],3,2))-20,VALUE(MID(pesele[[#This Row],[PESEL]],3,2)))</f>
        <v>11</v>
      </c>
      <c r="F132">
        <f>VALUE(MID(pesele[[#This Row],[PESEL]],6,2))</f>
        <v>30</v>
      </c>
      <c r="G132" s="9">
        <f>VALUE(MID(pesele[[#This Row],[PESEL]],7,2))</f>
        <v>2</v>
      </c>
      <c r="H132" t="str">
        <f>IF(MOD(MID(pesele[[#This Row],[PESEL]],10,1),2)=0,"k","m")</f>
        <v>m</v>
      </c>
      <c r="I132">
        <f>IF(pesele[[#This Row],[plec]]="k",IF(RIGHT(pesele[[#This Row],[Imie]],1)="a",0,1),0)</f>
        <v>0</v>
      </c>
      <c r="J132" t="str">
        <f>pesele[[#This Row],[Nazwisko]]&amp;pesele[[#This Row],[Imie]]</f>
        <v>KowalskiMateusz</v>
      </c>
      <c r="K132">
        <f>COUNTIF(pesele[nameid],pesele[[#This Row],[nameid]])-1</f>
        <v>0</v>
      </c>
      <c r="L132" s="9" t="str">
        <f>LEFT(pesele[[#This Row],[Imie]],1)&amp;LEFT(pesele[[#This Row],[Nazwisko]],3)&amp;RIGHT(pesele[[#This Row],[PESEL]],1)</f>
        <v>MKow0</v>
      </c>
      <c r="M132" s="9">
        <f>COUNTIF(pesele[id],pesele[[#This Row],[id]])-1</f>
        <v>0</v>
      </c>
    </row>
    <row r="133" spans="1:13" x14ac:dyDescent="0.25">
      <c r="A133" t="s">
        <v>577</v>
      </c>
      <c r="B133" t="s">
        <v>578</v>
      </c>
      <c r="C133" t="s">
        <v>464</v>
      </c>
      <c r="D133">
        <f>MID(pesele[[#This Row],[PESEL]],1,2)+1900+IF(pesele[[#This Row],[miesiac]]&gt;13,100,0)</f>
        <v>1909</v>
      </c>
      <c r="E133">
        <f>IF(VALUE(MID(pesele[[#This Row],[PESEL]],3,2))&gt;13,VALUE(MID(pesele[[#This Row],[PESEL]],3,2))-20,VALUE(MID(pesele[[#This Row],[PESEL]],3,2)))</f>
        <v>11</v>
      </c>
      <c r="F133">
        <f>VALUE(MID(pesele[[#This Row],[PESEL]],6,2))</f>
        <v>30</v>
      </c>
      <c r="G133" s="9">
        <f>VALUE(MID(pesele[[#This Row],[PESEL]],7,2))</f>
        <v>2</v>
      </c>
      <c r="H133" t="str">
        <f>IF(MOD(MID(pesele[[#This Row],[PESEL]],10,1),2)=0,"k","m")</f>
        <v>m</v>
      </c>
      <c r="I133">
        <f>IF(pesele[[#This Row],[plec]]="k",IF(RIGHT(pesele[[#This Row],[Imie]],1)="a",0,1),0)</f>
        <v>0</v>
      </c>
      <c r="J133" t="str">
        <f>pesele[[#This Row],[Nazwisko]]&amp;pesele[[#This Row],[Imie]]</f>
        <v>WysokinskiAdrian</v>
      </c>
      <c r="K133">
        <f>COUNTIF(pesele[nameid],pesele[[#This Row],[nameid]])-1</f>
        <v>0</v>
      </c>
      <c r="L133" s="9" t="str">
        <f>LEFT(pesele[[#This Row],[Imie]],1)&amp;LEFT(pesele[[#This Row],[Nazwisko]],3)&amp;RIGHT(pesele[[#This Row],[PESEL]],1)</f>
        <v>AWys7</v>
      </c>
      <c r="M133" s="9">
        <f>COUNTIF(pesele[id],pesele[[#This Row],[id]])-1</f>
        <v>0</v>
      </c>
    </row>
    <row r="134" spans="1:13" x14ac:dyDescent="0.25">
      <c r="A134" t="s">
        <v>688</v>
      </c>
      <c r="B134" t="s">
        <v>689</v>
      </c>
      <c r="C134" t="s">
        <v>564</v>
      </c>
      <c r="D134">
        <f>MID(pesele[[#This Row],[PESEL]],1,2)+1900+IF(pesele[[#This Row],[miesiac]]&gt;13,100,0)</f>
        <v>1909</v>
      </c>
      <c r="E134">
        <f>IF(VALUE(MID(pesele[[#This Row],[PESEL]],3,2))&gt;13,VALUE(MID(pesele[[#This Row],[PESEL]],3,2))-20,VALUE(MID(pesele[[#This Row],[PESEL]],3,2)))</f>
        <v>11</v>
      </c>
      <c r="F134">
        <f>VALUE(MID(pesele[[#This Row],[PESEL]],6,2))</f>
        <v>90</v>
      </c>
      <c r="G134" s="9">
        <f>VALUE(MID(pesele[[#This Row],[PESEL]],7,2))</f>
        <v>2</v>
      </c>
      <c r="H134" t="str">
        <f>IF(MOD(MID(pesele[[#This Row],[PESEL]],10,1),2)=0,"k","m")</f>
        <v>k</v>
      </c>
      <c r="I134">
        <f>IF(pesele[[#This Row],[plec]]="k",IF(RIGHT(pesele[[#This Row],[Imie]],1)="a",0,1),0)</f>
        <v>0</v>
      </c>
      <c r="J134" t="str">
        <f>pesele[[#This Row],[Nazwisko]]&amp;pesele[[#This Row],[Imie]]</f>
        <v>OrczykKinga</v>
      </c>
      <c r="K134">
        <f>COUNTIF(pesele[nameid],pesele[[#This Row],[nameid]])-1</f>
        <v>0</v>
      </c>
      <c r="L134" s="9" t="str">
        <f>LEFT(pesele[[#This Row],[Imie]],1)&amp;LEFT(pesele[[#This Row],[Nazwisko]],3)&amp;RIGHT(pesele[[#This Row],[PESEL]],1)</f>
        <v>KOrc6</v>
      </c>
      <c r="M134" s="9">
        <f>COUNTIF(pesele[id],pesele[[#This Row],[id]])-1</f>
        <v>0</v>
      </c>
    </row>
    <row r="135" spans="1:13" x14ac:dyDescent="0.25">
      <c r="A135" t="s">
        <v>690</v>
      </c>
      <c r="B135" t="s">
        <v>691</v>
      </c>
      <c r="C135" t="s">
        <v>692</v>
      </c>
      <c r="D135">
        <f>MID(pesele[[#This Row],[PESEL]],1,2)+1900+IF(pesele[[#This Row],[miesiac]]&gt;13,100,0)</f>
        <v>1909</v>
      </c>
      <c r="E135">
        <f>IF(VALUE(MID(pesele[[#This Row],[PESEL]],3,2))&gt;13,VALUE(MID(pesele[[#This Row],[PESEL]],3,2))-20,VALUE(MID(pesele[[#This Row],[PESEL]],3,2)))</f>
        <v>11</v>
      </c>
      <c r="F135">
        <f>VALUE(MID(pesele[[#This Row],[PESEL]],6,2))</f>
        <v>0</v>
      </c>
      <c r="G135" s="9">
        <f>VALUE(MID(pesele[[#This Row],[PESEL]],7,2))</f>
        <v>2</v>
      </c>
      <c r="H135" t="str">
        <f>IF(MOD(MID(pesele[[#This Row],[PESEL]],10,1),2)=0,"k","m")</f>
        <v>m</v>
      </c>
      <c r="I135">
        <f>IF(pesele[[#This Row],[plec]]="k",IF(RIGHT(pesele[[#This Row],[Imie]],1)="a",0,1),0)</f>
        <v>0</v>
      </c>
      <c r="J135" t="str">
        <f>pesele[[#This Row],[Nazwisko]]&amp;pesele[[#This Row],[Imie]]</f>
        <v>ModzelewskiKonrad</v>
      </c>
      <c r="K135">
        <f>COUNTIF(pesele[nameid],pesele[[#This Row],[nameid]])-1</f>
        <v>0</v>
      </c>
      <c r="L135" s="9" t="str">
        <f>LEFT(pesele[[#This Row],[Imie]],1)&amp;LEFT(pesele[[#This Row],[Nazwisko]],3)&amp;RIGHT(pesele[[#This Row],[PESEL]],1)</f>
        <v>KMod0</v>
      </c>
      <c r="M135" s="9">
        <f>COUNTIF(pesele[id],pesele[[#This Row],[id]])-1</f>
        <v>0</v>
      </c>
    </row>
    <row r="136" spans="1:13" x14ac:dyDescent="0.25">
      <c r="A136" t="s">
        <v>727</v>
      </c>
      <c r="B136" t="s">
        <v>728</v>
      </c>
      <c r="C136" t="s">
        <v>729</v>
      </c>
      <c r="D136">
        <f>MID(pesele[[#This Row],[PESEL]],1,2)+1900+IF(pesele[[#This Row],[miesiac]]&gt;13,100,0)</f>
        <v>1909</v>
      </c>
      <c r="E136">
        <f>IF(VALUE(MID(pesele[[#This Row],[PESEL]],3,2))&gt;13,VALUE(MID(pesele[[#This Row],[PESEL]],3,2))-20,VALUE(MID(pesele[[#This Row],[PESEL]],3,2)))</f>
        <v>12</v>
      </c>
      <c r="F136">
        <f>VALUE(MID(pesele[[#This Row],[PESEL]],6,2))</f>
        <v>20</v>
      </c>
      <c r="G136" s="9">
        <f>VALUE(MID(pesele[[#This Row],[PESEL]],7,2))</f>
        <v>2</v>
      </c>
      <c r="H136" t="str">
        <f>IF(MOD(MID(pesele[[#This Row],[PESEL]],10,1),2)=0,"k","m")</f>
        <v>k</v>
      </c>
      <c r="I136">
        <f>IF(pesele[[#This Row],[plec]]="k",IF(RIGHT(pesele[[#This Row],[Imie]],1)="a",0,1),0)</f>
        <v>0</v>
      </c>
      <c r="J136" t="str">
        <f>pesele[[#This Row],[Nazwisko]]&amp;pesele[[#This Row],[Imie]]</f>
        <v>HorbaczewskaNicola</v>
      </c>
      <c r="K136">
        <f>COUNTIF(pesele[nameid],pesele[[#This Row],[nameid]])-1</f>
        <v>0</v>
      </c>
      <c r="L136" s="9" t="str">
        <f>LEFT(pesele[[#This Row],[Imie]],1)&amp;LEFT(pesele[[#This Row],[Nazwisko]],3)&amp;RIGHT(pesele[[#This Row],[PESEL]],1)</f>
        <v>NHor5</v>
      </c>
      <c r="M136" s="9">
        <f>COUNTIF(pesele[id],pesele[[#This Row],[id]])-1</f>
        <v>0</v>
      </c>
    </row>
    <row r="137" spans="1:13" x14ac:dyDescent="0.25">
      <c r="A137" t="s">
        <v>730</v>
      </c>
      <c r="B137" t="s">
        <v>731</v>
      </c>
      <c r="C137" t="s">
        <v>111</v>
      </c>
      <c r="D137">
        <f>MID(pesele[[#This Row],[PESEL]],1,2)+1900+IF(pesele[[#This Row],[miesiac]]&gt;13,100,0)</f>
        <v>1909</v>
      </c>
      <c r="E137">
        <f>IF(VALUE(MID(pesele[[#This Row],[PESEL]],3,2))&gt;13,VALUE(MID(pesele[[#This Row],[PESEL]],3,2))-20,VALUE(MID(pesele[[#This Row],[PESEL]],3,2)))</f>
        <v>12</v>
      </c>
      <c r="F137">
        <f>VALUE(MID(pesele[[#This Row],[PESEL]],6,2))</f>
        <v>20</v>
      </c>
      <c r="G137" s="9">
        <f>VALUE(MID(pesele[[#This Row],[PESEL]],7,2))</f>
        <v>2</v>
      </c>
      <c r="H137" t="str">
        <f>IF(MOD(MID(pesele[[#This Row],[PESEL]],10,1),2)=0,"k","m")</f>
        <v>k</v>
      </c>
      <c r="I137">
        <f>IF(pesele[[#This Row],[plec]]="k",IF(RIGHT(pesele[[#This Row],[Imie]],1)="a",0,1),0)</f>
        <v>0</v>
      </c>
      <c r="J137" t="str">
        <f>pesele[[#This Row],[Nazwisko]]&amp;pesele[[#This Row],[Imie]]</f>
        <v>WroblewskaAlicja</v>
      </c>
      <c r="K137">
        <f>COUNTIF(pesele[nameid],pesele[[#This Row],[nameid]])-1</f>
        <v>0</v>
      </c>
      <c r="L137" s="9" t="str">
        <f>LEFT(pesele[[#This Row],[Imie]],1)&amp;LEFT(pesele[[#This Row],[Nazwisko]],3)&amp;RIGHT(pesele[[#This Row],[PESEL]],1)</f>
        <v>AWro0</v>
      </c>
      <c r="M137" s="9">
        <f>COUNTIF(pesele[id],pesele[[#This Row],[id]])-1</f>
        <v>0</v>
      </c>
    </row>
    <row r="138" spans="1:13" x14ac:dyDescent="0.25">
      <c r="A138" t="s">
        <v>732</v>
      </c>
      <c r="B138" t="s">
        <v>733</v>
      </c>
      <c r="C138" t="s">
        <v>734</v>
      </c>
      <c r="D138">
        <f>MID(pesele[[#This Row],[PESEL]],1,2)+1900+IF(pesele[[#This Row],[miesiac]]&gt;13,100,0)</f>
        <v>1909</v>
      </c>
      <c r="E138">
        <f>IF(VALUE(MID(pesele[[#This Row],[PESEL]],3,2))&gt;13,VALUE(MID(pesele[[#This Row],[PESEL]],3,2))-20,VALUE(MID(pesele[[#This Row],[PESEL]],3,2)))</f>
        <v>12</v>
      </c>
      <c r="F138">
        <f>VALUE(MID(pesele[[#This Row],[PESEL]],6,2))</f>
        <v>20</v>
      </c>
      <c r="G138" s="9">
        <f>VALUE(MID(pesele[[#This Row],[PESEL]],7,2))</f>
        <v>2</v>
      </c>
      <c r="H138" t="str">
        <f>IF(MOD(MID(pesele[[#This Row],[PESEL]],10,1),2)=0,"k","m")</f>
        <v>m</v>
      </c>
      <c r="I138">
        <f>IF(pesele[[#This Row],[plec]]="k",IF(RIGHT(pesele[[#This Row],[Imie]],1)="a",0,1),0)</f>
        <v>0</v>
      </c>
      <c r="J138" t="str">
        <f>pesele[[#This Row],[Nazwisko]]&amp;pesele[[#This Row],[Imie]]</f>
        <v>SkabaraGrzegorz</v>
      </c>
      <c r="K138">
        <f>COUNTIF(pesele[nameid],pesele[[#This Row],[nameid]])-1</f>
        <v>0</v>
      </c>
      <c r="L138" s="9" t="str">
        <f>LEFT(pesele[[#This Row],[Imie]],1)&amp;LEFT(pesele[[#This Row],[Nazwisko]],3)&amp;RIGHT(pesele[[#This Row],[PESEL]],1)</f>
        <v>GSka5</v>
      </c>
      <c r="M138" s="9">
        <f>COUNTIF(pesele[id],pesele[[#This Row],[id]])-1</f>
        <v>0</v>
      </c>
    </row>
    <row r="139" spans="1:13" x14ac:dyDescent="0.25">
      <c r="A139" t="s">
        <v>735</v>
      </c>
      <c r="B139" t="s">
        <v>120</v>
      </c>
      <c r="C139" t="s">
        <v>73</v>
      </c>
      <c r="D139">
        <f>MID(pesele[[#This Row],[PESEL]],1,2)+1900+IF(pesele[[#This Row],[miesiac]]&gt;13,100,0)</f>
        <v>1909</v>
      </c>
      <c r="E139">
        <f>IF(VALUE(MID(pesele[[#This Row],[PESEL]],3,2))&gt;13,VALUE(MID(pesele[[#This Row],[PESEL]],3,2))-20,VALUE(MID(pesele[[#This Row],[PESEL]],3,2)))</f>
        <v>12</v>
      </c>
      <c r="F139">
        <f>VALUE(MID(pesele[[#This Row],[PESEL]],6,2))</f>
        <v>20</v>
      </c>
      <c r="G139" s="9">
        <f>VALUE(MID(pesele[[#This Row],[PESEL]],7,2))</f>
        <v>2</v>
      </c>
      <c r="H139" t="str">
        <f>IF(MOD(MID(pesele[[#This Row],[PESEL]],10,1),2)=0,"k","m")</f>
        <v>m</v>
      </c>
      <c r="I139">
        <f>IF(pesele[[#This Row],[plec]]="k",IF(RIGHT(pesele[[#This Row],[Imie]],1)="a",0,1),0)</f>
        <v>0</v>
      </c>
      <c r="J139" t="str">
        <f>pesele[[#This Row],[Nazwisko]]&amp;pesele[[#This Row],[Imie]]</f>
        <v>FormelaPiotr</v>
      </c>
      <c r="K139">
        <f>COUNTIF(pesele[nameid],pesele[[#This Row],[nameid]])-1</f>
        <v>0</v>
      </c>
      <c r="L139" s="9" t="str">
        <f>LEFT(pesele[[#This Row],[Imie]],1)&amp;LEFT(pesele[[#This Row],[Nazwisko]],3)&amp;RIGHT(pesele[[#This Row],[PESEL]],1)</f>
        <v>PFor6</v>
      </c>
      <c r="M139" s="9">
        <f>COUNTIF(pesele[id],pesele[[#This Row],[id]])-1</f>
        <v>0</v>
      </c>
    </row>
    <row r="140" spans="1:13" x14ac:dyDescent="0.25">
      <c r="A140" t="s">
        <v>775</v>
      </c>
      <c r="B140" t="s">
        <v>776</v>
      </c>
      <c r="C140" t="s">
        <v>121</v>
      </c>
      <c r="D140">
        <f>MID(pesele[[#This Row],[PESEL]],1,2)+1900+IF(pesele[[#This Row],[miesiac]]&gt;13,100,0)</f>
        <v>1909</v>
      </c>
      <c r="E140">
        <f>IF(VALUE(MID(pesele[[#This Row],[PESEL]],3,2))&gt;13,VALUE(MID(pesele[[#This Row],[PESEL]],3,2))-20,VALUE(MID(pesele[[#This Row],[PESEL]],3,2)))</f>
        <v>12</v>
      </c>
      <c r="F140">
        <f>VALUE(MID(pesele[[#This Row],[PESEL]],6,2))</f>
        <v>20</v>
      </c>
      <c r="G140" s="9">
        <f>VALUE(MID(pesele[[#This Row],[PESEL]],7,2))</f>
        <v>2</v>
      </c>
      <c r="H140" t="str">
        <f>IF(MOD(MID(pesele[[#This Row],[PESEL]],10,1),2)=0,"k","m")</f>
        <v>m</v>
      </c>
      <c r="I140">
        <f>IF(pesele[[#This Row],[plec]]="k",IF(RIGHT(pesele[[#This Row],[Imie]],1)="a",0,1),0)</f>
        <v>0</v>
      </c>
      <c r="J140" t="str">
        <f>pesele[[#This Row],[Nazwisko]]&amp;pesele[[#This Row],[Imie]]</f>
        <v>PietraszczykJan</v>
      </c>
      <c r="K140">
        <f>COUNTIF(pesele[nameid],pesele[[#This Row],[nameid]])-1</f>
        <v>0</v>
      </c>
      <c r="L140" s="9" t="str">
        <f>LEFT(pesele[[#This Row],[Imie]],1)&amp;LEFT(pesele[[#This Row],[Nazwisko]],3)&amp;RIGHT(pesele[[#This Row],[PESEL]],1)</f>
        <v>JPie9</v>
      </c>
      <c r="M140" s="9">
        <f>COUNTIF(pesele[id],pesele[[#This Row],[id]])-1</f>
        <v>0</v>
      </c>
    </row>
    <row r="141" spans="1:13" x14ac:dyDescent="0.25">
      <c r="A141" t="s">
        <v>777</v>
      </c>
      <c r="B141" t="s">
        <v>778</v>
      </c>
      <c r="C141" t="s">
        <v>266</v>
      </c>
      <c r="D141">
        <f>MID(pesele[[#This Row],[PESEL]],1,2)+1900+IF(pesele[[#This Row],[miesiac]]&gt;13,100,0)</f>
        <v>1909</v>
      </c>
      <c r="E141">
        <f>IF(VALUE(MID(pesele[[#This Row],[PESEL]],3,2))&gt;13,VALUE(MID(pesele[[#This Row],[PESEL]],3,2))-20,VALUE(MID(pesele[[#This Row],[PESEL]],3,2)))</f>
        <v>12</v>
      </c>
      <c r="F141">
        <f>VALUE(MID(pesele[[#This Row],[PESEL]],6,2))</f>
        <v>30</v>
      </c>
      <c r="G141" s="9">
        <f>VALUE(MID(pesele[[#This Row],[PESEL]],7,2))</f>
        <v>2</v>
      </c>
      <c r="H141" t="str">
        <f>IF(MOD(MID(pesele[[#This Row],[PESEL]],10,1),2)=0,"k","m")</f>
        <v>k</v>
      </c>
      <c r="I141">
        <f>IF(pesele[[#This Row],[plec]]="k",IF(RIGHT(pesele[[#This Row],[Imie]],1)="a",0,1),0)</f>
        <v>0</v>
      </c>
      <c r="J141" t="str">
        <f>pesele[[#This Row],[Nazwisko]]&amp;pesele[[#This Row],[Imie]]</f>
        <v>JędrzejczakNadia</v>
      </c>
      <c r="K141">
        <f>COUNTIF(pesele[nameid],pesele[[#This Row],[nameid]])-1</f>
        <v>0</v>
      </c>
      <c r="L141" s="9" t="str">
        <f>LEFT(pesele[[#This Row],[Imie]],1)&amp;LEFT(pesele[[#This Row],[Nazwisko]],3)&amp;RIGHT(pesele[[#This Row],[PESEL]],1)</f>
        <v>NJęd0</v>
      </c>
      <c r="M141" s="9">
        <f>COUNTIF(pesele[id],pesele[[#This Row],[id]])-1</f>
        <v>0</v>
      </c>
    </row>
    <row r="142" spans="1:13" x14ac:dyDescent="0.25">
      <c r="A142" t="s">
        <v>781</v>
      </c>
      <c r="B142" t="s">
        <v>782</v>
      </c>
      <c r="C142" t="s">
        <v>56</v>
      </c>
      <c r="D142">
        <f>MID(pesele[[#This Row],[PESEL]],1,2)+1900+IF(pesele[[#This Row],[miesiac]]&gt;13,100,0)</f>
        <v>1909</v>
      </c>
      <c r="E142">
        <f>IF(VALUE(MID(pesele[[#This Row],[PESEL]],3,2))&gt;13,VALUE(MID(pesele[[#This Row],[PESEL]],3,2))-20,VALUE(MID(pesele[[#This Row],[PESEL]],3,2)))</f>
        <v>12</v>
      </c>
      <c r="F142">
        <f>VALUE(MID(pesele[[#This Row],[PESEL]],6,2))</f>
        <v>40</v>
      </c>
      <c r="G142" s="9">
        <f>VALUE(MID(pesele[[#This Row],[PESEL]],7,2))</f>
        <v>2</v>
      </c>
      <c r="H142" t="str">
        <f>IF(MOD(MID(pesele[[#This Row],[PESEL]],10,1),2)=0,"k","m")</f>
        <v>k</v>
      </c>
      <c r="I142">
        <f>IF(pesele[[#This Row],[plec]]="k",IF(RIGHT(pesele[[#This Row],[Imie]],1)="a",0,1),0)</f>
        <v>0</v>
      </c>
      <c r="J142" t="str">
        <f>pesele[[#This Row],[Nazwisko]]&amp;pesele[[#This Row],[Imie]]</f>
        <v>WicherAmelia</v>
      </c>
      <c r="K142">
        <f>COUNTIF(pesele[nameid],pesele[[#This Row],[nameid]])-1</f>
        <v>0</v>
      </c>
      <c r="L142" s="9" t="str">
        <f>LEFT(pesele[[#This Row],[Imie]],1)&amp;LEFT(pesele[[#This Row],[Nazwisko]],3)&amp;RIGHT(pesele[[#This Row],[PESEL]],1)</f>
        <v>AWic7</v>
      </c>
      <c r="M142" s="9">
        <f>COUNTIF(pesele[id],pesele[[#This Row],[id]])-1</f>
        <v>0</v>
      </c>
    </row>
    <row r="143" spans="1:13" x14ac:dyDescent="0.25">
      <c r="A143" t="s">
        <v>788</v>
      </c>
      <c r="B143" t="s">
        <v>789</v>
      </c>
      <c r="C143" t="s">
        <v>345</v>
      </c>
      <c r="D143">
        <f>MID(pesele[[#This Row],[PESEL]],1,2)+1900+IF(pesele[[#This Row],[miesiac]]&gt;13,100,0)</f>
        <v>1909</v>
      </c>
      <c r="E143">
        <f>IF(VALUE(MID(pesele[[#This Row],[PESEL]],3,2))&gt;13,VALUE(MID(pesele[[#This Row],[PESEL]],3,2))-20,VALUE(MID(pesele[[#This Row],[PESEL]],3,2)))</f>
        <v>12</v>
      </c>
      <c r="F143">
        <f>VALUE(MID(pesele[[#This Row],[PESEL]],6,2))</f>
        <v>60</v>
      </c>
      <c r="G143" s="9">
        <f>VALUE(MID(pesele[[#This Row],[PESEL]],7,2))</f>
        <v>2</v>
      </c>
      <c r="H143" t="str">
        <f>IF(MOD(MID(pesele[[#This Row],[PESEL]],10,1),2)=0,"k","m")</f>
        <v>k</v>
      </c>
      <c r="I143">
        <f>IF(pesele[[#This Row],[plec]]="k",IF(RIGHT(pesele[[#This Row],[Imie]],1)="a",0,1),0)</f>
        <v>0</v>
      </c>
      <c r="J143" t="str">
        <f>pesele[[#This Row],[Nazwisko]]&amp;pesele[[#This Row],[Imie]]</f>
        <v>KarolewskaMilena</v>
      </c>
      <c r="K143">
        <f>COUNTIF(pesele[nameid],pesele[[#This Row],[nameid]])-1</f>
        <v>0</v>
      </c>
      <c r="L143" s="9" t="str">
        <f>LEFT(pesele[[#This Row],[Imie]],1)&amp;LEFT(pesele[[#This Row],[Nazwisko]],3)&amp;RIGHT(pesele[[#This Row],[PESEL]],1)</f>
        <v>MKar6</v>
      </c>
      <c r="M143" s="9">
        <f>COUNTIF(pesele[id],pesele[[#This Row],[id]])-1</f>
        <v>0</v>
      </c>
    </row>
    <row r="144" spans="1:13" x14ac:dyDescent="0.25">
      <c r="A144" t="s">
        <v>790</v>
      </c>
      <c r="B144" t="s">
        <v>791</v>
      </c>
      <c r="C144" t="s">
        <v>260</v>
      </c>
      <c r="D144">
        <f>MID(pesele[[#This Row],[PESEL]],1,2)+1900+IF(pesele[[#This Row],[miesiac]]&gt;13,100,0)</f>
        <v>1909</v>
      </c>
      <c r="E144">
        <f>IF(VALUE(MID(pesele[[#This Row],[PESEL]],3,2))&gt;13,VALUE(MID(pesele[[#This Row],[PESEL]],3,2))-20,VALUE(MID(pesele[[#This Row],[PESEL]],3,2)))</f>
        <v>12</v>
      </c>
      <c r="F144">
        <f>VALUE(MID(pesele[[#This Row],[PESEL]],6,2))</f>
        <v>70</v>
      </c>
      <c r="G144" s="9">
        <f>VALUE(MID(pesele[[#This Row],[PESEL]],7,2))</f>
        <v>2</v>
      </c>
      <c r="H144" t="str">
        <f>IF(MOD(MID(pesele[[#This Row],[PESEL]],10,1),2)=0,"k","m")</f>
        <v>m</v>
      </c>
      <c r="I144">
        <f>IF(pesele[[#This Row],[plec]]="k",IF(RIGHT(pesele[[#This Row],[Imie]],1)="a",0,1),0)</f>
        <v>0</v>
      </c>
      <c r="J144" t="str">
        <f>pesele[[#This Row],[Nazwisko]]&amp;pesele[[#This Row],[Imie]]</f>
        <v>StanulewiczFilip</v>
      </c>
      <c r="K144">
        <f>COUNTIF(pesele[nameid],pesele[[#This Row],[nameid]])-1</f>
        <v>0</v>
      </c>
      <c r="L144" s="9" t="str">
        <f>LEFT(pesele[[#This Row],[Imie]],1)&amp;LEFT(pesele[[#This Row],[Nazwisko]],3)&amp;RIGHT(pesele[[#This Row],[PESEL]],1)</f>
        <v>FSta4</v>
      </c>
      <c r="M144" s="9">
        <f>COUNTIF(pesele[id],pesele[[#This Row],[id]])-1</f>
        <v>0</v>
      </c>
    </row>
    <row r="145" spans="1:13" x14ac:dyDescent="0.25">
      <c r="A145" t="s">
        <v>796</v>
      </c>
      <c r="B145" t="s">
        <v>797</v>
      </c>
      <c r="C145" t="s">
        <v>78</v>
      </c>
      <c r="D145">
        <f>MID(pesele[[#This Row],[PESEL]],1,2)+1900+IF(pesele[[#This Row],[miesiac]]&gt;13,100,0)</f>
        <v>1909</v>
      </c>
      <c r="E145">
        <f>IF(VALUE(MID(pesele[[#This Row],[PESEL]],3,2))&gt;13,VALUE(MID(pesele[[#This Row],[PESEL]],3,2))-20,VALUE(MID(pesele[[#This Row],[PESEL]],3,2)))</f>
        <v>12</v>
      </c>
      <c r="F145">
        <f>VALUE(MID(pesele[[#This Row],[PESEL]],6,2))</f>
        <v>80</v>
      </c>
      <c r="G145" s="9">
        <f>VALUE(MID(pesele[[#This Row],[PESEL]],7,2))</f>
        <v>2</v>
      </c>
      <c r="H145" t="str">
        <f>IF(MOD(MID(pesele[[#This Row],[PESEL]],10,1),2)=0,"k","m")</f>
        <v>k</v>
      </c>
      <c r="I145">
        <f>IF(pesele[[#This Row],[plec]]="k",IF(RIGHT(pesele[[#This Row],[Imie]],1)="a",0,1),0)</f>
        <v>0</v>
      </c>
      <c r="J145" t="str">
        <f>pesele[[#This Row],[Nazwisko]]&amp;pesele[[#This Row],[Imie]]</f>
        <v>MarmelowskaMartyna</v>
      </c>
      <c r="K145">
        <f>COUNTIF(pesele[nameid],pesele[[#This Row],[nameid]])-1</f>
        <v>0</v>
      </c>
      <c r="L145" s="9" t="str">
        <f>LEFT(pesele[[#This Row],[Imie]],1)&amp;LEFT(pesele[[#This Row],[Nazwisko]],3)&amp;RIGHT(pesele[[#This Row],[PESEL]],1)</f>
        <v>MMar0</v>
      </c>
      <c r="M145" s="9">
        <f>COUNTIF(pesele[id],pesele[[#This Row],[id]])-1</f>
        <v>0</v>
      </c>
    </row>
    <row r="146" spans="1:13" x14ac:dyDescent="0.25">
      <c r="A146" t="s">
        <v>861</v>
      </c>
      <c r="B146" t="s">
        <v>862</v>
      </c>
      <c r="C146" t="s">
        <v>73</v>
      </c>
      <c r="D146">
        <f>MID(pesele[[#This Row],[PESEL]],1,2)+1900+IF(pesele[[#This Row],[miesiac]]&gt;13,100,0)</f>
        <v>1957</v>
      </c>
      <c r="E146">
        <f>IF(VALUE(MID(pesele[[#This Row],[PESEL]],3,2))&gt;13,VALUE(MID(pesele[[#This Row],[PESEL]],3,2))-20,VALUE(MID(pesele[[#This Row],[PESEL]],3,2)))</f>
        <v>10</v>
      </c>
      <c r="F146">
        <f>VALUE(MID(pesele[[#This Row],[PESEL]],6,2))</f>
        <v>20</v>
      </c>
      <c r="G146" s="9">
        <f>VALUE(MID(pesele[[#This Row],[PESEL]],7,2))</f>
        <v>2</v>
      </c>
      <c r="H146" t="str">
        <f>IF(MOD(MID(pesele[[#This Row],[PESEL]],10,1),2)=0,"k","m")</f>
        <v>m</v>
      </c>
      <c r="I146">
        <f>IF(pesele[[#This Row],[plec]]="k",IF(RIGHT(pesele[[#This Row],[Imie]],1)="a",0,1),0)</f>
        <v>0</v>
      </c>
      <c r="J146" t="str">
        <f>pesele[[#This Row],[Nazwisko]]&amp;pesele[[#This Row],[Imie]]</f>
        <v>BialaszewskiPiotr</v>
      </c>
      <c r="K146">
        <f>COUNTIF(pesele[nameid],pesele[[#This Row],[nameid]])-1</f>
        <v>0</v>
      </c>
      <c r="L146" s="9" t="str">
        <f>LEFT(pesele[[#This Row],[Imie]],1)&amp;LEFT(pesele[[#This Row],[Nazwisko]],3)&amp;RIGHT(pesele[[#This Row],[PESEL]],1)</f>
        <v>PBia4</v>
      </c>
      <c r="M146" s="9">
        <f>COUNTIF(pesele[id],pesele[[#This Row],[id]])-1</f>
        <v>0</v>
      </c>
    </row>
    <row r="147" spans="1:13" x14ac:dyDescent="0.25">
      <c r="A147" t="s">
        <v>695</v>
      </c>
      <c r="B147" t="s">
        <v>350</v>
      </c>
      <c r="C147" t="s">
        <v>351</v>
      </c>
      <c r="D147">
        <f>MID(pesele[[#This Row],[PESEL]],1,2)+1900+IF(pesele[[#This Row],[miesiac]]&gt;13,100,0)</f>
        <v>1909</v>
      </c>
      <c r="E147">
        <f>IF(VALUE(MID(pesele[[#This Row],[PESEL]],3,2))&gt;13,VALUE(MID(pesele[[#This Row],[PESEL]],3,2))-20,VALUE(MID(pesele[[#This Row],[PESEL]],3,2)))</f>
        <v>11</v>
      </c>
      <c r="F147">
        <f>VALUE(MID(pesele[[#This Row],[PESEL]],6,2))</f>
        <v>0</v>
      </c>
      <c r="G147" s="9">
        <f>VALUE(MID(pesele[[#This Row],[PESEL]],7,2))</f>
        <v>3</v>
      </c>
      <c r="H147" t="str">
        <f>IF(MOD(MID(pesele[[#This Row],[PESEL]],10,1),2)=0,"k","m")</f>
        <v>k</v>
      </c>
      <c r="I147">
        <f>IF(pesele[[#This Row],[plec]]="k",IF(RIGHT(pesele[[#This Row],[Imie]],1)="a",0,1),0)</f>
        <v>0</v>
      </c>
      <c r="J147" t="str">
        <f>pesele[[#This Row],[Nazwisko]]&amp;pesele[[#This Row],[Imie]]</f>
        <v>KozlowskaMalgorzata</v>
      </c>
      <c r="K147">
        <f>COUNTIF(pesele[nameid],pesele[[#This Row],[nameid]])-1</f>
        <v>2</v>
      </c>
      <c r="L147" s="9" t="str">
        <f>LEFT(pesele[[#This Row],[Imie]],1)&amp;LEFT(pesele[[#This Row],[Nazwisko]],3)&amp;RIGHT(pesele[[#This Row],[PESEL]],1)</f>
        <v>MKoz7</v>
      </c>
      <c r="M147" s="9">
        <f>COUNTIF(pesele[id],pesele[[#This Row],[id]])-1</f>
        <v>0</v>
      </c>
    </row>
    <row r="148" spans="1:13" x14ac:dyDescent="0.25">
      <c r="A148" t="s">
        <v>206</v>
      </c>
      <c r="B148" t="s">
        <v>207</v>
      </c>
      <c r="C148" t="s">
        <v>208</v>
      </c>
      <c r="D148">
        <f>MID(pesele[[#This Row],[PESEL]],1,2)+1900+IF(pesele[[#This Row],[miesiac]]&gt;13,100,0)</f>
        <v>1908</v>
      </c>
      <c r="E148">
        <f>IF(VALUE(MID(pesele[[#This Row],[PESEL]],3,2))&gt;13,VALUE(MID(pesele[[#This Row],[PESEL]],3,2))-20,VALUE(MID(pesele[[#This Row],[PESEL]],3,2)))</f>
        <v>12</v>
      </c>
      <c r="F148">
        <f>VALUE(MID(pesele[[#This Row],[PESEL]],6,2))</f>
        <v>10</v>
      </c>
      <c r="G148" s="9">
        <f>VALUE(MID(pesele[[#This Row],[PESEL]],7,2))</f>
        <v>3</v>
      </c>
      <c r="H148" t="str">
        <f>IF(MOD(MID(pesele[[#This Row],[PESEL]],10,1),2)=0,"k","m")</f>
        <v>m</v>
      </c>
      <c r="I148">
        <f>IF(pesele[[#This Row],[plec]]="k",IF(RIGHT(pesele[[#This Row],[Imie]],1)="a",0,1),0)</f>
        <v>0</v>
      </c>
      <c r="J148" t="str">
        <f>pesele[[#This Row],[Nazwisko]]&amp;pesele[[#This Row],[Imie]]</f>
        <v>WizniewskiAndrzej</v>
      </c>
      <c r="K148">
        <f>COUNTIF(pesele[nameid],pesele[[#This Row],[nameid]])-1</f>
        <v>1</v>
      </c>
      <c r="L148" s="9" t="str">
        <f>LEFT(pesele[[#This Row],[Imie]],1)&amp;LEFT(pesele[[#This Row],[Nazwisko]],3)&amp;RIGHT(pesele[[#This Row],[PESEL]],1)</f>
        <v>AWiz4</v>
      </c>
      <c r="M148" s="9">
        <f>COUNTIF(pesele[id],pesele[[#This Row],[id]])-1</f>
        <v>0</v>
      </c>
    </row>
    <row r="149" spans="1:13" x14ac:dyDescent="0.25">
      <c r="A149" t="s">
        <v>32</v>
      </c>
      <c r="B149" t="s">
        <v>33</v>
      </c>
      <c r="C149" t="s">
        <v>20</v>
      </c>
      <c r="D149">
        <f>MID(pesele[[#This Row],[PESEL]],1,2)+1900+IF(pesele[[#This Row],[miesiac]]&gt;13,100,0)</f>
        <v>1908</v>
      </c>
      <c r="E149">
        <f>IF(VALUE(MID(pesele[[#This Row],[PESEL]],3,2))&gt;13,VALUE(MID(pesele[[#This Row],[PESEL]],3,2))-20,VALUE(MID(pesele[[#This Row],[PESEL]],3,2)))</f>
        <v>6</v>
      </c>
      <c r="F149">
        <f>VALUE(MID(pesele[[#This Row],[PESEL]],6,2))</f>
        <v>40</v>
      </c>
      <c r="G149" s="9">
        <f>VALUE(MID(pesele[[#This Row],[PESEL]],7,2))</f>
        <v>3</v>
      </c>
      <c r="H149" t="str">
        <f>IF(MOD(MID(pesele[[#This Row],[PESEL]],10,1),2)=0,"k","m")</f>
        <v>m</v>
      </c>
      <c r="I149">
        <f>IF(pesele[[#This Row],[plec]]="k",IF(RIGHT(pesele[[#This Row],[Imie]],1)="a",0,1),0)</f>
        <v>0</v>
      </c>
      <c r="J149" t="str">
        <f>pesele[[#This Row],[Nazwisko]]&amp;pesele[[#This Row],[Imie]]</f>
        <v>GlacPatryk</v>
      </c>
      <c r="K149">
        <f>COUNTIF(pesele[nameid],pesele[[#This Row],[nameid]])-1</f>
        <v>0</v>
      </c>
      <c r="L149" s="9" t="str">
        <f>LEFT(pesele[[#This Row],[Imie]],1)&amp;LEFT(pesele[[#This Row],[Nazwisko]],3)&amp;RIGHT(pesele[[#This Row],[PESEL]],1)</f>
        <v>PGla5</v>
      </c>
      <c r="M149" s="9">
        <f>COUNTIF(pesele[id],pesele[[#This Row],[id]])-1</f>
        <v>0</v>
      </c>
    </row>
    <row r="150" spans="1:13" x14ac:dyDescent="0.25">
      <c r="A150" t="s">
        <v>62</v>
      </c>
      <c r="B150" t="s">
        <v>63</v>
      </c>
      <c r="C150" t="s">
        <v>64</v>
      </c>
      <c r="D150">
        <f>MID(pesele[[#This Row],[PESEL]],1,2)+1900+IF(pesele[[#This Row],[miesiac]]&gt;13,100,0)</f>
        <v>1908</v>
      </c>
      <c r="E150">
        <f>IF(VALUE(MID(pesele[[#This Row],[PESEL]],3,2))&gt;13,VALUE(MID(pesele[[#This Row],[PESEL]],3,2))-20,VALUE(MID(pesele[[#This Row],[PESEL]],3,2)))</f>
        <v>7</v>
      </c>
      <c r="F150">
        <f>VALUE(MID(pesele[[#This Row],[PESEL]],6,2))</f>
        <v>70</v>
      </c>
      <c r="G150" s="9">
        <f>VALUE(MID(pesele[[#This Row],[PESEL]],7,2))</f>
        <v>3</v>
      </c>
      <c r="H150" t="str">
        <f>IF(MOD(MID(pesele[[#This Row],[PESEL]],10,1),2)=0,"k","m")</f>
        <v>m</v>
      </c>
      <c r="I150">
        <f>IF(pesele[[#This Row],[plec]]="k",IF(RIGHT(pesele[[#This Row],[Imie]],1)="a",0,1),0)</f>
        <v>0</v>
      </c>
      <c r="J150" t="str">
        <f>pesele[[#This Row],[Nazwisko]]&amp;pesele[[#This Row],[Imie]]</f>
        <v>KaliszukMikolaj</v>
      </c>
      <c r="K150">
        <f>COUNTIF(pesele[nameid],pesele[[#This Row],[nameid]])-1</f>
        <v>0</v>
      </c>
      <c r="L150" s="9" t="str">
        <f>LEFT(pesele[[#This Row],[Imie]],1)&amp;LEFT(pesele[[#This Row],[Nazwisko]],3)&amp;RIGHT(pesele[[#This Row],[PESEL]],1)</f>
        <v>MKal8</v>
      </c>
      <c r="M150" s="9">
        <f>COUNTIF(pesele[id],pesele[[#This Row],[id]])-1</f>
        <v>0</v>
      </c>
    </row>
    <row r="151" spans="1:13" x14ac:dyDescent="0.25">
      <c r="A151" t="s">
        <v>68</v>
      </c>
      <c r="B151" t="s">
        <v>69</v>
      </c>
      <c r="C151" t="s">
        <v>70</v>
      </c>
      <c r="D151">
        <f>MID(pesele[[#This Row],[PESEL]],1,2)+1900+IF(pesele[[#This Row],[miesiac]]&gt;13,100,0)</f>
        <v>1908</v>
      </c>
      <c r="E151">
        <f>IF(VALUE(MID(pesele[[#This Row],[PESEL]],3,2))&gt;13,VALUE(MID(pesele[[#This Row],[PESEL]],3,2))-20,VALUE(MID(pesele[[#This Row],[PESEL]],3,2)))</f>
        <v>7</v>
      </c>
      <c r="F151">
        <f>VALUE(MID(pesele[[#This Row],[PESEL]],6,2))</f>
        <v>90</v>
      </c>
      <c r="G151" s="9">
        <f>VALUE(MID(pesele[[#This Row],[PESEL]],7,2))</f>
        <v>3</v>
      </c>
      <c r="H151" t="str">
        <f>IF(MOD(MID(pesele[[#This Row],[PESEL]],10,1),2)=0,"k","m")</f>
        <v>k</v>
      </c>
      <c r="I151">
        <f>IF(pesele[[#This Row],[plec]]="k",IF(RIGHT(pesele[[#This Row],[Imie]],1)="a",0,1),0)</f>
        <v>0</v>
      </c>
      <c r="J151" t="str">
        <f>pesele[[#This Row],[Nazwisko]]&amp;pesele[[#This Row],[Imie]]</f>
        <v>GrzesiakNina</v>
      </c>
      <c r="K151">
        <f>COUNTIF(pesele[nameid],pesele[[#This Row],[nameid]])-1</f>
        <v>0</v>
      </c>
      <c r="L151" s="9" t="str">
        <f>LEFT(pesele[[#This Row],[Imie]],1)&amp;LEFT(pesele[[#This Row],[Nazwisko]],3)&amp;RIGHT(pesele[[#This Row],[PESEL]],1)</f>
        <v>NGrz1</v>
      </c>
      <c r="M151" s="9">
        <f>COUNTIF(pesele[id],pesele[[#This Row],[id]])-1</f>
        <v>0</v>
      </c>
    </row>
    <row r="152" spans="1:13" x14ac:dyDescent="0.25">
      <c r="A152" t="s">
        <v>81</v>
      </c>
      <c r="B152" t="s">
        <v>82</v>
      </c>
      <c r="C152" t="s">
        <v>83</v>
      </c>
      <c r="D152">
        <f>MID(pesele[[#This Row],[PESEL]],1,2)+1900+IF(pesele[[#This Row],[miesiac]]&gt;13,100,0)</f>
        <v>1908</v>
      </c>
      <c r="E152">
        <f>IF(VALUE(MID(pesele[[#This Row],[PESEL]],3,2))&gt;13,VALUE(MID(pesele[[#This Row],[PESEL]],3,2))-20,VALUE(MID(pesele[[#This Row],[PESEL]],3,2)))</f>
        <v>8</v>
      </c>
      <c r="F152">
        <f>VALUE(MID(pesele[[#This Row],[PESEL]],6,2))</f>
        <v>40</v>
      </c>
      <c r="G152" s="9">
        <f>VALUE(MID(pesele[[#This Row],[PESEL]],7,2))</f>
        <v>3</v>
      </c>
      <c r="H152" t="str">
        <f>IF(MOD(MID(pesele[[#This Row],[PESEL]],10,1),2)=0,"k","m")</f>
        <v>k</v>
      </c>
      <c r="I152">
        <f>IF(pesele[[#This Row],[plec]]="k",IF(RIGHT(pesele[[#This Row],[Imie]],1)="a",0,1),0)</f>
        <v>0</v>
      </c>
      <c r="J152" t="str">
        <f>pesele[[#This Row],[Nazwisko]]&amp;pesele[[#This Row],[Imie]]</f>
        <v>KlukowskaMatylda</v>
      </c>
      <c r="K152">
        <f>COUNTIF(pesele[nameid],pesele[[#This Row],[nameid]])-1</f>
        <v>0</v>
      </c>
      <c r="L152" s="9" t="str">
        <f>LEFT(pesele[[#This Row],[Imie]],1)&amp;LEFT(pesele[[#This Row],[Nazwisko]],3)&amp;RIGHT(pesele[[#This Row],[PESEL]],1)</f>
        <v>MKlu0</v>
      </c>
      <c r="M152" s="9">
        <f>COUNTIF(pesele[id],pesele[[#This Row],[id]])-1</f>
        <v>0</v>
      </c>
    </row>
    <row r="153" spans="1:13" x14ac:dyDescent="0.25">
      <c r="A153" t="s">
        <v>87</v>
      </c>
      <c r="B153" t="s">
        <v>88</v>
      </c>
      <c r="C153" t="s">
        <v>89</v>
      </c>
      <c r="D153">
        <f>MID(pesele[[#This Row],[PESEL]],1,2)+1900+IF(pesele[[#This Row],[miesiac]]&gt;13,100,0)</f>
        <v>1908</v>
      </c>
      <c r="E153">
        <f>IF(VALUE(MID(pesele[[#This Row],[PESEL]],3,2))&gt;13,VALUE(MID(pesele[[#This Row],[PESEL]],3,2))-20,VALUE(MID(pesele[[#This Row],[PESEL]],3,2)))</f>
        <v>8</v>
      </c>
      <c r="F153">
        <f>VALUE(MID(pesele[[#This Row],[PESEL]],6,2))</f>
        <v>90</v>
      </c>
      <c r="G153" s="9">
        <f>VALUE(MID(pesele[[#This Row],[PESEL]],7,2))</f>
        <v>3</v>
      </c>
      <c r="H153" t="str">
        <f>IF(MOD(MID(pesele[[#This Row],[PESEL]],10,1),2)=0,"k","m")</f>
        <v>k</v>
      </c>
      <c r="I153">
        <f>IF(pesele[[#This Row],[plec]]="k",IF(RIGHT(pesele[[#This Row],[Imie]],1)="a",0,1),0)</f>
        <v>0</v>
      </c>
      <c r="J153" t="str">
        <f>pesele[[#This Row],[Nazwisko]]&amp;pesele[[#This Row],[Imie]]</f>
        <v>KubanMaja</v>
      </c>
      <c r="K153">
        <f>COUNTIF(pesele[nameid],pesele[[#This Row],[nameid]])-1</f>
        <v>0</v>
      </c>
      <c r="L153" s="9" t="str">
        <f>LEFT(pesele[[#This Row],[Imie]],1)&amp;LEFT(pesele[[#This Row],[Nazwisko]],3)&amp;RIGHT(pesele[[#This Row],[PESEL]],1)</f>
        <v>MKub2</v>
      </c>
      <c r="M153" s="9">
        <f>COUNTIF(pesele[id],pesele[[#This Row],[id]])-1</f>
        <v>0</v>
      </c>
    </row>
    <row r="154" spans="1:13" x14ac:dyDescent="0.25">
      <c r="A154" t="s">
        <v>93</v>
      </c>
      <c r="B154" t="s">
        <v>94</v>
      </c>
      <c r="C154" t="s">
        <v>5</v>
      </c>
      <c r="D154">
        <f>MID(pesele[[#This Row],[PESEL]],1,2)+1900+IF(pesele[[#This Row],[miesiac]]&gt;13,100,0)</f>
        <v>1908</v>
      </c>
      <c r="E154">
        <f>IF(VALUE(MID(pesele[[#This Row],[PESEL]],3,2))&gt;13,VALUE(MID(pesele[[#This Row],[PESEL]],3,2))-20,VALUE(MID(pesele[[#This Row],[PESEL]],3,2)))</f>
        <v>8</v>
      </c>
      <c r="F154">
        <f>VALUE(MID(pesele[[#This Row],[PESEL]],6,2))</f>
        <v>0</v>
      </c>
      <c r="G154" s="9">
        <f>VALUE(MID(pesele[[#This Row],[PESEL]],7,2))</f>
        <v>3</v>
      </c>
      <c r="H154" t="str">
        <f>IF(MOD(MID(pesele[[#This Row],[PESEL]],10,1),2)=0,"k","m")</f>
        <v>m</v>
      </c>
      <c r="I154">
        <f>IF(pesele[[#This Row],[plec]]="k",IF(RIGHT(pesele[[#This Row],[Imie]],1)="a",0,1),0)</f>
        <v>0</v>
      </c>
      <c r="J154" t="str">
        <f>pesele[[#This Row],[Nazwisko]]&amp;pesele[[#This Row],[Imie]]</f>
        <v>MazniewskiKrzysztof</v>
      </c>
      <c r="K154">
        <f>COUNTIF(pesele[nameid],pesele[[#This Row],[nameid]])-1</f>
        <v>0</v>
      </c>
      <c r="L154" s="9" t="str">
        <f>LEFT(pesele[[#This Row],[Imie]],1)&amp;LEFT(pesele[[#This Row],[Nazwisko]],3)&amp;RIGHT(pesele[[#This Row],[PESEL]],1)</f>
        <v>KMaz5</v>
      </c>
      <c r="M154" s="9">
        <f>COUNTIF(pesele[id],pesele[[#This Row],[id]])-1</f>
        <v>0</v>
      </c>
    </row>
    <row r="155" spans="1:13" x14ac:dyDescent="0.25">
      <c r="A155" t="s">
        <v>227</v>
      </c>
      <c r="B155" t="s">
        <v>228</v>
      </c>
      <c r="C155" t="s">
        <v>14</v>
      </c>
      <c r="D155">
        <f>MID(pesele[[#This Row],[PESEL]],1,2)+1900+IF(pesele[[#This Row],[miesiac]]&gt;13,100,0)</f>
        <v>1908</v>
      </c>
      <c r="E155">
        <f>IF(VALUE(MID(pesele[[#This Row],[PESEL]],3,2))&gt;13,VALUE(MID(pesele[[#This Row],[PESEL]],3,2))-20,VALUE(MID(pesele[[#This Row],[PESEL]],3,2)))</f>
        <v>12</v>
      </c>
      <c r="F155">
        <f>VALUE(MID(pesele[[#This Row],[PESEL]],6,2))</f>
        <v>80</v>
      </c>
      <c r="G155" s="9">
        <f>VALUE(MID(pesele[[#This Row],[PESEL]],7,2))</f>
        <v>3</v>
      </c>
      <c r="H155" t="str">
        <f>IF(MOD(MID(pesele[[#This Row],[PESEL]],10,1),2)=0,"k","m")</f>
        <v>m</v>
      </c>
      <c r="I155">
        <f>IF(pesele[[#This Row],[plec]]="k",IF(RIGHT(pesele[[#This Row],[Imie]],1)="a",0,1),0)</f>
        <v>0</v>
      </c>
      <c r="J155" t="str">
        <f>pesele[[#This Row],[Nazwisko]]&amp;pesele[[#This Row],[Imie]]</f>
        <v>KutnikMarcin</v>
      </c>
      <c r="K155">
        <f>COUNTIF(pesele[nameid],pesele[[#This Row],[nameid]])-1</f>
        <v>0</v>
      </c>
      <c r="L155" s="9" t="str">
        <f>LEFT(pesele[[#This Row],[Imie]],1)&amp;LEFT(pesele[[#This Row],[Nazwisko]],3)&amp;RIGHT(pesele[[#This Row],[PESEL]],1)</f>
        <v>MKut7</v>
      </c>
      <c r="M155" s="9">
        <f>COUNTIF(pesele[id],pesele[[#This Row],[id]])-1</f>
        <v>0</v>
      </c>
    </row>
    <row r="156" spans="1:13" x14ac:dyDescent="0.25">
      <c r="A156" t="s">
        <v>229</v>
      </c>
      <c r="B156" t="s">
        <v>123</v>
      </c>
      <c r="C156" t="s">
        <v>230</v>
      </c>
      <c r="D156">
        <f>MID(pesele[[#This Row],[PESEL]],1,2)+1900+IF(pesele[[#This Row],[miesiac]]&gt;13,100,0)</f>
        <v>1908</v>
      </c>
      <c r="E156">
        <f>IF(VALUE(MID(pesele[[#This Row],[PESEL]],3,2))&gt;13,VALUE(MID(pesele[[#This Row],[PESEL]],3,2))-20,VALUE(MID(pesele[[#This Row],[PESEL]],3,2)))</f>
        <v>12</v>
      </c>
      <c r="F156">
        <f>VALUE(MID(pesele[[#This Row],[PESEL]],6,2))</f>
        <v>90</v>
      </c>
      <c r="G156" s="9">
        <f>VALUE(MID(pesele[[#This Row],[PESEL]],7,2))</f>
        <v>3</v>
      </c>
      <c r="H156" t="str">
        <f>IF(MOD(MID(pesele[[#This Row],[PESEL]],10,1),2)=0,"k","m")</f>
        <v>m</v>
      </c>
      <c r="I156">
        <f>IF(pesele[[#This Row],[plec]]="k",IF(RIGHT(pesele[[#This Row],[Imie]],1)="a",0,1),0)</f>
        <v>0</v>
      </c>
      <c r="J156" t="str">
        <f>pesele[[#This Row],[Nazwisko]]&amp;pesele[[#This Row],[Imie]]</f>
        <v>DabrowskiSzczepan</v>
      </c>
      <c r="K156">
        <f>COUNTIF(pesele[nameid],pesele[[#This Row],[nameid]])-1</f>
        <v>0</v>
      </c>
      <c r="L156" s="9" t="str">
        <f>LEFT(pesele[[#This Row],[Imie]],1)&amp;LEFT(pesele[[#This Row],[Nazwisko]],3)&amp;RIGHT(pesele[[#This Row],[PESEL]],1)</f>
        <v>SDab5</v>
      </c>
      <c r="M156" s="9">
        <f>COUNTIF(pesele[id],pesele[[#This Row],[id]])-1</f>
        <v>0</v>
      </c>
    </row>
    <row r="157" spans="1:13" x14ac:dyDescent="0.25">
      <c r="A157" t="s">
        <v>236</v>
      </c>
      <c r="B157" t="s">
        <v>237</v>
      </c>
      <c r="C157" t="s">
        <v>238</v>
      </c>
      <c r="D157">
        <f>MID(pesele[[#This Row],[PESEL]],1,2)+1900+IF(pesele[[#This Row],[miesiac]]&gt;13,100,0)</f>
        <v>1908</v>
      </c>
      <c r="E157">
        <f>IF(VALUE(MID(pesele[[#This Row],[PESEL]],3,2))&gt;13,VALUE(MID(pesele[[#This Row],[PESEL]],3,2))-20,VALUE(MID(pesele[[#This Row],[PESEL]],3,2)))</f>
        <v>12</v>
      </c>
      <c r="F157">
        <f>VALUE(MID(pesele[[#This Row],[PESEL]],6,2))</f>
        <v>30</v>
      </c>
      <c r="G157" s="9">
        <f>VALUE(MID(pesele[[#This Row],[PESEL]],7,2))</f>
        <v>3</v>
      </c>
      <c r="H157" t="str">
        <f>IF(MOD(MID(pesele[[#This Row],[PESEL]],10,1),2)=0,"k","m")</f>
        <v>m</v>
      </c>
      <c r="I157">
        <f>IF(pesele[[#This Row],[plec]]="k",IF(RIGHT(pesele[[#This Row],[Imie]],1)="a",0,1),0)</f>
        <v>0</v>
      </c>
      <c r="J157" t="str">
        <f>pesele[[#This Row],[Nazwisko]]&amp;pesele[[#This Row],[Imie]]</f>
        <v>MieczkowskiKrystian</v>
      </c>
      <c r="K157">
        <f>COUNTIF(pesele[nameid],pesele[[#This Row],[nameid]])-1</f>
        <v>0</v>
      </c>
      <c r="L157" s="9" t="str">
        <f>LEFT(pesele[[#This Row],[Imie]],1)&amp;LEFT(pesele[[#This Row],[Nazwisko]],3)&amp;RIGHT(pesele[[#This Row],[PESEL]],1)</f>
        <v>KMie8</v>
      </c>
      <c r="M157" s="9">
        <f>COUNTIF(pesele[id],pesele[[#This Row],[id]])-1</f>
        <v>0</v>
      </c>
    </row>
    <row r="158" spans="1:13" x14ac:dyDescent="0.25">
      <c r="A158" t="s">
        <v>276</v>
      </c>
      <c r="B158" t="s">
        <v>277</v>
      </c>
      <c r="C158" t="s">
        <v>278</v>
      </c>
      <c r="D158">
        <f>MID(pesele[[#This Row],[PESEL]],1,2)+1900+IF(pesele[[#This Row],[miesiac]]&gt;13,100,0)</f>
        <v>1909</v>
      </c>
      <c r="E158">
        <f>IF(VALUE(MID(pesele[[#This Row],[PESEL]],3,2))&gt;13,VALUE(MID(pesele[[#This Row],[PESEL]],3,2))-20,VALUE(MID(pesele[[#This Row],[PESEL]],3,2)))</f>
        <v>1</v>
      </c>
      <c r="F158">
        <f>VALUE(MID(pesele[[#This Row],[PESEL]],6,2))</f>
        <v>50</v>
      </c>
      <c r="G158" s="9">
        <f>VALUE(MID(pesele[[#This Row],[PESEL]],7,2))</f>
        <v>3</v>
      </c>
      <c r="H158" t="str">
        <f>IF(MOD(MID(pesele[[#This Row],[PESEL]],10,1),2)=0,"k","m")</f>
        <v>m</v>
      </c>
      <c r="I158">
        <f>IF(pesele[[#This Row],[plec]]="k",IF(RIGHT(pesele[[#This Row],[Imie]],1)="a",0,1),0)</f>
        <v>0</v>
      </c>
      <c r="J158" t="str">
        <f>pesele[[#This Row],[Nazwisko]]&amp;pesele[[#This Row],[Imie]]</f>
        <v>MarkowiakLeon</v>
      </c>
      <c r="K158">
        <f>COUNTIF(pesele[nameid],pesele[[#This Row],[nameid]])-1</f>
        <v>0</v>
      </c>
      <c r="L158" s="9" t="str">
        <f>LEFT(pesele[[#This Row],[Imie]],1)&amp;LEFT(pesele[[#This Row],[Nazwisko]],3)&amp;RIGHT(pesele[[#This Row],[PESEL]],1)</f>
        <v>LMar7</v>
      </c>
      <c r="M158" s="9">
        <f>COUNTIF(pesele[id],pesele[[#This Row],[id]])-1</f>
        <v>0</v>
      </c>
    </row>
    <row r="159" spans="1:13" x14ac:dyDescent="0.25">
      <c r="A159" t="s">
        <v>279</v>
      </c>
      <c r="B159" t="s">
        <v>280</v>
      </c>
      <c r="C159" t="s">
        <v>281</v>
      </c>
      <c r="D159">
        <f>MID(pesele[[#This Row],[PESEL]],1,2)+1900+IF(pesele[[#This Row],[miesiac]]&gt;13,100,0)</f>
        <v>1909</v>
      </c>
      <c r="E159">
        <f>IF(VALUE(MID(pesele[[#This Row],[PESEL]],3,2))&gt;13,VALUE(MID(pesele[[#This Row],[PESEL]],3,2))-20,VALUE(MID(pesele[[#This Row],[PESEL]],3,2)))</f>
        <v>1</v>
      </c>
      <c r="F159">
        <f>VALUE(MID(pesele[[#This Row],[PESEL]],6,2))</f>
        <v>50</v>
      </c>
      <c r="G159" s="9">
        <f>VALUE(MID(pesele[[#This Row],[PESEL]],7,2))</f>
        <v>3</v>
      </c>
      <c r="H159" t="str">
        <f>IF(MOD(MID(pesele[[#This Row],[PESEL]],10,1),2)=0,"k","m")</f>
        <v>m</v>
      </c>
      <c r="I159">
        <f>IF(pesele[[#This Row],[plec]]="k",IF(RIGHT(pesele[[#This Row],[Imie]],1)="a",0,1),0)</f>
        <v>0</v>
      </c>
      <c r="J159" t="str">
        <f>pesele[[#This Row],[Nazwisko]]&amp;pesele[[#This Row],[Imie]]</f>
        <v>SikoraHubert</v>
      </c>
      <c r="K159">
        <f>COUNTIF(pesele[nameid],pesele[[#This Row],[nameid]])-1</f>
        <v>0</v>
      </c>
      <c r="L159" s="9" t="str">
        <f>LEFT(pesele[[#This Row],[Imie]],1)&amp;LEFT(pesele[[#This Row],[Nazwisko]],3)&amp;RIGHT(pesele[[#This Row],[PESEL]],1)</f>
        <v>HSik1</v>
      </c>
      <c r="M159" s="9">
        <f>COUNTIF(pesele[id],pesele[[#This Row],[id]])-1</f>
        <v>0</v>
      </c>
    </row>
    <row r="160" spans="1:13" x14ac:dyDescent="0.25">
      <c r="A160" t="s">
        <v>307</v>
      </c>
      <c r="B160" t="s">
        <v>308</v>
      </c>
      <c r="C160" t="s">
        <v>309</v>
      </c>
      <c r="D160">
        <f>MID(pesele[[#This Row],[PESEL]],1,2)+1900+IF(pesele[[#This Row],[miesiac]]&gt;13,100,0)</f>
        <v>1909</v>
      </c>
      <c r="E160">
        <f>IF(VALUE(MID(pesele[[#This Row],[PESEL]],3,2))&gt;13,VALUE(MID(pesele[[#This Row],[PESEL]],3,2))-20,VALUE(MID(pesele[[#This Row],[PESEL]],3,2)))</f>
        <v>1</v>
      </c>
      <c r="F160">
        <f>VALUE(MID(pesele[[#This Row],[PESEL]],6,2))</f>
        <v>0</v>
      </c>
      <c r="G160" s="9">
        <f>VALUE(MID(pesele[[#This Row],[PESEL]],7,2))</f>
        <v>3</v>
      </c>
      <c r="H160" t="str">
        <f>IF(MOD(MID(pesele[[#This Row],[PESEL]],10,1),2)=0,"k","m")</f>
        <v>k</v>
      </c>
      <c r="I160">
        <f>IF(pesele[[#This Row],[plec]]="k",IF(RIGHT(pesele[[#This Row],[Imie]],1)="a",0,1),0)</f>
        <v>0</v>
      </c>
      <c r="J160" t="str">
        <f>pesele[[#This Row],[Nazwisko]]&amp;pesele[[#This Row],[Imie]]</f>
        <v>PuzleckaJulia</v>
      </c>
      <c r="K160">
        <f>COUNTIF(pesele[nameid],pesele[[#This Row],[nameid]])-1</f>
        <v>0</v>
      </c>
      <c r="L160" s="9" t="str">
        <f>LEFT(pesele[[#This Row],[Imie]],1)&amp;LEFT(pesele[[#This Row],[Nazwisko]],3)&amp;RIGHT(pesele[[#This Row],[PESEL]],1)</f>
        <v>JPuz3</v>
      </c>
      <c r="M160" s="9">
        <f>COUNTIF(pesele[id],pesele[[#This Row],[id]])-1</f>
        <v>0</v>
      </c>
    </row>
    <row r="161" spans="1:13" x14ac:dyDescent="0.25">
      <c r="A161" t="s">
        <v>338</v>
      </c>
      <c r="B161" t="s">
        <v>339</v>
      </c>
      <c r="C161" t="s">
        <v>340</v>
      </c>
      <c r="D161">
        <f>MID(pesele[[#This Row],[PESEL]],1,2)+1900+IF(pesele[[#This Row],[miesiac]]&gt;13,100,0)</f>
        <v>1909</v>
      </c>
      <c r="E161">
        <f>IF(VALUE(MID(pesele[[#This Row],[PESEL]],3,2))&gt;13,VALUE(MID(pesele[[#This Row],[PESEL]],3,2))-20,VALUE(MID(pesele[[#This Row],[PESEL]],3,2)))</f>
        <v>1</v>
      </c>
      <c r="F161">
        <f>VALUE(MID(pesele[[#This Row],[PESEL]],6,2))</f>
        <v>50</v>
      </c>
      <c r="G161" s="9">
        <f>VALUE(MID(pesele[[#This Row],[PESEL]],7,2))</f>
        <v>3</v>
      </c>
      <c r="H161" t="str">
        <f>IF(MOD(MID(pesele[[#This Row],[PESEL]],10,1),2)=0,"k","m")</f>
        <v>k</v>
      </c>
      <c r="I161">
        <f>IF(pesele[[#This Row],[plec]]="k",IF(RIGHT(pesele[[#This Row],[Imie]],1)="a",0,1),0)</f>
        <v>0</v>
      </c>
      <c r="J161" t="str">
        <f>pesele[[#This Row],[Nazwisko]]&amp;pesele[[#This Row],[Imie]]</f>
        <v>SwirkAntonina</v>
      </c>
      <c r="K161">
        <f>COUNTIF(pesele[nameid],pesele[[#This Row],[nameid]])-1</f>
        <v>0</v>
      </c>
      <c r="L161" s="9" t="str">
        <f>LEFT(pesele[[#This Row],[Imie]],1)&amp;LEFT(pesele[[#This Row],[Nazwisko]],3)&amp;RIGHT(pesele[[#This Row],[PESEL]],1)</f>
        <v>ASwi8</v>
      </c>
      <c r="M161" s="9">
        <f>COUNTIF(pesele[id],pesele[[#This Row],[id]])-1</f>
        <v>0</v>
      </c>
    </row>
    <row r="162" spans="1:13" x14ac:dyDescent="0.25">
      <c r="A162" t="s">
        <v>364</v>
      </c>
      <c r="B162" t="s">
        <v>365</v>
      </c>
      <c r="C162" t="s">
        <v>309</v>
      </c>
      <c r="D162">
        <f>MID(pesele[[#This Row],[PESEL]],1,2)+1900+IF(pesele[[#This Row],[miesiac]]&gt;13,100,0)</f>
        <v>1909</v>
      </c>
      <c r="E162">
        <f>IF(VALUE(MID(pesele[[#This Row],[PESEL]],3,2))&gt;13,VALUE(MID(pesele[[#This Row],[PESEL]],3,2))-20,VALUE(MID(pesele[[#This Row],[PESEL]],3,2)))</f>
        <v>1</v>
      </c>
      <c r="F162">
        <f>VALUE(MID(pesele[[#This Row],[PESEL]],6,2))</f>
        <v>80</v>
      </c>
      <c r="G162" s="9">
        <f>VALUE(MID(pesele[[#This Row],[PESEL]],7,2))</f>
        <v>3</v>
      </c>
      <c r="H162" t="str">
        <f>IF(MOD(MID(pesele[[#This Row],[PESEL]],10,1),2)=0,"k","m")</f>
        <v>k</v>
      </c>
      <c r="I162">
        <f>IF(pesele[[#This Row],[plec]]="k",IF(RIGHT(pesele[[#This Row],[Imie]],1)="a",0,1),0)</f>
        <v>0</v>
      </c>
      <c r="J162" t="str">
        <f>pesele[[#This Row],[Nazwisko]]&amp;pesele[[#This Row],[Imie]]</f>
        <v>RadoszJulia</v>
      </c>
      <c r="K162">
        <f>COUNTIF(pesele[nameid],pesele[[#This Row],[nameid]])-1</f>
        <v>0</v>
      </c>
      <c r="L162" s="9" t="str">
        <f>LEFT(pesele[[#This Row],[Imie]],1)&amp;LEFT(pesele[[#This Row],[Nazwisko]],3)&amp;RIGHT(pesele[[#This Row],[PESEL]],1)</f>
        <v>JRad7</v>
      </c>
      <c r="M162" s="9">
        <f>COUNTIF(pesele[id],pesele[[#This Row],[id]])-1</f>
        <v>0</v>
      </c>
    </row>
    <row r="163" spans="1:13" x14ac:dyDescent="0.25">
      <c r="A163" t="s">
        <v>417</v>
      </c>
      <c r="B163" t="s">
        <v>418</v>
      </c>
      <c r="C163" t="s">
        <v>419</v>
      </c>
      <c r="D163">
        <f>MID(pesele[[#This Row],[PESEL]],1,2)+1900+IF(pesele[[#This Row],[miesiac]]&gt;13,100,0)</f>
        <v>1909</v>
      </c>
      <c r="E163">
        <f>IF(VALUE(MID(pesele[[#This Row],[PESEL]],3,2))&gt;13,VALUE(MID(pesele[[#This Row],[PESEL]],3,2))-20,VALUE(MID(pesele[[#This Row],[PESEL]],3,2)))</f>
        <v>2</v>
      </c>
      <c r="F163">
        <f>VALUE(MID(pesele[[#This Row],[PESEL]],6,2))</f>
        <v>10</v>
      </c>
      <c r="G163" s="9">
        <f>VALUE(MID(pesele[[#This Row],[PESEL]],7,2))</f>
        <v>3</v>
      </c>
      <c r="H163" t="str">
        <f>IF(MOD(MID(pesele[[#This Row],[PESEL]],10,1),2)=0,"k","m")</f>
        <v>k</v>
      </c>
      <c r="I163">
        <f>IF(pesele[[#This Row],[plec]]="k",IF(RIGHT(pesele[[#This Row],[Imie]],1)="a",0,1),0)</f>
        <v>0</v>
      </c>
      <c r="J163" t="str">
        <f>pesele[[#This Row],[Nazwisko]]&amp;pesele[[#This Row],[Imie]]</f>
        <v>MrozekLena</v>
      </c>
      <c r="K163">
        <f>COUNTIF(pesele[nameid],pesele[[#This Row],[nameid]])-1</f>
        <v>0</v>
      </c>
      <c r="L163" s="9" t="str">
        <f>LEFT(pesele[[#This Row],[Imie]],1)&amp;LEFT(pesele[[#This Row],[Nazwisko]],3)&amp;RIGHT(pesele[[#This Row],[PESEL]],1)</f>
        <v>LMro2</v>
      </c>
      <c r="M163" s="9">
        <f>COUNTIF(pesele[id],pesele[[#This Row],[id]])-1</f>
        <v>0</v>
      </c>
    </row>
    <row r="164" spans="1:13" x14ac:dyDescent="0.25">
      <c r="A164" t="s">
        <v>506</v>
      </c>
      <c r="B164" t="s">
        <v>507</v>
      </c>
      <c r="C164" t="s">
        <v>508</v>
      </c>
      <c r="D164">
        <f>MID(pesele[[#This Row],[PESEL]],1,2)+1900+IF(pesele[[#This Row],[miesiac]]&gt;13,100,0)</f>
        <v>1909</v>
      </c>
      <c r="E164">
        <f>IF(VALUE(MID(pesele[[#This Row],[PESEL]],3,2))&gt;13,VALUE(MID(pesele[[#This Row],[PESEL]],3,2))-20,VALUE(MID(pesele[[#This Row],[PESEL]],3,2)))</f>
        <v>10</v>
      </c>
      <c r="F164">
        <f>VALUE(MID(pesele[[#This Row],[PESEL]],6,2))</f>
        <v>30</v>
      </c>
      <c r="G164" s="9">
        <f>VALUE(MID(pesele[[#This Row],[PESEL]],7,2))</f>
        <v>3</v>
      </c>
      <c r="H164" t="str">
        <f>IF(MOD(MID(pesele[[#This Row],[PESEL]],10,1),2)=0,"k","m")</f>
        <v>m</v>
      </c>
      <c r="I164">
        <f>IF(pesele[[#This Row],[plec]]="k",IF(RIGHT(pesele[[#This Row],[Imie]],1)="a",0,1),0)</f>
        <v>0</v>
      </c>
      <c r="J164" t="str">
        <f>pesele[[#This Row],[Nazwisko]]&amp;pesele[[#This Row],[Imie]]</f>
        <v>SykusFabian</v>
      </c>
      <c r="K164">
        <f>COUNTIF(pesele[nameid],pesele[[#This Row],[nameid]])-1</f>
        <v>0</v>
      </c>
      <c r="L164" s="9" t="str">
        <f>LEFT(pesele[[#This Row],[Imie]],1)&amp;LEFT(pesele[[#This Row],[Nazwisko]],3)&amp;RIGHT(pesele[[#This Row],[PESEL]],1)</f>
        <v>FSyk1</v>
      </c>
      <c r="M164" s="9">
        <f>COUNTIF(pesele[id],pesele[[#This Row],[id]])-1</f>
        <v>0</v>
      </c>
    </row>
    <row r="165" spans="1:13" x14ac:dyDescent="0.25">
      <c r="A165" t="s">
        <v>553</v>
      </c>
      <c r="B165" t="s">
        <v>554</v>
      </c>
      <c r="C165" t="s">
        <v>187</v>
      </c>
      <c r="D165">
        <f>MID(pesele[[#This Row],[PESEL]],1,2)+1900+IF(pesele[[#This Row],[miesiac]]&gt;13,100,0)</f>
        <v>1909</v>
      </c>
      <c r="E165">
        <f>IF(VALUE(MID(pesele[[#This Row],[PESEL]],3,2))&gt;13,VALUE(MID(pesele[[#This Row],[PESEL]],3,2))-20,VALUE(MID(pesele[[#This Row],[PESEL]],3,2)))</f>
        <v>10</v>
      </c>
      <c r="F165">
        <f>VALUE(MID(pesele[[#This Row],[PESEL]],6,2))</f>
        <v>0</v>
      </c>
      <c r="G165" s="9">
        <f>VALUE(MID(pesele[[#This Row],[PESEL]],7,2))</f>
        <v>3</v>
      </c>
      <c r="H165" t="str">
        <f>IF(MOD(MID(pesele[[#This Row],[PESEL]],10,1),2)=0,"k","m")</f>
        <v>k</v>
      </c>
      <c r="I165">
        <f>IF(pesele[[#This Row],[plec]]="k",IF(RIGHT(pesele[[#This Row],[Imie]],1)="a",0,1),0)</f>
        <v>0</v>
      </c>
      <c r="J165" t="str">
        <f>pesele[[#This Row],[Nazwisko]]&amp;pesele[[#This Row],[Imie]]</f>
        <v>BroszczakOlga</v>
      </c>
      <c r="K165">
        <f>COUNTIF(pesele[nameid],pesele[[#This Row],[nameid]])-1</f>
        <v>0</v>
      </c>
      <c r="L165" s="9" t="str">
        <f>LEFT(pesele[[#This Row],[Imie]],1)&amp;LEFT(pesele[[#This Row],[Nazwisko]],3)&amp;RIGHT(pesele[[#This Row],[PESEL]],1)</f>
        <v>OBro0</v>
      </c>
      <c r="M165" s="9">
        <f>COUNTIF(pesele[id],pesele[[#This Row],[id]])-1</f>
        <v>0</v>
      </c>
    </row>
    <row r="166" spans="1:13" x14ac:dyDescent="0.25">
      <c r="A166" t="s">
        <v>581</v>
      </c>
      <c r="B166" t="s">
        <v>582</v>
      </c>
      <c r="C166" t="s">
        <v>67</v>
      </c>
      <c r="D166">
        <f>MID(pesele[[#This Row],[PESEL]],1,2)+1900+IF(pesele[[#This Row],[miesiac]]&gt;13,100,0)</f>
        <v>1909</v>
      </c>
      <c r="E166">
        <f>IF(VALUE(MID(pesele[[#This Row],[PESEL]],3,2))&gt;13,VALUE(MID(pesele[[#This Row],[PESEL]],3,2))-20,VALUE(MID(pesele[[#This Row],[PESEL]],3,2)))</f>
        <v>11</v>
      </c>
      <c r="F166">
        <f>VALUE(MID(pesele[[#This Row],[PESEL]],6,2))</f>
        <v>40</v>
      </c>
      <c r="G166" s="9">
        <f>VALUE(MID(pesele[[#This Row],[PESEL]],7,2))</f>
        <v>3</v>
      </c>
      <c r="H166" t="str">
        <f>IF(MOD(MID(pesele[[#This Row],[PESEL]],10,1),2)=0,"k","m")</f>
        <v>k</v>
      </c>
      <c r="I166">
        <f>IF(pesele[[#This Row],[plec]]="k",IF(RIGHT(pesele[[#This Row],[Imie]],1)="a",0,1),0)</f>
        <v>0</v>
      </c>
      <c r="J166" t="str">
        <f>pesele[[#This Row],[Nazwisko]]&amp;pesele[[#This Row],[Imie]]</f>
        <v>MadejLucja</v>
      </c>
      <c r="K166">
        <f>COUNTIF(pesele[nameid],pesele[[#This Row],[nameid]])-1</f>
        <v>0</v>
      </c>
      <c r="L166" s="9" t="str">
        <f>LEFT(pesele[[#This Row],[Imie]],1)&amp;LEFT(pesele[[#This Row],[Nazwisko]],3)&amp;RIGHT(pesele[[#This Row],[PESEL]],1)</f>
        <v>LMad1</v>
      </c>
      <c r="M166" s="9">
        <f>COUNTIF(pesele[id],pesele[[#This Row],[id]])-1</f>
        <v>0</v>
      </c>
    </row>
    <row r="167" spans="1:13" x14ac:dyDescent="0.25">
      <c r="A167" t="s">
        <v>588</v>
      </c>
      <c r="B167" t="s">
        <v>589</v>
      </c>
      <c r="C167" t="s">
        <v>298</v>
      </c>
      <c r="D167">
        <f>MID(pesele[[#This Row],[PESEL]],1,2)+1900+IF(pesele[[#This Row],[miesiac]]&gt;13,100,0)</f>
        <v>1909</v>
      </c>
      <c r="E167">
        <f>IF(VALUE(MID(pesele[[#This Row],[PESEL]],3,2))&gt;13,VALUE(MID(pesele[[#This Row],[PESEL]],3,2))-20,VALUE(MID(pesele[[#This Row],[PESEL]],3,2)))</f>
        <v>11</v>
      </c>
      <c r="F167">
        <f>VALUE(MID(pesele[[#This Row],[PESEL]],6,2))</f>
        <v>50</v>
      </c>
      <c r="G167" s="9">
        <f>VALUE(MID(pesele[[#This Row],[PESEL]],7,2))</f>
        <v>3</v>
      </c>
      <c r="H167" t="str">
        <f>IF(MOD(MID(pesele[[#This Row],[PESEL]],10,1),2)=0,"k","m")</f>
        <v>k</v>
      </c>
      <c r="I167">
        <f>IF(pesele[[#This Row],[plec]]="k",IF(RIGHT(pesele[[#This Row],[Imie]],1)="a",0,1),0)</f>
        <v>0</v>
      </c>
      <c r="J167" t="str">
        <f>pesele[[#This Row],[Nazwisko]]&amp;pesele[[#This Row],[Imie]]</f>
        <v>SznejderDominika</v>
      </c>
      <c r="K167">
        <f>COUNTIF(pesele[nameid],pesele[[#This Row],[nameid]])-1</f>
        <v>0</v>
      </c>
      <c r="L167" s="9" t="str">
        <f>LEFT(pesele[[#This Row],[Imie]],1)&amp;LEFT(pesele[[#This Row],[Nazwisko]],3)&amp;RIGHT(pesele[[#This Row],[PESEL]],1)</f>
        <v>DSzn1</v>
      </c>
      <c r="M167" s="9">
        <f>COUNTIF(pesele[id],pesele[[#This Row],[id]])-1</f>
        <v>0</v>
      </c>
    </row>
    <row r="168" spans="1:13" x14ac:dyDescent="0.25">
      <c r="A168" t="s">
        <v>612</v>
      </c>
      <c r="B168" t="s">
        <v>353</v>
      </c>
      <c r="C168" t="s">
        <v>187</v>
      </c>
      <c r="D168">
        <f>MID(pesele[[#This Row],[PESEL]],1,2)+1900+IF(pesele[[#This Row],[miesiac]]&gt;13,100,0)</f>
        <v>1909</v>
      </c>
      <c r="E168">
        <f>IF(VALUE(MID(pesele[[#This Row],[PESEL]],3,2))&gt;13,VALUE(MID(pesele[[#This Row],[PESEL]],3,2))-20,VALUE(MID(pesele[[#This Row],[PESEL]],3,2)))</f>
        <v>11</v>
      </c>
      <c r="F168">
        <f>VALUE(MID(pesele[[#This Row],[PESEL]],6,2))</f>
        <v>10</v>
      </c>
      <c r="G168" s="9">
        <f>VALUE(MID(pesele[[#This Row],[PESEL]],7,2))</f>
        <v>3</v>
      </c>
      <c r="H168" t="str">
        <f>IF(MOD(MID(pesele[[#This Row],[PESEL]],10,1),2)=0,"k","m")</f>
        <v>k</v>
      </c>
      <c r="I168">
        <f>IF(pesele[[#This Row],[plec]]="k",IF(RIGHT(pesele[[#This Row],[Imie]],1)="a",0,1),0)</f>
        <v>0</v>
      </c>
      <c r="J168" t="str">
        <f>pesele[[#This Row],[Nazwisko]]&amp;pesele[[#This Row],[Imie]]</f>
        <v>LewandowskaOlga</v>
      </c>
      <c r="K168">
        <f>COUNTIF(pesele[nameid],pesele[[#This Row],[nameid]])-1</f>
        <v>0</v>
      </c>
      <c r="L168" s="9" t="str">
        <f>LEFT(pesele[[#This Row],[Imie]],1)&amp;LEFT(pesele[[#This Row],[Nazwisko]],3)&amp;RIGHT(pesele[[#This Row],[PESEL]],1)</f>
        <v>OLew3</v>
      </c>
      <c r="M168" s="9">
        <f>COUNTIF(pesele[id],pesele[[#This Row],[id]])-1</f>
        <v>0</v>
      </c>
    </row>
    <row r="169" spans="1:13" x14ac:dyDescent="0.25">
      <c r="A169" t="s">
        <v>613</v>
      </c>
      <c r="B169" t="s">
        <v>614</v>
      </c>
      <c r="C169" t="s">
        <v>295</v>
      </c>
      <c r="D169">
        <f>MID(pesele[[#This Row],[PESEL]],1,2)+1900+IF(pesele[[#This Row],[miesiac]]&gt;13,100,0)</f>
        <v>1909</v>
      </c>
      <c r="E169">
        <f>IF(VALUE(MID(pesele[[#This Row],[PESEL]],3,2))&gt;13,VALUE(MID(pesele[[#This Row],[PESEL]],3,2))-20,VALUE(MID(pesele[[#This Row],[PESEL]],3,2)))</f>
        <v>11</v>
      </c>
      <c r="F169">
        <f>VALUE(MID(pesele[[#This Row],[PESEL]],6,2))</f>
        <v>10</v>
      </c>
      <c r="G169" s="9">
        <f>VALUE(MID(pesele[[#This Row],[PESEL]],7,2))</f>
        <v>3</v>
      </c>
      <c r="H169" t="str">
        <f>IF(MOD(MID(pesele[[#This Row],[PESEL]],10,1),2)=0,"k","m")</f>
        <v>k</v>
      </c>
      <c r="I169">
        <f>IF(pesele[[#This Row],[plec]]="k",IF(RIGHT(pesele[[#This Row],[Imie]],1)="a",0,1),0)</f>
        <v>0</v>
      </c>
      <c r="J169" t="str">
        <f>pesele[[#This Row],[Nazwisko]]&amp;pesele[[#This Row],[Imie]]</f>
        <v>DerosasWeronika</v>
      </c>
      <c r="K169">
        <f>COUNTIF(pesele[nameid],pesele[[#This Row],[nameid]])-1</f>
        <v>0</v>
      </c>
      <c r="L169" s="9" t="str">
        <f>LEFT(pesele[[#This Row],[Imie]],1)&amp;LEFT(pesele[[#This Row],[Nazwisko]],3)&amp;RIGHT(pesele[[#This Row],[PESEL]],1)</f>
        <v>WDer4</v>
      </c>
      <c r="M169" s="9">
        <f>COUNTIF(pesele[id],pesele[[#This Row],[id]])-1</f>
        <v>0</v>
      </c>
    </row>
    <row r="170" spans="1:13" x14ac:dyDescent="0.25">
      <c r="A170" t="s">
        <v>622</v>
      </c>
      <c r="B170" t="s">
        <v>623</v>
      </c>
      <c r="C170" t="s">
        <v>624</v>
      </c>
      <c r="D170">
        <f>MID(pesele[[#This Row],[PESEL]],1,2)+1900+IF(pesele[[#This Row],[miesiac]]&gt;13,100,0)</f>
        <v>1909</v>
      </c>
      <c r="E170">
        <f>IF(VALUE(MID(pesele[[#This Row],[PESEL]],3,2))&gt;13,VALUE(MID(pesele[[#This Row],[PESEL]],3,2))-20,VALUE(MID(pesele[[#This Row],[PESEL]],3,2)))</f>
        <v>11</v>
      </c>
      <c r="F170">
        <f>VALUE(MID(pesele[[#This Row],[PESEL]],6,2))</f>
        <v>30</v>
      </c>
      <c r="G170" s="9">
        <f>VALUE(MID(pesele[[#This Row],[PESEL]],7,2))</f>
        <v>3</v>
      </c>
      <c r="H170" t="str">
        <f>IF(MOD(MID(pesele[[#This Row],[PESEL]],10,1),2)=0,"k","m")</f>
        <v>m</v>
      </c>
      <c r="I170">
        <f>IF(pesele[[#This Row],[plec]]="k",IF(RIGHT(pesele[[#This Row],[Imie]],1)="a",0,1),0)</f>
        <v>0</v>
      </c>
      <c r="J170" t="str">
        <f>pesele[[#This Row],[Nazwisko]]&amp;pesele[[#This Row],[Imie]]</f>
        <v>DombrowskiSambor</v>
      </c>
      <c r="K170">
        <f>COUNTIF(pesele[nameid],pesele[[#This Row],[nameid]])-1</f>
        <v>0</v>
      </c>
      <c r="L170" s="9" t="str">
        <f>LEFT(pesele[[#This Row],[Imie]],1)&amp;LEFT(pesele[[#This Row],[Nazwisko]],3)&amp;RIGHT(pesele[[#This Row],[PESEL]],1)</f>
        <v>SDom9</v>
      </c>
      <c r="M170" s="9">
        <f>COUNTIF(pesele[id],pesele[[#This Row],[id]])-1</f>
        <v>0</v>
      </c>
    </row>
    <row r="171" spans="1:13" x14ac:dyDescent="0.25">
      <c r="A171" t="s">
        <v>652</v>
      </c>
      <c r="B171" t="s">
        <v>653</v>
      </c>
      <c r="C171" t="s">
        <v>345</v>
      </c>
      <c r="D171">
        <f>MID(pesele[[#This Row],[PESEL]],1,2)+1900+IF(pesele[[#This Row],[miesiac]]&gt;13,100,0)</f>
        <v>1909</v>
      </c>
      <c r="E171">
        <f>IF(VALUE(MID(pesele[[#This Row],[PESEL]],3,2))&gt;13,VALUE(MID(pesele[[#This Row],[PESEL]],3,2))-20,VALUE(MID(pesele[[#This Row],[PESEL]],3,2)))</f>
        <v>11</v>
      </c>
      <c r="F171">
        <f>VALUE(MID(pesele[[#This Row],[PESEL]],6,2))</f>
        <v>0</v>
      </c>
      <c r="G171" s="9">
        <f>VALUE(MID(pesele[[#This Row],[PESEL]],7,2))</f>
        <v>3</v>
      </c>
      <c r="H171" t="str">
        <f>IF(MOD(MID(pesele[[#This Row],[PESEL]],10,1),2)=0,"k","m")</f>
        <v>k</v>
      </c>
      <c r="I171">
        <f>IF(pesele[[#This Row],[plec]]="k",IF(RIGHT(pesele[[#This Row],[Imie]],1)="a",0,1),0)</f>
        <v>0</v>
      </c>
      <c r="J171" t="str">
        <f>pesele[[#This Row],[Nazwisko]]&amp;pesele[[#This Row],[Imie]]</f>
        <v>KarwikMilena</v>
      </c>
      <c r="K171">
        <f>COUNTIF(pesele[nameid],pesele[[#This Row],[nameid]])-1</f>
        <v>0</v>
      </c>
      <c r="L171" s="9" t="str">
        <f>LEFT(pesele[[#This Row],[Imie]],1)&amp;LEFT(pesele[[#This Row],[Nazwisko]],3)&amp;RIGHT(pesele[[#This Row],[PESEL]],1)</f>
        <v>MKar4</v>
      </c>
      <c r="M171" s="9">
        <f>COUNTIF(pesele[id],pesele[[#This Row],[id]])-1</f>
        <v>0</v>
      </c>
    </row>
    <row r="172" spans="1:13" x14ac:dyDescent="0.25">
      <c r="A172" t="s">
        <v>654</v>
      </c>
      <c r="B172" t="s">
        <v>655</v>
      </c>
      <c r="C172" t="s">
        <v>416</v>
      </c>
      <c r="D172">
        <f>MID(pesele[[#This Row],[PESEL]],1,2)+1900+IF(pesele[[#This Row],[miesiac]]&gt;13,100,0)</f>
        <v>1909</v>
      </c>
      <c r="E172">
        <f>IF(VALUE(MID(pesele[[#This Row],[PESEL]],3,2))&gt;13,VALUE(MID(pesele[[#This Row],[PESEL]],3,2))-20,VALUE(MID(pesele[[#This Row],[PESEL]],3,2)))</f>
        <v>11</v>
      </c>
      <c r="F172">
        <f>VALUE(MID(pesele[[#This Row],[PESEL]],6,2))</f>
        <v>0</v>
      </c>
      <c r="G172" s="9">
        <f>VALUE(MID(pesele[[#This Row],[PESEL]],7,2))</f>
        <v>3</v>
      </c>
      <c r="H172" t="str">
        <f>IF(MOD(MID(pesele[[#This Row],[PESEL]],10,1),2)=0,"k","m")</f>
        <v>k</v>
      </c>
      <c r="I172">
        <f>IF(pesele[[#This Row],[plec]]="k",IF(RIGHT(pesele[[#This Row],[Imie]],1)="a",0,1),0)</f>
        <v>0</v>
      </c>
      <c r="J172" t="str">
        <f>pesele[[#This Row],[Nazwisko]]&amp;pesele[[#This Row],[Imie]]</f>
        <v>LupinskaMagdalena</v>
      </c>
      <c r="K172">
        <f>COUNTIF(pesele[nameid],pesele[[#This Row],[nameid]])-1</f>
        <v>0</v>
      </c>
      <c r="L172" s="9" t="str">
        <f>LEFT(pesele[[#This Row],[Imie]],1)&amp;LEFT(pesele[[#This Row],[Nazwisko]],3)&amp;RIGHT(pesele[[#This Row],[PESEL]],1)</f>
        <v>MLup7</v>
      </c>
      <c r="M172" s="9">
        <f>COUNTIF(pesele[id],pesele[[#This Row],[id]])-1</f>
        <v>0</v>
      </c>
    </row>
    <row r="173" spans="1:13" x14ac:dyDescent="0.25">
      <c r="A173" t="s">
        <v>674</v>
      </c>
      <c r="B173" t="s">
        <v>675</v>
      </c>
      <c r="C173" t="s">
        <v>64</v>
      </c>
      <c r="D173">
        <f>MID(pesele[[#This Row],[PESEL]],1,2)+1900+IF(pesele[[#This Row],[miesiac]]&gt;13,100,0)</f>
        <v>1909</v>
      </c>
      <c r="E173">
        <f>IF(VALUE(MID(pesele[[#This Row],[PESEL]],3,2))&gt;13,VALUE(MID(pesele[[#This Row],[PESEL]],3,2))-20,VALUE(MID(pesele[[#This Row],[PESEL]],3,2)))</f>
        <v>11</v>
      </c>
      <c r="F173">
        <f>VALUE(MID(pesele[[#This Row],[PESEL]],6,2))</f>
        <v>50</v>
      </c>
      <c r="G173" s="9">
        <f>VALUE(MID(pesele[[#This Row],[PESEL]],7,2))</f>
        <v>3</v>
      </c>
      <c r="H173" t="str">
        <f>IF(MOD(MID(pesele[[#This Row],[PESEL]],10,1),2)=0,"k","m")</f>
        <v>m</v>
      </c>
      <c r="I173">
        <f>IF(pesele[[#This Row],[plec]]="k",IF(RIGHT(pesele[[#This Row],[Imie]],1)="a",0,1),0)</f>
        <v>0</v>
      </c>
      <c r="J173" t="str">
        <f>pesele[[#This Row],[Nazwisko]]&amp;pesele[[#This Row],[Imie]]</f>
        <v>KaczorMikolaj</v>
      </c>
      <c r="K173">
        <f>COUNTIF(pesele[nameid],pesele[[#This Row],[nameid]])-1</f>
        <v>0</v>
      </c>
      <c r="L173" s="9" t="str">
        <f>LEFT(pesele[[#This Row],[Imie]],1)&amp;LEFT(pesele[[#This Row],[Nazwisko]],3)&amp;RIGHT(pesele[[#This Row],[PESEL]],1)</f>
        <v>MKac2</v>
      </c>
      <c r="M173" s="9">
        <f>COUNTIF(pesele[id],pesele[[#This Row],[id]])-1</f>
        <v>0</v>
      </c>
    </row>
    <row r="174" spans="1:13" x14ac:dyDescent="0.25">
      <c r="A174" t="s">
        <v>693</v>
      </c>
      <c r="B174" t="s">
        <v>694</v>
      </c>
      <c r="C174" t="s">
        <v>214</v>
      </c>
      <c r="D174">
        <f>MID(pesele[[#This Row],[PESEL]],1,2)+1900+IF(pesele[[#This Row],[miesiac]]&gt;13,100,0)</f>
        <v>1909</v>
      </c>
      <c r="E174">
        <f>IF(VALUE(MID(pesele[[#This Row],[PESEL]],3,2))&gt;13,VALUE(MID(pesele[[#This Row],[PESEL]],3,2))-20,VALUE(MID(pesele[[#This Row],[PESEL]],3,2)))</f>
        <v>11</v>
      </c>
      <c r="F174">
        <f>VALUE(MID(pesele[[#This Row],[PESEL]],6,2))</f>
        <v>0</v>
      </c>
      <c r="G174" s="9">
        <f>VALUE(MID(pesele[[#This Row],[PESEL]],7,2))</f>
        <v>3</v>
      </c>
      <c r="H174" t="str">
        <f>IF(MOD(MID(pesele[[#This Row],[PESEL]],10,1),2)=0,"k","m")</f>
        <v>k</v>
      </c>
      <c r="I174">
        <f>IF(pesele[[#This Row],[plec]]="k",IF(RIGHT(pesele[[#This Row],[Imie]],1)="a",0,1),0)</f>
        <v>0</v>
      </c>
      <c r="J174" t="str">
        <f>pesele[[#This Row],[Nazwisko]]&amp;pesele[[#This Row],[Imie]]</f>
        <v>CichowlasMarta</v>
      </c>
      <c r="K174">
        <f>COUNTIF(pesele[nameid],pesele[[#This Row],[nameid]])-1</f>
        <v>0</v>
      </c>
      <c r="L174" s="9" t="str">
        <f>LEFT(pesele[[#This Row],[Imie]],1)&amp;LEFT(pesele[[#This Row],[Nazwisko]],3)&amp;RIGHT(pesele[[#This Row],[PESEL]],1)</f>
        <v>MCic4</v>
      </c>
      <c r="M174" s="9">
        <f>COUNTIF(pesele[id],pesele[[#This Row],[id]])-1</f>
        <v>0</v>
      </c>
    </row>
    <row r="175" spans="1:13" x14ac:dyDescent="0.25">
      <c r="A175" t="s">
        <v>756</v>
      </c>
      <c r="B175" t="s">
        <v>757</v>
      </c>
      <c r="C175" t="s">
        <v>275</v>
      </c>
      <c r="D175">
        <f>MID(pesele[[#This Row],[PESEL]],1,2)+1900+IF(pesele[[#This Row],[miesiac]]&gt;13,100,0)</f>
        <v>1909</v>
      </c>
      <c r="E175">
        <f>IF(VALUE(MID(pesele[[#This Row],[PESEL]],3,2))&gt;13,VALUE(MID(pesele[[#This Row],[PESEL]],3,2))-20,VALUE(MID(pesele[[#This Row],[PESEL]],3,2)))</f>
        <v>12</v>
      </c>
      <c r="F175">
        <f>VALUE(MID(pesele[[#This Row],[PESEL]],6,2))</f>
        <v>90</v>
      </c>
      <c r="G175" s="9">
        <f>VALUE(MID(pesele[[#This Row],[PESEL]],7,2))</f>
        <v>3</v>
      </c>
      <c r="H175" t="str">
        <f>IF(MOD(MID(pesele[[#This Row],[PESEL]],10,1),2)=0,"k","m")</f>
        <v>k</v>
      </c>
      <c r="I175">
        <f>IF(pesele[[#This Row],[plec]]="k",IF(RIGHT(pesele[[#This Row],[Imie]],1)="a",0,1),0)</f>
        <v>0</v>
      </c>
      <c r="J175" t="str">
        <f>pesele[[#This Row],[Nazwisko]]&amp;pesele[[#This Row],[Imie]]</f>
        <v>KirwielMichalina</v>
      </c>
      <c r="K175">
        <f>COUNTIF(pesele[nameid],pesele[[#This Row],[nameid]])-1</f>
        <v>0</v>
      </c>
      <c r="L175" s="9" t="str">
        <f>LEFT(pesele[[#This Row],[Imie]],1)&amp;LEFT(pesele[[#This Row],[Nazwisko]],3)&amp;RIGHT(pesele[[#This Row],[PESEL]],1)</f>
        <v>MKir0</v>
      </c>
      <c r="M175" s="9">
        <f>COUNTIF(pesele[id],pesele[[#This Row],[id]])-1</f>
        <v>0</v>
      </c>
    </row>
    <row r="176" spans="1:13" x14ac:dyDescent="0.25">
      <c r="A176" t="s">
        <v>758</v>
      </c>
      <c r="B176" t="s">
        <v>759</v>
      </c>
      <c r="C176" t="s">
        <v>760</v>
      </c>
      <c r="D176">
        <f>MID(pesele[[#This Row],[PESEL]],1,2)+1900+IF(pesele[[#This Row],[miesiac]]&gt;13,100,0)</f>
        <v>1909</v>
      </c>
      <c r="E176">
        <f>IF(VALUE(MID(pesele[[#This Row],[PESEL]],3,2))&gt;13,VALUE(MID(pesele[[#This Row],[PESEL]],3,2))-20,VALUE(MID(pesele[[#This Row],[PESEL]],3,2)))</f>
        <v>12</v>
      </c>
      <c r="F176">
        <f>VALUE(MID(pesele[[#This Row],[PESEL]],6,2))</f>
        <v>90</v>
      </c>
      <c r="G176" s="9">
        <f>VALUE(MID(pesele[[#This Row],[PESEL]],7,2))</f>
        <v>3</v>
      </c>
      <c r="H176" t="str">
        <f>IF(MOD(MID(pesele[[#This Row],[PESEL]],10,1),2)=0,"k","m")</f>
        <v>m</v>
      </c>
      <c r="I176">
        <f>IF(pesele[[#This Row],[plec]]="k",IF(RIGHT(pesele[[#This Row],[Imie]],1)="a",0,1),0)</f>
        <v>0</v>
      </c>
      <c r="J176" t="str">
        <f>pesele[[#This Row],[Nazwisko]]&amp;pesele[[#This Row],[Imie]]</f>
        <v>WerbowyArtur</v>
      </c>
      <c r="K176">
        <f>COUNTIF(pesele[nameid],pesele[[#This Row],[nameid]])-1</f>
        <v>0</v>
      </c>
      <c r="L176" s="9" t="str">
        <f>LEFT(pesele[[#This Row],[Imie]],1)&amp;LEFT(pesele[[#This Row],[Nazwisko]],3)&amp;RIGHT(pesele[[#This Row],[PESEL]],1)</f>
        <v>AWer7</v>
      </c>
      <c r="M176" s="9">
        <f>COUNTIF(pesele[id],pesele[[#This Row],[id]])-1</f>
        <v>0</v>
      </c>
    </row>
    <row r="177" spans="1:13" x14ac:dyDescent="0.25">
      <c r="A177" t="s">
        <v>763</v>
      </c>
      <c r="B177" t="s">
        <v>764</v>
      </c>
      <c r="C177" t="s">
        <v>323</v>
      </c>
      <c r="D177">
        <f>MID(pesele[[#This Row],[PESEL]],1,2)+1900+IF(pesele[[#This Row],[miesiac]]&gt;13,100,0)</f>
        <v>1909</v>
      </c>
      <c r="E177">
        <f>IF(VALUE(MID(pesele[[#This Row],[PESEL]],3,2))&gt;13,VALUE(MID(pesele[[#This Row],[PESEL]],3,2))-20,VALUE(MID(pesele[[#This Row],[PESEL]],3,2)))</f>
        <v>12</v>
      </c>
      <c r="F177">
        <f>VALUE(MID(pesele[[#This Row],[PESEL]],6,2))</f>
        <v>0</v>
      </c>
      <c r="G177" s="9">
        <f>VALUE(MID(pesele[[#This Row],[PESEL]],7,2))</f>
        <v>3</v>
      </c>
      <c r="H177" t="str">
        <f>IF(MOD(MID(pesele[[#This Row],[PESEL]],10,1),2)=0,"k","m")</f>
        <v>k</v>
      </c>
      <c r="I177">
        <f>IF(pesele[[#This Row],[plec]]="k",IF(RIGHT(pesele[[#This Row],[Imie]],1)="a",0,1),0)</f>
        <v>0</v>
      </c>
      <c r="J177" t="str">
        <f>pesele[[#This Row],[Nazwisko]]&amp;pesele[[#This Row],[Imie]]</f>
        <v>ZaborowskaAleksandra</v>
      </c>
      <c r="K177">
        <f>COUNTIF(pesele[nameid],pesele[[#This Row],[nameid]])-1</f>
        <v>0</v>
      </c>
      <c r="L177" s="9" t="str">
        <f>LEFT(pesele[[#This Row],[Imie]],1)&amp;LEFT(pesele[[#This Row],[Nazwisko]],3)&amp;RIGHT(pesele[[#This Row],[PESEL]],1)</f>
        <v>AZab5</v>
      </c>
      <c r="M177" s="9">
        <f>COUNTIF(pesele[id],pesele[[#This Row],[id]])-1</f>
        <v>0</v>
      </c>
    </row>
    <row r="178" spans="1:13" x14ac:dyDescent="0.25">
      <c r="A178" t="s">
        <v>765</v>
      </c>
      <c r="B178" t="s">
        <v>766</v>
      </c>
      <c r="C178" t="s">
        <v>767</v>
      </c>
      <c r="D178">
        <f>MID(pesele[[#This Row],[PESEL]],1,2)+1900+IF(pesele[[#This Row],[miesiac]]&gt;13,100,0)</f>
        <v>1909</v>
      </c>
      <c r="E178">
        <f>IF(VALUE(MID(pesele[[#This Row],[PESEL]],3,2))&gt;13,VALUE(MID(pesele[[#This Row],[PESEL]],3,2))-20,VALUE(MID(pesele[[#This Row],[PESEL]],3,2)))</f>
        <v>12</v>
      </c>
      <c r="F178">
        <f>VALUE(MID(pesele[[#This Row],[PESEL]],6,2))</f>
        <v>10</v>
      </c>
      <c r="G178" s="9">
        <f>VALUE(MID(pesele[[#This Row],[PESEL]],7,2))</f>
        <v>3</v>
      </c>
      <c r="H178" t="str">
        <f>IF(MOD(MID(pesele[[#This Row],[PESEL]],10,1),2)=0,"k","m")</f>
        <v>k</v>
      </c>
      <c r="I178">
        <f>IF(pesele[[#This Row],[plec]]="k",IF(RIGHT(pesele[[#This Row],[Imie]],1)="a",0,1),0)</f>
        <v>0</v>
      </c>
      <c r="J178" t="str">
        <f>pesele[[#This Row],[Nazwisko]]&amp;pesele[[#This Row],[Imie]]</f>
        <v>DunislawskaVictoria</v>
      </c>
      <c r="K178">
        <f>COUNTIF(pesele[nameid],pesele[[#This Row],[nameid]])-1</f>
        <v>0</v>
      </c>
      <c r="L178" s="9" t="str">
        <f>LEFT(pesele[[#This Row],[Imie]],1)&amp;LEFT(pesele[[#This Row],[Nazwisko]],3)&amp;RIGHT(pesele[[#This Row],[PESEL]],1)</f>
        <v>VDun3</v>
      </c>
      <c r="M178" s="9">
        <f>COUNTIF(pesele[id],pesele[[#This Row],[id]])-1</f>
        <v>0</v>
      </c>
    </row>
    <row r="179" spans="1:13" x14ac:dyDescent="0.25">
      <c r="A179" t="s">
        <v>768</v>
      </c>
      <c r="B179" t="s">
        <v>769</v>
      </c>
      <c r="C179" t="s">
        <v>393</v>
      </c>
      <c r="D179">
        <f>MID(pesele[[#This Row],[PESEL]],1,2)+1900+IF(pesele[[#This Row],[miesiac]]&gt;13,100,0)</f>
        <v>1909</v>
      </c>
      <c r="E179">
        <f>IF(VALUE(MID(pesele[[#This Row],[PESEL]],3,2))&gt;13,VALUE(MID(pesele[[#This Row],[PESEL]],3,2))-20,VALUE(MID(pesele[[#This Row],[PESEL]],3,2)))</f>
        <v>12</v>
      </c>
      <c r="F179">
        <f>VALUE(MID(pesele[[#This Row],[PESEL]],6,2))</f>
        <v>10</v>
      </c>
      <c r="G179" s="9">
        <f>VALUE(MID(pesele[[#This Row],[PESEL]],7,2))</f>
        <v>3</v>
      </c>
      <c r="H179" t="str">
        <f>IF(MOD(MID(pesele[[#This Row],[PESEL]],10,1),2)=0,"k","m")</f>
        <v>k</v>
      </c>
      <c r="I179">
        <f>IF(pesele[[#This Row],[plec]]="k",IF(RIGHT(pesele[[#This Row],[Imie]],1)="a",0,1),0)</f>
        <v>0</v>
      </c>
      <c r="J179" t="str">
        <f>pesele[[#This Row],[Nazwisko]]&amp;pesele[[#This Row],[Imie]]</f>
        <v>StachurskaHelena</v>
      </c>
      <c r="K179">
        <f>COUNTIF(pesele[nameid],pesele[[#This Row],[nameid]])-1</f>
        <v>0</v>
      </c>
      <c r="L179" s="9" t="str">
        <f>LEFT(pesele[[#This Row],[Imie]],1)&amp;LEFT(pesele[[#This Row],[Nazwisko]],3)&amp;RIGHT(pesele[[#This Row],[PESEL]],1)</f>
        <v>HSta2</v>
      </c>
      <c r="M179" s="9">
        <f>COUNTIF(pesele[id],pesele[[#This Row],[id]])-1</f>
        <v>0</v>
      </c>
    </row>
    <row r="180" spans="1:13" x14ac:dyDescent="0.25">
      <c r="A180" t="s">
        <v>819</v>
      </c>
      <c r="B180" t="s">
        <v>820</v>
      </c>
      <c r="C180" t="s">
        <v>821</v>
      </c>
      <c r="D180">
        <f>MID(pesele[[#This Row],[PESEL]],1,2)+1900+IF(pesele[[#This Row],[miesiac]]&gt;13,100,0)</f>
        <v>1909</v>
      </c>
      <c r="E180">
        <f>IF(VALUE(MID(pesele[[#This Row],[PESEL]],3,2))&gt;13,VALUE(MID(pesele[[#This Row],[PESEL]],3,2))-20,VALUE(MID(pesele[[#This Row],[PESEL]],3,2)))</f>
        <v>12</v>
      </c>
      <c r="F180">
        <f>VALUE(MID(pesele[[#This Row],[PESEL]],6,2))</f>
        <v>10</v>
      </c>
      <c r="G180" s="9">
        <f>VALUE(MID(pesele[[#This Row],[PESEL]],7,2))</f>
        <v>3</v>
      </c>
      <c r="H180" t="str">
        <f>IF(MOD(MID(pesele[[#This Row],[PESEL]],10,1),2)=0,"k","m")</f>
        <v>m</v>
      </c>
      <c r="I180">
        <f>IF(pesele[[#This Row],[plec]]="k",IF(RIGHT(pesele[[#This Row],[Imie]],1)="a",0,1),0)</f>
        <v>0</v>
      </c>
      <c r="J180" t="str">
        <f>pesele[[#This Row],[Nazwisko]]&amp;pesele[[#This Row],[Imie]]</f>
        <v>DomzalaRyszard</v>
      </c>
      <c r="K180">
        <f>COUNTIF(pesele[nameid],pesele[[#This Row],[nameid]])-1</f>
        <v>0</v>
      </c>
      <c r="L180" s="9" t="str">
        <f>LEFT(pesele[[#This Row],[Imie]],1)&amp;LEFT(pesele[[#This Row],[Nazwisko]],3)&amp;RIGHT(pesele[[#This Row],[PESEL]],1)</f>
        <v>RDom0</v>
      </c>
      <c r="M180" s="9">
        <f>COUNTIF(pesele[id],pesele[[#This Row],[id]])-1</f>
        <v>0</v>
      </c>
    </row>
    <row r="181" spans="1:13" x14ac:dyDescent="0.25">
      <c r="A181" t="s">
        <v>398</v>
      </c>
      <c r="B181" t="s">
        <v>399</v>
      </c>
      <c r="C181" t="s">
        <v>400</v>
      </c>
      <c r="D181">
        <f>MID(pesele[[#This Row],[PESEL]],1,2)+1900+IF(pesele[[#This Row],[miesiac]]&gt;13,100,0)</f>
        <v>1909</v>
      </c>
      <c r="E181">
        <f>IF(VALUE(MID(pesele[[#This Row],[PESEL]],3,2))&gt;13,VALUE(MID(pesele[[#This Row],[PESEL]],3,2))-20,VALUE(MID(pesele[[#This Row],[PESEL]],3,2)))</f>
        <v>2</v>
      </c>
      <c r="F181">
        <f>VALUE(MID(pesele[[#This Row],[PESEL]],6,2))</f>
        <v>20</v>
      </c>
      <c r="G181" s="9">
        <f>VALUE(MID(pesele[[#This Row],[PESEL]],7,2))</f>
        <v>4</v>
      </c>
      <c r="H181" t="str">
        <f>IF(MOD(MID(pesele[[#This Row],[PESEL]],10,1),2)=0,"k","m")</f>
        <v>k</v>
      </c>
      <c r="I181">
        <f>IF(pesele[[#This Row],[plec]]="k",IF(RIGHT(pesele[[#This Row],[Imie]],1)="a",0,1),0)</f>
        <v>1</v>
      </c>
      <c r="J181" t="str">
        <f>pesele[[#This Row],[Nazwisko]]&amp;pesele[[#This Row],[Imie]]</f>
        <v>OstrowskaBeatrycze</v>
      </c>
      <c r="K181">
        <f>COUNTIF(pesele[nameid],pesele[[#This Row],[nameid]])-1</f>
        <v>0</v>
      </c>
      <c r="L181" s="9" t="str">
        <f>LEFT(pesele[[#This Row],[Imie]],1)&amp;LEFT(pesele[[#This Row],[Nazwisko]],3)&amp;RIGHT(pesele[[#This Row],[PESEL]],1)</f>
        <v>BOst7</v>
      </c>
      <c r="M181" s="9">
        <f>COUNTIF(pesele[id],pesele[[#This Row],[id]])-1</f>
        <v>0</v>
      </c>
    </row>
    <row r="182" spans="1:13" x14ac:dyDescent="0.25">
      <c r="A182" t="s">
        <v>37</v>
      </c>
      <c r="B182" t="s">
        <v>38</v>
      </c>
      <c r="C182" t="s">
        <v>39</v>
      </c>
      <c r="D182">
        <f>MID(pesele[[#This Row],[PESEL]],1,2)+1900+IF(pesele[[#This Row],[miesiac]]&gt;13,100,0)</f>
        <v>1908</v>
      </c>
      <c r="E182">
        <f>IF(VALUE(MID(pesele[[#This Row],[PESEL]],3,2))&gt;13,VALUE(MID(pesele[[#This Row],[PESEL]],3,2))-20,VALUE(MID(pesele[[#This Row],[PESEL]],3,2)))</f>
        <v>6</v>
      </c>
      <c r="F182">
        <f>VALUE(MID(pesele[[#This Row],[PESEL]],6,2))</f>
        <v>80</v>
      </c>
      <c r="G182" s="9">
        <f>VALUE(MID(pesele[[#This Row],[PESEL]],7,2))</f>
        <v>4</v>
      </c>
      <c r="H182" t="str">
        <f>IF(MOD(MID(pesele[[#This Row],[PESEL]],10,1),2)=0,"k","m")</f>
        <v>m</v>
      </c>
      <c r="I182">
        <f>IF(pesele[[#This Row],[plec]]="k",IF(RIGHT(pesele[[#This Row],[Imie]],1)="a",0,1),0)</f>
        <v>0</v>
      </c>
      <c r="J182" t="str">
        <f>pesele[[#This Row],[Nazwisko]]&amp;pesele[[#This Row],[Imie]]</f>
        <v>LutczykMaciej</v>
      </c>
      <c r="K182">
        <f>COUNTIF(pesele[nameid],pesele[[#This Row],[nameid]])-1</f>
        <v>0</v>
      </c>
      <c r="L182" s="9" t="str">
        <f>LEFT(pesele[[#This Row],[Imie]],1)&amp;LEFT(pesele[[#This Row],[Nazwisko]],3)&amp;RIGHT(pesele[[#This Row],[PESEL]],1)</f>
        <v>MLut7</v>
      </c>
      <c r="M182" s="9">
        <f>COUNTIF(pesele[id],pesele[[#This Row],[id]])-1</f>
        <v>0</v>
      </c>
    </row>
    <row r="183" spans="1:13" x14ac:dyDescent="0.25">
      <c r="A183" t="s">
        <v>40</v>
      </c>
      <c r="B183" t="s">
        <v>41</v>
      </c>
      <c r="C183" t="s">
        <v>39</v>
      </c>
      <c r="D183">
        <f>MID(pesele[[#This Row],[PESEL]],1,2)+1900+IF(pesele[[#This Row],[miesiac]]&gt;13,100,0)</f>
        <v>1908</v>
      </c>
      <c r="E183">
        <f>IF(VALUE(MID(pesele[[#This Row],[PESEL]],3,2))&gt;13,VALUE(MID(pesele[[#This Row],[PESEL]],3,2))-20,VALUE(MID(pesele[[#This Row],[PESEL]],3,2)))</f>
        <v>6</v>
      </c>
      <c r="F183">
        <f>VALUE(MID(pesele[[#This Row],[PESEL]],6,2))</f>
        <v>80</v>
      </c>
      <c r="G183" s="9">
        <f>VALUE(MID(pesele[[#This Row],[PESEL]],7,2))</f>
        <v>4</v>
      </c>
      <c r="H183" t="str">
        <f>IF(MOD(MID(pesele[[#This Row],[PESEL]],10,1),2)=0,"k","m")</f>
        <v>m</v>
      </c>
      <c r="I183">
        <f>IF(pesele[[#This Row],[plec]]="k",IF(RIGHT(pesele[[#This Row],[Imie]],1)="a",0,1),0)</f>
        <v>0</v>
      </c>
      <c r="J183" t="str">
        <f>pesele[[#This Row],[Nazwisko]]&amp;pesele[[#This Row],[Imie]]</f>
        <v>LaskowskiMaciej</v>
      </c>
      <c r="K183">
        <f>COUNTIF(pesele[nameid],pesele[[#This Row],[nameid]])-1</f>
        <v>0</v>
      </c>
      <c r="L183" s="9" t="str">
        <f>LEFT(pesele[[#This Row],[Imie]],1)&amp;LEFT(pesele[[#This Row],[Nazwisko]],3)&amp;RIGHT(pesele[[#This Row],[PESEL]],1)</f>
        <v>MLas5</v>
      </c>
      <c r="M183" s="9">
        <f>COUNTIF(pesele[id],pesele[[#This Row],[id]])-1</f>
        <v>0</v>
      </c>
    </row>
    <row r="184" spans="1:13" x14ac:dyDescent="0.25">
      <c r="A184" t="s">
        <v>48</v>
      </c>
      <c r="B184" t="s">
        <v>49</v>
      </c>
      <c r="C184" t="s">
        <v>50</v>
      </c>
      <c r="D184">
        <f>MID(pesele[[#This Row],[PESEL]],1,2)+1900+IF(pesele[[#This Row],[miesiac]]&gt;13,100,0)</f>
        <v>1908</v>
      </c>
      <c r="E184">
        <f>IF(VALUE(MID(pesele[[#This Row],[PESEL]],3,2))&gt;13,VALUE(MID(pesele[[#This Row],[PESEL]],3,2))-20,VALUE(MID(pesele[[#This Row],[PESEL]],3,2)))</f>
        <v>7</v>
      </c>
      <c r="F184">
        <f>VALUE(MID(pesele[[#This Row],[PESEL]],6,2))</f>
        <v>10</v>
      </c>
      <c r="G184" s="9">
        <f>VALUE(MID(pesele[[#This Row],[PESEL]],7,2))</f>
        <v>4</v>
      </c>
      <c r="H184" t="str">
        <f>IF(MOD(MID(pesele[[#This Row],[PESEL]],10,1),2)=0,"k","m")</f>
        <v>m</v>
      </c>
      <c r="I184">
        <f>IF(pesele[[#This Row],[plec]]="k",IF(RIGHT(pesele[[#This Row],[Imie]],1)="a",0,1),0)</f>
        <v>0</v>
      </c>
      <c r="J184" t="str">
        <f>pesele[[#This Row],[Nazwisko]]&amp;pesele[[#This Row],[Imie]]</f>
        <v>IwanowskiOlaf</v>
      </c>
      <c r="K184">
        <f>COUNTIF(pesele[nameid],pesele[[#This Row],[nameid]])-1</f>
        <v>0</v>
      </c>
      <c r="L184" s="9" t="str">
        <f>LEFT(pesele[[#This Row],[Imie]],1)&amp;LEFT(pesele[[#This Row],[Nazwisko]],3)&amp;RIGHT(pesele[[#This Row],[PESEL]],1)</f>
        <v>OIwa1</v>
      </c>
      <c r="M184" s="9">
        <f>COUNTIF(pesele[id],pesele[[#This Row],[id]])-1</f>
        <v>0</v>
      </c>
    </row>
    <row r="185" spans="1:13" x14ac:dyDescent="0.25">
      <c r="A185" t="s">
        <v>79</v>
      </c>
      <c r="B185" t="s">
        <v>80</v>
      </c>
      <c r="C185" t="s">
        <v>39</v>
      </c>
      <c r="D185">
        <f>MID(pesele[[#This Row],[PESEL]],1,2)+1900+IF(pesele[[#This Row],[miesiac]]&gt;13,100,0)</f>
        <v>1908</v>
      </c>
      <c r="E185">
        <f>IF(VALUE(MID(pesele[[#This Row],[PESEL]],3,2))&gt;13,VALUE(MID(pesele[[#This Row],[PESEL]],3,2))-20,VALUE(MID(pesele[[#This Row],[PESEL]],3,2)))</f>
        <v>8</v>
      </c>
      <c r="F185">
        <f>VALUE(MID(pesele[[#This Row],[PESEL]],6,2))</f>
        <v>20</v>
      </c>
      <c r="G185" s="9">
        <f>VALUE(MID(pesele[[#This Row],[PESEL]],7,2))</f>
        <v>4</v>
      </c>
      <c r="H185" t="str">
        <f>IF(MOD(MID(pesele[[#This Row],[PESEL]],10,1),2)=0,"k","m")</f>
        <v>m</v>
      </c>
      <c r="I185">
        <f>IF(pesele[[#This Row],[plec]]="k",IF(RIGHT(pesele[[#This Row],[Imie]],1)="a",0,1),0)</f>
        <v>0</v>
      </c>
      <c r="J185" t="str">
        <f>pesele[[#This Row],[Nazwisko]]&amp;pesele[[#This Row],[Imie]]</f>
        <v>KordaMaciej</v>
      </c>
      <c r="K185">
        <f>COUNTIF(pesele[nameid],pesele[[#This Row],[nameid]])-1</f>
        <v>0</v>
      </c>
      <c r="L185" s="9" t="str">
        <f>LEFT(pesele[[#This Row],[Imie]],1)&amp;LEFT(pesele[[#This Row],[Nazwisko]],3)&amp;RIGHT(pesele[[#This Row],[PESEL]],1)</f>
        <v>MKor4</v>
      </c>
      <c r="M185" s="9">
        <f>COUNTIF(pesele[id],pesele[[#This Row],[id]])-1</f>
        <v>0</v>
      </c>
    </row>
    <row r="186" spans="1:13" x14ac:dyDescent="0.25">
      <c r="A186" t="s">
        <v>132</v>
      </c>
      <c r="B186" t="s">
        <v>133</v>
      </c>
      <c r="C186" t="s">
        <v>121</v>
      </c>
      <c r="D186">
        <f>MID(pesele[[#This Row],[PESEL]],1,2)+1900+IF(pesele[[#This Row],[miesiac]]&gt;13,100,0)</f>
        <v>1908</v>
      </c>
      <c r="E186">
        <f>IF(VALUE(MID(pesele[[#This Row],[PESEL]],3,2))&gt;13,VALUE(MID(pesele[[#This Row],[PESEL]],3,2))-20,VALUE(MID(pesele[[#This Row],[PESEL]],3,2)))</f>
        <v>10</v>
      </c>
      <c r="F186">
        <f>VALUE(MID(pesele[[#This Row],[PESEL]],6,2))</f>
        <v>10</v>
      </c>
      <c r="G186" s="9">
        <f>VALUE(MID(pesele[[#This Row],[PESEL]],7,2))</f>
        <v>4</v>
      </c>
      <c r="H186" t="str">
        <f>IF(MOD(MID(pesele[[#This Row],[PESEL]],10,1),2)=0,"k","m")</f>
        <v>m</v>
      </c>
      <c r="I186">
        <f>IF(pesele[[#This Row],[plec]]="k",IF(RIGHT(pesele[[#This Row],[Imie]],1)="a",0,1),0)</f>
        <v>0</v>
      </c>
      <c r="J186" t="str">
        <f>pesele[[#This Row],[Nazwisko]]&amp;pesele[[#This Row],[Imie]]</f>
        <v>PinkerJan</v>
      </c>
      <c r="K186">
        <f>COUNTIF(pesele[nameid],pesele[[#This Row],[nameid]])-1</f>
        <v>0</v>
      </c>
      <c r="L186" s="9" t="str">
        <f>LEFT(pesele[[#This Row],[Imie]],1)&amp;LEFT(pesele[[#This Row],[Nazwisko]],3)&amp;RIGHT(pesele[[#This Row],[PESEL]],1)</f>
        <v>JPin4</v>
      </c>
      <c r="M186" s="9">
        <f>COUNTIF(pesele[id],pesele[[#This Row],[id]])-1</f>
        <v>0</v>
      </c>
    </row>
    <row r="187" spans="1:13" x14ac:dyDescent="0.25">
      <c r="A187" t="s">
        <v>316</v>
      </c>
      <c r="B187" t="s">
        <v>317</v>
      </c>
      <c r="C187" t="s">
        <v>318</v>
      </c>
      <c r="D187">
        <f>MID(pesele[[#This Row],[PESEL]],1,2)+1900+IF(pesele[[#This Row],[miesiac]]&gt;13,100,0)</f>
        <v>1909</v>
      </c>
      <c r="E187">
        <f>IF(VALUE(MID(pesele[[#This Row],[PESEL]],3,2))&gt;13,VALUE(MID(pesele[[#This Row],[PESEL]],3,2))-20,VALUE(MID(pesele[[#This Row],[PESEL]],3,2)))</f>
        <v>1</v>
      </c>
      <c r="F187">
        <f>VALUE(MID(pesele[[#This Row],[PESEL]],6,2))</f>
        <v>10</v>
      </c>
      <c r="G187" s="9">
        <f>VALUE(MID(pesele[[#This Row],[PESEL]],7,2))</f>
        <v>4</v>
      </c>
      <c r="H187" t="str">
        <f>IF(MOD(MID(pesele[[#This Row],[PESEL]],10,1),2)=0,"k","m")</f>
        <v>k</v>
      </c>
      <c r="I187">
        <f>IF(pesele[[#This Row],[plec]]="k",IF(RIGHT(pesele[[#This Row],[Imie]],1)="a",0,1),0)</f>
        <v>0</v>
      </c>
      <c r="J187" t="str">
        <f>pesele[[#This Row],[Nazwisko]]&amp;pesele[[#This Row],[Imie]]</f>
        <v>OgrodowczykKonstancja</v>
      </c>
      <c r="K187">
        <f>COUNTIF(pesele[nameid],pesele[[#This Row],[nameid]])-1</f>
        <v>0</v>
      </c>
      <c r="L187" s="9" t="str">
        <f>LEFT(pesele[[#This Row],[Imie]],1)&amp;LEFT(pesele[[#This Row],[Nazwisko]],3)&amp;RIGHT(pesele[[#This Row],[PESEL]],1)</f>
        <v>KOgr5</v>
      </c>
      <c r="M187" s="9">
        <f>COUNTIF(pesele[id],pesele[[#This Row],[id]])-1</f>
        <v>0</v>
      </c>
    </row>
    <row r="188" spans="1:13" x14ac:dyDescent="0.25">
      <c r="A188" t="s">
        <v>328</v>
      </c>
      <c r="B188" t="s">
        <v>329</v>
      </c>
      <c r="C188" t="s">
        <v>330</v>
      </c>
      <c r="D188">
        <f>MID(pesele[[#This Row],[PESEL]],1,2)+1900+IF(pesele[[#This Row],[miesiac]]&gt;13,100,0)</f>
        <v>1909</v>
      </c>
      <c r="E188">
        <f>IF(VALUE(MID(pesele[[#This Row],[PESEL]],3,2))&gt;13,VALUE(MID(pesele[[#This Row],[PESEL]],3,2))-20,VALUE(MID(pesele[[#This Row],[PESEL]],3,2)))</f>
        <v>1</v>
      </c>
      <c r="F188">
        <f>VALUE(MID(pesele[[#This Row],[PESEL]],6,2))</f>
        <v>40</v>
      </c>
      <c r="G188" s="9">
        <f>VALUE(MID(pesele[[#This Row],[PESEL]],7,2))</f>
        <v>4</v>
      </c>
      <c r="H188" t="str">
        <f>IF(MOD(MID(pesele[[#This Row],[PESEL]],10,1),2)=0,"k","m")</f>
        <v>k</v>
      </c>
      <c r="I188">
        <f>IF(pesele[[#This Row],[plec]]="k",IF(RIGHT(pesele[[#This Row],[Imie]],1)="a",0,1),0)</f>
        <v>0</v>
      </c>
      <c r="J188" t="str">
        <f>pesele[[#This Row],[Nazwisko]]&amp;pesele[[#This Row],[Imie]]</f>
        <v>SiemistkowskaJagoda</v>
      </c>
      <c r="K188">
        <f>COUNTIF(pesele[nameid],pesele[[#This Row],[nameid]])-1</f>
        <v>0</v>
      </c>
      <c r="L188" s="9" t="str">
        <f>LEFT(pesele[[#This Row],[Imie]],1)&amp;LEFT(pesele[[#This Row],[Nazwisko]],3)&amp;RIGHT(pesele[[#This Row],[PESEL]],1)</f>
        <v>JSie0</v>
      </c>
      <c r="M188" s="9">
        <f>COUNTIF(pesele[id],pesele[[#This Row],[id]])-1</f>
        <v>0</v>
      </c>
    </row>
    <row r="189" spans="1:13" x14ac:dyDescent="0.25">
      <c r="A189" t="s">
        <v>391</v>
      </c>
      <c r="B189" t="s">
        <v>392</v>
      </c>
      <c r="C189" t="s">
        <v>393</v>
      </c>
      <c r="D189">
        <f>MID(pesele[[#This Row],[PESEL]],1,2)+1900+IF(pesele[[#This Row],[miesiac]]&gt;13,100,0)</f>
        <v>1909</v>
      </c>
      <c r="E189">
        <f>IF(VALUE(MID(pesele[[#This Row],[PESEL]],3,2))&gt;13,VALUE(MID(pesele[[#This Row],[PESEL]],3,2))-20,VALUE(MID(pesele[[#This Row],[PESEL]],3,2)))</f>
        <v>1</v>
      </c>
      <c r="F189">
        <f>VALUE(MID(pesele[[#This Row],[PESEL]],6,2))</f>
        <v>70</v>
      </c>
      <c r="G189" s="9">
        <f>VALUE(MID(pesele[[#This Row],[PESEL]],7,2))</f>
        <v>4</v>
      </c>
      <c r="H189" t="str">
        <f>IF(MOD(MID(pesele[[#This Row],[PESEL]],10,1),2)=0,"k","m")</f>
        <v>k</v>
      </c>
      <c r="I189">
        <f>IF(pesele[[#This Row],[plec]]="k",IF(RIGHT(pesele[[#This Row],[Imie]],1)="a",0,1),0)</f>
        <v>0</v>
      </c>
      <c r="J189" t="str">
        <f>pesele[[#This Row],[Nazwisko]]&amp;pesele[[#This Row],[Imie]]</f>
        <v>SrokowskaHelena</v>
      </c>
      <c r="K189">
        <f>COUNTIF(pesele[nameid],pesele[[#This Row],[nameid]])-1</f>
        <v>0</v>
      </c>
      <c r="L189" s="9" t="str">
        <f>LEFT(pesele[[#This Row],[Imie]],1)&amp;LEFT(pesele[[#This Row],[Nazwisko]],3)&amp;RIGHT(pesele[[#This Row],[PESEL]],1)</f>
        <v>HSro6</v>
      </c>
      <c r="M189" s="9">
        <f>COUNTIF(pesele[id],pesele[[#This Row],[id]])-1</f>
        <v>0</v>
      </c>
    </row>
    <row r="190" spans="1:13" x14ac:dyDescent="0.25">
      <c r="A190" t="s">
        <v>394</v>
      </c>
      <c r="B190" t="s">
        <v>392</v>
      </c>
      <c r="C190" t="s">
        <v>395</v>
      </c>
      <c r="D190">
        <f>MID(pesele[[#This Row],[PESEL]],1,2)+1900+IF(pesele[[#This Row],[miesiac]]&gt;13,100,0)</f>
        <v>1909</v>
      </c>
      <c r="E190">
        <f>IF(VALUE(MID(pesele[[#This Row],[PESEL]],3,2))&gt;13,VALUE(MID(pesele[[#This Row],[PESEL]],3,2))-20,VALUE(MID(pesele[[#This Row],[PESEL]],3,2)))</f>
        <v>1</v>
      </c>
      <c r="F190">
        <f>VALUE(MID(pesele[[#This Row],[PESEL]],6,2))</f>
        <v>70</v>
      </c>
      <c r="G190" s="9">
        <f>VALUE(MID(pesele[[#This Row],[PESEL]],7,2))</f>
        <v>4</v>
      </c>
      <c r="H190" t="str">
        <f>IF(MOD(MID(pesele[[#This Row],[PESEL]],10,1),2)=0,"k","m")</f>
        <v>k</v>
      </c>
      <c r="I190">
        <f>IF(pesele[[#This Row],[plec]]="k",IF(RIGHT(pesele[[#This Row],[Imie]],1)="a",0,1),0)</f>
        <v>0</v>
      </c>
      <c r="J190" t="str">
        <f>pesele[[#This Row],[Nazwisko]]&amp;pesele[[#This Row],[Imie]]</f>
        <v>SrokowskaIga</v>
      </c>
      <c r="K190">
        <f>COUNTIF(pesele[nameid],pesele[[#This Row],[nameid]])-1</f>
        <v>0</v>
      </c>
      <c r="L190" s="9" t="str">
        <f>LEFT(pesele[[#This Row],[Imie]],1)&amp;LEFT(pesele[[#This Row],[Nazwisko]],3)&amp;RIGHT(pesele[[#This Row],[PESEL]],1)</f>
        <v>ISro4</v>
      </c>
      <c r="M190" s="9">
        <f>COUNTIF(pesele[id],pesele[[#This Row],[id]])-1</f>
        <v>0</v>
      </c>
    </row>
    <row r="191" spans="1:13" x14ac:dyDescent="0.25">
      <c r="A191" t="s">
        <v>405</v>
      </c>
      <c r="B191" t="s">
        <v>406</v>
      </c>
      <c r="C191" t="s">
        <v>78</v>
      </c>
      <c r="D191">
        <f>MID(pesele[[#This Row],[PESEL]],1,2)+1900+IF(pesele[[#This Row],[miesiac]]&gt;13,100,0)</f>
        <v>1909</v>
      </c>
      <c r="E191">
        <f>IF(VALUE(MID(pesele[[#This Row],[PESEL]],3,2))&gt;13,VALUE(MID(pesele[[#This Row],[PESEL]],3,2))-20,VALUE(MID(pesele[[#This Row],[PESEL]],3,2)))</f>
        <v>2</v>
      </c>
      <c r="F191">
        <f>VALUE(MID(pesele[[#This Row],[PESEL]],6,2))</f>
        <v>40</v>
      </c>
      <c r="G191" s="9">
        <f>VALUE(MID(pesele[[#This Row],[PESEL]],7,2))</f>
        <v>4</v>
      </c>
      <c r="H191" t="str">
        <f>IF(MOD(MID(pesele[[#This Row],[PESEL]],10,1),2)=0,"k","m")</f>
        <v>k</v>
      </c>
      <c r="I191">
        <f>IF(pesele[[#This Row],[plec]]="k",IF(RIGHT(pesele[[#This Row],[Imie]],1)="a",0,1),0)</f>
        <v>0</v>
      </c>
      <c r="J191" t="str">
        <f>pesele[[#This Row],[Nazwisko]]&amp;pesele[[#This Row],[Imie]]</f>
        <v>KmitaMartyna</v>
      </c>
      <c r="K191">
        <f>COUNTIF(pesele[nameid],pesele[[#This Row],[nameid]])-1</f>
        <v>0</v>
      </c>
      <c r="L191" s="9" t="str">
        <f>LEFT(pesele[[#This Row],[Imie]],1)&amp;LEFT(pesele[[#This Row],[Nazwisko]],3)&amp;RIGHT(pesele[[#This Row],[PESEL]],1)</f>
        <v>MKmi7</v>
      </c>
      <c r="M191" s="9">
        <f>COUNTIF(pesele[id],pesele[[#This Row],[id]])-1</f>
        <v>0</v>
      </c>
    </row>
    <row r="192" spans="1:13" x14ac:dyDescent="0.25">
      <c r="A192" t="s">
        <v>407</v>
      </c>
      <c r="B192" t="s">
        <v>408</v>
      </c>
      <c r="C192" t="s">
        <v>409</v>
      </c>
      <c r="D192">
        <f>MID(pesele[[#This Row],[PESEL]],1,2)+1900+IF(pesele[[#This Row],[miesiac]]&gt;13,100,0)</f>
        <v>1909</v>
      </c>
      <c r="E192">
        <f>IF(VALUE(MID(pesele[[#This Row],[PESEL]],3,2))&gt;13,VALUE(MID(pesele[[#This Row],[PESEL]],3,2))-20,VALUE(MID(pesele[[#This Row],[PESEL]],3,2)))</f>
        <v>2</v>
      </c>
      <c r="F192">
        <f>VALUE(MID(pesele[[#This Row],[PESEL]],6,2))</f>
        <v>40</v>
      </c>
      <c r="G192" s="9">
        <f>VALUE(MID(pesele[[#This Row],[PESEL]],7,2))</f>
        <v>4</v>
      </c>
      <c r="H192" t="str">
        <f>IF(MOD(MID(pesele[[#This Row],[PESEL]],10,1),2)=0,"k","m")</f>
        <v>k</v>
      </c>
      <c r="I192">
        <f>IF(pesele[[#This Row],[plec]]="k",IF(RIGHT(pesele[[#This Row],[Imie]],1)="a",0,1),0)</f>
        <v>0</v>
      </c>
      <c r="J192" t="str">
        <f>pesele[[#This Row],[Nazwisko]]&amp;pesele[[#This Row],[Imie]]</f>
        <v>GachewiczPola</v>
      </c>
      <c r="K192">
        <f>COUNTIF(pesele[nameid],pesele[[#This Row],[nameid]])-1</f>
        <v>0</v>
      </c>
      <c r="L192" s="9" t="str">
        <f>LEFT(pesele[[#This Row],[Imie]],1)&amp;LEFT(pesele[[#This Row],[Nazwisko]],3)&amp;RIGHT(pesele[[#This Row],[PESEL]],1)</f>
        <v>PGac5</v>
      </c>
      <c r="M192" s="9">
        <f>COUNTIF(pesele[id],pesele[[#This Row],[id]])-1</f>
        <v>0</v>
      </c>
    </row>
    <row r="193" spans="1:13" x14ac:dyDescent="0.25">
      <c r="A193" t="s">
        <v>410</v>
      </c>
      <c r="B193" t="s">
        <v>353</v>
      </c>
      <c r="C193" t="s">
        <v>371</v>
      </c>
      <c r="D193">
        <f>MID(pesele[[#This Row],[PESEL]],1,2)+1900+IF(pesele[[#This Row],[miesiac]]&gt;13,100,0)</f>
        <v>1909</v>
      </c>
      <c r="E193">
        <f>IF(VALUE(MID(pesele[[#This Row],[PESEL]],3,2))&gt;13,VALUE(MID(pesele[[#This Row],[PESEL]],3,2))-20,VALUE(MID(pesele[[#This Row],[PESEL]],3,2)))</f>
        <v>2</v>
      </c>
      <c r="F193">
        <f>VALUE(MID(pesele[[#This Row],[PESEL]],6,2))</f>
        <v>50</v>
      </c>
      <c r="G193" s="9">
        <f>VALUE(MID(pesele[[#This Row],[PESEL]],7,2))</f>
        <v>4</v>
      </c>
      <c r="H193" t="str">
        <f>IF(MOD(MID(pesele[[#This Row],[PESEL]],10,1),2)=0,"k","m")</f>
        <v>k</v>
      </c>
      <c r="I193">
        <f>IF(pesele[[#This Row],[plec]]="k",IF(RIGHT(pesele[[#This Row],[Imie]],1)="a",0,1),0)</f>
        <v>0</v>
      </c>
      <c r="J193" t="str">
        <f>pesele[[#This Row],[Nazwisko]]&amp;pesele[[#This Row],[Imie]]</f>
        <v>LewandowskaEwa</v>
      </c>
      <c r="K193">
        <f>COUNTIF(pesele[nameid],pesele[[#This Row],[nameid]])-1</f>
        <v>0</v>
      </c>
      <c r="L193" s="9" t="str">
        <f>LEFT(pesele[[#This Row],[Imie]],1)&amp;LEFT(pesele[[#This Row],[Nazwisko]],3)&amp;RIGHT(pesele[[#This Row],[PESEL]],1)</f>
        <v>ELew4</v>
      </c>
      <c r="M193" s="9">
        <f>COUNTIF(pesele[id],pesele[[#This Row],[id]])-1</f>
        <v>0</v>
      </c>
    </row>
    <row r="194" spans="1:13" x14ac:dyDescent="0.25">
      <c r="A194" t="s">
        <v>411</v>
      </c>
      <c r="B194" t="s">
        <v>412</v>
      </c>
      <c r="C194" t="s">
        <v>413</v>
      </c>
      <c r="D194">
        <f>MID(pesele[[#This Row],[PESEL]],1,2)+1900+IF(pesele[[#This Row],[miesiac]]&gt;13,100,0)</f>
        <v>1909</v>
      </c>
      <c r="E194">
        <f>IF(VALUE(MID(pesele[[#This Row],[PESEL]],3,2))&gt;13,VALUE(MID(pesele[[#This Row],[PESEL]],3,2))-20,VALUE(MID(pesele[[#This Row],[PESEL]],3,2)))</f>
        <v>2</v>
      </c>
      <c r="F194">
        <f>VALUE(MID(pesele[[#This Row],[PESEL]],6,2))</f>
        <v>50</v>
      </c>
      <c r="G194" s="9">
        <f>VALUE(MID(pesele[[#This Row],[PESEL]],7,2))</f>
        <v>4</v>
      </c>
      <c r="H194" t="str">
        <f>IF(MOD(MID(pesele[[#This Row],[PESEL]],10,1),2)=0,"k","m")</f>
        <v>k</v>
      </c>
      <c r="I194">
        <f>IF(pesele[[#This Row],[plec]]="k",IF(RIGHT(pesele[[#This Row],[Imie]],1)="a",0,1),0)</f>
        <v>0</v>
      </c>
      <c r="J194" t="str">
        <f>pesele[[#This Row],[Nazwisko]]&amp;pesele[[#This Row],[Imie]]</f>
        <v>PaliniewiczKatarzyna</v>
      </c>
      <c r="K194">
        <f>COUNTIF(pesele[nameid],pesele[[#This Row],[nameid]])-1</f>
        <v>0</v>
      </c>
      <c r="L194" s="9" t="str">
        <f>LEFT(pesele[[#This Row],[Imie]],1)&amp;LEFT(pesele[[#This Row],[Nazwisko]],3)&amp;RIGHT(pesele[[#This Row],[PESEL]],1)</f>
        <v>KPal8</v>
      </c>
      <c r="M194" s="9">
        <f>COUNTIF(pesele[id],pesele[[#This Row],[id]])-1</f>
        <v>0</v>
      </c>
    </row>
    <row r="195" spans="1:13" x14ac:dyDescent="0.25">
      <c r="A195" t="s">
        <v>438</v>
      </c>
      <c r="B195" t="s">
        <v>439</v>
      </c>
      <c r="C195" t="s">
        <v>409</v>
      </c>
      <c r="D195">
        <f>MID(pesele[[#This Row],[PESEL]],1,2)+1900+IF(pesele[[#This Row],[miesiac]]&gt;13,100,0)</f>
        <v>1909</v>
      </c>
      <c r="E195">
        <f>IF(VALUE(MID(pesele[[#This Row],[PESEL]],3,2))&gt;13,VALUE(MID(pesele[[#This Row],[PESEL]],3,2))-20,VALUE(MID(pesele[[#This Row],[PESEL]],3,2)))</f>
        <v>2</v>
      </c>
      <c r="F195">
        <f>VALUE(MID(pesele[[#This Row],[PESEL]],6,2))</f>
        <v>30</v>
      </c>
      <c r="G195" s="9">
        <f>VALUE(MID(pesele[[#This Row],[PESEL]],7,2))</f>
        <v>4</v>
      </c>
      <c r="H195" t="str">
        <f>IF(MOD(MID(pesele[[#This Row],[PESEL]],10,1),2)=0,"k","m")</f>
        <v>k</v>
      </c>
      <c r="I195">
        <f>IF(pesele[[#This Row],[plec]]="k",IF(RIGHT(pesele[[#This Row],[Imie]],1)="a",0,1),0)</f>
        <v>0</v>
      </c>
      <c r="J195" t="str">
        <f>pesele[[#This Row],[Nazwisko]]&amp;pesele[[#This Row],[Imie]]</f>
        <v>GadomskaPola</v>
      </c>
      <c r="K195">
        <f>COUNTIF(pesele[nameid],pesele[[#This Row],[nameid]])-1</f>
        <v>0</v>
      </c>
      <c r="L195" s="9" t="str">
        <f>LEFT(pesele[[#This Row],[Imie]],1)&amp;LEFT(pesele[[#This Row],[Nazwisko]],3)&amp;RIGHT(pesele[[#This Row],[PESEL]],1)</f>
        <v>PGad3</v>
      </c>
      <c r="M195" s="9">
        <f>COUNTIF(pesele[id],pesele[[#This Row],[id]])-1</f>
        <v>0</v>
      </c>
    </row>
    <row r="196" spans="1:13" x14ac:dyDescent="0.25">
      <c r="A196" t="s">
        <v>451</v>
      </c>
      <c r="B196" t="s">
        <v>452</v>
      </c>
      <c r="C196" t="s">
        <v>89</v>
      </c>
      <c r="D196">
        <f>MID(pesele[[#This Row],[PESEL]],1,2)+1900+IF(pesele[[#This Row],[miesiac]]&gt;13,100,0)</f>
        <v>1909</v>
      </c>
      <c r="E196">
        <f>IF(VALUE(MID(pesele[[#This Row],[PESEL]],3,2))&gt;13,VALUE(MID(pesele[[#This Row],[PESEL]],3,2))-20,VALUE(MID(pesele[[#This Row],[PESEL]],3,2)))</f>
        <v>2</v>
      </c>
      <c r="F196">
        <f>VALUE(MID(pesele[[#This Row],[PESEL]],6,2))</f>
        <v>80</v>
      </c>
      <c r="G196" s="9">
        <f>VALUE(MID(pesele[[#This Row],[PESEL]],7,2))</f>
        <v>4</v>
      </c>
      <c r="H196" t="str">
        <f>IF(MOD(MID(pesele[[#This Row],[PESEL]],10,1),2)=0,"k","m")</f>
        <v>k</v>
      </c>
      <c r="I196">
        <f>IF(pesele[[#This Row],[plec]]="k",IF(RIGHT(pesele[[#This Row],[Imie]],1)="a",0,1),0)</f>
        <v>0</v>
      </c>
      <c r="J196" t="str">
        <f>pesele[[#This Row],[Nazwisko]]&amp;pesele[[#This Row],[Imie]]</f>
        <v>KusznerMaja</v>
      </c>
      <c r="K196">
        <f>COUNTIF(pesele[nameid],pesele[[#This Row],[nameid]])-1</f>
        <v>0</v>
      </c>
      <c r="L196" s="9" t="str">
        <f>LEFT(pesele[[#This Row],[Imie]],1)&amp;LEFT(pesele[[#This Row],[Nazwisko]],3)&amp;RIGHT(pesele[[#This Row],[PESEL]],1)</f>
        <v>MKus9</v>
      </c>
      <c r="M196" s="9">
        <f>COUNTIF(pesele[id],pesele[[#This Row],[id]])-1</f>
        <v>0</v>
      </c>
    </row>
    <row r="197" spans="1:13" x14ac:dyDescent="0.25">
      <c r="A197" t="s">
        <v>469</v>
      </c>
      <c r="B197" t="s">
        <v>470</v>
      </c>
      <c r="C197" t="s">
        <v>166</v>
      </c>
      <c r="D197">
        <f>MID(pesele[[#This Row],[PESEL]],1,2)+1900+IF(pesele[[#This Row],[miesiac]]&gt;13,100,0)</f>
        <v>1909</v>
      </c>
      <c r="E197">
        <f>IF(VALUE(MID(pesele[[#This Row],[PESEL]],3,2))&gt;13,VALUE(MID(pesele[[#This Row],[PESEL]],3,2))-20,VALUE(MID(pesele[[#This Row],[PESEL]],3,2)))</f>
        <v>9</v>
      </c>
      <c r="F197">
        <f>VALUE(MID(pesele[[#This Row],[PESEL]],6,2))</f>
        <v>60</v>
      </c>
      <c r="G197" s="9">
        <f>VALUE(MID(pesele[[#This Row],[PESEL]],7,2))</f>
        <v>4</v>
      </c>
      <c r="H197" t="str">
        <f>IF(MOD(MID(pesele[[#This Row],[PESEL]],10,1),2)=0,"k","m")</f>
        <v>m</v>
      </c>
      <c r="I197">
        <f>IF(pesele[[#This Row],[plec]]="k",IF(RIGHT(pesele[[#This Row],[Imie]],1)="a",0,1),0)</f>
        <v>0</v>
      </c>
      <c r="J197" t="str">
        <f>pesele[[#This Row],[Nazwisko]]&amp;pesele[[#This Row],[Imie]]</f>
        <v>RodakJakub</v>
      </c>
      <c r="K197">
        <f>COUNTIF(pesele[nameid],pesele[[#This Row],[nameid]])-1</f>
        <v>0</v>
      </c>
      <c r="L197" s="9" t="str">
        <f>LEFT(pesele[[#This Row],[Imie]],1)&amp;LEFT(pesele[[#This Row],[Nazwisko]],3)&amp;RIGHT(pesele[[#This Row],[PESEL]],1)</f>
        <v>JRod9</v>
      </c>
      <c r="M197" s="9">
        <f>COUNTIF(pesele[id],pesele[[#This Row],[id]])-1</f>
        <v>0</v>
      </c>
    </row>
    <row r="198" spans="1:13" x14ac:dyDescent="0.25">
      <c r="A198" t="s">
        <v>471</v>
      </c>
      <c r="B198" t="s">
        <v>472</v>
      </c>
      <c r="C198" t="s">
        <v>202</v>
      </c>
      <c r="D198">
        <f>MID(pesele[[#This Row],[PESEL]],1,2)+1900+IF(pesele[[#This Row],[miesiac]]&gt;13,100,0)</f>
        <v>1909</v>
      </c>
      <c r="E198">
        <f>IF(VALUE(MID(pesele[[#This Row],[PESEL]],3,2))&gt;13,VALUE(MID(pesele[[#This Row],[PESEL]],3,2))-20,VALUE(MID(pesele[[#This Row],[PESEL]],3,2)))</f>
        <v>9</v>
      </c>
      <c r="F198">
        <f>VALUE(MID(pesele[[#This Row],[PESEL]],6,2))</f>
        <v>60</v>
      </c>
      <c r="G198" s="9">
        <f>VALUE(MID(pesele[[#This Row],[PESEL]],7,2))</f>
        <v>4</v>
      </c>
      <c r="H198" t="str">
        <f>IF(MOD(MID(pesele[[#This Row],[PESEL]],10,1),2)=0,"k","m")</f>
        <v>m</v>
      </c>
      <c r="I198">
        <f>IF(pesele[[#This Row],[plec]]="k",IF(RIGHT(pesele[[#This Row],[Imie]],1)="a",0,1),0)</f>
        <v>0</v>
      </c>
      <c r="J198" t="str">
        <f>pesele[[#This Row],[Nazwisko]]&amp;pesele[[#This Row],[Imie]]</f>
        <v>UkomskiBartosz</v>
      </c>
      <c r="K198">
        <f>COUNTIF(pesele[nameid],pesele[[#This Row],[nameid]])-1</f>
        <v>0</v>
      </c>
      <c r="L198" s="9" t="str">
        <f>LEFT(pesele[[#This Row],[Imie]],1)&amp;LEFT(pesele[[#This Row],[Nazwisko]],3)&amp;RIGHT(pesele[[#This Row],[PESEL]],1)</f>
        <v>BUko3</v>
      </c>
      <c r="M198" s="9">
        <f>COUNTIF(pesele[id],pesele[[#This Row],[id]])-1</f>
        <v>0</v>
      </c>
    </row>
    <row r="199" spans="1:13" x14ac:dyDescent="0.25">
      <c r="A199" t="s">
        <v>473</v>
      </c>
      <c r="B199" t="s">
        <v>474</v>
      </c>
      <c r="C199" t="s">
        <v>475</v>
      </c>
      <c r="D199">
        <f>MID(pesele[[#This Row],[PESEL]],1,2)+1900+IF(pesele[[#This Row],[miesiac]]&gt;13,100,0)</f>
        <v>1909</v>
      </c>
      <c r="E199">
        <f>IF(VALUE(MID(pesele[[#This Row],[PESEL]],3,2))&gt;13,VALUE(MID(pesele[[#This Row],[PESEL]],3,2))-20,VALUE(MID(pesele[[#This Row],[PESEL]],3,2)))</f>
        <v>9</v>
      </c>
      <c r="F199">
        <f>VALUE(MID(pesele[[#This Row],[PESEL]],6,2))</f>
        <v>70</v>
      </c>
      <c r="G199" s="9">
        <f>VALUE(MID(pesele[[#This Row],[PESEL]],7,2))</f>
        <v>4</v>
      </c>
      <c r="H199" t="str">
        <f>IF(MOD(MID(pesele[[#This Row],[PESEL]],10,1),2)=0,"k","m")</f>
        <v>m</v>
      </c>
      <c r="I199">
        <f>IF(pesele[[#This Row],[plec]]="k",IF(RIGHT(pesele[[#This Row],[Imie]],1)="a",0,1),0)</f>
        <v>0</v>
      </c>
      <c r="J199" t="str">
        <f>pesele[[#This Row],[Nazwisko]]&amp;pesele[[#This Row],[Imie]]</f>
        <v>JanowskiNataniel</v>
      </c>
      <c r="K199">
        <f>COUNTIF(pesele[nameid],pesele[[#This Row],[nameid]])-1</f>
        <v>0</v>
      </c>
      <c r="L199" s="9" t="str">
        <f>LEFT(pesele[[#This Row],[Imie]],1)&amp;LEFT(pesele[[#This Row],[Nazwisko]],3)&amp;RIGHT(pesele[[#This Row],[PESEL]],1)</f>
        <v>NJan1</v>
      </c>
      <c r="M199" s="9">
        <f>COUNTIF(pesele[id],pesele[[#This Row],[id]])-1</f>
        <v>0</v>
      </c>
    </row>
    <row r="200" spans="1:13" x14ac:dyDescent="0.25">
      <c r="A200" t="s">
        <v>497</v>
      </c>
      <c r="B200" t="s">
        <v>498</v>
      </c>
      <c r="C200" t="s">
        <v>499</v>
      </c>
      <c r="D200">
        <f>MID(pesele[[#This Row],[PESEL]],1,2)+1900+IF(pesele[[#This Row],[miesiac]]&gt;13,100,0)</f>
        <v>1909</v>
      </c>
      <c r="E200">
        <f>IF(VALUE(MID(pesele[[#This Row],[PESEL]],3,2))&gt;13,VALUE(MID(pesele[[#This Row],[PESEL]],3,2))-20,VALUE(MID(pesele[[#This Row],[PESEL]],3,2)))</f>
        <v>10</v>
      </c>
      <c r="F200">
        <f>VALUE(MID(pesele[[#This Row],[PESEL]],6,2))</f>
        <v>80</v>
      </c>
      <c r="G200" s="9">
        <f>VALUE(MID(pesele[[#This Row],[PESEL]],7,2))</f>
        <v>4</v>
      </c>
      <c r="H200" t="str">
        <f>IF(MOD(MID(pesele[[#This Row],[PESEL]],10,1),2)=0,"k","m")</f>
        <v>m</v>
      </c>
      <c r="I200">
        <f>IF(pesele[[#This Row],[plec]]="k",IF(RIGHT(pesele[[#This Row],[Imie]],1)="a",0,1),0)</f>
        <v>0</v>
      </c>
      <c r="J200" t="str">
        <f>pesele[[#This Row],[Nazwisko]]&amp;pesele[[#This Row],[Imie]]</f>
        <v>BrzoskowskiTomasz</v>
      </c>
      <c r="K200">
        <f>COUNTIF(pesele[nameid],pesele[[#This Row],[nameid]])-1</f>
        <v>0</v>
      </c>
      <c r="L200" s="9" t="str">
        <f>LEFT(pesele[[#This Row],[Imie]],1)&amp;LEFT(pesele[[#This Row],[Nazwisko]],3)&amp;RIGHT(pesele[[#This Row],[PESEL]],1)</f>
        <v>TBrz4</v>
      </c>
      <c r="M200" s="9">
        <f>COUNTIF(pesele[id],pesele[[#This Row],[id]])-1</f>
        <v>0</v>
      </c>
    </row>
    <row r="201" spans="1:13" x14ac:dyDescent="0.25">
      <c r="A201" t="s">
        <v>500</v>
      </c>
      <c r="B201" t="s">
        <v>41</v>
      </c>
      <c r="C201" t="s">
        <v>219</v>
      </c>
      <c r="D201">
        <f>MID(pesele[[#This Row],[PESEL]],1,2)+1900+IF(pesele[[#This Row],[miesiac]]&gt;13,100,0)</f>
        <v>1909</v>
      </c>
      <c r="E201">
        <f>IF(VALUE(MID(pesele[[#This Row],[PESEL]],3,2))&gt;13,VALUE(MID(pesele[[#This Row],[PESEL]],3,2))-20,VALUE(MID(pesele[[#This Row],[PESEL]],3,2)))</f>
        <v>10</v>
      </c>
      <c r="F201">
        <f>VALUE(MID(pesele[[#This Row],[PESEL]],6,2))</f>
        <v>0</v>
      </c>
      <c r="G201" s="9">
        <f>VALUE(MID(pesele[[#This Row],[PESEL]],7,2))</f>
        <v>4</v>
      </c>
      <c r="H201" t="str">
        <f>IF(MOD(MID(pesele[[#This Row],[PESEL]],10,1),2)=0,"k","m")</f>
        <v>m</v>
      </c>
      <c r="I201">
        <f>IF(pesele[[#This Row],[plec]]="k",IF(RIGHT(pesele[[#This Row],[Imie]],1)="a",0,1),0)</f>
        <v>0</v>
      </c>
      <c r="J201" t="str">
        <f>pesele[[#This Row],[Nazwisko]]&amp;pesele[[#This Row],[Imie]]</f>
        <v>LaskowskiMariusz</v>
      </c>
      <c r="K201">
        <f>COUNTIF(pesele[nameid],pesele[[#This Row],[nameid]])-1</f>
        <v>0</v>
      </c>
      <c r="L201" s="9" t="str">
        <f>LEFT(pesele[[#This Row],[Imie]],1)&amp;LEFT(pesele[[#This Row],[Nazwisko]],3)&amp;RIGHT(pesele[[#This Row],[PESEL]],1)</f>
        <v>MLas2</v>
      </c>
      <c r="M201" s="9">
        <f>COUNTIF(pesele[id],pesele[[#This Row],[id]])-1</f>
        <v>0</v>
      </c>
    </row>
    <row r="202" spans="1:13" x14ac:dyDescent="0.25">
      <c r="A202" t="s">
        <v>525</v>
      </c>
      <c r="B202" t="s">
        <v>526</v>
      </c>
      <c r="C202" t="s">
        <v>114</v>
      </c>
      <c r="D202">
        <f>MID(pesele[[#This Row],[PESEL]],1,2)+1900+IF(pesele[[#This Row],[miesiac]]&gt;13,100,0)</f>
        <v>1909</v>
      </c>
      <c r="E202">
        <f>IF(VALUE(MID(pesele[[#This Row],[PESEL]],3,2))&gt;13,VALUE(MID(pesele[[#This Row],[PESEL]],3,2))-20,VALUE(MID(pesele[[#This Row],[PESEL]],3,2)))</f>
        <v>10</v>
      </c>
      <c r="F202">
        <f>VALUE(MID(pesele[[#This Row],[PESEL]],6,2))</f>
        <v>30</v>
      </c>
      <c r="G202" s="9">
        <f>VALUE(MID(pesele[[#This Row],[PESEL]],7,2))</f>
        <v>4</v>
      </c>
      <c r="H202" t="str">
        <f>IF(MOD(MID(pesele[[#This Row],[PESEL]],10,1),2)=0,"k","m")</f>
        <v>m</v>
      </c>
      <c r="I202">
        <f>IF(pesele[[#This Row],[plec]]="k",IF(RIGHT(pesele[[#This Row],[Imie]],1)="a",0,1),0)</f>
        <v>0</v>
      </c>
      <c r="J202" t="str">
        <f>pesele[[#This Row],[Nazwisko]]&amp;pesele[[#This Row],[Imie]]</f>
        <v>GrabekOskar</v>
      </c>
      <c r="K202">
        <f>COUNTIF(pesele[nameid],pesele[[#This Row],[nameid]])-1</f>
        <v>0</v>
      </c>
      <c r="L202" s="9" t="str">
        <f>LEFT(pesele[[#This Row],[Imie]],1)&amp;LEFT(pesele[[#This Row],[Nazwisko]],3)&amp;RIGHT(pesele[[#This Row],[PESEL]],1)</f>
        <v>OGra8</v>
      </c>
      <c r="M202" s="9">
        <f>COUNTIF(pesele[id],pesele[[#This Row],[id]])-1</f>
        <v>0</v>
      </c>
    </row>
    <row r="203" spans="1:13" x14ac:dyDescent="0.25">
      <c r="A203" t="s">
        <v>594</v>
      </c>
      <c r="B203" t="s">
        <v>595</v>
      </c>
      <c r="C203" t="s">
        <v>596</v>
      </c>
      <c r="D203">
        <f>MID(pesele[[#This Row],[PESEL]],1,2)+1900+IF(pesele[[#This Row],[miesiac]]&gt;13,100,0)</f>
        <v>1909</v>
      </c>
      <c r="E203">
        <f>IF(VALUE(MID(pesele[[#This Row],[PESEL]],3,2))&gt;13,VALUE(MID(pesele[[#This Row],[PESEL]],3,2))-20,VALUE(MID(pesele[[#This Row],[PESEL]],3,2)))</f>
        <v>11</v>
      </c>
      <c r="F203">
        <f>VALUE(MID(pesele[[#This Row],[PESEL]],6,2))</f>
        <v>80</v>
      </c>
      <c r="G203" s="9">
        <f>VALUE(MID(pesele[[#This Row],[PESEL]],7,2))</f>
        <v>4</v>
      </c>
      <c r="H203" t="str">
        <f>IF(MOD(MID(pesele[[#This Row],[PESEL]],10,1),2)=0,"k","m")</f>
        <v>m</v>
      </c>
      <c r="I203">
        <f>IF(pesele[[#This Row],[plec]]="k",IF(RIGHT(pesele[[#This Row],[Imie]],1)="a",0,1),0)</f>
        <v>0</v>
      </c>
      <c r="J203" t="str">
        <f>pesele[[#This Row],[Nazwisko]]&amp;pesele[[#This Row],[Imie]]</f>
        <v>SzumilewiczDariusz</v>
      </c>
      <c r="K203">
        <f>COUNTIF(pesele[nameid],pesele[[#This Row],[nameid]])-1</f>
        <v>0</v>
      </c>
      <c r="L203" s="9" t="str">
        <f>LEFT(pesele[[#This Row],[Imie]],1)&amp;LEFT(pesele[[#This Row],[Nazwisko]],3)&amp;RIGHT(pesele[[#This Row],[PESEL]],1)</f>
        <v>DSzu8</v>
      </c>
      <c r="M203" s="9">
        <f>COUNTIF(pesele[id],pesele[[#This Row],[id]])-1</f>
        <v>0</v>
      </c>
    </row>
    <row r="204" spans="1:13" x14ac:dyDescent="0.25">
      <c r="A204" t="s">
        <v>615</v>
      </c>
      <c r="B204" t="s">
        <v>616</v>
      </c>
      <c r="C204" t="s">
        <v>617</v>
      </c>
      <c r="D204">
        <f>MID(pesele[[#This Row],[PESEL]],1,2)+1900+IF(pesele[[#This Row],[miesiac]]&gt;13,100,0)</f>
        <v>1909</v>
      </c>
      <c r="E204">
        <f>IF(VALUE(MID(pesele[[#This Row],[PESEL]],3,2))&gt;13,VALUE(MID(pesele[[#This Row],[PESEL]],3,2))-20,VALUE(MID(pesele[[#This Row],[PESEL]],3,2)))</f>
        <v>11</v>
      </c>
      <c r="F204">
        <f>VALUE(MID(pesele[[#This Row],[PESEL]],6,2))</f>
        <v>20</v>
      </c>
      <c r="G204" s="9">
        <f>VALUE(MID(pesele[[#This Row],[PESEL]],7,2))</f>
        <v>4</v>
      </c>
      <c r="H204" t="str">
        <f>IF(MOD(MID(pesele[[#This Row],[PESEL]],10,1),2)=0,"k","m")</f>
        <v>k</v>
      </c>
      <c r="I204">
        <f>IF(pesele[[#This Row],[plec]]="k",IF(RIGHT(pesele[[#This Row],[Imie]],1)="a",0,1),0)</f>
        <v>0</v>
      </c>
      <c r="J204" t="str">
        <f>pesele[[#This Row],[Nazwisko]]&amp;pesele[[#This Row],[Imie]]</f>
        <v>MuchaLaura</v>
      </c>
      <c r="K204">
        <f>COUNTIF(pesele[nameid],pesele[[#This Row],[nameid]])-1</f>
        <v>0</v>
      </c>
      <c r="L204" s="9" t="str">
        <f>LEFT(pesele[[#This Row],[Imie]],1)&amp;LEFT(pesele[[#This Row],[Nazwisko]],3)&amp;RIGHT(pesele[[#This Row],[PESEL]],1)</f>
        <v>LMuc8</v>
      </c>
      <c r="M204" s="9">
        <f>COUNTIF(pesele[id],pesele[[#This Row],[id]])-1</f>
        <v>0</v>
      </c>
    </row>
    <row r="205" spans="1:13" x14ac:dyDescent="0.25">
      <c r="A205" t="s">
        <v>618</v>
      </c>
      <c r="B205" t="s">
        <v>619</v>
      </c>
      <c r="C205" t="s">
        <v>340</v>
      </c>
      <c r="D205">
        <f>MID(pesele[[#This Row],[PESEL]],1,2)+1900+IF(pesele[[#This Row],[miesiac]]&gt;13,100,0)</f>
        <v>1909</v>
      </c>
      <c r="E205">
        <f>IF(VALUE(MID(pesele[[#This Row],[PESEL]],3,2))&gt;13,VALUE(MID(pesele[[#This Row],[PESEL]],3,2))-20,VALUE(MID(pesele[[#This Row],[PESEL]],3,2)))</f>
        <v>11</v>
      </c>
      <c r="F205">
        <f>VALUE(MID(pesele[[#This Row],[PESEL]],6,2))</f>
        <v>20</v>
      </c>
      <c r="G205" s="9">
        <f>VALUE(MID(pesele[[#This Row],[PESEL]],7,2))</f>
        <v>4</v>
      </c>
      <c r="H205" t="str">
        <f>IF(MOD(MID(pesele[[#This Row],[PESEL]],10,1),2)=0,"k","m")</f>
        <v>k</v>
      </c>
      <c r="I205">
        <f>IF(pesele[[#This Row],[plec]]="k",IF(RIGHT(pesele[[#This Row],[Imie]],1)="a",0,1),0)</f>
        <v>0</v>
      </c>
      <c r="J205" t="str">
        <f>pesele[[#This Row],[Nazwisko]]&amp;pesele[[#This Row],[Imie]]</f>
        <v>SzymichowskaAntonina</v>
      </c>
      <c r="K205">
        <f>COUNTIF(pesele[nameid],pesele[[#This Row],[nameid]])-1</f>
        <v>0</v>
      </c>
      <c r="L205" s="9" t="str">
        <f>LEFT(pesele[[#This Row],[Imie]],1)&amp;LEFT(pesele[[#This Row],[Nazwisko]],3)&amp;RIGHT(pesele[[#This Row],[PESEL]],1)</f>
        <v>ASzy4</v>
      </c>
      <c r="M205" s="9">
        <f>COUNTIF(pesele[id],pesele[[#This Row],[id]])-1</f>
        <v>0</v>
      </c>
    </row>
    <row r="206" spans="1:13" x14ac:dyDescent="0.25">
      <c r="A206" t="s">
        <v>660</v>
      </c>
      <c r="B206" t="s">
        <v>661</v>
      </c>
      <c r="C206" t="s">
        <v>413</v>
      </c>
      <c r="D206">
        <f>MID(pesele[[#This Row],[PESEL]],1,2)+1900+IF(pesele[[#This Row],[miesiac]]&gt;13,100,0)</f>
        <v>1909</v>
      </c>
      <c r="E206">
        <f>IF(VALUE(MID(pesele[[#This Row],[PESEL]],3,2))&gt;13,VALUE(MID(pesele[[#This Row],[PESEL]],3,2))-20,VALUE(MID(pesele[[#This Row],[PESEL]],3,2)))</f>
        <v>11</v>
      </c>
      <c r="F206">
        <f>VALUE(MID(pesele[[#This Row],[PESEL]],6,2))</f>
        <v>10</v>
      </c>
      <c r="G206" s="9">
        <f>VALUE(MID(pesele[[#This Row],[PESEL]],7,2))</f>
        <v>4</v>
      </c>
      <c r="H206" t="str">
        <f>IF(MOD(MID(pesele[[#This Row],[PESEL]],10,1),2)=0,"k","m")</f>
        <v>k</v>
      </c>
      <c r="I206">
        <f>IF(pesele[[#This Row],[plec]]="k",IF(RIGHT(pesele[[#This Row],[Imie]],1)="a",0,1),0)</f>
        <v>0</v>
      </c>
      <c r="J206" t="str">
        <f>pesele[[#This Row],[Nazwisko]]&amp;pesele[[#This Row],[Imie]]</f>
        <v>CzarkowskaKatarzyna</v>
      </c>
      <c r="K206">
        <f>COUNTIF(pesele[nameid],pesele[[#This Row],[nameid]])-1</f>
        <v>0</v>
      </c>
      <c r="L206" s="9" t="str">
        <f>LEFT(pesele[[#This Row],[Imie]],1)&amp;LEFT(pesele[[#This Row],[Nazwisko]],3)&amp;RIGHT(pesele[[#This Row],[PESEL]],1)</f>
        <v>KCza3</v>
      </c>
      <c r="M206" s="9">
        <f>COUNTIF(pesele[id],pesele[[#This Row],[id]])-1</f>
        <v>0</v>
      </c>
    </row>
    <row r="207" spans="1:13" x14ac:dyDescent="0.25">
      <c r="A207" t="s">
        <v>667</v>
      </c>
      <c r="B207" t="s">
        <v>668</v>
      </c>
      <c r="C207" t="s">
        <v>131</v>
      </c>
      <c r="D207">
        <f>MID(pesele[[#This Row],[PESEL]],1,2)+1900+IF(pesele[[#This Row],[miesiac]]&gt;13,100,0)</f>
        <v>1909</v>
      </c>
      <c r="E207">
        <f>IF(VALUE(MID(pesele[[#This Row],[PESEL]],3,2))&gt;13,VALUE(MID(pesele[[#This Row],[PESEL]],3,2))-20,VALUE(MID(pesele[[#This Row],[PESEL]],3,2)))</f>
        <v>11</v>
      </c>
      <c r="F207">
        <f>VALUE(MID(pesele[[#This Row],[PESEL]],6,2))</f>
        <v>30</v>
      </c>
      <c r="G207" s="9">
        <f>VALUE(MID(pesele[[#This Row],[PESEL]],7,2))</f>
        <v>4</v>
      </c>
      <c r="H207" t="str">
        <f>IF(MOD(MID(pesele[[#This Row],[PESEL]],10,1),2)=0,"k","m")</f>
        <v>k</v>
      </c>
      <c r="I207">
        <f>IF(pesele[[#This Row],[plec]]="k",IF(RIGHT(pesele[[#This Row],[Imie]],1)="a",0,1),0)</f>
        <v>0</v>
      </c>
      <c r="J207" t="str">
        <f>pesele[[#This Row],[Nazwisko]]&amp;pesele[[#This Row],[Imie]]</f>
        <v>GorczynskaOliwia</v>
      </c>
      <c r="K207">
        <f>COUNTIF(pesele[nameid],pesele[[#This Row],[nameid]])-1</f>
        <v>0</v>
      </c>
      <c r="L207" s="9" t="str">
        <f>LEFT(pesele[[#This Row],[Imie]],1)&amp;LEFT(pesele[[#This Row],[Nazwisko]],3)&amp;RIGHT(pesele[[#This Row],[PESEL]],1)</f>
        <v>OGor5</v>
      </c>
      <c r="M207" s="9">
        <f>COUNTIF(pesele[id],pesele[[#This Row],[id]])-1</f>
        <v>0</v>
      </c>
    </row>
    <row r="208" spans="1:13" x14ac:dyDescent="0.25">
      <c r="A208" t="s">
        <v>684</v>
      </c>
      <c r="B208" t="s">
        <v>685</v>
      </c>
      <c r="C208" t="s">
        <v>485</v>
      </c>
      <c r="D208">
        <f>MID(pesele[[#This Row],[PESEL]],1,2)+1900+IF(pesele[[#This Row],[miesiac]]&gt;13,100,0)</f>
        <v>1909</v>
      </c>
      <c r="E208">
        <f>IF(VALUE(MID(pesele[[#This Row],[PESEL]],3,2))&gt;13,VALUE(MID(pesele[[#This Row],[PESEL]],3,2))-20,VALUE(MID(pesele[[#This Row],[PESEL]],3,2)))</f>
        <v>11</v>
      </c>
      <c r="F208">
        <f>VALUE(MID(pesele[[#This Row],[PESEL]],6,2))</f>
        <v>70</v>
      </c>
      <c r="G208" s="9">
        <f>VALUE(MID(pesele[[#This Row],[PESEL]],7,2))</f>
        <v>4</v>
      </c>
      <c r="H208" t="str">
        <f>IF(MOD(MID(pesele[[#This Row],[PESEL]],10,1),2)=0,"k","m")</f>
        <v>m</v>
      </c>
      <c r="I208">
        <f>IF(pesele[[#This Row],[plec]]="k",IF(RIGHT(pesele[[#This Row],[Imie]],1)="a",0,1),0)</f>
        <v>0</v>
      </c>
      <c r="J208" t="str">
        <f>pesele[[#This Row],[Nazwisko]]&amp;pesele[[#This Row],[Imie]]</f>
        <v>ZiolkowskiAdam</v>
      </c>
      <c r="K208">
        <f>COUNTIF(pesele[nameid],pesele[[#This Row],[nameid]])-1</f>
        <v>0</v>
      </c>
      <c r="L208" s="9" t="str">
        <f>LEFT(pesele[[#This Row],[Imie]],1)&amp;LEFT(pesele[[#This Row],[Nazwisko]],3)&amp;RIGHT(pesele[[#This Row],[PESEL]],1)</f>
        <v>AZio4</v>
      </c>
      <c r="M208" s="9">
        <f>COUNTIF(pesele[id],pesele[[#This Row],[id]])-1</f>
        <v>0</v>
      </c>
    </row>
    <row r="209" spans="1:13" x14ac:dyDescent="0.25">
      <c r="A209" t="s">
        <v>806</v>
      </c>
      <c r="B209" t="s">
        <v>807</v>
      </c>
      <c r="C209" t="s">
        <v>382</v>
      </c>
      <c r="D209">
        <f>MID(pesele[[#This Row],[PESEL]],1,2)+1900+IF(pesele[[#This Row],[miesiac]]&gt;13,100,0)</f>
        <v>1909</v>
      </c>
      <c r="E209">
        <f>IF(VALUE(MID(pesele[[#This Row],[PESEL]],3,2))&gt;13,VALUE(MID(pesele[[#This Row],[PESEL]],3,2))-20,VALUE(MID(pesele[[#This Row],[PESEL]],3,2)))</f>
        <v>12</v>
      </c>
      <c r="F209">
        <f>VALUE(MID(pesele[[#This Row],[PESEL]],6,2))</f>
        <v>0</v>
      </c>
      <c r="G209" s="9">
        <f>VALUE(MID(pesele[[#This Row],[PESEL]],7,2))</f>
        <v>4</v>
      </c>
      <c r="H209" t="str">
        <f>IF(MOD(MID(pesele[[#This Row],[PESEL]],10,1),2)=0,"k","m")</f>
        <v>k</v>
      </c>
      <c r="I209">
        <f>IF(pesele[[#This Row],[plec]]="k",IF(RIGHT(pesele[[#This Row],[Imie]],1)="a",0,1),0)</f>
        <v>0</v>
      </c>
      <c r="J209" t="str">
        <f>pesele[[#This Row],[Nazwisko]]&amp;pesele[[#This Row],[Imie]]</f>
        <v>PawelskaKarolina</v>
      </c>
      <c r="K209">
        <f>COUNTIF(pesele[nameid],pesele[[#This Row],[nameid]])-1</f>
        <v>0</v>
      </c>
      <c r="L209" s="9" t="str">
        <f>LEFT(pesele[[#This Row],[Imie]],1)&amp;LEFT(pesele[[#This Row],[Nazwisko]],3)&amp;RIGHT(pesele[[#This Row],[PESEL]],1)</f>
        <v>KPaw7</v>
      </c>
      <c r="M209" s="9">
        <f>COUNTIF(pesele[id],pesele[[#This Row],[id]])-1</f>
        <v>0</v>
      </c>
    </row>
    <row r="210" spans="1:13" x14ac:dyDescent="0.25">
      <c r="A210" t="s">
        <v>808</v>
      </c>
      <c r="B210" t="s">
        <v>809</v>
      </c>
      <c r="C210" t="s">
        <v>505</v>
      </c>
      <c r="D210">
        <f>MID(pesele[[#This Row],[PESEL]],1,2)+1900+IF(pesele[[#This Row],[miesiac]]&gt;13,100,0)</f>
        <v>1909</v>
      </c>
      <c r="E210">
        <f>IF(VALUE(MID(pesele[[#This Row],[PESEL]],3,2))&gt;13,VALUE(MID(pesele[[#This Row],[PESEL]],3,2))-20,VALUE(MID(pesele[[#This Row],[PESEL]],3,2)))</f>
        <v>12</v>
      </c>
      <c r="F210">
        <f>VALUE(MID(pesele[[#This Row],[PESEL]],6,2))</f>
        <v>0</v>
      </c>
      <c r="G210" s="9">
        <f>VALUE(MID(pesele[[#This Row],[PESEL]],7,2))</f>
        <v>4</v>
      </c>
      <c r="H210" t="str">
        <f>IF(MOD(MID(pesele[[#This Row],[PESEL]],10,1),2)=0,"k","m")</f>
        <v>m</v>
      </c>
      <c r="I210">
        <f>IF(pesele[[#This Row],[plec]]="k",IF(RIGHT(pesele[[#This Row],[Imie]],1)="a",0,1),0)</f>
        <v>0</v>
      </c>
      <c r="J210" t="str">
        <f>pesele[[#This Row],[Nazwisko]]&amp;pesele[[#This Row],[Imie]]</f>
        <v>NiemczykKamil</v>
      </c>
      <c r="K210">
        <f>COUNTIF(pesele[nameid],pesele[[#This Row],[nameid]])-1</f>
        <v>0</v>
      </c>
      <c r="L210" s="9" t="str">
        <f>LEFT(pesele[[#This Row],[Imie]],1)&amp;LEFT(pesele[[#This Row],[Nazwisko]],3)&amp;RIGHT(pesele[[#This Row],[PESEL]],1)</f>
        <v>KNie2</v>
      </c>
      <c r="M210" s="9">
        <f>COUNTIF(pesele[id],pesele[[#This Row],[id]])-1</f>
        <v>0</v>
      </c>
    </row>
    <row r="211" spans="1:13" x14ac:dyDescent="0.25">
      <c r="A211" t="s">
        <v>810</v>
      </c>
      <c r="B211" t="s">
        <v>811</v>
      </c>
      <c r="C211" t="s">
        <v>812</v>
      </c>
      <c r="D211">
        <f>MID(pesele[[#This Row],[PESEL]],1,2)+1900+IF(pesele[[#This Row],[miesiac]]&gt;13,100,0)</f>
        <v>1909</v>
      </c>
      <c r="E211">
        <f>IF(VALUE(MID(pesele[[#This Row],[PESEL]],3,2))&gt;13,VALUE(MID(pesele[[#This Row],[PESEL]],3,2))-20,VALUE(MID(pesele[[#This Row],[PESEL]],3,2)))</f>
        <v>12</v>
      </c>
      <c r="F211">
        <f>VALUE(MID(pesele[[#This Row],[PESEL]],6,2))</f>
        <v>0</v>
      </c>
      <c r="G211" s="9">
        <f>VALUE(MID(pesele[[#This Row],[PESEL]],7,2))</f>
        <v>4</v>
      </c>
      <c r="H211" t="str">
        <f>IF(MOD(MID(pesele[[#This Row],[PESEL]],10,1),2)=0,"k","m")</f>
        <v>m</v>
      </c>
      <c r="I211">
        <f>IF(pesele[[#This Row],[plec]]="k",IF(RIGHT(pesele[[#This Row],[Imie]],1)="a",0,1),0)</f>
        <v>0</v>
      </c>
      <c r="J211" t="str">
        <f>pesele[[#This Row],[Nazwisko]]&amp;pesele[[#This Row],[Imie]]</f>
        <v>HazubskiOlgierd</v>
      </c>
      <c r="K211">
        <f>COUNTIF(pesele[nameid],pesele[[#This Row],[nameid]])-1</f>
        <v>0</v>
      </c>
      <c r="L211" s="9" t="str">
        <f>LEFT(pesele[[#This Row],[Imie]],1)&amp;LEFT(pesele[[#This Row],[Nazwisko]],3)&amp;RIGHT(pesele[[#This Row],[PESEL]],1)</f>
        <v>OHaz5</v>
      </c>
      <c r="M211" s="9">
        <f>COUNTIF(pesele[id],pesele[[#This Row],[id]])-1</f>
        <v>0</v>
      </c>
    </row>
    <row r="212" spans="1:13" x14ac:dyDescent="0.25">
      <c r="A212" t="s">
        <v>813</v>
      </c>
      <c r="B212" t="s">
        <v>814</v>
      </c>
      <c r="C212" t="s">
        <v>92</v>
      </c>
      <c r="D212">
        <f>MID(pesele[[#This Row],[PESEL]],1,2)+1900+IF(pesele[[#This Row],[miesiac]]&gt;13,100,0)</f>
        <v>1909</v>
      </c>
      <c r="E212">
        <f>IF(VALUE(MID(pesele[[#This Row],[PESEL]],3,2))&gt;13,VALUE(MID(pesele[[#This Row],[PESEL]],3,2))-20,VALUE(MID(pesele[[#This Row],[PESEL]],3,2)))</f>
        <v>12</v>
      </c>
      <c r="F212">
        <f>VALUE(MID(pesele[[#This Row],[PESEL]],6,2))</f>
        <v>0</v>
      </c>
      <c r="G212" s="9">
        <f>VALUE(MID(pesele[[#This Row],[PESEL]],7,2))</f>
        <v>4</v>
      </c>
      <c r="H212" t="str">
        <f>IF(MOD(MID(pesele[[#This Row],[PESEL]],10,1),2)=0,"k","m")</f>
        <v>m</v>
      </c>
      <c r="I212">
        <f>IF(pesele[[#This Row],[plec]]="k",IF(RIGHT(pesele[[#This Row],[Imie]],1)="a",0,1),0)</f>
        <v>0</v>
      </c>
      <c r="J212" t="str">
        <f>pesele[[#This Row],[Nazwisko]]&amp;pesele[[#This Row],[Imie]]</f>
        <v>RyngwelskiIgor</v>
      </c>
      <c r="K212">
        <f>COUNTIF(pesele[nameid],pesele[[#This Row],[nameid]])-1</f>
        <v>0</v>
      </c>
      <c r="L212" s="9" t="str">
        <f>LEFT(pesele[[#This Row],[Imie]],1)&amp;LEFT(pesele[[#This Row],[Nazwisko]],3)&amp;RIGHT(pesele[[#This Row],[PESEL]],1)</f>
        <v>IRyn3</v>
      </c>
      <c r="M212" s="9">
        <f>COUNTIF(pesele[id],pesele[[#This Row],[id]])-1</f>
        <v>0</v>
      </c>
    </row>
    <row r="213" spans="1:13" x14ac:dyDescent="0.25">
      <c r="A213" t="s">
        <v>815</v>
      </c>
      <c r="B213" t="s">
        <v>816</v>
      </c>
      <c r="C213" t="s">
        <v>166</v>
      </c>
      <c r="D213">
        <f>MID(pesele[[#This Row],[PESEL]],1,2)+1900+IF(pesele[[#This Row],[miesiac]]&gt;13,100,0)</f>
        <v>1909</v>
      </c>
      <c r="E213">
        <f>IF(VALUE(MID(pesele[[#This Row],[PESEL]],3,2))&gt;13,VALUE(MID(pesele[[#This Row],[PESEL]],3,2))-20,VALUE(MID(pesele[[#This Row],[PESEL]],3,2)))</f>
        <v>12</v>
      </c>
      <c r="F213">
        <f>VALUE(MID(pesele[[#This Row],[PESEL]],6,2))</f>
        <v>0</v>
      </c>
      <c r="G213" s="9">
        <f>VALUE(MID(pesele[[#This Row],[PESEL]],7,2))</f>
        <v>4</v>
      </c>
      <c r="H213" t="str">
        <f>IF(MOD(MID(pesele[[#This Row],[PESEL]],10,1),2)=0,"k","m")</f>
        <v>m</v>
      </c>
      <c r="I213">
        <f>IF(pesele[[#This Row],[plec]]="k",IF(RIGHT(pesele[[#This Row],[Imie]],1)="a",0,1),0)</f>
        <v>0</v>
      </c>
      <c r="J213" t="str">
        <f>pesele[[#This Row],[Nazwisko]]&amp;pesele[[#This Row],[Imie]]</f>
        <v>RopiakJakub</v>
      </c>
      <c r="K213">
        <f>COUNTIF(pesele[nameid],pesele[[#This Row],[nameid]])-1</f>
        <v>0</v>
      </c>
      <c r="L213" s="9" t="str">
        <f>LEFT(pesele[[#This Row],[Imie]],1)&amp;LEFT(pesele[[#This Row],[Nazwisko]],3)&amp;RIGHT(pesele[[#This Row],[PESEL]],1)</f>
        <v>JRop7</v>
      </c>
      <c r="M213" s="9">
        <f>COUNTIF(pesele[id],pesele[[#This Row],[id]])-1</f>
        <v>0</v>
      </c>
    </row>
    <row r="214" spans="1:13" x14ac:dyDescent="0.25">
      <c r="A214" t="s">
        <v>817</v>
      </c>
      <c r="B214" t="s">
        <v>818</v>
      </c>
      <c r="C214" t="s">
        <v>20</v>
      </c>
      <c r="D214">
        <f>MID(pesele[[#This Row],[PESEL]],1,2)+1900+IF(pesele[[#This Row],[miesiac]]&gt;13,100,0)</f>
        <v>1909</v>
      </c>
      <c r="E214">
        <f>IF(VALUE(MID(pesele[[#This Row],[PESEL]],3,2))&gt;13,VALUE(MID(pesele[[#This Row],[PESEL]],3,2))-20,VALUE(MID(pesele[[#This Row],[PESEL]],3,2)))</f>
        <v>12</v>
      </c>
      <c r="F214">
        <f>VALUE(MID(pesele[[#This Row],[PESEL]],6,2))</f>
        <v>0</v>
      </c>
      <c r="G214" s="9">
        <f>VALUE(MID(pesele[[#This Row],[PESEL]],7,2))</f>
        <v>4</v>
      </c>
      <c r="H214" t="str">
        <f>IF(MOD(MID(pesele[[#This Row],[PESEL]],10,1),2)=0,"k","m")</f>
        <v>m</v>
      </c>
      <c r="I214">
        <f>IF(pesele[[#This Row],[plec]]="k",IF(RIGHT(pesele[[#This Row],[Imie]],1)="a",0,1),0)</f>
        <v>0</v>
      </c>
      <c r="J214" t="str">
        <f>pesele[[#This Row],[Nazwisko]]&amp;pesele[[#This Row],[Imie]]</f>
        <v>GiemzaPatryk</v>
      </c>
      <c r="K214">
        <f>COUNTIF(pesele[nameid],pesele[[#This Row],[nameid]])-1</f>
        <v>0</v>
      </c>
      <c r="L214" s="9" t="str">
        <f>LEFT(pesele[[#This Row],[Imie]],1)&amp;LEFT(pesele[[#This Row],[Nazwisko]],3)&amp;RIGHT(pesele[[#This Row],[PESEL]],1)</f>
        <v>PGie1</v>
      </c>
      <c r="M214" s="9">
        <f>COUNTIF(pesele[id],pesele[[#This Row],[id]])-1</f>
        <v>0</v>
      </c>
    </row>
    <row r="215" spans="1:13" x14ac:dyDescent="0.25">
      <c r="A215" t="s">
        <v>1051</v>
      </c>
      <c r="B215" t="s">
        <v>1052</v>
      </c>
      <c r="C215" t="s">
        <v>194</v>
      </c>
      <c r="D215">
        <f>MID(pesele[[#This Row],[PESEL]],1,2)+1900+IF(pesele[[#This Row],[miesiac]]&gt;13,100,0)</f>
        <v>1988</v>
      </c>
      <c r="E215">
        <f>IF(VALUE(MID(pesele[[#This Row],[PESEL]],3,2))&gt;13,VALUE(MID(pesele[[#This Row],[PESEL]],3,2))-20,VALUE(MID(pesele[[#This Row],[PESEL]],3,2)))</f>
        <v>8</v>
      </c>
      <c r="F215">
        <f>VALUE(MID(pesele[[#This Row],[PESEL]],6,2))</f>
        <v>20</v>
      </c>
      <c r="G215" s="9">
        <f>VALUE(MID(pesele[[#This Row],[PESEL]],7,2))</f>
        <v>4</v>
      </c>
      <c r="H215" t="str">
        <f>IF(MOD(MID(pesele[[#This Row],[PESEL]],10,1),2)=0,"k","m")</f>
        <v>k</v>
      </c>
      <c r="I215">
        <f>IF(pesele[[#This Row],[plec]]="k",IF(RIGHT(pesele[[#This Row],[Imie]],1)="a",0,1),0)</f>
        <v>0</v>
      </c>
      <c r="J215" t="str">
        <f>pesele[[#This Row],[Nazwisko]]&amp;pesele[[#This Row],[Imie]]</f>
        <v>TomaszewskaAnna</v>
      </c>
      <c r="K215">
        <f>COUNTIF(pesele[nameid],pesele[[#This Row],[nameid]])-1</f>
        <v>0</v>
      </c>
      <c r="L215" s="9" t="str">
        <f>LEFT(pesele[[#This Row],[Imie]],1)&amp;LEFT(pesele[[#This Row],[Nazwisko]],3)&amp;RIGHT(pesele[[#This Row],[PESEL]],1)</f>
        <v>ATom9</v>
      </c>
      <c r="M215" s="9">
        <f>COUNTIF(pesele[id],pesele[[#This Row],[id]])-1</f>
        <v>0</v>
      </c>
    </row>
    <row r="216" spans="1:13" x14ac:dyDescent="0.25">
      <c r="A216" t="s">
        <v>1122</v>
      </c>
      <c r="B216" t="s">
        <v>1123</v>
      </c>
      <c r="C216" t="s">
        <v>92</v>
      </c>
      <c r="D216">
        <f>MID(pesele[[#This Row],[PESEL]],1,2)+1900+IF(pesele[[#This Row],[miesiac]]&gt;13,100,0)</f>
        <v>1990</v>
      </c>
      <c r="E216">
        <f>IF(VALUE(MID(pesele[[#This Row],[PESEL]],3,2))&gt;13,VALUE(MID(pesele[[#This Row],[PESEL]],3,2))-20,VALUE(MID(pesele[[#This Row],[PESEL]],3,2)))</f>
        <v>11</v>
      </c>
      <c r="F216">
        <f>VALUE(MID(pesele[[#This Row],[PESEL]],6,2))</f>
        <v>0</v>
      </c>
      <c r="G216" s="9">
        <f>VALUE(MID(pesele[[#This Row],[PESEL]],7,2))</f>
        <v>4</v>
      </c>
      <c r="H216" t="str">
        <f>IF(MOD(MID(pesele[[#This Row],[PESEL]],10,1),2)=0,"k","m")</f>
        <v>m</v>
      </c>
      <c r="I216">
        <f>IF(pesele[[#This Row],[plec]]="k",IF(RIGHT(pesele[[#This Row],[Imie]],1)="a",0,1),0)</f>
        <v>0</v>
      </c>
      <c r="J216" t="str">
        <f>pesele[[#This Row],[Nazwisko]]&amp;pesele[[#This Row],[Imie]]</f>
        <v>RybinskiIgor</v>
      </c>
      <c r="K216">
        <f>COUNTIF(pesele[nameid],pesele[[#This Row],[nameid]])-1</f>
        <v>0</v>
      </c>
      <c r="L216" s="9" t="str">
        <f>LEFT(pesele[[#This Row],[Imie]],1)&amp;LEFT(pesele[[#This Row],[Nazwisko]],3)&amp;RIGHT(pesele[[#This Row],[PESEL]],1)</f>
        <v>IRyb3</v>
      </c>
      <c r="M216" s="9">
        <f>COUNTIF(pesele[id],pesele[[#This Row],[id]])-1</f>
        <v>0</v>
      </c>
    </row>
    <row r="217" spans="1:13" x14ac:dyDescent="0.25">
      <c r="A217" t="s">
        <v>15</v>
      </c>
      <c r="B217" t="s">
        <v>16</v>
      </c>
      <c r="C217" t="s">
        <v>17</v>
      </c>
      <c r="D217">
        <f>MID(pesele[[#This Row],[PESEL]],1,2)+1900+IF(pesele[[#This Row],[miesiac]]&gt;13,100,0)</f>
        <v>1908</v>
      </c>
      <c r="E217">
        <f>IF(VALUE(MID(pesele[[#This Row],[PESEL]],3,2))&gt;13,VALUE(MID(pesele[[#This Row],[PESEL]],3,2))-20,VALUE(MID(pesele[[#This Row],[PESEL]],3,2)))</f>
        <v>5</v>
      </c>
      <c r="F217">
        <f>VALUE(MID(pesele[[#This Row],[PESEL]],6,2))</f>
        <v>30</v>
      </c>
      <c r="G217" s="9">
        <f>VALUE(MID(pesele[[#This Row],[PESEL]],7,2))</f>
        <v>5</v>
      </c>
      <c r="H217" t="str">
        <f>IF(MOD(MID(pesele[[#This Row],[PESEL]],10,1),2)=0,"k","m")</f>
        <v>m</v>
      </c>
      <c r="I217">
        <f>IF(pesele[[#This Row],[plec]]="k",IF(RIGHT(pesele[[#This Row],[Imie]],1)="a",0,1),0)</f>
        <v>0</v>
      </c>
      <c r="J217" t="str">
        <f>pesele[[#This Row],[Nazwisko]]&amp;pesele[[#This Row],[Imie]]</f>
        <v>KrynickiMateusz</v>
      </c>
      <c r="K217">
        <f>COUNTIF(pesele[nameid],pesele[[#This Row],[nameid]])-1</f>
        <v>0</v>
      </c>
      <c r="L217" s="9" t="str">
        <f>LEFT(pesele[[#This Row],[Imie]],1)&amp;LEFT(pesele[[#This Row],[Nazwisko]],3)&amp;RIGHT(pesele[[#This Row],[PESEL]],1)</f>
        <v>MKry8</v>
      </c>
      <c r="M217" s="9">
        <f>COUNTIF(pesele[id],pesele[[#This Row],[id]])-1</f>
        <v>0</v>
      </c>
    </row>
    <row r="218" spans="1:13" x14ac:dyDescent="0.25">
      <c r="A218" t="s">
        <v>136</v>
      </c>
      <c r="B218" t="s">
        <v>77</v>
      </c>
      <c r="C218" t="s">
        <v>137</v>
      </c>
      <c r="D218">
        <f>MID(pesele[[#This Row],[PESEL]],1,2)+1900+IF(pesele[[#This Row],[miesiac]]&gt;13,100,0)</f>
        <v>1908</v>
      </c>
      <c r="E218">
        <f>IF(VALUE(MID(pesele[[#This Row],[PESEL]],3,2))&gt;13,VALUE(MID(pesele[[#This Row],[PESEL]],3,2))-20,VALUE(MID(pesele[[#This Row],[PESEL]],3,2)))</f>
        <v>10</v>
      </c>
      <c r="F218">
        <f>VALUE(MID(pesele[[#This Row],[PESEL]],6,2))</f>
        <v>70</v>
      </c>
      <c r="G218" s="9">
        <f>VALUE(MID(pesele[[#This Row],[PESEL]],7,2))</f>
        <v>5</v>
      </c>
      <c r="H218" t="str">
        <f>IF(MOD(MID(pesele[[#This Row],[PESEL]],10,1),2)=0,"k","m")</f>
        <v>k</v>
      </c>
      <c r="I218">
        <f>IF(pesele[[#This Row],[plec]]="k",IF(RIGHT(pesele[[#This Row],[Imie]],1)="a",0,1),0)</f>
        <v>0</v>
      </c>
      <c r="J218" t="str">
        <f>pesele[[#This Row],[Nazwisko]]&amp;pesele[[#This Row],[Imie]]</f>
        <v>KossakowskaMarika</v>
      </c>
      <c r="K218">
        <f>COUNTIF(pesele[nameid],pesele[[#This Row],[nameid]])-1</f>
        <v>0</v>
      </c>
      <c r="L218" s="9" t="str">
        <f>LEFT(pesele[[#This Row],[Imie]],1)&amp;LEFT(pesele[[#This Row],[Nazwisko]],3)&amp;RIGHT(pesele[[#This Row],[PESEL]],1)</f>
        <v>MKos7</v>
      </c>
      <c r="M218" s="9">
        <f>COUNTIF(pesele[id],pesele[[#This Row],[id]])-1</f>
        <v>0</v>
      </c>
    </row>
    <row r="219" spans="1:13" x14ac:dyDescent="0.25">
      <c r="A219" t="s">
        <v>185</v>
      </c>
      <c r="B219" t="s">
        <v>186</v>
      </c>
      <c r="C219" t="s">
        <v>187</v>
      </c>
      <c r="D219">
        <f>MID(pesele[[#This Row],[PESEL]],1,2)+1900+IF(pesele[[#This Row],[miesiac]]&gt;13,100,0)</f>
        <v>1908</v>
      </c>
      <c r="E219">
        <f>IF(VALUE(MID(pesele[[#This Row],[PESEL]],3,2))&gt;13,VALUE(MID(pesele[[#This Row],[PESEL]],3,2))-20,VALUE(MID(pesele[[#This Row],[PESEL]],3,2)))</f>
        <v>11</v>
      </c>
      <c r="F219">
        <f>VALUE(MID(pesele[[#This Row],[PESEL]],6,2))</f>
        <v>40</v>
      </c>
      <c r="G219" s="9">
        <f>VALUE(MID(pesele[[#This Row],[PESEL]],7,2))</f>
        <v>5</v>
      </c>
      <c r="H219" t="str">
        <f>IF(MOD(MID(pesele[[#This Row],[PESEL]],10,1),2)=0,"k","m")</f>
        <v>k</v>
      </c>
      <c r="I219">
        <f>IF(pesele[[#This Row],[plec]]="k",IF(RIGHT(pesele[[#This Row],[Imie]],1)="a",0,1),0)</f>
        <v>0</v>
      </c>
      <c r="J219" t="str">
        <f>pesele[[#This Row],[Nazwisko]]&amp;pesele[[#This Row],[Imie]]</f>
        <v>CuperOlga</v>
      </c>
      <c r="K219">
        <f>COUNTIF(pesele[nameid],pesele[[#This Row],[nameid]])-1</f>
        <v>0</v>
      </c>
      <c r="L219" s="9" t="str">
        <f>LEFT(pesele[[#This Row],[Imie]],1)&amp;LEFT(pesele[[#This Row],[Nazwisko]],3)&amp;RIGHT(pesele[[#This Row],[PESEL]],1)</f>
        <v>OCup4</v>
      </c>
      <c r="M219" s="9">
        <f>COUNTIF(pesele[id],pesele[[#This Row],[id]])-1</f>
        <v>0</v>
      </c>
    </row>
    <row r="220" spans="1:13" x14ac:dyDescent="0.25">
      <c r="A220" t="s">
        <v>188</v>
      </c>
      <c r="B220" t="s">
        <v>189</v>
      </c>
      <c r="C220" t="s">
        <v>44</v>
      </c>
      <c r="D220">
        <f>MID(pesele[[#This Row],[PESEL]],1,2)+1900+IF(pesele[[#This Row],[miesiac]]&gt;13,100,0)</f>
        <v>1908</v>
      </c>
      <c r="E220">
        <f>IF(VALUE(MID(pesele[[#This Row],[PESEL]],3,2))&gt;13,VALUE(MID(pesele[[#This Row],[PESEL]],3,2))-20,VALUE(MID(pesele[[#This Row],[PESEL]],3,2)))</f>
        <v>11</v>
      </c>
      <c r="F220">
        <f>VALUE(MID(pesele[[#This Row],[PESEL]],6,2))</f>
        <v>40</v>
      </c>
      <c r="G220" s="9">
        <f>VALUE(MID(pesele[[#This Row],[PESEL]],7,2))</f>
        <v>5</v>
      </c>
      <c r="H220" t="str">
        <f>IF(MOD(MID(pesele[[#This Row],[PESEL]],10,1),2)=0,"k","m")</f>
        <v>m</v>
      </c>
      <c r="I220">
        <f>IF(pesele[[#This Row],[plec]]="k",IF(RIGHT(pesele[[#This Row],[Imie]],1)="a",0,1),0)</f>
        <v>0</v>
      </c>
      <c r="J220" t="str">
        <f>pesele[[#This Row],[Nazwisko]]&amp;pesele[[#This Row],[Imie]]</f>
        <v>BeclaAleksander</v>
      </c>
      <c r="K220">
        <f>COUNTIF(pesele[nameid],pesele[[#This Row],[nameid]])-1</f>
        <v>0</v>
      </c>
      <c r="L220" s="9" t="str">
        <f>LEFT(pesele[[#This Row],[Imie]],1)&amp;LEFT(pesele[[#This Row],[Nazwisko]],3)&amp;RIGHT(pesele[[#This Row],[PESEL]],1)</f>
        <v>ABec0</v>
      </c>
      <c r="M220" s="9">
        <f>COUNTIF(pesele[id],pesele[[#This Row],[id]])-1</f>
        <v>0</v>
      </c>
    </row>
    <row r="221" spans="1:13" x14ac:dyDescent="0.25">
      <c r="A221" t="s">
        <v>190</v>
      </c>
      <c r="B221" t="s">
        <v>191</v>
      </c>
      <c r="C221" t="s">
        <v>114</v>
      </c>
      <c r="D221">
        <f>MID(pesele[[#This Row],[PESEL]],1,2)+1900+IF(pesele[[#This Row],[miesiac]]&gt;13,100,0)</f>
        <v>1908</v>
      </c>
      <c r="E221">
        <f>IF(VALUE(MID(pesele[[#This Row],[PESEL]],3,2))&gt;13,VALUE(MID(pesele[[#This Row],[PESEL]],3,2))-20,VALUE(MID(pesele[[#This Row],[PESEL]],3,2)))</f>
        <v>11</v>
      </c>
      <c r="F221">
        <f>VALUE(MID(pesele[[#This Row],[PESEL]],6,2))</f>
        <v>60</v>
      </c>
      <c r="G221" s="9">
        <f>VALUE(MID(pesele[[#This Row],[PESEL]],7,2))</f>
        <v>5</v>
      </c>
      <c r="H221" t="str">
        <f>IF(MOD(MID(pesele[[#This Row],[PESEL]],10,1),2)=0,"k","m")</f>
        <v>m</v>
      </c>
      <c r="I221">
        <f>IF(pesele[[#This Row],[plec]]="k",IF(RIGHT(pesele[[#This Row],[Imie]],1)="a",0,1),0)</f>
        <v>0</v>
      </c>
      <c r="J221" t="str">
        <f>pesele[[#This Row],[Nazwisko]]&amp;pesele[[#This Row],[Imie]]</f>
        <v>GrodzkiOskar</v>
      </c>
      <c r="K221">
        <f>COUNTIF(pesele[nameid],pesele[[#This Row],[nameid]])-1</f>
        <v>0</v>
      </c>
      <c r="L221" s="9" t="str">
        <f>LEFT(pesele[[#This Row],[Imie]],1)&amp;LEFT(pesele[[#This Row],[Nazwisko]],3)&amp;RIGHT(pesele[[#This Row],[PESEL]],1)</f>
        <v>OGro9</v>
      </c>
      <c r="M221" s="9">
        <f>COUNTIF(pesele[id],pesele[[#This Row],[id]])-1</f>
        <v>0</v>
      </c>
    </row>
    <row r="222" spans="1:13" x14ac:dyDescent="0.25">
      <c r="A222" t="s">
        <v>258</v>
      </c>
      <c r="B222" t="s">
        <v>259</v>
      </c>
      <c r="C222" t="s">
        <v>260</v>
      </c>
      <c r="D222">
        <f>MID(pesele[[#This Row],[PESEL]],1,2)+1900+IF(pesele[[#This Row],[miesiac]]&gt;13,100,0)</f>
        <v>1909</v>
      </c>
      <c r="E222">
        <f>IF(VALUE(MID(pesele[[#This Row],[PESEL]],3,2))&gt;13,VALUE(MID(pesele[[#This Row],[PESEL]],3,2))-20,VALUE(MID(pesele[[#This Row],[PESEL]],3,2)))</f>
        <v>1</v>
      </c>
      <c r="F222">
        <f>VALUE(MID(pesele[[#This Row],[PESEL]],6,2))</f>
        <v>20</v>
      </c>
      <c r="G222" s="9">
        <f>VALUE(MID(pesele[[#This Row],[PESEL]],7,2))</f>
        <v>5</v>
      </c>
      <c r="H222" t="str">
        <f>IF(MOD(MID(pesele[[#This Row],[PESEL]],10,1),2)=0,"k","m")</f>
        <v>m</v>
      </c>
      <c r="I222">
        <f>IF(pesele[[#This Row],[plec]]="k",IF(RIGHT(pesele[[#This Row],[Imie]],1)="a",0,1),0)</f>
        <v>0</v>
      </c>
      <c r="J222" t="str">
        <f>pesele[[#This Row],[Nazwisko]]&amp;pesele[[#This Row],[Imie]]</f>
        <v>SobonFilip</v>
      </c>
      <c r="K222">
        <f>COUNTIF(pesele[nameid],pesele[[#This Row],[nameid]])-1</f>
        <v>0</v>
      </c>
      <c r="L222" s="9" t="str">
        <f>LEFT(pesele[[#This Row],[Imie]],1)&amp;LEFT(pesele[[#This Row],[Nazwisko]],3)&amp;RIGHT(pesele[[#This Row],[PESEL]],1)</f>
        <v>FSob2</v>
      </c>
      <c r="M222" s="9">
        <f>COUNTIF(pesele[id],pesele[[#This Row],[id]])-1</f>
        <v>0</v>
      </c>
    </row>
    <row r="223" spans="1:13" x14ac:dyDescent="0.25">
      <c r="A223" t="s">
        <v>261</v>
      </c>
      <c r="B223" t="s">
        <v>262</v>
      </c>
      <c r="C223" t="s">
        <v>263</v>
      </c>
      <c r="D223">
        <f>MID(pesele[[#This Row],[PESEL]],1,2)+1900+IF(pesele[[#This Row],[miesiac]]&gt;13,100,0)</f>
        <v>1909</v>
      </c>
      <c r="E223">
        <f>IF(VALUE(MID(pesele[[#This Row],[PESEL]],3,2))&gt;13,VALUE(MID(pesele[[#This Row],[PESEL]],3,2))-20,VALUE(MID(pesele[[#This Row],[PESEL]],3,2)))</f>
        <v>1</v>
      </c>
      <c r="F223">
        <f>VALUE(MID(pesele[[#This Row],[PESEL]],6,2))</f>
        <v>20</v>
      </c>
      <c r="G223" s="9">
        <f>VALUE(MID(pesele[[#This Row],[PESEL]],7,2))</f>
        <v>5</v>
      </c>
      <c r="H223" t="str">
        <f>IF(MOD(MID(pesele[[#This Row],[PESEL]],10,1),2)=0,"k","m")</f>
        <v>k</v>
      </c>
      <c r="I223">
        <f>IF(pesele[[#This Row],[plec]]="k",IF(RIGHT(pesele[[#This Row],[Imie]],1)="a",0,1),0)</f>
        <v>0</v>
      </c>
      <c r="J223" t="str">
        <f>pesele[[#This Row],[Nazwisko]]&amp;pesele[[#This Row],[Imie]]</f>
        <v>CejnogKamila</v>
      </c>
      <c r="K223">
        <f>COUNTIF(pesele[nameid],pesele[[#This Row],[nameid]])-1</f>
        <v>0</v>
      </c>
      <c r="L223" s="9" t="str">
        <f>LEFT(pesele[[#This Row],[Imie]],1)&amp;LEFT(pesele[[#This Row],[Nazwisko]],3)&amp;RIGHT(pesele[[#This Row],[PESEL]],1)</f>
        <v>KCej4</v>
      </c>
      <c r="M223" s="9">
        <f>COUNTIF(pesele[id],pesele[[#This Row],[id]])-1</f>
        <v>0</v>
      </c>
    </row>
    <row r="224" spans="1:13" x14ac:dyDescent="0.25">
      <c r="A224" t="s">
        <v>293</v>
      </c>
      <c r="B224" t="s">
        <v>294</v>
      </c>
      <c r="C224" t="s">
        <v>295</v>
      </c>
      <c r="D224">
        <f>MID(pesele[[#This Row],[PESEL]],1,2)+1900+IF(pesele[[#This Row],[miesiac]]&gt;13,100,0)</f>
        <v>1909</v>
      </c>
      <c r="E224">
        <f>IF(VALUE(MID(pesele[[#This Row],[PESEL]],3,2))&gt;13,VALUE(MID(pesele[[#This Row],[PESEL]],3,2))-20,VALUE(MID(pesele[[#This Row],[PESEL]],3,2)))</f>
        <v>1</v>
      </c>
      <c r="F224">
        <f>VALUE(MID(pesele[[#This Row],[PESEL]],6,2))</f>
        <v>70</v>
      </c>
      <c r="G224" s="9">
        <f>VALUE(MID(pesele[[#This Row],[PESEL]],7,2))</f>
        <v>5</v>
      </c>
      <c r="H224" t="str">
        <f>IF(MOD(MID(pesele[[#This Row],[PESEL]],10,1),2)=0,"k","m")</f>
        <v>k</v>
      </c>
      <c r="I224">
        <f>IF(pesele[[#This Row],[plec]]="k",IF(RIGHT(pesele[[#This Row],[Imie]],1)="a",0,1),0)</f>
        <v>0</v>
      </c>
      <c r="J224" t="str">
        <f>pesele[[#This Row],[Nazwisko]]&amp;pesele[[#This Row],[Imie]]</f>
        <v>CzerlonekWeronika</v>
      </c>
      <c r="K224">
        <f>COUNTIF(pesele[nameid],pesele[[#This Row],[nameid]])-1</f>
        <v>0</v>
      </c>
      <c r="L224" s="9" t="str">
        <f>LEFT(pesele[[#This Row],[Imie]],1)&amp;LEFT(pesele[[#This Row],[Nazwisko]],3)&amp;RIGHT(pesele[[#This Row],[PESEL]],1)</f>
        <v>WCze7</v>
      </c>
      <c r="M224" s="9">
        <f>COUNTIF(pesele[id],pesele[[#This Row],[id]])-1</f>
        <v>0</v>
      </c>
    </row>
    <row r="225" spans="1:13" x14ac:dyDescent="0.25">
      <c r="A225" t="s">
        <v>310</v>
      </c>
      <c r="B225" t="s">
        <v>311</v>
      </c>
      <c r="C225" t="s">
        <v>64</v>
      </c>
      <c r="D225">
        <f>MID(pesele[[#This Row],[PESEL]],1,2)+1900+IF(pesele[[#This Row],[miesiac]]&gt;13,100,0)</f>
        <v>1909</v>
      </c>
      <c r="E225">
        <f>IF(VALUE(MID(pesele[[#This Row],[PESEL]],3,2))&gt;13,VALUE(MID(pesele[[#This Row],[PESEL]],3,2))-20,VALUE(MID(pesele[[#This Row],[PESEL]],3,2)))</f>
        <v>1</v>
      </c>
      <c r="F225">
        <f>VALUE(MID(pesele[[#This Row],[PESEL]],6,2))</f>
        <v>0</v>
      </c>
      <c r="G225" s="9">
        <f>VALUE(MID(pesele[[#This Row],[PESEL]],7,2))</f>
        <v>5</v>
      </c>
      <c r="H225" t="str">
        <f>IF(MOD(MID(pesele[[#This Row],[PESEL]],10,1),2)=0,"k","m")</f>
        <v>m</v>
      </c>
      <c r="I225">
        <f>IF(pesele[[#This Row],[plec]]="k",IF(RIGHT(pesele[[#This Row],[Imie]],1)="a",0,1),0)</f>
        <v>0</v>
      </c>
      <c r="J225" t="str">
        <f>pesele[[#This Row],[Nazwisko]]&amp;pesele[[#This Row],[Imie]]</f>
        <v>JuralewiczMikolaj</v>
      </c>
      <c r="K225">
        <f>COUNTIF(pesele[nameid],pesele[[#This Row],[nameid]])-1</f>
        <v>0</v>
      </c>
      <c r="L225" s="9" t="str">
        <f>LEFT(pesele[[#This Row],[Imie]],1)&amp;LEFT(pesele[[#This Row],[Nazwisko]],3)&amp;RIGHT(pesele[[#This Row],[PESEL]],1)</f>
        <v>MJur6</v>
      </c>
      <c r="M225" s="9">
        <f>COUNTIF(pesele[id],pesele[[#This Row],[id]])-1</f>
        <v>0</v>
      </c>
    </row>
    <row r="226" spans="1:13" x14ac:dyDescent="0.25">
      <c r="A226" t="s">
        <v>312</v>
      </c>
      <c r="B226" t="s">
        <v>313</v>
      </c>
      <c r="C226" t="s">
        <v>121</v>
      </c>
      <c r="D226">
        <f>MID(pesele[[#This Row],[PESEL]],1,2)+1900+IF(pesele[[#This Row],[miesiac]]&gt;13,100,0)</f>
        <v>1909</v>
      </c>
      <c r="E226">
        <f>IF(VALUE(MID(pesele[[#This Row],[PESEL]],3,2))&gt;13,VALUE(MID(pesele[[#This Row],[PESEL]],3,2))-20,VALUE(MID(pesele[[#This Row],[PESEL]],3,2)))</f>
        <v>1</v>
      </c>
      <c r="F226">
        <f>VALUE(MID(pesele[[#This Row],[PESEL]],6,2))</f>
        <v>0</v>
      </c>
      <c r="G226" s="9">
        <f>VALUE(MID(pesele[[#This Row],[PESEL]],7,2))</f>
        <v>5</v>
      </c>
      <c r="H226" t="str">
        <f>IF(MOD(MID(pesele[[#This Row],[PESEL]],10,1),2)=0,"k","m")</f>
        <v>m</v>
      </c>
      <c r="I226">
        <f>IF(pesele[[#This Row],[plec]]="k",IF(RIGHT(pesele[[#This Row],[Imie]],1)="a",0,1),0)</f>
        <v>0</v>
      </c>
      <c r="J226" t="str">
        <f>pesele[[#This Row],[Nazwisko]]&amp;pesele[[#This Row],[Imie]]</f>
        <v>PiwowarekJan</v>
      </c>
      <c r="K226">
        <f>COUNTIF(pesele[nameid],pesele[[#This Row],[nameid]])-1</f>
        <v>0</v>
      </c>
      <c r="L226" s="9" t="str">
        <f>LEFT(pesele[[#This Row],[Imie]],1)&amp;LEFT(pesele[[#This Row],[Nazwisko]],3)&amp;RIGHT(pesele[[#This Row],[PESEL]],1)</f>
        <v>JPiw4</v>
      </c>
      <c r="M226" s="9">
        <f>COUNTIF(pesele[id],pesele[[#This Row],[id]])-1</f>
        <v>0</v>
      </c>
    </row>
    <row r="227" spans="1:13" x14ac:dyDescent="0.25">
      <c r="A227" t="s">
        <v>324</v>
      </c>
      <c r="B227" t="s">
        <v>325</v>
      </c>
      <c r="C227" t="s">
        <v>131</v>
      </c>
      <c r="D227">
        <f>MID(pesele[[#This Row],[PESEL]],1,2)+1900+IF(pesele[[#This Row],[miesiac]]&gt;13,100,0)</f>
        <v>1909</v>
      </c>
      <c r="E227">
        <f>IF(VALUE(MID(pesele[[#This Row],[PESEL]],3,2))&gt;13,VALUE(MID(pesele[[#This Row],[PESEL]],3,2))-20,VALUE(MID(pesele[[#This Row],[PESEL]],3,2)))</f>
        <v>1</v>
      </c>
      <c r="F227">
        <f>VALUE(MID(pesele[[#This Row],[PESEL]],6,2))</f>
        <v>30</v>
      </c>
      <c r="G227" s="9">
        <f>VALUE(MID(pesele[[#This Row],[PESEL]],7,2))</f>
        <v>5</v>
      </c>
      <c r="H227" t="str">
        <f>IF(MOD(MID(pesele[[#This Row],[PESEL]],10,1),2)=0,"k","m")</f>
        <v>k</v>
      </c>
      <c r="I227">
        <f>IF(pesele[[#This Row],[plec]]="k",IF(RIGHT(pesele[[#This Row],[Imie]],1)="a",0,1),0)</f>
        <v>0</v>
      </c>
      <c r="J227" t="str">
        <f>pesele[[#This Row],[Nazwisko]]&amp;pesele[[#This Row],[Imie]]</f>
        <v>GorskaOliwia</v>
      </c>
      <c r="K227">
        <f>COUNTIF(pesele[nameid],pesele[[#This Row],[nameid]])-1</f>
        <v>0</v>
      </c>
      <c r="L227" s="9" t="str">
        <f>LEFT(pesele[[#This Row],[Imie]],1)&amp;LEFT(pesele[[#This Row],[Nazwisko]],3)&amp;RIGHT(pesele[[#This Row],[PESEL]],1)</f>
        <v>OGor7</v>
      </c>
      <c r="M227" s="9">
        <f>COUNTIF(pesele[id],pesele[[#This Row],[id]])-1</f>
        <v>0</v>
      </c>
    </row>
    <row r="228" spans="1:13" x14ac:dyDescent="0.25">
      <c r="A228" t="s">
        <v>401</v>
      </c>
      <c r="B228" t="s">
        <v>402</v>
      </c>
      <c r="C228" t="s">
        <v>340</v>
      </c>
      <c r="D228">
        <f>MID(pesele[[#This Row],[PESEL]],1,2)+1900+IF(pesele[[#This Row],[miesiac]]&gt;13,100,0)</f>
        <v>1909</v>
      </c>
      <c r="E228">
        <f>IF(VALUE(MID(pesele[[#This Row],[PESEL]],3,2))&gt;13,VALUE(MID(pesele[[#This Row],[PESEL]],3,2))-20,VALUE(MID(pesele[[#This Row],[PESEL]],3,2)))</f>
        <v>2</v>
      </c>
      <c r="F228">
        <f>VALUE(MID(pesele[[#This Row],[PESEL]],6,2))</f>
        <v>30</v>
      </c>
      <c r="G228" s="9">
        <f>VALUE(MID(pesele[[#This Row],[PESEL]],7,2))</f>
        <v>5</v>
      </c>
      <c r="H228" t="str">
        <f>IF(MOD(MID(pesele[[#This Row],[PESEL]],10,1),2)=0,"k","m")</f>
        <v>k</v>
      </c>
      <c r="I228">
        <f>IF(pesele[[#This Row],[plec]]="k",IF(RIGHT(pesele[[#This Row],[Imie]],1)="a",0,1),0)</f>
        <v>0</v>
      </c>
      <c r="J228" t="str">
        <f>pesele[[#This Row],[Nazwisko]]&amp;pesele[[#This Row],[Imie]]</f>
        <v>SmiecinskaAntonina</v>
      </c>
      <c r="K228">
        <f>COUNTIF(pesele[nameid],pesele[[#This Row],[nameid]])-1</f>
        <v>0</v>
      </c>
      <c r="L228" s="9" t="str">
        <f>LEFT(pesele[[#This Row],[Imie]],1)&amp;LEFT(pesele[[#This Row],[Nazwisko]],3)&amp;RIGHT(pesele[[#This Row],[PESEL]],1)</f>
        <v>ASmi7</v>
      </c>
      <c r="M228" s="9">
        <f>COUNTIF(pesele[id],pesele[[#This Row],[id]])-1</f>
        <v>0</v>
      </c>
    </row>
    <row r="229" spans="1:13" x14ac:dyDescent="0.25">
      <c r="A229" t="s">
        <v>424</v>
      </c>
      <c r="B229" t="s">
        <v>425</v>
      </c>
      <c r="C229" t="s">
        <v>371</v>
      </c>
      <c r="D229">
        <f>MID(pesele[[#This Row],[PESEL]],1,2)+1900+IF(pesele[[#This Row],[miesiac]]&gt;13,100,0)</f>
        <v>1909</v>
      </c>
      <c r="E229">
        <f>IF(VALUE(MID(pesele[[#This Row],[PESEL]],3,2))&gt;13,VALUE(MID(pesele[[#This Row],[PESEL]],3,2))-20,VALUE(MID(pesele[[#This Row],[PESEL]],3,2)))</f>
        <v>2</v>
      </c>
      <c r="F229">
        <f>VALUE(MID(pesele[[#This Row],[PESEL]],6,2))</f>
        <v>20</v>
      </c>
      <c r="G229" s="9">
        <f>VALUE(MID(pesele[[#This Row],[PESEL]],7,2))</f>
        <v>5</v>
      </c>
      <c r="H229" t="str">
        <f>IF(MOD(MID(pesele[[#This Row],[PESEL]],10,1),2)=0,"k","m")</f>
        <v>k</v>
      </c>
      <c r="I229">
        <f>IF(pesele[[#This Row],[plec]]="k",IF(RIGHT(pesele[[#This Row],[Imie]],1)="a",0,1),0)</f>
        <v>0</v>
      </c>
      <c r="J229" t="str">
        <f>pesele[[#This Row],[Nazwisko]]&amp;pesele[[#This Row],[Imie]]</f>
        <v>SzarmachEwa</v>
      </c>
      <c r="K229">
        <f>COUNTIF(pesele[nameid],pesele[[#This Row],[nameid]])-1</f>
        <v>0</v>
      </c>
      <c r="L229" s="9" t="str">
        <f>LEFT(pesele[[#This Row],[Imie]],1)&amp;LEFT(pesele[[#This Row],[Nazwisko]],3)&amp;RIGHT(pesele[[#This Row],[PESEL]],1)</f>
        <v>ESza3</v>
      </c>
      <c r="M229" s="9">
        <f>COUNTIF(pesele[id],pesele[[#This Row],[id]])-1</f>
        <v>0</v>
      </c>
    </row>
    <row r="230" spans="1:13" x14ac:dyDescent="0.25">
      <c r="A230" t="s">
        <v>426</v>
      </c>
      <c r="B230" t="s">
        <v>427</v>
      </c>
      <c r="C230" t="s">
        <v>428</v>
      </c>
      <c r="D230">
        <f>MID(pesele[[#This Row],[PESEL]],1,2)+1900+IF(pesele[[#This Row],[miesiac]]&gt;13,100,0)</f>
        <v>1909</v>
      </c>
      <c r="E230">
        <f>IF(VALUE(MID(pesele[[#This Row],[PESEL]],3,2))&gt;13,VALUE(MID(pesele[[#This Row],[PESEL]],3,2))-20,VALUE(MID(pesele[[#This Row],[PESEL]],3,2)))</f>
        <v>2</v>
      </c>
      <c r="F230">
        <f>VALUE(MID(pesele[[#This Row],[PESEL]],6,2))</f>
        <v>20</v>
      </c>
      <c r="G230" s="9">
        <f>VALUE(MID(pesele[[#This Row],[PESEL]],7,2))</f>
        <v>5</v>
      </c>
      <c r="H230" t="str">
        <f>IF(MOD(MID(pesele[[#This Row],[PESEL]],10,1),2)=0,"k","m")</f>
        <v>k</v>
      </c>
      <c r="I230">
        <f>IF(pesele[[#This Row],[plec]]="k",IF(RIGHT(pesele[[#This Row],[Imie]],1)="a",0,1),0)</f>
        <v>0</v>
      </c>
      <c r="J230" t="str">
        <f>pesele[[#This Row],[Nazwisko]]&amp;pesele[[#This Row],[Imie]]</f>
        <v>BurghardZofia</v>
      </c>
      <c r="K230">
        <f>COUNTIF(pesele[nameid],pesele[[#This Row],[nameid]])-1</f>
        <v>0</v>
      </c>
      <c r="L230" s="9" t="str">
        <f>LEFT(pesele[[#This Row],[Imie]],1)&amp;LEFT(pesele[[#This Row],[Nazwisko]],3)&amp;RIGHT(pesele[[#This Row],[PESEL]],1)</f>
        <v>ZBur1</v>
      </c>
      <c r="M230" s="9">
        <f>COUNTIF(pesele[id],pesele[[#This Row],[id]])-1</f>
        <v>0</v>
      </c>
    </row>
    <row r="231" spans="1:13" x14ac:dyDescent="0.25">
      <c r="A231" t="s">
        <v>429</v>
      </c>
      <c r="B231" t="s">
        <v>430</v>
      </c>
      <c r="C231" t="s">
        <v>419</v>
      </c>
      <c r="D231">
        <f>MID(pesele[[#This Row],[PESEL]],1,2)+1900+IF(pesele[[#This Row],[miesiac]]&gt;13,100,0)</f>
        <v>1909</v>
      </c>
      <c r="E231">
        <f>IF(VALUE(MID(pesele[[#This Row],[PESEL]],3,2))&gt;13,VALUE(MID(pesele[[#This Row],[PESEL]],3,2))-20,VALUE(MID(pesele[[#This Row],[PESEL]],3,2)))</f>
        <v>2</v>
      </c>
      <c r="F231">
        <f>VALUE(MID(pesele[[#This Row],[PESEL]],6,2))</f>
        <v>20</v>
      </c>
      <c r="G231" s="9">
        <f>VALUE(MID(pesele[[#This Row],[PESEL]],7,2))</f>
        <v>5</v>
      </c>
      <c r="H231" t="str">
        <f>IF(MOD(MID(pesele[[#This Row],[PESEL]],10,1),2)=0,"k","m")</f>
        <v>k</v>
      </c>
      <c r="I231">
        <f>IF(pesele[[#This Row],[plec]]="k",IF(RIGHT(pesele[[#This Row],[Imie]],1)="a",0,1),0)</f>
        <v>0</v>
      </c>
      <c r="J231" t="str">
        <f>pesele[[#This Row],[Nazwisko]]&amp;pesele[[#This Row],[Imie]]</f>
        <v>MichalskaLena</v>
      </c>
      <c r="K231">
        <f>COUNTIF(pesele[nameid],pesele[[#This Row],[nameid]])-1</f>
        <v>0</v>
      </c>
      <c r="L231" s="9" t="str">
        <f>LEFT(pesele[[#This Row],[Imie]],1)&amp;LEFT(pesele[[#This Row],[Nazwisko]],3)&amp;RIGHT(pesele[[#This Row],[PESEL]],1)</f>
        <v>LMic4</v>
      </c>
      <c r="M231" s="9">
        <f>COUNTIF(pesele[id],pesele[[#This Row],[id]])-1</f>
        <v>0</v>
      </c>
    </row>
    <row r="232" spans="1:13" x14ac:dyDescent="0.25">
      <c r="A232" t="s">
        <v>431</v>
      </c>
      <c r="B232" t="s">
        <v>432</v>
      </c>
      <c r="C232" t="s">
        <v>419</v>
      </c>
      <c r="D232">
        <f>MID(pesele[[#This Row],[PESEL]],1,2)+1900+IF(pesele[[#This Row],[miesiac]]&gt;13,100,0)</f>
        <v>1909</v>
      </c>
      <c r="E232">
        <f>IF(VALUE(MID(pesele[[#This Row],[PESEL]],3,2))&gt;13,VALUE(MID(pesele[[#This Row],[PESEL]],3,2))-20,VALUE(MID(pesele[[#This Row],[PESEL]],3,2)))</f>
        <v>2</v>
      </c>
      <c r="F232">
        <f>VALUE(MID(pesele[[#This Row],[PESEL]],6,2))</f>
        <v>20</v>
      </c>
      <c r="G232" s="9">
        <f>VALUE(MID(pesele[[#This Row],[PESEL]],7,2))</f>
        <v>5</v>
      </c>
      <c r="H232" t="str">
        <f>IF(MOD(MID(pesele[[#This Row],[PESEL]],10,1),2)=0,"k","m")</f>
        <v>k</v>
      </c>
      <c r="I232">
        <f>IF(pesele[[#This Row],[plec]]="k",IF(RIGHT(pesele[[#This Row],[Imie]],1)="a",0,1),0)</f>
        <v>0</v>
      </c>
      <c r="J232" t="str">
        <f>pesele[[#This Row],[Nazwisko]]&amp;pesele[[#This Row],[Imie]]</f>
        <v>MezynskaLena</v>
      </c>
      <c r="K232">
        <f>COUNTIF(pesele[nameid],pesele[[#This Row],[nameid]])-1</f>
        <v>0</v>
      </c>
      <c r="L232" s="9" t="str">
        <f>LEFT(pesele[[#This Row],[Imie]],1)&amp;LEFT(pesele[[#This Row],[Nazwisko]],3)&amp;RIGHT(pesele[[#This Row],[PESEL]],1)</f>
        <v>LMez8</v>
      </c>
      <c r="M232" s="9">
        <f>COUNTIF(pesele[id],pesele[[#This Row],[id]])-1</f>
        <v>0</v>
      </c>
    </row>
    <row r="233" spans="1:13" x14ac:dyDescent="0.25">
      <c r="A233" t="s">
        <v>458</v>
      </c>
      <c r="B233" t="s">
        <v>459</v>
      </c>
      <c r="C233" t="s">
        <v>121</v>
      </c>
      <c r="D233">
        <f>MID(pesele[[#This Row],[PESEL]],1,2)+1900+IF(pesele[[#This Row],[miesiac]]&gt;13,100,0)</f>
        <v>1909</v>
      </c>
      <c r="E233">
        <f>IF(VALUE(MID(pesele[[#This Row],[PESEL]],3,2))&gt;13,VALUE(MID(pesele[[#This Row],[PESEL]],3,2))-20,VALUE(MID(pesele[[#This Row],[PESEL]],3,2)))</f>
        <v>9</v>
      </c>
      <c r="F233">
        <f>VALUE(MID(pesele[[#This Row],[PESEL]],6,2))</f>
        <v>10</v>
      </c>
      <c r="G233" s="9">
        <f>VALUE(MID(pesele[[#This Row],[PESEL]],7,2))</f>
        <v>5</v>
      </c>
      <c r="H233" t="str">
        <f>IF(MOD(MID(pesele[[#This Row],[PESEL]],10,1),2)=0,"k","m")</f>
        <v>m</v>
      </c>
      <c r="I233">
        <f>IF(pesele[[#This Row],[plec]]="k",IF(RIGHT(pesele[[#This Row],[Imie]],1)="a",0,1),0)</f>
        <v>0</v>
      </c>
      <c r="J233" t="str">
        <f>pesele[[#This Row],[Nazwisko]]&amp;pesele[[#This Row],[Imie]]</f>
        <v>PinkowskiJan</v>
      </c>
      <c r="K233">
        <f>COUNTIF(pesele[nameid],pesele[[#This Row],[nameid]])-1</f>
        <v>0</v>
      </c>
      <c r="L233" s="9" t="str">
        <f>LEFT(pesele[[#This Row],[Imie]],1)&amp;LEFT(pesele[[#This Row],[Nazwisko]],3)&amp;RIGHT(pesele[[#This Row],[PESEL]],1)</f>
        <v>JPin5</v>
      </c>
      <c r="M233" s="9">
        <f>COUNTIF(pesele[id],pesele[[#This Row],[id]])-1</f>
        <v>0</v>
      </c>
    </row>
    <row r="234" spans="1:13" x14ac:dyDescent="0.25">
      <c r="A234" t="s">
        <v>460</v>
      </c>
      <c r="B234" t="s">
        <v>461</v>
      </c>
      <c r="C234" t="s">
        <v>166</v>
      </c>
      <c r="D234">
        <f>MID(pesele[[#This Row],[PESEL]],1,2)+1900+IF(pesele[[#This Row],[miesiac]]&gt;13,100,0)</f>
        <v>1909</v>
      </c>
      <c r="E234">
        <f>IF(VALUE(MID(pesele[[#This Row],[PESEL]],3,2))&gt;13,VALUE(MID(pesele[[#This Row],[PESEL]],3,2))-20,VALUE(MID(pesele[[#This Row],[PESEL]],3,2)))</f>
        <v>9</v>
      </c>
      <c r="F234">
        <f>VALUE(MID(pesele[[#This Row],[PESEL]],6,2))</f>
        <v>10</v>
      </c>
      <c r="G234" s="9">
        <f>VALUE(MID(pesele[[#This Row],[PESEL]],7,2))</f>
        <v>5</v>
      </c>
      <c r="H234" t="str">
        <f>IF(MOD(MID(pesele[[#This Row],[PESEL]],10,1),2)=0,"k","m")</f>
        <v>m</v>
      </c>
      <c r="I234">
        <f>IF(pesele[[#This Row],[plec]]="k",IF(RIGHT(pesele[[#This Row],[Imie]],1)="a",0,1),0)</f>
        <v>0</v>
      </c>
      <c r="J234" t="str">
        <f>pesele[[#This Row],[Nazwisko]]&amp;pesele[[#This Row],[Imie]]</f>
        <v>ProchniewiczJakub</v>
      </c>
      <c r="K234">
        <f>COUNTIF(pesele[nameid],pesele[[#This Row],[nameid]])-1</f>
        <v>0</v>
      </c>
      <c r="L234" s="9" t="str">
        <f>LEFT(pesele[[#This Row],[Imie]],1)&amp;LEFT(pesele[[#This Row],[Nazwisko]],3)&amp;RIGHT(pesele[[#This Row],[PESEL]],1)</f>
        <v>JPro9</v>
      </c>
      <c r="M234" s="9">
        <f>COUNTIF(pesele[id],pesele[[#This Row],[id]])-1</f>
        <v>0</v>
      </c>
    </row>
    <row r="235" spans="1:13" x14ac:dyDescent="0.25">
      <c r="A235" t="s">
        <v>491</v>
      </c>
      <c r="B235" t="s">
        <v>492</v>
      </c>
      <c r="C235" t="s">
        <v>223</v>
      </c>
      <c r="D235">
        <f>MID(pesele[[#This Row],[PESEL]],1,2)+1900+IF(pesele[[#This Row],[miesiac]]&gt;13,100,0)</f>
        <v>1909</v>
      </c>
      <c r="E235">
        <f>IF(VALUE(MID(pesele[[#This Row],[PESEL]],3,2))&gt;13,VALUE(MID(pesele[[#This Row],[PESEL]],3,2))-20,VALUE(MID(pesele[[#This Row],[PESEL]],3,2)))</f>
        <v>10</v>
      </c>
      <c r="F235">
        <f>VALUE(MID(pesele[[#This Row],[PESEL]],6,2))</f>
        <v>20</v>
      </c>
      <c r="G235" s="9">
        <f>VALUE(MID(pesele[[#This Row],[PESEL]],7,2))</f>
        <v>5</v>
      </c>
      <c r="H235" t="str">
        <f>IF(MOD(MID(pesele[[#This Row],[PESEL]],10,1),2)=0,"k","m")</f>
        <v>m</v>
      </c>
      <c r="I235">
        <f>IF(pesele[[#This Row],[plec]]="k",IF(RIGHT(pesele[[#This Row],[Imie]],1)="a",0,1),0)</f>
        <v>0</v>
      </c>
      <c r="J235" t="str">
        <f>pesele[[#This Row],[Nazwisko]]&amp;pesele[[#This Row],[Imie]]</f>
        <v>DegowskiStanislaw</v>
      </c>
      <c r="K235">
        <f>COUNTIF(pesele[nameid],pesele[[#This Row],[nameid]])-1</f>
        <v>0</v>
      </c>
      <c r="L235" s="9" t="str">
        <f>LEFT(pesele[[#This Row],[Imie]],1)&amp;LEFT(pesele[[#This Row],[Nazwisko]],3)&amp;RIGHT(pesele[[#This Row],[PESEL]],1)</f>
        <v>SDeg2</v>
      </c>
      <c r="M235" s="9">
        <f>COUNTIF(pesele[id],pesele[[#This Row],[id]])-1</f>
        <v>0</v>
      </c>
    </row>
    <row r="236" spans="1:13" x14ac:dyDescent="0.25">
      <c r="A236" t="s">
        <v>512</v>
      </c>
      <c r="B236" t="s">
        <v>513</v>
      </c>
      <c r="C236" t="s">
        <v>202</v>
      </c>
      <c r="D236">
        <f>MID(pesele[[#This Row],[PESEL]],1,2)+1900+IF(pesele[[#This Row],[miesiac]]&gt;13,100,0)</f>
        <v>1909</v>
      </c>
      <c r="E236">
        <f>IF(VALUE(MID(pesele[[#This Row],[PESEL]],3,2))&gt;13,VALUE(MID(pesele[[#This Row],[PESEL]],3,2))-20,VALUE(MID(pesele[[#This Row],[PESEL]],3,2)))</f>
        <v>10</v>
      </c>
      <c r="F236">
        <f>VALUE(MID(pesele[[#This Row],[PESEL]],6,2))</f>
        <v>40</v>
      </c>
      <c r="G236" s="9">
        <f>VALUE(MID(pesele[[#This Row],[PESEL]],7,2))</f>
        <v>5</v>
      </c>
      <c r="H236" t="str">
        <f>IF(MOD(MID(pesele[[#This Row],[PESEL]],10,1),2)=0,"k","m")</f>
        <v>m</v>
      </c>
      <c r="I236">
        <f>IF(pesele[[#This Row],[plec]]="k",IF(RIGHT(pesele[[#This Row],[Imie]],1)="a",0,1),0)</f>
        <v>0</v>
      </c>
      <c r="J236" t="str">
        <f>pesele[[#This Row],[Nazwisko]]&amp;pesele[[#This Row],[Imie]]</f>
        <v>TrwogaBartosz</v>
      </c>
      <c r="K236">
        <f>COUNTIF(pesele[nameid],pesele[[#This Row],[nameid]])-1</f>
        <v>0</v>
      </c>
      <c r="L236" s="9" t="str">
        <f>LEFT(pesele[[#This Row],[Imie]],1)&amp;LEFT(pesele[[#This Row],[Nazwisko]],3)&amp;RIGHT(pesele[[#This Row],[PESEL]],1)</f>
        <v>BTrw2</v>
      </c>
      <c r="M236" s="9">
        <f>COUNTIF(pesele[id],pesele[[#This Row],[id]])-1</f>
        <v>0</v>
      </c>
    </row>
    <row r="237" spans="1:13" x14ac:dyDescent="0.25">
      <c r="A237" t="s">
        <v>555</v>
      </c>
      <c r="B237" t="s">
        <v>556</v>
      </c>
      <c r="C237" t="s">
        <v>428</v>
      </c>
      <c r="D237">
        <f>MID(pesele[[#This Row],[PESEL]],1,2)+1900+IF(pesele[[#This Row],[miesiac]]&gt;13,100,0)</f>
        <v>1909</v>
      </c>
      <c r="E237">
        <f>IF(VALUE(MID(pesele[[#This Row],[PESEL]],3,2))&gt;13,VALUE(MID(pesele[[#This Row],[PESEL]],3,2))-20,VALUE(MID(pesele[[#This Row],[PESEL]],3,2)))</f>
        <v>10</v>
      </c>
      <c r="F237">
        <f>VALUE(MID(pesele[[#This Row],[PESEL]],6,2))</f>
        <v>0</v>
      </c>
      <c r="G237" s="9">
        <f>VALUE(MID(pesele[[#This Row],[PESEL]],7,2))</f>
        <v>5</v>
      </c>
      <c r="H237" t="str">
        <f>IF(MOD(MID(pesele[[#This Row],[PESEL]],10,1),2)=0,"k","m")</f>
        <v>k</v>
      </c>
      <c r="I237">
        <f>IF(pesele[[#This Row],[plec]]="k",IF(RIGHT(pesele[[#This Row],[Imie]],1)="a",0,1),0)</f>
        <v>0</v>
      </c>
      <c r="J237" t="str">
        <f>pesele[[#This Row],[Nazwisko]]&amp;pesele[[#This Row],[Imie]]</f>
        <v>BikonisZofia</v>
      </c>
      <c r="K237">
        <f>COUNTIF(pesele[nameid],pesele[[#This Row],[nameid]])-1</f>
        <v>0</v>
      </c>
      <c r="L237" s="9" t="str">
        <f>LEFT(pesele[[#This Row],[Imie]],1)&amp;LEFT(pesele[[#This Row],[Nazwisko]],3)&amp;RIGHT(pesele[[#This Row],[PESEL]],1)</f>
        <v>ZBik2</v>
      </c>
      <c r="M237" s="9">
        <f>COUNTIF(pesele[id],pesele[[#This Row],[id]])-1</f>
        <v>0</v>
      </c>
    </row>
    <row r="238" spans="1:13" x14ac:dyDescent="0.25">
      <c r="A238" t="s">
        <v>557</v>
      </c>
      <c r="B238" t="s">
        <v>558</v>
      </c>
      <c r="C238" t="s">
        <v>559</v>
      </c>
      <c r="D238">
        <f>MID(pesele[[#This Row],[PESEL]],1,2)+1900+IF(pesele[[#This Row],[miesiac]]&gt;13,100,0)</f>
        <v>1909</v>
      </c>
      <c r="E238">
        <f>IF(VALUE(MID(pesele[[#This Row],[PESEL]],3,2))&gt;13,VALUE(MID(pesele[[#This Row],[PESEL]],3,2))-20,VALUE(MID(pesele[[#This Row],[PESEL]],3,2)))</f>
        <v>10</v>
      </c>
      <c r="F238">
        <f>VALUE(MID(pesele[[#This Row],[PESEL]],6,2))</f>
        <v>0</v>
      </c>
      <c r="G238" s="9">
        <f>VALUE(MID(pesele[[#This Row],[PESEL]],7,2))</f>
        <v>5</v>
      </c>
      <c r="H238" t="str">
        <f>IF(MOD(MID(pesele[[#This Row],[PESEL]],10,1),2)=0,"k","m")</f>
        <v>k</v>
      </c>
      <c r="I238">
        <f>IF(pesele[[#This Row],[plec]]="k",IF(RIGHT(pesele[[#This Row],[Imie]],1)="a",0,1),0)</f>
        <v>0</v>
      </c>
      <c r="J238" t="str">
        <f>pesele[[#This Row],[Nazwisko]]&amp;pesele[[#This Row],[Imie]]</f>
        <v>MarczynskaLiliana</v>
      </c>
      <c r="K238">
        <f>COUNTIF(pesele[nameid],pesele[[#This Row],[nameid]])-1</f>
        <v>0</v>
      </c>
      <c r="L238" s="9" t="str">
        <f>LEFT(pesele[[#This Row],[Imie]],1)&amp;LEFT(pesele[[#This Row],[Nazwisko]],3)&amp;RIGHT(pesele[[#This Row],[PESEL]],1)</f>
        <v>LMar6</v>
      </c>
      <c r="M238" s="9">
        <f>COUNTIF(pesele[id],pesele[[#This Row],[id]])-1</f>
        <v>0</v>
      </c>
    </row>
    <row r="239" spans="1:13" x14ac:dyDescent="0.25">
      <c r="A239" t="s">
        <v>560</v>
      </c>
      <c r="B239" t="s">
        <v>561</v>
      </c>
      <c r="C239" t="s">
        <v>351</v>
      </c>
      <c r="D239">
        <f>MID(pesele[[#This Row],[PESEL]],1,2)+1900+IF(pesele[[#This Row],[miesiac]]&gt;13,100,0)</f>
        <v>1909</v>
      </c>
      <c r="E239">
        <f>IF(VALUE(MID(pesele[[#This Row],[PESEL]],3,2))&gt;13,VALUE(MID(pesele[[#This Row],[PESEL]],3,2))-20,VALUE(MID(pesele[[#This Row],[PESEL]],3,2)))</f>
        <v>10</v>
      </c>
      <c r="F239">
        <f>VALUE(MID(pesele[[#This Row],[PESEL]],6,2))</f>
        <v>0</v>
      </c>
      <c r="G239" s="9">
        <f>VALUE(MID(pesele[[#This Row],[PESEL]],7,2))</f>
        <v>5</v>
      </c>
      <c r="H239" t="str">
        <f>IF(MOD(MID(pesele[[#This Row],[PESEL]],10,1),2)=0,"k","m")</f>
        <v>k</v>
      </c>
      <c r="I239">
        <f>IF(pesele[[#This Row],[plec]]="k",IF(RIGHT(pesele[[#This Row],[Imie]],1)="a",0,1),0)</f>
        <v>0</v>
      </c>
      <c r="J239" t="str">
        <f>pesele[[#This Row],[Nazwisko]]&amp;pesele[[#This Row],[Imie]]</f>
        <v>KrainskaMalgorzata</v>
      </c>
      <c r="K239">
        <f>COUNTIF(pesele[nameid],pesele[[#This Row],[nameid]])-1</f>
        <v>0</v>
      </c>
      <c r="L239" s="9" t="str">
        <f>LEFT(pesele[[#This Row],[Imie]],1)&amp;LEFT(pesele[[#This Row],[Nazwisko]],3)&amp;RIGHT(pesele[[#This Row],[PESEL]],1)</f>
        <v>MKra0</v>
      </c>
      <c r="M239" s="9">
        <f>COUNTIF(pesele[id],pesele[[#This Row],[id]])-1</f>
        <v>0</v>
      </c>
    </row>
    <row r="240" spans="1:13" x14ac:dyDescent="0.25">
      <c r="A240" t="s">
        <v>562</v>
      </c>
      <c r="B240" t="s">
        <v>563</v>
      </c>
      <c r="C240" t="s">
        <v>564</v>
      </c>
      <c r="D240">
        <f>MID(pesele[[#This Row],[PESEL]],1,2)+1900+IF(pesele[[#This Row],[miesiac]]&gt;13,100,0)</f>
        <v>1909</v>
      </c>
      <c r="E240">
        <f>IF(VALUE(MID(pesele[[#This Row],[PESEL]],3,2))&gt;13,VALUE(MID(pesele[[#This Row],[PESEL]],3,2))-20,VALUE(MID(pesele[[#This Row],[PESEL]],3,2)))</f>
        <v>10</v>
      </c>
      <c r="F240">
        <f>VALUE(MID(pesele[[#This Row],[PESEL]],6,2))</f>
        <v>0</v>
      </c>
      <c r="G240" s="9">
        <f>VALUE(MID(pesele[[#This Row],[PESEL]],7,2))</f>
        <v>5</v>
      </c>
      <c r="H240" t="str">
        <f>IF(MOD(MID(pesele[[#This Row],[PESEL]],10,1),2)=0,"k","m")</f>
        <v>k</v>
      </c>
      <c r="I240">
        <f>IF(pesele[[#This Row],[plec]]="k",IF(RIGHT(pesele[[#This Row],[Imie]],1)="a",0,1),0)</f>
        <v>0</v>
      </c>
      <c r="J240" t="str">
        <f>pesele[[#This Row],[Nazwisko]]&amp;pesele[[#This Row],[Imie]]</f>
        <v>OldakowskaKinga</v>
      </c>
      <c r="K240">
        <f>COUNTIF(pesele[nameid],pesele[[#This Row],[nameid]])-1</f>
        <v>0</v>
      </c>
      <c r="L240" s="9" t="str">
        <f>LEFT(pesele[[#This Row],[Imie]],1)&amp;LEFT(pesele[[#This Row],[Nazwisko]],3)&amp;RIGHT(pesele[[#This Row],[PESEL]],1)</f>
        <v>KOld1</v>
      </c>
      <c r="M240" s="9">
        <f>COUNTIF(pesele[id],pesele[[#This Row],[id]])-1</f>
        <v>0</v>
      </c>
    </row>
    <row r="241" spans="1:13" x14ac:dyDescent="0.25">
      <c r="A241" t="s">
        <v>592</v>
      </c>
      <c r="B241" t="s">
        <v>593</v>
      </c>
      <c r="C241" t="s">
        <v>92</v>
      </c>
      <c r="D241">
        <f>MID(pesele[[#This Row],[PESEL]],1,2)+1900+IF(pesele[[#This Row],[miesiac]]&gt;13,100,0)</f>
        <v>1909</v>
      </c>
      <c r="E241">
        <f>IF(VALUE(MID(pesele[[#This Row],[PESEL]],3,2))&gt;13,VALUE(MID(pesele[[#This Row],[PESEL]],3,2))-20,VALUE(MID(pesele[[#This Row],[PESEL]],3,2)))</f>
        <v>11</v>
      </c>
      <c r="F241">
        <f>VALUE(MID(pesele[[#This Row],[PESEL]],6,2))</f>
        <v>70</v>
      </c>
      <c r="G241" s="9">
        <f>VALUE(MID(pesele[[#This Row],[PESEL]],7,2))</f>
        <v>5</v>
      </c>
      <c r="H241" t="str">
        <f>IF(MOD(MID(pesele[[#This Row],[PESEL]],10,1),2)=0,"k","m")</f>
        <v>m</v>
      </c>
      <c r="I241">
        <f>IF(pesele[[#This Row],[plec]]="k",IF(RIGHT(pesele[[#This Row],[Imie]],1)="a",0,1),0)</f>
        <v>0</v>
      </c>
      <c r="J241" t="str">
        <f>pesele[[#This Row],[Nazwisko]]&amp;pesele[[#This Row],[Imie]]</f>
        <v>RysakIgor</v>
      </c>
      <c r="K241">
        <f>COUNTIF(pesele[nameid],pesele[[#This Row],[nameid]])-1</f>
        <v>0</v>
      </c>
      <c r="L241" s="9" t="str">
        <f>LEFT(pesele[[#This Row],[Imie]],1)&amp;LEFT(pesele[[#This Row],[Nazwisko]],3)&amp;RIGHT(pesele[[#This Row],[PESEL]],1)</f>
        <v>IRys0</v>
      </c>
      <c r="M241" s="9">
        <f>COUNTIF(pesele[id],pesele[[#This Row],[id]])-1</f>
        <v>0</v>
      </c>
    </row>
    <row r="242" spans="1:13" x14ac:dyDescent="0.25">
      <c r="A242" t="s">
        <v>605</v>
      </c>
      <c r="B242" t="s">
        <v>606</v>
      </c>
      <c r="C242" t="s">
        <v>607</v>
      </c>
      <c r="D242">
        <f>MID(pesele[[#This Row],[PESEL]],1,2)+1900+IF(pesele[[#This Row],[miesiac]]&gt;13,100,0)</f>
        <v>1909</v>
      </c>
      <c r="E242">
        <f>IF(VALUE(MID(pesele[[#This Row],[PESEL]],3,2))&gt;13,VALUE(MID(pesele[[#This Row],[PESEL]],3,2))-20,VALUE(MID(pesele[[#This Row],[PESEL]],3,2)))</f>
        <v>11</v>
      </c>
      <c r="F242">
        <f>VALUE(MID(pesele[[#This Row],[PESEL]],6,2))</f>
        <v>0</v>
      </c>
      <c r="G242" s="9">
        <f>VALUE(MID(pesele[[#This Row],[PESEL]],7,2))</f>
        <v>5</v>
      </c>
      <c r="H242" t="str">
        <f>IF(MOD(MID(pesele[[#This Row],[PESEL]],10,1),2)=0,"k","m")</f>
        <v>k</v>
      </c>
      <c r="I242">
        <f>IF(pesele[[#This Row],[plec]]="k",IF(RIGHT(pesele[[#This Row],[Imie]],1)="a",0,1),0)</f>
        <v>0</v>
      </c>
      <c r="J242" t="str">
        <f>pesele[[#This Row],[Nazwisko]]&amp;pesele[[#This Row],[Imie]]</f>
        <v>SeredynskaJoanna</v>
      </c>
      <c r="K242">
        <f>COUNTIF(pesele[nameid],pesele[[#This Row],[nameid]])-1</f>
        <v>0</v>
      </c>
      <c r="L242" s="9" t="str">
        <f>LEFT(pesele[[#This Row],[Imie]],1)&amp;LEFT(pesele[[#This Row],[Nazwisko]],3)&amp;RIGHT(pesele[[#This Row],[PESEL]],1)</f>
        <v>JSer4</v>
      </c>
      <c r="M242" s="9">
        <f>COUNTIF(pesele[id],pesele[[#This Row],[id]])-1</f>
        <v>0</v>
      </c>
    </row>
    <row r="243" spans="1:13" x14ac:dyDescent="0.25">
      <c r="A243" t="s">
        <v>608</v>
      </c>
      <c r="B243" t="s">
        <v>609</v>
      </c>
      <c r="C243" t="s">
        <v>53</v>
      </c>
      <c r="D243">
        <f>MID(pesele[[#This Row],[PESEL]],1,2)+1900+IF(pesele[[#This Row],[miesiac]]&gt;13,100,0)</f>
        <v>1909</v>
      </c>
      <c r="E243">
        <f>IF(VALUE(MID(pesele[[#This Row],[PESEL]],3,2))&gt;13,VALUE(MID(pesele[[#This Row],[PESEL]],3,2))-20,VALUE(MID(pesele[[#This Row],[PESEL]],3,2)))</f>
        <v>11</v>
      </c>
      <c r="F243">
        <f>VALUE(MID(pesele[[#This Row],[PESEL]],6,2))</f>
        <v>0</v>
      </c>
      <c r="G243" s="9">
        <f>VALUE(MID(pesele[[#This Row],[PESEL]],7,2))</f>
        <v>5</v>
      </c>
      <c r="H243" t="str">
        <f>IF(MOD(MID(pesele[[#This Row],[PESEL]],10,1),2)=0,"k","m")</f>
        <v>m</v>
      </c>
      <c r="I243">
        <f>IF(pesele[[#This Row],[plec]]="k",IF(RIGHT(pesele[[#This Row],[Imie]],1)="a",0,1),0)</f>
        <v>0</v>
      </c>
      <c r="J243" t="str">
        <f>pesele[[#This Row],[Nazwisko]]&amp;pesele[[#This Row],[Imie]]</f>
        <v>AfeltowiczWojciech</v>
      </c>
      <c r="K243">
        <f>COUNTIF(pesele[nameid],pesele[[#This Row],[nameid]])-1</f>
        <v>0</v>
      </c>
      <c r="L243" s="9" t="str">
        <f>LEFT(pesele[[#This Row],[Imie]],1)&amp;LEFT(pesele[[#This Row],[Nazwisko]],3)&amp;RIGHT(pesele[[#This Row],[PESEL]],1)</f>
        <v>WAfe2</v>
      </c>
      <c r="M243" s="9">
        <f>COUNTIF(pesele[id],pesele[[#This Row],[id]])-1</f>
        <v>0</v>
      </c>
    </row>
    <row r="244" spans="1:13" x14ac:dyDescent="0.25">
      <c r="A244" t="s">
        <v>632</v>
      </c>
      <c r="B244" t="s">
        <v>633</v>
      </c>
      <c r="C244" t="s">
        <v>233</v>
      </c>
      <c r="D244">
        <f>MID(pesele[[#This Row],[PESEL]],1,2)+1900+IF(pesele[[#This Row],[miesiac]]&gt;13,100,0)</f>
        <v>1909</v>
      </c>
      <c r="E244">
        <f>IF(VALUE(MID(pesele[[#This Row],[PESEL]],3,2))&gt;13,VALUE(MID(pesele[[#This Row],[PESEL]],3,2))-20,VALUE(MID(pesele[[#This Row],[PESEL]],3,2)))</f>
        <v>11</v>
      </c>
      <c r="F244">
        <f>VALUE(MID(pesele[[#This Row],[PESEL]],6,2))</f>
        <v>50</v>
      </c>
      <c r="G244" s="9">
        <f>VALUE(MID(pesele[[#This Row],[PESEL]],7,2))</f>
        <v>5</v>
      </c>
      <c r="H244" t="str">
        <f>IF(MOD(MID(pesele[[#This Row],[PESEL]],10,1),2)=0,"k","m")</f>
        <v>k</v>
      </c>
      <c r="I244">
        <f>IF(pesele[[#This Row],[plec]]="k",IF(RIGHT(pesele[[#This Row],[Imie]],1)="a",0,1),0)</f>
        <v>0</v>
      </c>
      <c r="J244" t="str">
        <f>pesele[[#This Row],[Nazwisko]]&amp;pesele[[#This Row],[Imie]]</f>
        <v>CzartoryjskaWiktoria</v>
      </c>
      <c r="K244">
        <f>COUNTIF(pesele[nameid],pesele[[#This Row],[nameid]])-1</f>
        <v>0</v>
      </c>
      <c r="L244" s="9" t="str">
        <f>LEFT(pesele[[#This Row],[Imie]],1)&amp;LEFT(pesele[[#This Row],[Nazwisko]],3)&amp;RIGHT(pesele[[#This Row],[PESEL]],1)</f>
        <v>WCza3</v>
      </c>
      <c r="M244" s="9">
        <f>COUNTIF(pesele[id],pesele[[#This Row],[id]])-1</f>
        <v>0</v>
      </c>
    </row>
    <row r="245" spans="1:13" x14ac:dyDescent="0.25">
      <c r="A245" t="s">
        <v>676</v>
      </c>
      <c r="B245" t="s">
        <v>677</v>
      </c>
      <c r="C245" t="s">
        <v>105</v>
      </c>
      <c r="D245">
        <f>MID(pesele[[#This Row],[PESEL]],1,2)+1900+IF(pesele[[#This Row],[miesiac]]&gt;13,100,0)</f>
        <v>1909</v>
      </c>
      <c r="E245">
        <f>IF(VALUE(MID(pesele[[#This Row],[PESEL]],3,2))&gt;13,VALUE(MID(pesele[[#This Row],[PESEL]],3,2))-20,VALUE(MID(pesele[[#This Row],[PESEL]],3,2)))</f>
        <v>11</v>
      </c>
      <c r="F245">
        <f>VALUE(MID(pesele[[#This Row],[PESEL]],6,2))</f>
        <v>50</v>
      </c>
      <c r="G245" s="9">
        <f>VALUE(MID(pesele[[#This Row],[PESEL]],7,2))</f>
        <v>5</v>
      </c>
      <c r="H245" t="str">
        <f>IF(MOD(MID(pesele[[#This Row],[PESEL]],10,1),2)=0,"k","m")</f>
        <v>m</v>
      </c>
      <c r="I245">
        <f>IF(pesele[[#This Row],[plec]]="k",IF(RIGHT(pesele[[#This Row],[Imie]],1)="a",0,1),0)</f>
        <v>0</v>
      </c>
      <c r="J245" t="str">
        <f>pesele[[#This Row],[Nazwisko]]&amp;pesele[[#This Row],[Imie]]</f>
        <v>OlszewskiKacper</v>
      </c>
      <c r="K245">
        <f>COUNTIF(pesele[nameid],pesele[[#This Row],[nameid]])-1</f>
        <v>0</v>
      </c>
      <c r="L245" s="9" t="str">
        <f>LEFT(pesele[[#This Row],[Imie]],1)&amp;LEFT(pesele[[#This Row],[Nazwisko]],3)&amp;RIGHT(pesele[[#This Row],[PESEL]],1)</f>
        <v>KOls7</v>
      </c>
      <c r="M245" s="9">
        <f>COUNTIF(pesele[id],pesele[[#This Row],[id]])-1</f>
        <v>0</v>
      </c>
    </row>
    <row r="246" spans="1:13" x14ac:dyDescent="0.25">
      <c r="A246" t="s">
        <v>678</v>
      </c>
      <c r="B246" t="s">
        <v>679</v>
      </c>
      <c r="C246" t="s">
        <v>73</v>
      </c>
      <c r="D246">
        <f>MID(pesele[[#This Row],[PESEL]],1,2)+1900+IF(pesele[[#This Row],[miesiac]]&gt;13,100,0)</f>
        <v>1909</v>
      </c>
      <c r="E246">
        <f>IF(VALUE(MID(pesele[[#This Row],[PESEL]],3,2))&gt;13,VALUE(MID(pesele[[#This Row],[PESEL]],3,2))-20,VALUE(MID(pesele[[#This Row],[PESEL]],3,2)))</f>
        <v>11</v>
      </c>
      <c r="F246">
        <f>VALUE(MID(pesele[[#This Row],[PESEL]],6,2))</f>
        <v>50</v>
      </c>
      <c r="G246" s="9">
        <f>VALUE(MID(pesele[[#This Row],[PESEL]],7,2))</f>
        <v>5</v>
      </c>
      <c r="H246" t="str">
        <f>IF(MOD(MID(pesele[[#This Row],[PESEL]],10,1),2)=0,"k","m")</f>
        <v>m</v>
      </c>
      <c r="I246">
        <f>IF(pesele[[#This Row],[plec]]="k",IF(RIGHT(pesele[[#This Row],[Imie]],1)="a",0,1),0)</f>
        <v>0</v>
      </c>
      <c r="J246" t="str">
        <f>pesele[[#This Row],[Nazwisko]]&amp;pesele[[#This Row],[Imie]]</f>
        <v>PolubinskiPiotr</v>
      </c>
      <c r="K246">
        <f>COUNTIF(pesele[nameid],pesele[[#This Row],[nameid]])-1</f>
        <v>0</v>
      </c>
      <c r="L246" s="9" t="str">
        <f>LEFT(pesele[[#This Row],[Imie]],1)&amp;LEFT(pesele[[#This Row],[Nazwisko]],3)&amp;RIGHT(pesele[[#This Row],[PESEL]],1)</f>
        <v>PPol0</v>
      </c>
      <c r="M246" s="9">
        <f>COUNTIF(pesele[id],pesele[[#This Row],[id]])-1</f>
        <v>0</v>
      </c>
    </row>
    <row r="247" spans="1:13" x14ac:dyDescent="0.25">
      <c r="A247" t="s">
        <v>680</v>
      </c>
      <c r="B247" t="s">
        <v>681</v>
      </c>
      <c r="C247" t="s">
        <v>499</v>
      </c>
      <c r="D247">
        <f>MID(pesele[[#This Row],[PESEL]],1,2)+1900+IF(pesele[[#This Row],[miesiac]]&gt;13,100,0)</f>
        <v>1909</v>
      </c>
      <c r="E247">
        <f>IF(VALUE(MID(pesele[[#This Row],[PESEL]],3,2))&gt;13,VALUE(MID(pesele[[#This Row],[PESEL]],3,2))-20,VALUE(MID(pesele[[#This Row],[PESEL]],3,2)))</f>
        <v>11</v>
      </c>
      <c r="F247">
        <f>VALUE(MID(pesele[[#This Row],[PESEL]],6,2))</f>
        <v>60</v>
      </c>
      <c r="G247" s="9">
        <f>VALUE(MID(pesele[[#This Row],[PESEL]],7,2))</f>
        <v>5</v>
      </c>
      <c r="H247" t="str">
        <f>IF(MOD(MID(pesele[[#This Row],[PESEL]],10,1),2)=0,"k","m")</f>
        <v>m</v>
      </c>
      <c r="I247">
        <f>IF(pesele[[#This Row],[plec]]="k",IF(RIGHT(pesele[[#This Row],[Imie]],1)="a",0,1),0)</f>
        <v>0</v>
      </c>
      <c r="J247" t="str">
        <f>pesele[[#This Row],[Nazwisko]]&amp;pesele[[#This Row],[Imie]]</f>
        <v>BudnyTomasz</v>
      </c>
      <c r="K247">
        <f>COUNTIF(pesele[nameid],pesele[[#This Row],[nameid]])-1</f>
        <v>0</v>
      </c>
      <c r="L247" s="9" t="str">
        <f>LEFT(pesele[[#This Row],[Imie]],1)&amp;LEFT(pesele[[#This Row],[Nazwisko]],3)&amp;RIGHT(pesele[[#This Row],[PESEL]],1)</f>
        <v>TBud8</v>
      </c>
      <c r="M247" s="9">
        <f>COUNTIF(pesele[id],pesele[[#This Row],[id]])-1</f>
        <v>0</v>
      </c>
    </row>
    <row r="248" spans="1:13" x14ac:dyDescent="0.25">
      <c r="A248" t="s">
        <v>682</v>
      </c>
      <c r="B248" t="s">
        <v>683</v>
      </c>
      <c r="C248" t="s">
        <v>73</v>
      </c>
      <c r="D248">
        <f>MID(pesele[[#This Row],[PESEL]],1,2)+1900+IF(pesele[[#This Row],[miesiac]]&gt;13,100,0)</f>
        <v>1909</v>
      </c>
      <c r="E248">
        <f>IF(VALUE(MID(pesele[[#This Row],[PESEL]],3,2))&gt;13,VALUE(MID(pesele[[#This Row],[PESEL]],3,2))-20,VALUE(MID(pesele[[#This Row],[PESEL]],3,2)))</f>
        <v>11</v>
      </c>
      <c r="F248">
        <f>VALUE(MID(pesele[[#This Row],[PESEL]],6,2))</f>
        <v>60</v>
      </c>
      <c r="G248" s="9">
        <f>VALUE(MID(pesele[[#This Row],[PESEL]],7,2))</f>
        <v>5</v>
      </c>
      <c r="H248" t="str">
        <f>IF(MOD(MID(pesele[[#This Row],[PESEL]],10,1),2)=0,"k","m")</f>
        <v>m</v>
      </c>
      <c r="I248">
        <f>IF(pesele[[#This Row],[plec]]="k",IF(RIGHT(pesele[[#This Row],[Imie]],1)="a",0,1),0)</f>
        <v>0</v>
      </c>
      <c r="J248" t="str">
        <f>pesele[[#This Row],[Nazwisko]]&amp;pesele[[#This Row],[Imie]]</f>
        <v>FiebigPiotr</v>
      </c>
      <c r="K248">
        <f>COUNTIF(pesele[nameid],pesele[[#This Row],[nameid]])-1</f>
        <v>0</v>
      </c>
      <c r="L248" s="9" t="str">
        <f>LEFT(pesele[[#This Row],[Imie]],1)&amp;LEFT(pesele[[#This Row],[Nazwisko]],3)&amp;RIGHT(pesele[[#This Row],[PESEL]],1)</f>
        <v>PFie6</v>
      </c>
      <c r="M248" s="9">
        <f>COUNTIF(pesele[id],pesele[[#This Row],[id]])-1</f>
        <v>0</v>
      </c>
    </row>
    <row r="249" spans="1:13" x14ac:dyDescent="0.25">
      <c r="A249" t="s">
        <v>700</v>
      </c>
      <c r="B249" t="s">
        <v>701</v>
      </c>
      <c r="C249" t="s">
        <v>702</v>
      </c>
      <c r="D249">
        <f>MID(pesele[[#This Row],[PESEL]],1,2)+1900+IF(pesele[[#This Row],[miesiac]]&gt;13,100,0)</f>
        <v>1909</v>
      </c>
      <c r="E249">
        <f>IF(VALUE(MID(pesele[[#This Row],[PESEL]],3,2))&gt;13,VALUE(MID(pesele[[#This Row],[PESEL]],3,2))-20,VALUE(MID(pesele[[#This Row],[PESEL]],3,2)))</f>
        <v>12</v>
      </c>
      <c r="F249">
        <f>VALUE(MID(pesele[[#This Row],[PESEL]],6,2))</f>
        <v>10</v>
      </c>
      <c r="G249" s="9">
        <f>VALUE(MID(pesele[[#This Row],[PESEL]],7,2))</f>
        <v>5</v>
      </c>
      <c r="H249" t="str">
        <f>IF(MOD(MID(pesele[[#This Row],[PESEL]],10,1),2)=0,"k","m")</f>
        <v>k</v>
      </c>
      <c r="I249">
        <f>IF(pesele[[#This Row],[plec]]="k",IF(RIGHT(pesele[[#This Row],[Imie]],1)="a",0,1),0)</f>
        <v>0</v>
      </c>
      <c r="J249" t="str">
        <f>pesele[[#This Row],[Nazwisko]]&amp;pesele[[#This Row],[Imie]]</f>
        <v>PiorkowskaKalina</v>
      </c>
      <c r="K249">
        <f>COUNTIF(pesele[nameid],pesele[[#This Row],[nameid]])-1</f>
        <v>0</v>
      </c>
      <c r="L249" s="9" t="str">
        <f>LEFT(pesele[[#This Row],[Imie]],1)&amp;LEFT(pesele[[#This Row],[Nazwisko]],3)&amp;RIGHT(pesele[[#This Row],[PESEL]],1)</f>
        <v>KPio0</v>
      </c>
      <c r="M249" s="9">
        <f>COUNTIF(pesele[id],pesele[[#This Row],[id]])-1</f>
        <v>0</v>
      </c>
    </row>
    <row r="250" spans="1:13" x14ac:dyDescent="0.25">
      <c r="A250" t="s">
        <v>712</v>
      </c>
      <c r="B250" t="s">
        <v>174</v>
      </c>
      <c r="C250" t="s">
        <v>219</v>
      </c>
      <c r="D250">
        <f>MID(pesele[[#This Row],[PESEL]],1,2)+1900+IF(pesele[[#This Row],[miesiac]]&gt;13,100,0)</f>
        <v>1909</v>
      </c>
      <c r="E250">
        <f>IF(VALUE(MID(pesele[[#This Row],[PESEL]],3,2))&gt;13,VALUE(MID(pesele[[#This Row],[PESEL]],3,2))-20,VALUE(MID(pesele[[#This Row],[PESEL]],3,2)))</f>
        <v>12</v>
      </c>
      <c r="F250">
        <f>VALUE(MID(pesele[[#This Row],[PESEL]],6,2))</f>
        <v>50</v>
      </c>
      <c r="G250" s="9">
        <f>VALUE(MID(pesele[[#This Row],[PESEL]],7,2))</f>
        <v>5</v>
      </c>
      <c r="H250" t="str">
        <f>IF(MOD(MID(pesele[[#This Row],[PESEL]],10,1),2)=0,"k","m")</f>
        <v>m</v>
      </c>
      <c r="I250">
        <f>IF(pesele[[#This Row],[plec]]="k",IF(RIGHT(pesele[[#This Row],[Imie]],1)="a",0,1),0)</f>
        <v>0</v>
      </c>
      <c r="J250" t="str">
        <f>pesele[[#This Row],[Nazwisko]]&amp;pesele[[#This Row],[Imie]]</f>
        <v>PiotrowskiMariusz</v>
      </c>
      <c r="K250">
        <f>COUNTIF(pesele[nameid],pesele[[#This Row],[nameid]])-1</f>
        <v>0</v>
      </c>
      <c r="L250" s="9" t="str">
        <f>LEFT(pesele[[#This Row],[Imie]],1)&amp;LEFT(pesele[[#This Row],[Nazwisko]],3)&amp;RIGHT(pesele[[#This Row],[PESEL]],1)</f>
        <v>MPio7</v>
      </c>
      <c r="M250" s="9">
        <f>COUNTIF(pesele[id],pesele[[#This Row],[id]])-1</f>
        <v>0</v>
      </c>
    </row>
    <row r="251" spans="1:13" x14ac:dyDescent="0.25">
      <c r="A251" t="s">
        <v>715</v>
      </c>
      <c r="B251" t="s">
        <v>716</v>
      </c>
      <c r="C251" t="s">
        <v>413</v>
      </c>
      <c r="D251">
        <f>MID(pesele[[#This Row],[PESEL]],1,2)+1900+IF(pesele[[#This Row],[miesiac]]&gt;13,100,0)</f>
        <v>1909</v>
      </c>
      <c r="E251">
        <f>IF(VALUE(MID(pesele[[#This Row],[PESEL]],3,2))&gt;13,VALUE(MID(pesele[[#This Row],[PESEL]],3,2))-20,VALUE(MID(pesele[[#This Row],[PESEL]],3,2)))</f>
        <v>12</v>
      </c>
      <c r="F251">
        <f>VALUE(MID(pesele[[#This Row],[PESEL]],6,2))</f>
        <v>60</v>
      </c>
      <c r="G251" s="9">
        <f>VALUE(MID(pesele[[#This Row],[PESEL]],7,2))</f>
        <v>5</v>
      </c>
      <c r="H251" t="str">
        <f>IF(MOD(MID(pesele[[#This Row],[PESEL]],10,1),2)=0,"k","m")</f>
        <v>k</v>
      </c>
      <c r="I251">
        <f>IF(pesele[[#This Row],[plec]]="k",IF(RIGHT(pesele[[#This Row],[Imie]],1)="a",0,1),0)</f>
        <v>0</v>
      </c>
      <c r="J251" t="str">
        <f>pesele[[#This Row],[Nazwisko]]&amp;pesele[[#This Row],[Imie]]</f>
        <v>OszmanaKatarzyna</v>
      </c>
      <c r="K251">
        <f>COUNTIF(pesele[nameid],pesele[[#This Row],[nameid]])-1</f>
        <v>0</v>
      </c>
      <c r="L251" s="9" t="str">
        <f>LEFT(pesele[[#This Row],[Imie]],1)&amp;LEFT(pesele[[#This Row],[Nazwisko]],3)&amp;RIGHT(pesele[[#This Row],[PESEL]],1)</f>
        <v>KOsz5</v>
      </c>
      <c r="M251" s="9">
        <f>COUNTIF(pesele[id],pesele[[#This Row],[id]])-1</f>
        <v>0</v>
      </c>
    </row>
    <row r="252" spans="1:13" x14ac:dyDescent="0.25">
      <c r="A252" t="s">
        <v>717</v>
      </c>
      <c r="B252" t="s">
        <v>718</v>
      </c>
      <c r="C252" t="s">
        <v>25</v>
      </c>
      <c r="D252">
        <f>MID(pesele[[#This Row],[PESEL]],1,2)+1900+IF(pesele[[#This Row],[miesiac]]&gt;13,100,0)</f>
        <v>1909</v>
      </c>
      <c r="E252">
        <f>IF(VALUE(MID(pesele[[#This Row],[PESEL]],3,2))&gt;13,VALUE(MID(pesele[[#This Row],[PESEL]],3,2))-20,VALUE(MID(pesele[[#This Row],[PESEL]],3,2)))</f>
        <v>12</v>
      </c>
      <c r="F252">
        <f>VALUE(MID(pesele[[#This Row],[PESEL]],6,2))</f>
        <v>80</v>
      </c>
      <c r="G252" s="9">
        <f>VALUE(MID(pesele[[#This Row],[PESEL]],7,2))</f>
        <v>5</v>
      </c>
      <c r="H252" t="str">
        <f>IF(MOD(MID(pesele[[#This Row],[PESEL]],10,1),2)=0,"k","m")</f>
        <v>m</v>
      </c>
      <c r="I252">
        <f>IF(pesele[[#This Row],[plec]]="k",IF(RIGHT(pesele[[#This Row],[Imie]],1)="a",0,1),0)</f>
        <v>0</v>
      </c>
      <c r="J252" t="str">
        <f>pesele[[#This Row],[Nazwisko]]&amp;pesele[[#This Row],[Imie]]</f>
        <v>RozekJacek</v>
      </c>
      <c r="K252">
        <f>COUNTIF(pesele[nameid],pesele[[#This Row],[nameid]])-1</f>
        <v>0</v>
      </c>
      <c r="L252" s="9" t="str">
        <f>LEFT(pesele[[#This Row],[Imie]],1)&amp;LEFT(pesele[[#This Row],[Nazwisko]],3)&amp;RIGHT(pesele[[#This Row],[PESEL]],1)</f>
        <v>JRoz4</v>
      </c>
      <c r="M252" s="9">
        <f>COUNTIF(pesele[id],pesele[[#This Row],[id]])-1</f>
        <v>0</v>
      </c>
    </row>
    <row r="253" spans="1:13" x14ac:dyDescent="0.25">
      <c r="A253" t="s">
        <v>719</v>
      </c>
      <c r="B253" t="s">
        <v>720</v>
      </c>
      <c r="C253" t="s">
        <v>721</v>
      </c>
      <c r="D253">
        <f>MID(pesele[[#This Row],[PESEL]],1,2)+1900+IF(pesele[[#This Row],[miesiac]]&gt;13,100,0)</f>
        <v>1909</v>
      </c>
      <c r="E253">
        <f>IF(VALUE(MID(pesele[[#This Row],[PESEL]],3,2))&gt;13,VALUE(MID(pesele[[#This Row],[PESEL]],3,2))-20,VALUE(MID(pesele[[#This Row],[PESEL]],3,2)))</f>
        <v>12</v>
      </c>
      <c r="F253">
        <f>VALUE(MID(pesele[[#This Row],[PESEL]],6,2))</f>
        <v>90</v>
      </c>
      <c r="G253" s="9">
        <f>VALUE(MID(pesele[[#This Row],[PESEL]],7,2))</f>
        <v>5</v>
      </c>
      <c r="H253" t="str">
        <f>IF(MOD(MID(pesele[[#This Row],[PESEL]],10,1),2)=0,"k","m")</f>
        <v>k</v>
      </c>
      <c r="I253">
        <f>IF(pesele[[#This Row],[plec]]="k",IF(RIGHT(pesele[[#This Row],[Imie]],1)="a",0,1),0)</f>
        <v>0</v>
      </c>
      <c r="J253" t="str">
        <f>pesele[[#This Row],[Nazwisko]]&amp;pesele[[#This Row],[Imie]]</f>
        <v>BajerJadwiga</v>
      </c>
      <c r="K253">
        <f>COUNTIF(pesele[nameid],pesele[[#This Row],[nameid]])-1</f>
        <v>0</v>
      </c>
      <c r="L253" s="9" t="str">
        <f>LEFT(pesele[[#This Row],[Imie]],1)&amp;LEFT(pesele[[#This Row],[Nazwisko]],3)&amp;RIGHT(pesele[[#This Row],[PESEL]],1)</f>
        <v>JBaj7</v>
      </c>
      <c r="M253" s="9">
        <f>COUNTIF(pesele[id],pesele[[#This Row],[id]])-1</f>
        <v>0</v>
      </c>
    </row>
    <row r="254" spans="1:13" x14ac:dyDescent="0.25">
      <c r="A254" t="s">
        <v>739</v>
      </c>
      <c r="B254" t="s">
        <v>740</v>
      </c>
      <c r="C254" t="s">
        <v>131</v>
      </c>
      <c r="D254">
        <f>MID(pesele[[#This Row],[PESEL]],1,2)+1900+IF(pesele[[#This Row],[miesiac]]&gt;13,100,0)</f>
        <v>1909</v>
      </c>
      <c r="E254">
        <f>IF(VALUE(MID(pesele[[#This Row],[PESEL]],3,2))&gt;13,VALUE(MID(pesele[[#This Row],[PESEL]],3,2))-20,VALUE(MID(pesele[[#This Row],[PESEL]],3,2)))</f>
        <v>12</v>
      </c>
      <c r="F254">
        <f>VALUE(MID(pesele[[#This Row],[PESEL]],6,2))</f>
        <v>30</v>
      </c>
      <c r="G254" s="9">
        <f>VALUE(MID(pesele[[#This Row],[PESEL]],7,2))</f>
        <v>5</v>
      </c>
      <c r="H254" t="str">
        <f>IF(MOD(MID(pesele[[#This Row],[PESEL]],10,1),2)=0,"k","m")</f>
        <v>k</v>
      </c>
      <c r="I254">
        <f>IF(pesele[[#This Row],[plec]]="k",IF(RIGHT(pesele[[#This Row],[Imie]],1)="a",0,1),0)</f>
        <v>0</v>
      </c>
      <c r="J254" t="str">
        <f>pesele[[#This Row],[Nazwisko]]&amp;pesele[[#This Row],[Imie]]</f>
        <v>GreszczukOliwia</v>
      </c>
      <c r="K254">
        <f>COUNTIF(pesele[nameid],pesele[[#This Row],[nameid]])-1</f>
        <v>0</v>
      </c>
      <c r="L254" s="9" t="str">
        <f>LEFT(pesele[[#This Row],[Imie]],1)&amp;LEFT(pesele[[#This Row],[Nazwisko]],3)&amp;RIGHT(pesele[[#This Row],[PESEL]],1)</f>
        <v>OGre2</v>
      </c>
      <c r="M254" s="9">
        <f>COUNTIF(pesele[id],pesele[[#This Row],[id]])-1</f>
        <v>0</v>
      </c>
    </row>
    <row r="255" spans="1:13" x14ac:dyDescent="0.25">
      <c r="A255" t="s">
        <v>755</v>
      </c>
      <c r="B255" t="s">
        <v>107</v>
      </c>
      <c r="C255" t="s">
        <v>64</v>
      </c>
      <c r="D255">
        <f>MID(pesele[[#This Row],[PESEL]],1,2)+1900+IF(pesele[[#This Row],[miesiac]]&gt;13,100,0)</f>
        <v>1909</v>
      </c>
      <c r="E255">
        <f>IF(VALUE(MID(pesele[[#This Row],[PESEL]],3,2))&gt;13,VALUE(MID(pesele[[#This Row],[PESEL]],3,2))-20,VALUE(MID(pesele[[#This Row],[PESEL]],3,2)))</f>
        <v>12</v>
      </c>
      <c r="F255">
        <f>VALUE(MID(pesele[[#This Row],[PESEL]],6,2))</f>
        <v>80</v>
      </c>
      <c r="G255" s="9">
        <f>VALUE(MID(pesele[[#This Row],[PESEL]],7,2))</f>
        <v>5</v>
      </c>
      <c r="H255" t="str">
        <f>IF(MOD(MID(pesele[[#This Row],[PESEL]],10,1),2)=0,"k","m")</f>
        <v>m</v>
      </c>
      <c r="I255">
        <f>IF(pesele[[#This Row],[plec]]="k",IF(RIGHT(pesele[[#This Row],[Imie]],1)="a",0,1),0)</f>
        <v>0</v>
      </c>
      <c r="J255" t="str">
        <f>pesele[[#This Row],[Nazwisko]]&amp;pesele[[#This Row],[Imie]]</f>
        <v>KaminskiMikolaj</v>
      </c>
      <c r="K255">
        <f>COUNTIF(pesele[nameid],pesele[[#This Row],[nameid]])-1</f>
        <v>0</v>
      </c>
      <c r="L255" s="9" t="str">
        <f>LEFT(pesele[[#This Row],[Imie]],1)&amp;LEFT(pesele[[#This Row],[Nazwisko]],3)&amp;RIGHT(pesele[[#This Row],[PESEL]],1)</f>
        <v>MKam6</v>
      </c>
      <c r="M255" s="9">
        <f>COUNTIF(pesele[id],pesele[[#This Row],[id]])-1</f>
        <v>0</v>
      </c>
    </row>
    <row r="256" spans="1:13" x14ac:dyDescent="0.25">
      <c r="A256" t="s">
        <v>761</v>
      </c>
      <c r="B256" t="s">
        <v>762</v>
      </c>
      <c r="C256" t="s">
        <v>86</v>
      </c>
      <c r="D256">
        <f>MID(pesele[[#This Row],[PESEL]],1,2)+1900+IF(pesele[[#This Row],[miesiac]]&gt;13,100,0)</f>
        <v>1909</v>
      </c>
      <c r="E256">
        <f>IF(VALUE(MID(pesele[[#This Row],[PESEL]],3,2))&gt;13,VALUE(MID(pesele[[#This Row],[PESEL]],3,2))-20,VALUE(MID(pesele[[#This Row],[PESEL]],3,2)))</f>
        <v>12</v>
      </c>
      <c r="F256">
        <f>VALUE(MID(pesele[[#This Row],[PESEL]],6,2))</f>
        <v>90</v>
      </c>
      <c r="G256" s="9">
        <f>VALUE(MID(pesele[[#This Row],[PESEL]],7,2))</f>
        <v>5</v>
      </c>
      <c r="H256" t="str">
        <f>IF(MOD(MID(pesele[[#This Row],[PESEL]],10,1),2)=0,"k","m")</f>
        <v>k</v>
      </c>
      <c r="I256">
        <f>IF(pesele[[#This Row],[plec]]="k",IF(RIGHT(pesele[[#This Row],[Imie]],1)="a",0,1),0)</f>
        <v>0</v>
      </c>
      <c r="J256" t="str">
        <f>pesele[[#This Row],[Nazwisko]]&amp;pesele[[#This Row],[Imie]]</f>
        <v>BajurskaZuzanna</v>
      </c>
      <c r="K256">
        <f>COUNTIF(pesele[nameid],pesele[[#This Row],[nameid]])-1</f>
        <v>0</v>
      </c>
      <c r="L256" s="9" t="str">
        <f>LEFT(pesele[[#This Row],[Imie]],1)&amp;LEFT(pesele[[#This Row],[Nazwisko]],3)&amp;RIGHT(pesele[[#This Row],[PESEL]],1)</f>
        <v>ZBaj9</v>
      </c>
      <c r="M256" s="9">
        <f>COUNTIF(pesele[id],pesele[[#This Row],[id]])-1</f>
        <v>0</v>
      </c>
    </row>
    <row r="257" spans="1:13" x14ac:dyDescent="0.25">
      <c r="A257" t="s">
        <v>785</v>
      </c>
      <c r="B257" t="s">
        <v>786</v>
      </c>
      <c r="C257" t="s">
        <v>787</v>
      </c>
      <c r="D257">
        <f>MID(pesele[[#This Row],[PESEL]],1,2)+1900+IF(pesele[[#This Row],[miesiac]]&gt;13,100,0)</f>
        <v>1909</v>
      </c>
      <c r="E257">
        <f>IF(VALUE(MID(pesele[[#This Row],[PESEL]],3,2))&gt;13,VALUE(MID(pesele[[#This Row],[PESEL]],3,2))-20,VALUE(MID(pesele[[#This Row],[PESEL]],3,2)))</f>
        <v>12</v>
      </c>
      <c r="F257">
        <f>VALUE(MID(pesele[[#This Row],[PESEL]],6,2))</f>
        <v>50</v>
      </c>
      <c r="G257" s="9">
        <f>VALUE(MID(pesele[[#This Row],[PESEL]],7,2))</f>
        <v>5</v>
      </c>
      <c r="H257" t="str">
        <f>IF(MOD(MID(pesele[[#This Row],[PESEL]],10,1),2)=0,"k","m")</f>
        <v>k</v>
      </c>
      <c r="I257">
        <f>IF(pesele[[#This Row],[plec]]="k",IF(RIGHT(pesele[[#This Row],[Imie]],1)="a",0,1),0)</f>
        <v>0</v>
      </c>
      <c r="J257" t="str">
        <f>pesele[[#This Row],[Nazwisko]]&amp;pesele[[#This Row],[Imie]]</f>
        <v>WalaszekAngelika</v>
      </c>
      <c r="K257">
        <f>COUNTIF(pesele[nameid],pesele[[#This Row],[nameid]])-1</f>
        <v>0</v>
      </c>
      <c r="L257" s="9" t="str">
        <f>LEFT(pesele[[#This Row],[Imie]],1)&amp;LEFT(pesele[[#This Row],[Nazwisko]],3)&amp;RIGHT(pesele[[#This Row],[PESEL]],1)</f>
        <v>AWal1</v>
      </c>
      <c r="M257" s="9">
        <f>COUNTIF(pesele[id],pesele[[#This Row],[id]])-1</f>
        <v>0</v>
      </c>
    </row>
    <row r="258" spans="1:13" x14ac:dyDescent="0.25">
      <c r="A258" t="s">
        <v>792</v>
      </c>
      <c r="B258" t="s">
        <v>629</v>
      </c>
      <c r="C258" t="s">
        <v>793</v>
      </c>
      <c r="D258">
        <f>MID(pesele[[#This Row],[PESEL]],1,2)+1900+IF(pesele[[#This Row],[miesiac]]&gt;13,100,0)</f>
        <v>1909</v>
      </c>
      <c r="E258">
        <f>IF(VALUE(MID(pesele[[#This Row],[PESEL]],3,2))&gt;13,VALUE(MID(pesele[[#This Row],[PESEL]],3,2))-20,VALUE(MID(pesele[[#This Row],[PESEL]],3,2)))</f>
        <v>12</v>
      </c>
      <c r="F258">
        <f>VALUE(MID(pesele[[#This Row],[PESEL]],6,2))</f>
        <v>70</v>
      </c>
      <c r="G258" s="9">
        <f>VALUE(MID(pesele[[#This Row],[PESEL]],7,2))</f>
        <v>5</v>
      </c>
      <c r="H258" t="str">
        <f>IF(MOD(MID(pesele[[#This Row],[PESEL]],10,1),2)=0,"k","m")</f>
        <v>m</v>
      </c>
      <c r="I258">
        <f>IF(pesele[[#This Row],[plec]]="k",IF(RIGHT(pesele[[#This Row],[Imie]],1)="a",0,1),0)</f>
        <v>0</v>
      </c>
      <c r="J258" t="str">
        <f>pesele[[#This Row],[Nazwisko]]&amp;pesele[[#This Row],[Imie]]</f>
        <v>MarszalekKuba</v>
      </c>
      <c r="K258">
        <f>COUNTIF(pesele[nameid],pesele[[#This Row],[nameid]])-1</f>
        <v>0</v>
      </c>
      <c r="L258" s="9" t="str">
        <f>LEFT(pesele[[#This Row],[Imie]],1)&amp;LEFT(pesele[[#This Row],[Nazwisko]],3)&amp;RIGHT(pesele[[#This Row],[PESEL]],1)</f>
        <v>KMar0</v>
      </c>
      <c r="M258" s="9">
        <f>COUNTIF(pesele[id],pesele[[#This Row],[id]])-1</f>
        <v>0</v>
      </c>
    </row>
    <row r="259" spans="1:13" x14ac:dyDescent="0.25">
      <c r="A259" t="s">
        <v>794</v>
      </c>
      <c r="B259" t="s">
        <v>795</v>
      </c>
      <c r="C259" t="s">
        <v>108</v>
      </c>
      <c r="D259">
        <f>MID(pesele[[#This Row],[PESEL]],1,2)+1900+IF(pesele[[#This Row],[miesiac]]&gt;13,100,0)</f>
        <v>1909</v>
      </c>
      <c r="E259">
        <f>IF(VALUE(MID(pesele[[#This Row],[PESEL]],3,2))&gt;13,VALUE(MID(pesele[[#This Row],[PESEL]],3,2))-20,VALUE(MID(pesele[[#This Row],[PESEL]],3,2)))</f>
        <v>12</v>
      </c>
      <c r="F259">
        <f>VALUE(MID(pesele[[#This Row],[PESEL]],6,2))</f>
        <v>70</v>
      </c>
      <c r="G259" s="9">
        <f>VALUE(MID(pesele[[#This Row],[PESEL]],7,2))</f>
        <v>5</v>
      </c>
      <c r="H259" t="str">
        <f>IF(MOD(MID(pesele[[#This Row],[PESEL]],10,1),2)=0,"k","m")</f>
        <v>m</v>
      </c>
      <c r="I259">
        <f>IF(pesele[[#This Row],[plec]]="k",IF(RIGHT(pesele[[#This Row],[Imie]],1)="a",0,1),0)</f>
        <v>0</v>
      </c>
      <c r="J259" t="str">
        <f>pesele[[#This Row],[Nazwisko]]&amp;pesele[[#This Row],[Imie]]</f>
        <v>KielochMichal</v>
      </c>
      <c r="K259">
        <f>COUNTIF(pesele[nameid],pesele[[#This Row],[nameid]])-1</f>
        <v>0</v>
      </c>
      <c r="L259" s="9" t="str">
        <f>LEFT(pesele[[#This Row],[Imie]],1)&amp;LEFT(pesele[[#This Row],[Nazwisko]],3)&amp;RIGHT(pesele[[#This Row],[PESEL]],1)</f>
        <v>MKie8</v>
      </c>
      <c r="M259" s="9">
        <f>COUNTIF(pesele[id],pesele[[#This Row],[id]])-1</f>
        <v>0</v>
      </c>
    </row>
    <row r="260" spans="1:13" x14ac:dyDescent="0.25">
      <c r="A260" t="s">
        <v>798</v>
      </c>
      <c r="B260" t="s">
        <v>799</v>
      </c>
      <c r="C260" t="s">
        <v>105</v>
      </c>
      <c r="D260">
        <f>MID(pesele[[#This Row],[PESEL]],1,2)+1900+IF(pesele[[#This Row],[miesiac]]&gt;13,100,0)</f>
        <v>1909</v>
      </c>
      <c r="E260">
        <f>IF(VALUE(MID(pesele[[#This Row],[PESEL]],3,2))&gt;13,VALUE(MID(pesele[[#This Row],[PESEL]],3,2))-20,VALUE(MID(pesele[[#This Row],[PESEL]],3,2)))</f>
        <v>12</v>
      </c>
      <c r="F260">
        <f>VALUE(MID(pesele[[#This Row],[PESEL]],6,2))</f>
        <v>80</v>
      </c>
      <c r="G260" s="9">
        <f>VALUE(MID(pesele[[#This Row],[PESEL]],7,2))</f>
        <v>5</v>
      </c>
      <c r="H260" t="str">
        <f>IF(MOD(MID(pesele[[#This Row],[PESEL]],10,1),2)=0,"k","m")</f>
        <v>m</v>
      </c>
      <c r="I260">
        <f>IF(pesele[[#This Row],[plec]]="k",IF(RIGHT(pesele[[#This Row],[Imie]],1)="a",0,1),0)</f>
        <v>0</v>
      </c>
      <c r="J260" t="str">
        <f>pesele[[#This Row],[Nazwisko]]&amp;pesele[[#This Row],[Imie]]</f>
        <v>NikolajewKacper</v>
      </c>
      <c r="K260">
        <f>COUNTIF(pesele[nameid],pesele[[#This Row],[nameid]])-1</f>
        <v>0</v>
      </c>
      <c r="L260" s="9" t="str">
        <f>LEFT(pesele[[#This Row],[Imie]],1)&amp;LEFT(pesele[[#This Row],[Nazwisko]],3)&amp;RIGHT(pesele[[#This Row],[PESEL]],1)</f>
        <v>KNik0</v>
      </c>
      <c r="M260" s="9">
        <f>COUNTIF(pesele[id],pesele[[#This Row],[id]])-1</f>
        <v>0</v>
      </c>
    </row>
    <row r="261" spans="1:13" x14ac:dyDescent="0.25">
      <c r="A261" t="s">
        <v>800</v>
      </c>
      <c r="B261" t="s">
        <v>801</v>
      </c>
      <c r="C261" t="s">
        <v>105</v>
      </c>
      <c r="D261">
        <f>MID(pesele[[#This Row],[PESEL]],1,2)+1900+IF(pesele[[#This Row],[miesiac]]&gt;13,100,0)</f>
        <v>1909</v>
      </c>
      <c r="E261">
        <f>IF(VALUE(MID(pesele[[#This Row],[PESEL]],3,2))&gt;13,VALUE(MID(pesele[[#This Row],[PESEL]],3,2))-20,VALUE(MID(pesele[[#This Row],[PESEL]],3,2)))</f>
        <v>12</v>
      </c>
      <c r="F261">
        <f>VALUE(MID(pesele[[#This Row],[PESEL]],6,2))</f>
        <v>90</v>
      </c>
      <c r="G261" s="9">
        <f>VALUE(MID(pesele[[#This Row],[PESEL]],7,2))</f>
        <v>5</v>
      </c>
      <c r="H261" t="str">
        <f>IF(MOD(MID(pesele[[#This Row],[PESEL]],10,1),2)=0,"k","m")</f>
        <v>m</v>
      </c>
      <c r="I261">
        <f>IF(pesele[[#This Row],[plec]]="k",IF(RIGHT(pesele[[#This Row],[Imie]],1)="a",0,1),0)</f>
        <v>0</v>
      </c>
      <c r="J261" t="str">
        <f>pesele[[#This Row],[Nazwisko]]&amp;pesele[[#This Row],[Imie]]</f>
        <v>OklaKacper</v>
      </c>
      <c r="K261">
        <f>COUNTIF(pesele[nameid],pesele[[#This Row],[nameid]])-1</f>
        <v>0</v>
      </c>
      <c r="L261" s="9" t="str">
        <f>LEFT(pesele[[#This Row],[Imie]],1)&amp;LEFT(pesele[[#This Row],[Nazwisko]],3)&amp;RIGHT(pesele[[#This Row],[PESEL]],1)</f>
        <v>KOkl8</v>
      </c>
      <c r="M261" s="9">
        <f>COUNTIF(pesele[id],pesele[[#This Row],[id]])-1</f>
        <v>0</v>
      </c>
    </row>
    <row r="262" spans="1:13" x14ac:dyDescent="0.25">
      <c r="A262" t="s">
        <v>822</v>
      </c>
      <c r="B262" t="s">
        <v>823</v>
      </c>
      <c r="C262" t="s">
        <v>824</v>
      </c>
      <c r="D262">
        <f>MID(pesele[[#This Row],[PESEL]],1,2)+1900+IF(pesele[[#This Row],[miesiac]]&gt;13,100,0)</f>
        <v>1909</v>
      </c>
      <c r="E262">
        <f>IF(VALUE(MID(pesele[[#This Row],[PESEL]],3,2))&gt;13,VALUE(MID(pesele[[#This Row],[PESEL]],3,2))-20,VALUE(MID(pesele[[#This Row],[PESEL]],3,2)))</f>
        <v>12</v>
      </c>
      <c r="F262">
        <f>VALUE(MID(pesele[[#This Row],[PESEL]],6,2))</f>
        <v>10</v>
      </c>
      <c r="G262" s="9">
        <f>VALUE(MID(pesele[[#This Row],[PESEL]],7,2))</f>
        <v>5</v>
      </c>
      <c r="H262" t="str">
        <f>IF(MOD(MID(pesele[[#This Row],[PESEL]],10,1),2)=0,"k","m")</f>
        <v>k</v>
      </c>
      <c r="I262">
        <f>IF(pesele[[#This Row],[plec]]="k",IF(RIGHT(pesele[[#This Row],[Imie]],1)="a",0,1),0)</f>
        <v>0</v>
      </c>
      <c r="J262" t="str">
        <f>pesele[[#This Row],[Nazwisko]]&amp;pesele[[#This Row],[Imie]]</f>
        <v>PozarzyckaJustyna</v>
      </c>
      <c r="K262">
        <f>COUNTIF(pesele[nameid],pesele[[#This Row],[nameid]])-1</f>
        <v>0</v>
      </c>
      <c r="L262" s="9" t="str">
        <f>LEFT(pesele[[#This Row],[Imie]],1)&amp;LEFT(pesele[[#This Row],[Nazwisko]],3)&amp;RIGHT(pesele[[#This Row],[PESEL]],1)</f>
        <v>JPoz1</v>
      </c>
      <c r="M262" s="9">
        <f>COUNTIF(pesele[id],pesele[[#This Row],[id]])-1</f>
        <v>0</v>
      </c>
    </row>
    <row r="263" spans="1:13" x14ac:dyDescent="0.25">
      <c r="A263" t="s">
        <v>971</v>
      </c>
      <c r="B263" t="s">
        <v>972</v>
      </c>
      <c r="C263" t="s">
        <v>973</v>
      </c>
      <c r="D263">
        <f>MID(pesele[[#This Row],[PESEL]],1,2)+1900+IF(pesele[[#This Row],[miesiac]]&gt;13,100,0)</f>
        <v>1975</v>
      </c>
      <c r="E263">
        <f>IF(VALUE(MID(pesele[[#This Row],[PESEL]],3,2))&gt;13,VALUE(MID(pesele[[#This Row],[PESEL]],3,2))-20,VALUE(MID(pesele[[#This Row],[PESEL]],3,2)))</f>
        <v>12</v>
      </c>
      <c r="F263">
        <f>VALUE(MID(pesele[[#This Row],[PESEL]],6,2))</f>
        <v>0</v>
      </c>
      <c r="G263" s="9">
        <f>VALUE(MID(pesele[[#This Row],[PESEL]],7,2))</f>
        <v>5</v>
      </c>
      <c r="H263" t="str">
        <f>IF(MOD(MID(pesele[[#This Row],[PESEL]],10,1),2)=0,"k","m")</f>
        <v>k</v>
      </c>
      <c r="I263">
        <f>IF(pesele[[#This Row],[plec]]="k",IF(RIGHT(pesele[[#This Row],[Imie]],1)="a",0,1),0)</f>
        <v>0</v>
      </c>
      <c r="J263" t="str">
        <f>pesele[[#This Row],[Nazwisko]]&amp;pesele[[#This Row],[Imie]]</f>
        <v>ZylinskaAdelajda</v>
      </c>
      <c r="K263">
        <f>COUNTIF(pesele[nameid],pesele[[#This Row],[nameid]])-1</f>
        <v>0</v>
      </c>
      <c r="L263" s="9" t="str">
        <f>LEFT(pesele[[#This Row],[Imie]],1)&amp;LEFT(pesele[[#This Row],[Nazwisko]],3)&amp;RIGHT(pesele[[#This Row],[PESEL]],1)</f>
        <v>AZyl5</v>
      </c>
      <c r="M263" s="9">
        <f>COUNTIF(pesele[id],pesele[[#This Row],[id]])-1</f>
        <v>0</v>
      </c>
    </row>
    <row r="264" spans="1:13" x14ac:dyDescent="0.25">
      <c r="A264" t="s">
        <v>1027</v>
      </c>
      <c r="B264" t="s">
        <v>1028</v>
      </c>
      <c r="C264" t="s">
        <v>20</v>
      </c>
      <c r="D264">
        <f>MID(pesele[[#This Row],[PESEL]],1,2)+1900+IF(pesele[[#This Row],[miesiac]]&gt;13,100,0)</f>
        <v>1985</v>
      </c>
      <c r="E264">
        <f>IF(VALUE(MID(pesele[[#This Row],[PESEL]],3,2))&gt;13,VALUE(MID(pesele[[#This Row],[PESEL]],3,2))-20,VALUE(MID(pesele[[#This Row],[PESEL]],3,2)))</f>
        <v>5</v>
      </c>
      <c r="F264">
        <f>VALUE(MID(pesele[[#This Row],[PESEL]],6,2))</f>
        <v>60</v>
      </c>
      <c r="G264" s="9">
        <f>VALUE(MID(pesele[[#This Row],[PESEL]],7,2))</f>
        <v>5</v>
      </c>
      <c r="H264" t="str">
        <f>IF(MOD(MID(pesele[[#This Row],[PESEL]],10,1),2)=0,"k","m")</f>
        <v>m</v>
      </c>
      <c r="I264">
        <f>IF(pesele[[#This Row],[plec]]="k",IF(RIGHT(pesele[[#This Row],[Imie]],1)="a",0,1),0)</f>
        <v>0</v>
      </c>
      <c r="J264" t="str">
        <f>pesele[[#This Row],[Nazwisko]]&amp;pesele[[#This Row],[Imie]]</f>
        <v>GeszczynskiPatryk</v>
      </c>
      <c r="K264">
        <f>COUNTIF(pesele[nameid],pesele[[#This Row],[nameid]])-1</f>
        <v>0</v>
      </c>
      <c r="L264" s="9" t="str">
        <f>LEFT(pesele[[#This Row],[Imie]],1)&amp;LEFT(pesele[[#This Row],[Nazwisko]],3)&amp;RIGHT(pesele[[#This Row],[PESEL]],1)</f>
        <v>PGes5</v>
      </c>
      <c r="M264" s="9">
        <f>COUNTIF(pesele[id],pesele[[#This Row],[id]])-1</f>
        <v>0</v>
      </c>
    </row>
    <row r="265" spans="1:13" x14ac:dyDescent="0.25">
      <c r="A265" t="s">
        <v>1085</v>
      </c>
      <c r="B265" t="s">
        <v>1086</v>
      </c>
      <c r="C265" t="s">
        <v>428</v>
      </c>
      <c r="D265">
        <f>MID(pesele[[#This Row],[PESEL]],1,2)+1900+IF(pesele[[#This Row],[miesiac]]&gt;13,100,0)</f>
        <v>1989</v>
      </c>
      <c r="E265">
        <f>IF(VALUE(MID(pesele[[#This Row],[PESEL]],3,2))&gt;13,VALUE(MID(pesele[[#This Row],[PESEL]],3,2))-20,VALUE(MID(pesele[[#This Row],[PESEL]],3,2)))</f>
        <v>4</v>
      </c>
      <c r="F265">
        <f>VALUE(MID(pesele[[#This Row],[PESEL]],6,2))</f>
        <v>20</v>
      </c>
      <c r="G265" s="9">
        <f>VALUE(MID(pesele[[#This Row],[PESEL]],7,2))</f>
        <v>5</v>
      </c>
      <c r="H265" t="str">
        <f>IF(MOD(MID(pesele[[#This Row],[PESEL]],10,1),2)=0,"k","m")</f>
        <v>k</v>
      </c>
      <c r="I265">
        <f>IF(pesele[[#This Row],[plec]]="k",IF(RIGHT(pesele[[#This Row],[Imie]],1)="a",0,1),0)</f>
        <v>0</v>
      </c>
      <c r="J265" t="str">
        <f>pesele[[#This Row],[Nazwisko]]&amp;pesele[[#This Row],[Imie]]</f>
        <v>BroszkowZofia</v>
      </c>
      <c r="K265">
        <f>COUNTIF(pesele[nameid],pesele[[#This Row],[nameid]])-1</f>
        <v>0</v>
      </c>
      <c r="L265" s="9" t="str">
        <f>LEFT(pesele[[#This Row],[Imie]],1)&amp;LEFT(pesele[[#This Row],[Nazwisko]],3)&amp;RIGHT(pesele[[#This Row],[PESEL]],1)</f>
        <v>ZBro0</v>
      </c>
      <c r="M265" s="9">
        <f>COUNTIF(pesele[id],pesele[[#This Row],[id]])-1</f>
        <v>0</v>
      </c>
    </row>
    <row r="266" spans="1:13" x14ac:dyDescent="0.25">
      <c r="A266" t="s">
        <v>12</v>
      </c>
      <c r="B266" t="s">
        <v>13</v>
      </c>
      <c r="C266" t="s">
        <v>14</v>
      </c>
      <c r="D266">
        <f>MID(pesele[[#This Row],[PESEL]],1,2)+1900+IF(pesele[[#This Row],[miesiac]]&gt;13,100,0)</f>
        <v>1908</v>
      </c>
      <c r="E266">
        <f>IF(VALUE(MID(pesele[[#This Row],[PESEL]],3,2))&gt;13,VALUE(MID(pesele[[#This Row],[PESEL]],3,2))-20,VALUE(MID(pesele[[#This Row],[PESEL]],3,2)))</f>
        <v>5</v>
      </c>
      <c r="F266">
        <f>VALUE(MID(pesele[[#This Row],[PESEL]],6,2))</f>
        <v>60</v>
      </c>
      <c r="G266" s="9">
        <f>VALUE(MID(pesele[[#This Row],[PESEL]],7,2))</f>
        <v>6</v>
      </c>
      <c r="H266" t="str">
        <f>IF(MOD(MID(pesele[[#This Row],[PESEL]],10,1),2)=0,"k","m")</f>
        <v>m</v>
      </c>
      <c r="I266">
        <f>IF(pesele[[#This Row],[plec]]="k",IF(RIGHT(pesele[[#This Row],[Imie]],1)="a",0,1),0)</f>
        <v>0</v>
      </c>
      <c r="J266" t="str">
        <f>pesele[[#This Row],[Nazwisko]]&amp;pesele[[#This Row],[Imie]]</f>
        <v>KurasikMarcin</v>
      </c>
      <c r="K266">
        <f>COUNTIF(pesele[nameid],pesele[[#This Row],[nameid]])-1</f>
        <v>0</v>
      </c>
      <c r="L266" s="9" t="str">
        <f>LEFT(pesele[[#This Row],[Imie]],1)&amp;LEFT(pesele[[#This Row],[Nazwisko]],3)&amp;RIGHT(pesele[[#This Row],[PESEL]],1)</f>
        <v>MKur9</v>
      </c>
      <c r="M266" s="9">
        <f>COUNTIF(pesele[id],pesele[[#This Row],[id]])-1</f>
        <v>0</v>
      </c>
    </row>
    <row r="267" spans="1:13" x14ac:dyDescent="0.25">
      <c r="A267" t="s">
        <v>173</v>
      </c>
      <c r="B267" t="s">
        <v>174</v>
      </c>
      <c r="C267" t="s">
        <v>25</v>
      </c>
      <c r="D267">
        <f>MID(pesele[[#This Row],[PESEL]],1,2)+1900+IF(pesele[[#This Row],[miesiac]]&gt;13,100,0)</f>
        <v>1908</v>
      </c>
      <c r="E267">
        <f>IF(VALUE(MID(pesele[[#This Row],[PESEL]],3,2))&gt;13,VALUE(MID(pesele[[#This Row],[PESEL]],3,2))-20,VALUE(MID(pesele[[#This Row],[PESEL]],3,2)))</f>
        <v>11</v>
      </c>
      <c r="F267">
        <f>VALUE(MID(pesele[[#This Row],[PESEL]],6,2))</f>
        <v>20</v>
      </c>
      <c r="G267" s="9">
        <f>VALUE(MID(pesele[[#This Row],[PESEL]],7,2))</f>
        <v>6</v>
      </c>
      <c r="H267" t="str">
        <f>IF(MOD(MID(pesele[[#This Row],[PESEL]],10,1),2)=0,"k","m")</f>
        <v>m</v>
      </c>
      <c r="I267">
        <f>IF(pesele[[#This Row],[plec]]="k",IF(RIGHT(pesele[[#This Row],[Imie]],1)="a",0,1),0)</f>
        <v>0</v>
      </c>
      <c r="J267" t="str">
        <f>pesele[[#This Row],[Nazwisko]]&amp;pesele[[#This Row],[Imie]]</f>
        <v>PiotrowskiJacek</v>
      </c>
      <c r="K267">
        <f>COUNTIF(pesele[nameid],pesele[[#This Row],[nameid]])-1</f>
        <v>0</v>
      </c>
      <c r="L267" s="9" t="str">
        <f>LEFT(pesele[[#This Row],[Imie]],1)&amp;LEFT(pesele[[#This Row],[Nazwisko]],3)&amp;RIGHT(pesele[[#This Row],[PESEL]],1)</f>
        <v>JPio2</v>
      </c>
      <c r="M267" s="9">
        <f>COUNTIF(pesele[id],pesele[[#This Row],[id]])-1</f>
        <v>0</v>
      </c>
    </row>
    <row r="268" spans="1:13" x14ac:dyDescent="0.25">
      <c r="A268" t="s">
        <v>175</v>
      </c>
      <c r="B268" t="s">
        <v>176</v>
      </c>
      <c r="C268" t="s">
        <v>86</v>
      </c>
      <c r="D268">
        <f>MID(pesele[[#This Row],[PESEL]],1,2)+1900+IF(pesele[[#This Row],[miesiac]]&gt;13,100,0)</f>
        <v>1908</v>
      </c>
      <c r="E268">
        <f>IF(VALUE(MID(pesele[[#This Row],[PESEL]],3,2))&gt;13,VALUE(MID(pesele[[#This Row],[PESEL]],3,2))-20,VALUE(MID(pesele[[#This Row],[PESEL]],3,2)))</f>
        <v>11</v>
      </c>
      <c r="F268">
        <f>VALUE(MID(pesele[[#This Row],[PESEL]],6,2))</f>
        <v>50</v>
      </c>
      <c r="G268" s="9">
        <f>VALUE(MID(pesele[[#This Row],[PESEL]],7,2))</f>
        <v>6</v>
      </c>
      <c r="H268" t="str">
        <f>IF(MOD(MID(pesele[[#This Row],[PESEL]],10,1),2)=0,"k","m")</f>
        <v>k</v>
      </c>
      <c r="I268">
        <f>IF(pesele[[#This Row],[plec]]="k",IF(RIGHT(pesele[[#This Row],[Imie]],1)="a",0,1),0)</f>
        <v>0</v>
      </c>
      <c r="J268" t="str">
        <f>pesele[[#This Row],[Nazwisko]]&amp;pesele[[#This Row],[Imie]]</f>
        <v>BialekZuzanna</v>
      </c>
      <c r="K268">
        <f>COUNTIF(pesele[nameid],pesele[[#This Row],[nameid]])-1</f>
        <v>0</v>
      </c>
      <c r="L268" s="9" t="str">
        <f>LEFT(pesele[[#This Row],[Imie]],1)&amp;LEFT(pesele[[#This Row],[Nazwisko]],3)&amp;RIGHT(pesele[[#This Row],[PESEL]],1)</f>
        <v>ZBia1</v>
      </c>
      <c r="M268" s="9">
        <f>COUNTIF(pesele[id],pesele[[#This Row],[id]])-1</f>
        <v>0</v>
      </c>
    </row>
    <row r="269" spans="1:13" x14ac:dyDescent="0.25">
      <c r="A269" t="s">
        <v>177</v>
      </c>
      <c r="B269" t="s">
        <v>178</v>
      </c>
      <c r="C269" t="s">
        <v>179</v>
      </c>
      <c r="D269">
        <f>MID(pesele[[#This Row],[PESEL]],1,2)+1900+IF(pesele[[#This Row],[miesiac]]&gt;13,100,0)</f>
        <v>1908</v>
      </c>
      <c r="E269">
        <f>IF(VALUE(MID(pesele[[#This Row],[PESEL]],3,2))&gt;13,VALUE(MID(pesele[[#This Row],[PESEL]],3,2))-20,VALUE(MID(pesele[[#This Row],[PESEL]],3,2)))</f>
        <v>11</v>
      </c>
      <c r="F269">
        <f>VALUE(MID(pesele[[#This Row],[PESEL]],6,2))</f>
        <v>60</v>
      </c>
      <c r="G269" s="9">
        <f>VALUE(MID(pesele[[#This Row],[PESEL]],7,2))</f>
        <v>6</v>
      </c>
      <c r="H269" t="str">
        <f>IF(MOD(MID(pesele[[#This Row],[PESEL]],10,1),2)=0,"k","m")</f>
        <v>k</v>
      </c>
      <c r="I269">
        <f>IF(pesele[[#This Row],[plec]]="k",IF(RIGHT(pesele[[#This Row],[Imie]],1)="a",0,1),0)</f>
        <v>0</v>
      </c>
      <c r="J269" t="str">
        <f>pesele[[#This Row],[Nazwisko]]&amp;pesele[[#This Row],[Imie]]</f>
        <v>GallaPaulina</v>
      </c>
      <c r="K269">
        <f>COUNTIF(pesele[nameid],pesele[[#This Row],[nameid]])-1</f>
        <v>0</v>
      </c>
      <c r="L269" s="9" t="str">
        <f>LEFT(pesele[[#This Row],[Imie]],1)&amp;LEFT(pesele[[#This Row],[Nazwisko]],3)&amp;RIGHT(pesele[[#This Row],[PESEL]],1)</f>
        <v>PGal5</v>
      </c>
      <c r="M269" s="9">
        <f>COUNTIF(pesele[id],pesele[[#This Row],[id]])-1</f>
        <v>0</v>
      </c>
    </row>
    <row r="270" spans="1:13" x14ac:dyDescent="0.25">
      <c r="A270" t="s">
        <v>221</v>
      </c>
      <c r="B270" t="s">
        <v>222</v>
      </c>
      <c r="C270" t="s">
        <v>223</v>
      </c>
      <c r="D270">
        <f>MID(pesele[[#This Row],[PESEL]],1,2)+1900+IF(pesele[[#This Row],[miesiac]]&gt;13,100,0)</f>
        <v>1908</v>
      </c>
      <c r="E270">
        <f>IF(VALUE(MID(pesele[[#This Row],[PESEL]],3,2))&gt;13,VALUE(MID(pesele[[#This Row],[PESEL]],3,2))-20,VALUE(MID(pesele[[#This Row],[PESEL]],3,2)))</f>
        <v>12</v>
      </c>
      <c r="F270">
        <f>VALUE(MID(pesele[[#This Row],[PESEL]],6,2))</f>
        <v>60</v>
      </c>
      <c r="G270" s="9">
        <f>VALUE(MID(pesele[[#This Row],[PESEL]],7,2))</f>
        <v>6</v>
      </c>
      <c r="H270" t="str">
        <f>IF(MOD(MID(pesele[[#This Row],[PESEL]],10,1),2)=0,"k","m")</f>
        <v>m</v>
      </c>
      <c r="I270">
        <f>IF(pesele[[#This Row],[plec]]="k",IF(RIGHT(pesele[[#This Row],[Imie]],1)="a",0,1),0)</f>
        <v>0</v>
      </c>
      <c r="J270" t="str">
        <f>pesele[[#This Row],[Nazwisko]]&amp;pesele[[#This Row],[Imie]]</f>
        <v>DepczynskiStanislaw</v>
      </c>
      <c r="K270">
        <f>COUNTIF(pesele[nameid],pesele[[#This Row],[nameid]])-1</f>
        <v>0</v>
      </c>
      <c r="L270" s="9" t="str">
        <f>LEFT(pesele[[#This Row],[Imie]],1)&amp;LEFT(pesele[[#This Row],[Nazwisko]],3)&amp;RIGHT(pesele[[#This Row],[PESEL]],1)</f>
        <v>SDep0</v>
      </c>
      <c r="M270" s="9">
        <f>COUNTIF(pesele[id],pesele[[#This Row],[id]])-1</f>
        <v>0</v>
      </c>
    </row>
    <row r="271" spans="1:13" x14ac:dyDescent="0.25">
      <c r="A271" t="s">
        <v>224</v>
      </c>
      <c r="B271" t="s">
        <v>225</v>
      </c>
      <c r="C271" t="s">
        <v>226</v>
      </c>
      <c r="D271">
        <f>MID(pesele[[#This Row],[PESEL]],1,2)+1900+IF(pesele[[#This Row],[miesiac]]&gt;13,100,0)</f>
        <v>1908</v>
      </c>
      <c r="E271">
        <f>IF(VALUE(MID(pesele[[#This Row],[PESEL]],3,2))&gt;13,VALUE(MID(pesele[[#This Row],[PESEL]],3,2))-20,VALUE(MID(pesele[[#This Row],[PESEL]],3,2)))</f>
        <v>12</v>
      </c>
      <c r="F271">
        <f>VALUE(MID(pesele[[#This Row],[PESEL]],6,2))</f>
        <v>70</v>
      </c>
      <c r="G271" s="9">
        <f>VALUE(MID(pesele[[#This Row],[PESEL]],7,2))</f>
        <v>6</v>
      </c>
      <c r="H271" t="str">
        <f>IF(MOD(MID(pesele[[#This Row],[PESEL]],10,1),2)=0,"k","m")</f>
        <v>k</v>
      </c>
      <c r="I271">
        <f>IF(pesele[[#This Row],[plec]]="k",IF(RIGHT(pesele[[#This Row],[Imie]],1)="a",0,1),0)</f>
        <v>0</v>
      </c>
      <c r="J271" t="str">
        <f>pesele[[#This Row],[Nazwisko]]&amp;pesele[[#This Row],[Imie]]</f>
        <v>ErbelUrszula</v>
      </c>
      <c r="K271">
        <f>COUNTIF(pesele[nameid],pesele[[#This Row],[nameid]])-1</f>
        <v>0</v>
      </c>
      <c r="L271" s="9" t="str">
        <f>LEFT(pesele[[#This Row],[Imie]],1)&amp;LEFT(pesele[[#This Row],[Nazwisko]],3)&amp;RIGHT(pesele[[#This Row],[PESEL]],1)</f>
        <v>UErb6</v>
      </c>
      <c r="M271" s="9">
        <f>COUNTIF(pesele[id],pesele[[#This Row],[id]])-1</f>
        <v>0</v>
      </c>
    </row>
    <row r="272" spans="1:13" x14ac:dyDescent="0.25">
      <c r="A272" t="s">
        <v>242</v>
      </c>
      <c r="B272" t="s">
        <v>243</v>
      </c>
      <c r="C272" t="s">
        <v>233</v>
      </c>
      <c r="D272">
        <f>MID(pesele[[#This Row],[PESEL]],1,2)+1900+IF(pesele[[#This Row],[miesiac]]&gt;13,100,0)</f>
        <v>1908</v>
      </c>
      <c r="E272">
        <f>IF(VALUE(MID(pesele[[#This Row],[PESEL]],3,2))&gt;13,VALUE(MID(pesele[[#This Row],[PESEL]],3,2))-20,VALUE(MID(pesele[[#This Row],[PESEL]],3,2)))</f>
        <v>12</v>
      </c>
      <c r="F272">
        <f>VALUE(MID(pesele[[#This Row],[PESEL]],6,2))</f>
        <v>80</v>
      </c>
      <c r="G272" s="9">
        <f>VALUE(MID(pesele[[#This Row],[PESEL]],7,2))</f>
        <v>6</v>
      </c>
      <c r="H272" t="str">
        <f>IF(MOD(MID(pesele[[#This Row],[PESEL]],10,1),2)=0,"k","m")</f>
        <v>k</v>
      </c>
      <c r="I272">
        <f>IF(pesele[[#This Row],[plec]]="k",IF(RIGHT(pesele[[#This Row],[Imie]],1)="a",0,1),0)</f>
        <v>0</v>
      </c>
      <c r="J272" t="str">
        <f>pesele[[#This Row],[Nazwisko]]&amp;pesele[[#This Row],[Imie]]</f>
        <v>CzechowskaWiktoria</v>
      </c>
      <c r="K272">
        <f>COUNTIF(pesele[nameid],pesele[[#This Row],[nameid]])-1</f>
        <v>0</v>
      </c>
      <c r="L272" s="9" t="str">
        <f>LEFT(pesele[[#This Row],[Imie]],1)&amp;LEFT(pesele[[#This Row],[Nazwisko]],3)&amp;RIGHT(pesele[[#This Row],[PESEL]],1)</f>
        <v>WCze5</v>
      </c>
      <c r="M272" s="9">
        <f>COUNTIF(pesele[id],pesele[[#This Row],[id]])-1</f>
        <v>0</v>
      </c>
    </row>
    <row r="273" spans="1:13" x14ac:dyDescent="0.25">
      <c r="A273" t="s">
        <v>267</v>
      </c>
      <c r="B273" t="s">
        <v>268</v>
      </c>
      <c r="C273" t="s">
        <v>269</v>
      </c>
      <c r="D273">
        <f>MID(pesele[[#This Row],[PESEL]],1,2)+1900+IF(pesele[[#This Row],[miesiac]]&gt;13,100,0)</f>
        <v>1909</v>
      </c>
      <c r="E273">
        <f>IF(VALUE(MID(pesele[[#This Row],[PESEL]],3,2))&gt;13,VALUE(MID(pesele[[#This Row],[PESEL]],3,2))-20,VALUE(MID(pesele[[#This Row],[PESEL]],3,2)))</f>
        <v>1</v>
      </c>
      <c r="F273">
        <f>VALUE(MID(pesele[[#This Row],[PESEL]],6,2))</f>
        <v>40</v>
      </c>
      <c r="G273" s="9">
        <f>VALUE(MID(pesele[[#This Row],[PESEL]],7,2))</f>
        <v>6</v>
      </c>
      <c r="H273" t="str">
        <f>IF(MOD(MID(pesele[[#This Row],[PESEL]],10,1),2)=0,"k","m")</f>
        <v>m</v>
      </c>
      <c r="I273">
        <f>IF(pesele[[#This Row],[plec]]="k",IF(RIGHT(pesele[[#This Row],[Imie]],1)="a",0,1),0)</f>
        <v>0</v>
      </c>
      <c r="J273" t="str">
        <f>pesele[[#This Row],[Nazwisko]]&amp;pesele[[#This Row],[Imie]]</f>
        <v>JarosiewiczMilosz</v>
      </c>
      <c r="K273">
        <f>COUNTIF(pesele[nameid],pesele[[#This Row],[nameid]])-1</f>
        <v>0</v>
      </c>
      <c r="L273" s="9" t="str">
        <f>LEFT(pesele[[#This Row],[Imie]],1)&amp;LEFT(pesele[[#This Row],[Nazwisko]],3)&amp;RIGHT(pesele[[#This Row],[PESEL]],1)</f>
        <v>MJar7</v>
      </c>
      <c r="M273" s="9">
        <f>COUNTIF(pesele[id],pesele[[#This Row],[id]])-1</f>
        <v>0</v>
      </c>
    </row>
    <row r="274" spans="1:13" x14ac:dyDescent="0.25">
      <c r="A274" t="s">
        <v>296</v>
      </c>
      <c r="B274" t="s">
        <v>297</v>
      </c>
      <c r="C274" t="s">
        <v>298</v>
      </c>
      <c r="D274">
        <f>MID(pesele[[#This Row],[PESEL]],1,2)+1900+IF(pesele[[#This Row],[miesiac]]&gt;13,100,0)</f>
        <v>1909</v>
      </c>
      <c r="E274">
        <f>IF(VALUE(MID(pesele[[#This Row],[PESEL]],3,2))&gt;13,VALUE(MID(pesele[[#This Row],[PESEL]],3,2))-20,VALUE(MID(pesele[[#This Row],[PESEL]],3,2)))</f>
        <v>1</v>
      </c>
      <c r="F274">
        <f>VALUE(MID(pesele[[#This Row],[PESEL]],6,2))</f>
        <v>70</v>
      </c>
      <c r="G274" s="9">
        <f>VALUE(MID(pesele[[#This Row],[PESEL]],7,2))</f>
        <v>6</v>
      </c>
      <c r="H274" t="str">
        <f>IF(MOD(MID(pesele[[#This Row],[PESEL]],10,1),2)=0,"k","m")</f>
        <v>k</v>
      </c>
      <c r="I274">
        <f>IF(pesele[[#This Row],[plec]]="k",IF(RIGHT(pesele[[#This Row],[Imie]],1)="a",0,1),0)</f>
        <v>0</v>
      </c>
      <c r="J274" t="str">
        <f>pesele[[#This Row],[Nazwisko]]&amp;pesele[[#This Row],[Imie]]</f>
        <v>SzostakowskaDominika</v>
      </c>
      <c r="K274">
        <f>COUNTIF(pesele[nameid],pesele[[#This Row],[nameid]])-1</f>
        <v>0</v>
      </c>
      <c r="L274" s="9" t="str">
        <f>LEFT(pesele[[#This Row],[Imie]],1)&amp;LEFT(pesele[[#This Row],[Nazwisko]],3)&amp;RIGHT(pesele[[#This Row],[PESEL]],1)</f>
        <v>DSzo8</v>
      </c>
      <c r="M274" s="9">
        <f>COUNTIF(pesele[id],pesele[[#This Row],[id]])-1</f>
        <v>0</v>
      </c>
    </row>
    <row r="275" spans="1:13" x14ac:dyDescent="0.25">
      <c r="A275" t="s">
        <v>299</v>
      </c>
      <c r="B275" t="s">
        <v>300</v>
      </c>
      <c r="C275" t="s">
        <v>64</v>
      </c>
      <c r="D275">
        <f>MID(pesele[[#This Row],[PESEL]],1,2)+1900+IF(pesele[[#This Row],[miesiac]]&gt;13,100,0)</f>
        <v>1909</v>
      </c>
      <c r="E275">
        <f>IF(VALUE(MID(pesele[[#This Row],[PESEL]],3,2))&gt;13,VALUE(MID(pesele[[#This Row],[PESEL]],3,2))-20,VALUE(MID(pesele[[#This Row],[PESEL]],3,2)))</f>
        <v>1</v>
      </c>
      <c r="F275">
        <f>VALUE(MID(pesele[[#This Row],[PESEL]],6,2))</f>
        <v>70</v>
      </c>
      <c r="G275" s="9">
        <f>VALUE(MID(pesele[[#This Row],[PESEL]],7,2))</f>
        <v>6</v>
      </c>
      <c r="H275" t="str">
        <f>IF(MOD(MID(pesele[[#This Row],[PESEL]],10,1),2)=0,"k","m")</f>
        <v>m</v>
      </c>
      <c r="I275">
        <f>IF(pesele[[#This Row],[plec]]="k",IF(RIGHT(pesele[[#This Row],[Imie]],1)="a",0,1),0)</f>
        <v>0</v>
      </c>
      <c r="J275" t="str">
        <f>pesele[[#This Row],[Nazwisko]]&amp;pesele[[#This Row],[Imie]]</f>
        <v>KaletaMikolaj</v>
      </c>
      <c r="K275">
        <f>COUNTIF(pesele[nameid],pesele[[#This Row],[nameid]])-1</f>
        <v>0</v>
      </c>
      <c r="L275" s="9" t="str">
        <f>LEFT(pesele[[#This Row],[Imie]],1)&amp;LEFT(pesele[[#This Row],[Nazwisko]],3)&amp;RIGHT(pesele[[#This Row],[PESEL]],1)</f>
        <v>MKal9</v>
      </c>
      <c r="M275" s="9">
        <f>COUNTIF(pesele[id],pesele[[#This Row],[id]])-1</f>
        <v>0</v>
      </c>
    </row>
    <row r="276" spans="1:13" x14ac:dyDescent="0.25">
      <c r="A276" t="s">
        <v>368</v>
      </c>
      <c r="B276" t="s">
        <v>369</v>
      </c>
      <c r="C276" t="s">
        <v>187</v>
      </c>
      <c r="D276">
        <f>MID(pesele[[#This Row],[PESEL]],1,2)+1900+IF(pesele[[#This Row],[miesiac]]&gt;13,100,0)</f>
        <v>1909</v>
      </c>
      <c r="E276">
        <f>IF(VALUE(MID(pesele[[#This Row],[PESEL]],3,2))&gt;13,VALUE(MID(pesele[[#This Row],[PESEL]],3,2))-20,VALUE(MID(pesele[[#This Row],[PESEL]],3,2)))</f>
        <v>1</v>
      </c>
      <c r="F276">
        <f>VALUE(MID(pesele[[#This Row],[PESEL]],6,2))</f>
        <v>90</v>
      </c>
      <c r="G276" s="9">
        <f>VALUE(MID(pesele[[#This Row],[PESEL]],7,2))</f>
        <v>6</v>
      </c>
      <c r="H276" t="str">
        <f>IF(MOD(MID(pesele[[#This Row],[PESEL]],10,1),2)=0,"k","m")</f>
        <v>k</v>
      </c>
      <c r="I276">
        <f>IF(pesele[[#This Row],[plec]]="k",IF(RIGHT(pesele[[#This Row],[Imie]],1)="a",0,1),0)</f>
        <v>0</v>
      </c>
      <c r="J276" t="str">
        <f>pesele[[#This Row],[Nazwisko]]&amp;pesele[[#This Row],[Imie]]</f>
        <v>ZakrzewskaOlga</v>
      </c>
      <c r="K276">
        <f>COUNTIF(pesele[nameid],pesele[[#This Row],[nameid]])-1</f>
        <v>0</v>
      </c>
      <c r="L276" s="9" t="str">
        <f>LEFT(pesele[[#This Row],[Imie]],1)&amp;LEFT(pesele[[#This Row],[Nazwisko]],3)&amp;RIGHT(pesele[[#This Row],[PESEL]],1)</f>
        <v>OZak2</v>
      </c>
      <c r="M276" s="9">
        <f>COUNTIF(pesele[id],pesele[[#This Row],[id]])-1</f>
        <v>0</v>
      </c>
    </row>
    <row r="277" spans="1:13" x14ac:dyDescent="0.25">
      <c r="A277" t="s">
        <v>370</v>
      </c>
      <c r="B277" t="s">
        <v>369</v>
      </c>
      <c r="C277" t="s">
        <v>371</v>
      </c>
      <c r="D277">
        <f>MID(pesele[[#This Row],[PESEL]],1,2)+1900+IF(pesele[[#This Row],[miesiac]]&gt;13,100,0)</f>
        <v>1909</v>
      </c>
      <c r="E277">
        <f>IF(VALUE(MID(pesele[[#This Row],[PESEL]],3,2))&gt;13,VALUE(MID(pesele[[#This Row],[PESEL]],3,2))-20,VALUE(MID(pesele[[#This Row],[PESEL]],3,2)))</f>
        <v>1</v>
      </c>
      <c r="F277">
        <f>VALUE(MID(pesele[[#This Row],[PESEL]],6,2))</f>
        <v>90</v>
      </c>
      <c r="G277" s="9">
        <f>VALUE(MID(pesele[[#This Row],[PESEL]],7,2))</f>
        <v>6</v>
      </c>
      <c r="H277" t="str">
        <f>IF(MOD(MID(pesele[[#This Row],[PESEL]],10,1),2)=0,"k","m")</f>
        <v>k</v>
      </c>
      <c r="I277">
        <f>IF(pesele[[#This Row],[plec]]="k",IF(RIGHT(pesele[[#This Row],[Imie]],1)="a",0,1),0)</f>
        <v>0</v>
      </c>
      <c r="J277" t="str">
        <f>pesele[[#This Row],[Nazwisko]]&amp;pesele[[#This Row],[Imie]]</f>
        <v>ZakrzewskaEwa</v>
      </c>
      <c r="K277">
        <f>COUNTIF(pesele[nameid],pesele[[#This Row],[nameid]])-1</f>
        <v>0</v>
      </c>
      <c r="L277" s="9" t="str">
        <f>LEFT(pesele[[#This Row],[Imie]],1)&amp;LEFT(pesele[[#This Row],[Nazwisko]],3)&amp;RIGHT(pesele[[#This Row],[PESEL]],1)</f>
        <v>EZak5</v>
      </c>
      <c r="M277" s="9">
        <f>COUNTIF(pesele[id],pesele[[#This Row],[id]])-1</f>
        <v>0</v>
      </c>
    </row>
    <row r="278" spans="1:13" x14ac:dyDescent="0.25">
      <c r="A278" t="s">
        <v>501</v>
      </c>
      <c r="B278" t="s">
        <v>502</v>
      </c>
      <c r="C278" t="s">
        <v>480</v>
      </c>
      <c r="D278">
        <f>MID(pesele[[#This Row],[PESEL]],1,2)+1900+IF(pesele[[#This Row],[miesiac]]&gt;13,100,0)</f>
        <v>1909</v>
      </c>
      <c r="E278">
        <f>IF(VALUE(MID(pesele[[#This Row],[PESEL]],3,2))&gt;13,VALUE(MID(pesele[[#This Row],[PESEL]],3,2))-20,VALUE(MID(pesele[[#This Row],[PESEL]],3,2)))</f>
        <v>10</v>
      </c>
      <c r="F278">
        <f>VALUE(MID(pesele[[#This Row],[PESEL]],6,2))</f>
        <v>20</v>
      </c>
      <c r="G278" s="9">
        <f>VALUE(MID(pesele[[#This Row],[PESEL]],7,2))</f>
        <v>6</v>
      </c>
      <c r="H278" t="str">
        <f>IF(MOD(MID(pesele[[#This Row],[PESEL]],10,1),2)=0,"k","m")</f>
        <v>m</v>
      </c>
      <c r="I278">
        <f>IF(pesele[[#This Row],[plec]]="k",IF(RIGHT(pesele[[#This Row],[Imie]],1)="a",0,1),0)</f>
        <v>0</v>
      </c>
      <c r="J278" t="str">
        <f>pesele[[#This Row],[Nazwisko]]&amp;pesele[[#This Row],[Imie]]</f>
        <v>MystkowskiKarol</v>
      </c>
      <c r="K278">
        <f>COUNTIF(pesele[nameid],pesele[[#This Row],[nameid]])-1</f>
        <v>0</v>
      </c>
      <c r="L278" s="9" t="str">
        <f>LEFT(pesele[[#This Row],[Imie]],1)&amp;LEFT(pesele[[#This Row],[Nazwisko]],3)&amp;RIGHT(pesele[[#This Row],[PESEL]],1)</f>
        <v>KMys9</v>
      </c>
      <c r="M278" s="9">
        <f>COUNTIF(pesele[id],pesele[[#This Row],[id]])-1</f>
        <v>0</v>
      </c>
    </row>
    <row r="279" spans="1:13" x14ac:dyDescent="0.25">
      <c r="A279" t="s">
        <v>503</v>
      </c>
      <c r="B279" t="s">
        <v>504</v>
      </c>
      <c r="C279" t="s">
        <v>505</v>
      </c>
      <c r="D279">
        <f>MID(pesele[[#This Row],[PESEL]],1,2)+1900+IF(pesele[[#This Row],[miesiac]]&gt;13,100,0)</f>
        <v>1909</v>
      </c>
      <c r="E279">
        <f>IF(VALUE(MID(pesele[[#This Row],[PESEL]],3,2))&gt;13,VALUE(MID(pesele[[#This Row],[PESEL]],3,2))-20,VALUE(MID(pesele[[#This Row],[PESEL]],3,2)))</f>
        <v>10</v>
      </c>
      <c r="F279">
        <f>VALUE(MID(pesele[[#This Row],[PESEL]],6,2))</f>
        <v>20</v>
      </c>
      <c r="G279" s="9">
        <f>VALUE(MID(pesele[[#This Row],[PESEL]],7,2))</f>
        <v>6</v>
      </c>
      <c r="H279" t="str">
        <f>IF(MOD(MID(pesele[[#This Row],[PESEL]],10,1),2)=0,"k","m")</f>
        <v>m</v>
      </c>
      <c r="I279">
        <f>IF(pesele[[#This Row],[plec]]="k",IF(RIGHT(pesele[[#This Row],[Imie]],1)="a",0,1),0)</f>
        <v>0</v>
      </c>
      <c r="J279" t="str">
        <f>pesele[[#This Row],[Nazwisko]]&amp;pesele[[#This Row],[Imie]]</f>
        <v>NagorskiKamil</v>
      </c>
      <c r="K279">
        <f>COUNTIF(pesele[nameid],pesele[[#This Row],[nameid]])-1</f>
        <v>0</v>
      </c>
      <c r="L279" s="9" t="str">
        <f>LEFT(pesele[[#This Row],[Imie]],1)&amp;LEFT(pesele[[#This Row],[Nazwisko]],3)&amp;RIGHT(pesele[[#This Row],[PESEL]],1)</f>
        <v>KNag7</v>
      </c>
      <c r="M279" s="9">
        <f>COUNTIF(pesele[id],pesele[[#This Row],[id]])-1</f>
        <v>0</v>
      </c>
    </row>
    <row r="280" spans="1:13" x14ac:dyDescent="0.25">
      <c r="A280" t="s">
        <v>543</v>
      </c>
      <c r="B280" t="s">
        <v>544</v>
      </c>
      <c r="C280" t="s">
        <v>419</v>
      </c>
      <c r="D280">
        <f>MID(pesele[[#This Row],[PESEL]],1,2)+1900+IF(pesele[[#This Row],[miesiac]]&gt;13,100,0)</f>
        <v>1909</v>
      </c>
      <c r="E280">
        <f>IF(VALUE(MID(pesele[[#This Row],[PESEL]],3,2))&gt;13,VALUE(MID(pesele[[#This Row],[PESEL]],3,2))-20,VALUE(MID(pesele[[#This Row],[PESEL]],3,2)))</f>
        <v>10</v>
      </c>
      <c r="F280">
        <f>VALUE(MID(pesele[[#This Row],[PESEL]],6,2))</f>
        <v>80</v>
      </c>
      <c r="G280" s="9">
        <f>VALUE(MID(pesele[[#This Row],[PESEL]],7,2))</f>
        <v>6</v>
      </c>
      <c r="H280" t="str">
        <f>IF(MOD(MID(pesele[[#This Row],[PESEL]],10,1),2)=0,"k","m")</f>
        <v>k</v>
      </c>
      <c r="I280">
        <f>IF(pesele[[#This Row],[plec]]="k",IF(RIGHT(pesele[[#This Row],[Imie]],1)="a",0,1),0)</f>
        <v>0</v>
      </c>
      <c r="J280" t="str">
        <f>pesele[[#This Row],[Nazwisko]]&amp;pesele[[#This Row],[Imie]]</f>
        <v>MauruszewiczLena</v>
      </c>
      <c r="K280">
        <f>COUNTIF(pesele[nameid],pesele[[#This Row],[nameid]])-1</f>
        <v>0</v>
      </c>
      <c r="L280" s="9" t="str">
        <f>LEFT(pesele[[#This Row],[Imie]],1)&amp;LEFT(pesele[[#This Row],[Nazwisko]],3)&amp;RIGHT(pesele[[#This Row],[PESEL]],1)</f>
        <v>LMau8</v>
      </c>
      <c r="M280" s="9">
        <f>COUNTIF(pesele[id],pesele[[#This Row],[id]])-1</f>
        <v>0</v>
      </c>
    </row>
    <row r="281" spans="1:13" x14ac:dyDescent="0.25">
      <c r="A281" t="s">
        <v>545</v>
      </c>
      <c r="B281" t="s">
        <v>546</v>
      </c>
      <c r="C281" t="s">
        <v>17</v>
      </c>
      <c r="D281">
        <f>MID(pesele[[#This Row],[PESEL]],1,2)+1900+IF(pesele[[#This Row],[miesiac]]&gt;13,100,0)</f>
        <v>1909</v>
      </c>
      <c r="E281">
        <f>IF(VALUE(MID(pesele[[#This Row],[PESEL]],3,2))&gt;13,VALUE(MID(pesele[[#This Row],[PESEL]],3,2))-20,VALUE(MID(pesele[[#This Row],[PESEL]],3,2)))</f>
        <v>10</v>
      </c>
      <c r="F281">
        <f>VALUE(MID(pesele[[#This Row],[PESEL]],6,2))</f>
        <v>80</v>
      </c>
      <c r="G281" s="9">
        <f>VALUE(MID(pesele[[#This Row],[PESEL]],7,2))</f>
        <v>6</v>
      </c>
      <c r="H281" t="str">
        <f>IF(MOD(MID(pesele[[#This Row],[PESEL]],10,1),2)=0,"k","m")</f>
        <v>m</v>
      </c>
      <c r="I281">
        <f>IF(pesele[[#This Row],[plec]]="k",IF(RIGHT(pesele[[#This Row],[Imie]],1)="a",0,1),0)</f>
        <v>0</v>
      </c>
      <c r="J281" t="str">
        <f>pesele[[#This Row],[Nazwisko]]&amp;pesele[[#This Row],[Imie]]</f>
        <v>BuczkowskiMateusz</v>
      </c>
      <c r="K281">
        <f>COUNTIF(pesele[nameid],pesele[[#This Row],[nameid]])-1</f>
        <v>0</v>
      </c>
      <c r="L281" s="9" t="str">
        <f>LEFT(pesele[[#This Row],[Imie]],1)&amp;LEFT(pesele[[#This Row],[Nazwisko]],3)&amp;RIGHT(pesele[[#This Row],[PESEL]],1)</f>
        <v>MBuc3</v>
      </c>
      <c r="M281" s="9">
        <f>COUNTIF(pesele[id],pesele[[#This Row],[id]])-1</f>
        <v>0</v>
      </c>
    </row>
    <row r="282" spans="1:13" x14ac:dyDescent="0.25">
      <c r="A282" t="s">
        <v>599</v>
      </c>
      <c r="B282" t="s">
        <v>600</v>
      </c>
      <c r="C282" t="s">
        <v>70</v>
      </c>
      <c r="D282">
        <f>MID(pesele[[#This Row],[PESEL]],1,2)+1900+IF(pesele[[#This Row],[miesiac]]&gt;13,100,0)</f>
        <v>1909</v>
      </c>
      <c r="E282">
        <f>IF(VALUE(MID(pesele[[#This Row],[PESEL]],3,2))&gt;13,VALUE(MID(pesele[[#This Row],[PESEL]],3,2))-20,VALUE(MID(pesele[[#This Row],[PESEL]],3,2)))</f>
        <v>11</v>
      </c>
      <c r="F282">
        <f>VALUE(MID(pesele[[#This Row],[PESEL]],6,2))</f>
        <v>90</v>
      </c>
      <c r="G282" s="9">
        <f>VALUE(MID(pesele[[#This Row],[PESEL]],7,2))</f>
        <v>6</v>
      </c>
      <c r="H282" t="str">
        <f>IF(MOD(MID(pesele[[#This Row],[PESEL]],10,1),2)=0,"k","m")</f>
        <v>k</v>
      </c>
      <c r="I282">
        <f>IF(pesele[[#This Row],[plec]]="k",IF(RIGHT(pesele[[#This Row],[Imie]],1)="a",0,1),0)</f>
        <v>0</v>
      </c>
      <c r="J282" t="str">
        <f>pesele[[#This Row],[Nazwisko]]&amp;pesele[[#This Row],[Imie]]</f>
        <v>HarrisNina</v>
      </c>
      <c r="K282">
        <f>COUNTIF(pesele[nameid],pesele[[#This Row],[nameid]])-1</f>
        <v>0</v>
      </c>
      <c r="L282" s="9" t="str">
        <f>LEFT(pesele[[#This Row],[Imie]],1)&amp;LEFT(pesele[[#This Row],[Nazwisko]],3)&amp;RIGHT(pesele[[#This Row],[PESEL]],1)</f>
        <v>NHar1</v>
      </c>
      <c r="M282" s="9">
        <f>COUNTIF(pesele[id],pesele[[#This Row],[id]])-1</f>
        <v>0</v>
      </c>
    </row>
    <row r="283" spans="1:13" x14ac:dyDescent="0.25">
      <c r="A283" t="s">
        <v>601</v>
      </c>
      <c r="B283" t="s">
        <v>602</v>
      </c>
      <c r="C283" t="s">
        <v>137</v>
      </c>
      <c r="D283">
        <f>MID(pesele[[#This Row],[PESEL]],1,2)+1900+IF(pesele[[#This Row],[miesiac]]&gt;13,100,0)</f>
        <v>1909</v>
      </c>
      <c r="E283">
        <f>IF(VALUE(MID(pesele[[#This Row],[PESEL]],3,2))&gt;13,VALUE(MID(pesele[[#This Row],[PESEL]],3,2))-20,VALUE(MID(pesele[[#This Row],[PESEL]],3,2)))</f>
        <v>11</v>
      </c>
      <c r="F283">
        <f>VALUE(MID(pesele[[#This Row],[PESEL]],6,2))</f>
        <v>90</v>
      </c>
      <c r="G283" s="9">
        <f>VALUE(MID(pesele[[#This Row],[PESEL]],7,2))</f>
        <v>6</v>
      </c>
      <c r="H283" t="str">
        <f>IF(MOD(MID(pesele[[#This Row],[PESEL]],10,1),2)=0,"k","m")</f>
        <v>k</v>
      </c>
      <c r="I283">
        <f>IF(pesele[[#This Row],[plec]]="k",IF(RIGHT(pesele[[#This Row],[Imie]],1)="a",0,1),0)</f>
        <v>0</v>
      </c>
      <c r="J283" t="str">
        <f>pesele[[#This Row],[Nazwisko]]&amp;pesele[[#This Row],[Imie]]</f>
        <v>KoszuckaMarika</v>
      </c>
      <c r="K283">
        <f>COUNTIF(pesele[nameid],pesele[[#This Row],[nameid]])-1</f>
        <v>0</v>
      </c>
      <c r="L283" s="9" t="str">
        <f>LEFT(pesele[[#This Row],[Imie]],1)&amp;LEFT(pesele[[#This Row],[Nazwisko]],3)&amp;RIGHT(pesele[[#This Row],[PESEL]],1)</f>
        <v>MKos5</v>
      </c>
      <c r="M283" s="9">
        <f>COUNTIF(pesele[id],pesele[[#This Row],[id]])-1</f>
        <v>0</v>
      </c>
    </row>
    <row r="284" spans="1:13" x14ac:dyDescent="0.25">
      <c r="A284" t="s">
        <v>641</v>
      </c>
      <c r="B284" t="s">
        <v>642</v>
      </c>
      <c r="C284" t="s">
        <v>485</v>
      </c>
      <c r="D284">
        <f>MID(pesele[[#This Row],[PESEL]],1,2)+1900+IF(pesele[[#This Row],[miesiac]]&gt;13,100,0)</f>
        <v>1909</v>
      </c>
      <c r="E284">
        <f>IF(VALUE(MID(pesele[[#This Row],[PESEL]],3,2))&gt;13,VALUE(MID(pesele[[#This Row],[PESEL]],3,2))-20,VALUE(MID(pesele[[#This Row],[PESEL]],3,2)))</f>
        <v>11</v>
      </c>
      <c r="F284">
        <f>VALUE(MID(pesele[[#This Row],[PESEL]],6,2))</f>
        <v>70</v>
      </c>
      <c r="G284" s="9">
        <f>VALUE(MID(pesele[[#This Row],[PESEL]],7,2))</f>
        <v>6</v>
      </c>
      <c r="H284" t="str">
        <f>IF(MOD(MID(pesele[[#This Row],[PESEL]],10,1),2)=0,"k","m")</f>
        <v>m</v>
      </c>
      <c r="I284">
        <f>IF(pesele[[#This Row],[plec]]="k",IF(RIGHT(pesele[[#This Row],[Imie]],1)="a",0,1),0)</f>
        <v>0</v>
      </c>
      <c r="J284" t="str">
        <f>pesele[[#This Row],[Nazwisko]]&amp;pesele[[#This Row],[Imie]]</f>
        <v>ZawizlakAdam</v>
      </c>
      <c r="K284">
        <f>COUNTIF(pesele[nameid],pesele[[#This Row],[nameid]])-1</f>
        <v>0</v>
      </c>
      <c r="L284" s="9" t="str">
        <f>LEFT(pesele[[#This Row],[Imie]],1)&amp;LEFT(pesele[[#This Row],[Nazwisko]],3)&amp;RIGHT(pesele[[#This Row],[PESEL]],1)</f>
        <v>AZaw9</v>
      </c>
      <c r="M284" s="9">
        <f>COUNTIF(pesele[id],pesele[[#This Row],[id]])-1</f>
        <v>0</v>
      </c>
    </row>
    <row r="285" spans="1:13" x14ac:dyDescent="0.25">
      <c r="A285" t="s">
        <v>645</v>
      </c>
      <c r="B285" t="s">
        <v>646</v>
      </c>
      <c r="C285" t="s">
        <v>345</v>
      </c>
      <c r="D285">
        <f>MID(pesele[[#This Row],[PESEL]],1,2)+1900+IF(pesele[[#This Row],[miesiac]]&gt;13,100,0)</f>
        <v>1909</v>
      </c>
      <c r="E285">
        <f>IF(VALUE(MID(pesele[[#This Row],[PESEL]],3,2))&gt;13,VALUE(MID(pesele[[#This Row],[PESEL]],3,2))-20,VALUE(MID(pesele[[#This Row],[PESEL]],3,2)))</f>
        <v>11</v>
      </c>
      <c r="F285">
        <f>VALUE(MID(pesele[[#This Row],[PESEL]],6,2))</f>
        <v>80</v>
      </c>
      <c r="G285" s="9">
        <f>VALUE(MID(pesele[[#This Row],[PESEL]],7,2))</f>
        <v>6</v>
      </c>
      <c r="H285" t="str">
        <f>IF(MOD(MID(pesele[[#This Row],[PESEL]],10,1),2)=0,"k","m")</f>
        <v>k</v>
      </c>
      <c r="I285">
        <f>IF(pesele[[#This Row],[plec]]="k",IF(RIGHT(pesele[[#This Row],[Imie]],1)="a",0,1),0)</f>
        <v>0</v>
      </c>
      <c r="J285" t="str">
        <f>pesele[[#This Row],[Nazwisko]]&amp;pesele[[#This Row],[Imie]]</f>
        <v>KielbowiczMilena</v>
      </c>
      <c r="K285">
        <f>COUNTIF(pesele[nameid],pesele[[#This Row],[nameid]])-1</f>
        <v>0</v>
      </c>
      <c r="L285" s="9" t="str">
        <f>LEFT(pesele[[#This Row],[Imie]],1)&amp;LEFT(pesele[[#This Row],[Nazwisko]],3)&amp;RIGHT(pesele[[#This Row],[PESEL]],1)</f>
        <v>MKie2</v>
      </c>
      <c r="M285" s="9">
        <f>COUNTIF(pesele[id],pesele[[#This Row],[id]])-1</f>
        <v>0</v>
      </c>
    </row>
    <row r="286" spans="1:13" x14ac:dyDescent="0.25">
      <c r="A286" t="s">
        <v>662</v>
      </c>
      <c r="B286" t="s">
        <v>663</v>
      </c>
      <c r="C286" t="s">
        <v>323</v>
      </c>
      <c r="D286">
        <f>MID(pesele[[#This Row],[PESEL]],1,2)+1900+IF(pesele[[#This Row],[miesiac]]&gt;13,100,0)</f>
        <v>1909</v>
      </c>
      <c r="E286">
        <f>IF(VALUE(MID(pesele[[#This Row],[PESEL]],3,2))&gt;13,VALUE(MID(pesele[[#This Row],[PESEL]],3,2))-20,VALUE(MID(pesele[[#This Row],[PESEL]],3,2)))</f>
        <v>11</v>
      </c>
      <c r="F286">
        <f>VALUE(MID(pesele[[#This Row],[PESEL]],6,2))</f>
        <v>10</v>
      </c>
      <c r="G286" s="9">
        <f>VALUE(MID(pesele[[#This Row],[PESEL]],7,2))</f>
        <v>6</v>
      </c>
      <c r="H286" t="str">
        <f>IF(MOD(MID(pesele[[#This Row],[PESEL]],10,1),2)=0,"k","m")</f>
        <v>k</v>
      </c>
      <c r="I286">
        <f>IF(pesele[[#This Row],[plec]]="k",IF(RIGHT(pesele[[#This Row],[Imie]],1)="a",0,1),0)</f>
        <v>0</v>
      </c>
      <c r="J286" t="str">
        <f>pesele[[#This Row],[Nazwisko]]&amp;pesele[[#This Row],[Imie]]</f>
        <v>ZacharskaAleksandra</v>
      </c>
      <c r="K286">
        <f>COUNTIF(pesele[nameid],pesele[[#This Row],[nameid]])-1</f>
        <v>0</v>
      </c>
      <c r="L286" s="9" t="str">
        <f>LEFT(pesele[[#This Row],[Imie]],1)&amp;LEFT(pesele[[#This Row],[Nazwisko]],3)&amp;RIGHT(pesele[[#This Row],[PESEL]],1)</f>
        <v>AZac7</v>
      </c>
      <c r="M286" s="9">
        <f>COUNTIF(pesele[id],pesele[[#This Row],[id]])-1</f>
        <v>0</v>
      </c>
    </row>
    <row r="287" spans="1:13" x14ac:dyDescent="0.25">
      <c r="A287" t="s">
        <v>752</v>
      </c>
      <c r="B287" t="s">
        <v>753</v>
      </c>
      <c r="C287" t="s">
        <v>754</v>
      </c>
      <c r="D287">
        <f>MID(pesele[[#This Row],[PESEL]],1,2)+1900+IF(pesele[[#This Row],[miesiac]]&gt;13,100,0)</f>
        <v>1909</v>
      </c>
      <c r="E287">
        <f>IF(VALUE(MID(pesele[[#This Row],[PESEL]],3,2))&gt;13,VALUE(MID(pesele[[#This Row],[PESEL]],3,2))-20,VALUE(MID(pesele[[#This Row],[PESEL]],3,2)))</f>
        <v>12</v>
      </c>
      <c r="F287">
        <f>VALUE(MID(pesele[[#This Row],[PESEL]],6,2))</f>
        <v>70</v>
      </c>
      <c r="G287" s="9">
        <f>VALUE(MID(pesele[[#This Row],[PESEL]],7,2))</f>
        <v>6</v>
      </c>
      <c r="H287" t="str">
        <f>IF(MOD(MID(pesele[[#This Row],[PESEL]],10,1),2)=0,"k","m")</f>
        <v>m</v>
      </c>
      <c r="I287">
        <f>IF(pesele[[#This Row],[plec]]="k",IF(RIGHT(pesele[[#This Row],[Imie]],1)="a",0,1),0)</f>
        <v>0</v>
      </c>
      <c r="J287" t="str">
        <f>pesele[[#This Row],[Nazwisko]]&amp;pesele[[#This Row],[Imie]]</f>
        <v>SwinianskiCyprian</v>
      </c>
      <c r="K287">
        <f>COUNTIF(pesele[nameid],pesele[[#This Row],[nameid]])-1</f>
        <v>0</v>
      </c>
      <c r="L287" s="9" t="str">
        <f>LEFT(pesele[[#This Row],[Imie]],1)&amp;LEFT(pesele[[#This Row],[Nazwisko]],3)&amp;RIGHT(pesele[[#This Row],[PESEL]],1)</f>
        <v>CSwi2</v>
      </c>
      <c r="M287" s="9">
        <f>COUNTIF(pesele[id],pesele[[#This Row],[id]])-1</f>
        <v>0</v>
      </c>
    </row>
    <row r="288" spans="1:13" x14ac:dyDescent="0.25">
      <c r="A288" t="s">
        <v>770</v>
      </c>
      <c r="B288" t="s">
        <v>757</v>
      </c>
      <c r="C288" t="s">
        <v>108</v>
      </c>
      <c r="D288">
        <f>MID(pesele[[#This Row],[PESEL]],1,2)+1900+IF(pesele[[#This Row],[miesiac]]&gt;13,100,0)</f>
        <v>1909</v>
      </c>
      <c r="E288">
        <f>IF(VALUE(MID(pesele[[#This Row],[PESEL]],3,2))&gt;13,VALUE(MID(pesele[[#This Row],[PESEL]],3,2))-20,VALUE(MID(pesele[[#This Row],[PESEL]],3,2)))</f>
        <v>12</v>
      </c>
      <c r="F288">
        <f>VALUE(MID(pesele[[#This Row],[PESEL]],6,2))</f>
        <v>10</v>
      </c>
      <c r="G288" s="9">
        <f>VALUE(MID(pesele[[#This Row],[PESEL]],7,2))</f>
        <v>6</v>
      </c>
      <c r="H288" t="str">
        <f>IF(MOD(MID(pesele[[#This Row],[PESEL]],10,1),2)=0,"k","m")</f>
        <v>m</v>
      </c>
      <c r="I288">
        <f>IF(pesele[[#This Row],[plec]]="k",IF(RIGHT(pesele[[#This Row],[Imie]],1)="a",0,1),0)</f>
        <v>0</v>
      </c>
      <c r="J288" t="str">
        <f>pesele[[#This Row],[Nazwisko]]&amp;pesele[[#This Row],[Imie]]</f>
        <v>KirwielMichal</v>
      </c>
      <c r="K288">
        <f>COUNTIF(pesele[nameid],pesele[[#This Row],[nameid]])-1</f>
        <v>0</v>
      </c>
      <c r="L288" s="9" t="str">
        <f>LEFT(pesele[[#This Row],[Imie]],1)&amp;LEFT(pesele[[#This Row],[Nazwisko]],3)&amp;RIGHT(pesele[[#This Row],[PESEL]],1)</f>
        <v>MKir3</v>
      </c>
      <c r="M288" s="9">
        <f>COUNTIF(pesele[id],pesele[[#This Row],[id]])-1</f>
        <v>0</v>
      </c>
    </row>
    <row r="289" spans="1:13" x14ac:dyDescent="0.25">
      <c r="A289" t="s">
        <v>771</v>
      </c>
      <c r="B289" t="s">
        <v>772</v>
      </c>
      <c r="C289" t="s">
        <v>485</v>
      </c>
      <c r="D289">
        <f>MID(pesele[[#This Row],[PESEL]],1,2)+1900+IF(pesele[[#This Row],[miesiac]]&gt;13,100,0)</f>
        <v>1909</v>
      </c>
      <c r="E289">
        <f>IF(VALUE(MID(pesele[[#This Row],[PESEL]],3,2))&gt;13,VALUE(MID(pesele[[#This Row],[PESEL]],3,2))-20,VALUE(MID(pesele[[#This Row],[PESEL]],3,2)))</f>
        <v>12</v>
      </c>
      <c r="F289">
        <f>VALUE(MID(pesele[[#This Row],[PESEL]],6,2))</f>
        <v>10</v>
      </c>
      <c r="G289" s="9">
        <f>VALUE(MID(pesele[[#This Row],[PESEL]],7,2))</f>
        <v>6</v>
      </c>
      <c r="H289" t="str">
        <f>IF(MOD(MID(pesele[[#This Row],[PESEL]],10,1),2)=0,"k","m")</f>
        <v>m</v>
      </c>
      <c r="I289">
        <f>IF(pesele[[#This Row],[plec]]="k",IF(RIGHT(pesele[[#This Row],[Imie]],1)="a",0,1),0)</f>
        <v>0</v>
      </c>
      <c r="J289" t="str">
        <f>pesele[[#This Row],[Nazwisko]]&amp;pesele[[#This Row],[Imie]]</f>
        <v>ZegaAdam</v>
      </c>
      <c r="K289">
        <f>COUNTIF(pesele[nameid],pesele[[#This Row],[nameid]])-1</f>
        <v>0</v>
      </c>
      <c r="L289" s="9" t="str">
        <f>LEFT(pesele[[#This Row],[Imie]],1)&amp;LEFT(pesele[[#This Row],[Nazwisko]],3)&amp;RIGHT(pesele[[#This Row],[PESEL]],1)</f>
        <v>AZeg7</v>
      </c>
      <c r="M289" s="9">
        <f>COUNTIF(pesele[id],pesele[[#This Row],[id]])-1</f>
        <v>0</v>
      </c>
    </row>
    <row r="290" spans="1:13" x14ac:dyDescent="0.25">
      <c r="A290" t="s">
        <v>779</v>
      </c>
      <c r="B290" t="s">
        <v>780</v>
      </c>
      <c r="C290" t="s">
        <v>111</v>
      </c>
      <c r="D290">
        <f>MID(pesele[[#This Row],[PESEL]],1,2)+1900+IF(pesele[[#This Row],[miesiac]]&gt;13,100,0)</f>
        <v>1909</v>
      </c>
      <c r="E290">
        <f>IF(VALUE(MID(pesele[[#This Row],[PESEL]],3,2))&gt;13,VALUE(MID(pesele[[#This Row],[PESEL]],3,2))-20,VALUE(MID(pesele[[#This Row],[PESEL]],3,2)))</f>
        <v>12</v>
      </c>
      <c r="F290">
        <f>VALUE(MID(pesele[[#This Row],[PESEL]],6,2))</f>
        <v>30</v>
      </c>
      <c r="G290" s="9">
        <f>VALUE(MID(pesele[[#This Row],[PESEL]],7,2))</f>
        <v>6</v>
      </c>
      <c r="H290" t="str">
        <f>IF(MOD(MID(pesele[[#This Row],[PESEL]],10,1),2)=0,"k","m")</f>
        <v>k</v>
      </c>
      <c r="I290">
        <f>IF(pesele[[#This Row],[plec]]="k",IF(RIGHT(pesele[[#This Row],[Imie]],1)="a",0,1),0)</f>
        <v>0</v>
      </c>
      <c r="J290" t="str">
        <f>pesele[[#This Row],[Nazwisko]]&amp;pesele[[#This Row],[Imie]]</f>
        <v>WymyslowskaAlicja</v>
      </c>
      <c r="K290">
        <f>COUNTIF(pesele[nameid],pesele[[#This Row],[nameid]])-1</f>
        <v>0</v>
      </c>
      <c r="L290" s="9" t="str">
        <f>LEFT(pesele[[#This Row],[Imie]],1)&amp;LEFT(pesele[[#This Row],[Nazwisko]],3)&amp;RIGHT(pesele[[#This Row],[PESEL]],1)</f>
        <v>AWym8</v>
      </c>
      <c r="M290" s="9">
        <f>COUNTIF(pesele[id],pesele[[#This Row],[id]])-1</f>
        <v>0</v>
      </c>
    </row>
    <row r="291" spans="1:13" x14ac:dyDescent="0.25">
      <c r="A291" t="s">
        <v>851</v>
      </c>
      <c r="B291" t="s">
        <v>852</v>
      </c>
      <c r="C291" t="s">
        <v>121</v>
      </c>
      <c r="D291">
        <f>MID(pesele[[#This Row],[PESEL]],1,2)+1900+IF(pesele[[#This Row],[miesiac]]&gt;13,100,0)</f>
        <v>1955</v>
      </c>
      <c r="E291">
        <f>IF(VALUE(MID(pesele[[#This Row],[PESEL]],3,2))&gt;13,VALUE(MID(pesele[[#This Row],[PESEL]],3,2))-20,VALUE(MID(pesele[[#This Row],[PESEL]],3,2)))</f>
        <v>11</v>
      </c>
      <c r="F291">
        <f>VALUE(MID(pesele[[#This Row],[PESEL]],6,2))</f>
        <v>90</v>
      </c>
      <c r="G291" s="9">
        <f>VALUE(MID(pesele[[#This Row],[PESEL]],7,2))</f>
        <v>6</v>
      </c>
      <c r="H291" t="str">
        <f>IF(MOD(MID(pesele[[#This Row],[PESEL]],10,1),2)=0,"k","m")</f>
        <v>m</v>
      </c>
      <c r="I291">
        <f>IF(pesele[[#This Row],[plec]]="k",IF(RIGHT(pesele[[#This Row],[Imie]],1)="a",0,1),0)</f>
        <v>0</v>
      </c>
      <c r="J291" t="str">
        <f>pesele[[#This Row],[Nazwisko]]&amp;pesele[[#This Row],[Imie]]</f>
        <v>PettkaJan</v>
      </c>
      <c r="K291">
        <f>COUNTIF(pesele[nameid],pesele[[#This Row],[nameid]])-1</f>
        <v>0</v>
      </c>
      <c r="L291" s="9" t="str">
        <f>LEFT(pesele[[#This Row],[Imie]],1)&amp;LEFT(pesele[[#This Row],[Nazwisko]],3)&amp;RIGHT(pesele[[#This Row],[PESEL]],1)</f>
        <v>JPet0</v>
      </c>
      <c r="M291" s="9">
        <f>COUNTIF(pesele[id],pesele[[#This Row],[id]])-1</f>
        <v>0</v>
      </c>
    </row>
    <row r="292" spans="1:13" x14ac:dyDescent="0.25">
      <c r="A292" t="s">
        <v>967</v>
      </c>
      <c r="B292" t="s">
        <v>968</v>
      </c>
      <c r="C292" t="s">
        <v>73</v>
      </c>
      <c r="D292">
        <f>MID(pesele[[#This Row],[PESEL]],1,2)+1900+IF(pesele[[#This Row],[miesiac]]&gt;13,100,0)</f>
        <v>1975</v>
      </c>
      <c r="E292">
        <f>IF(VALUE(MID(pesele[[#This Row],[PESEL]],3,2))&gt;13,VALUE(MID(pesele[[#This Row],[PESEL]],3,2))-20,VALUE(MID(pesele[[#This Row],[PESEL]],3,2)))</f>
        <v>3</v>
      </c>
      <c r="F292">
        <f>VALUE(MID(pesele[[#This Row],[PESEL]],6,2))</f>
        <v>0</v>
      </c>
      <c r="G292" s="9">
        <f>VALUE(MID(pesele[[#This Row],[PESEL]],7,2))</f>
        <v>6</v>
      </c>
      <c r="H292" t="str">
        <f>IF(MOD(MID(pesele[[#This Row],[PESEL]],10,1),2)=0,"k","m")</f>
        <v>m</v>
      </c>
      <c r="I292">
        <f>IF(pesele[[#This Row],[plec]]="k",IF(RIGHT(pesele[[#This Row],[Imie]],1)="a",0,1),0)</f>
        <v>0</v>
      </c>
      <c r="J292" t="str">
        <f>pesele[[#This Row],[Nazwisko]]&amp;pesele[[#This Row],[Imie]]</f>
        <v>DuszotaPiotr</v>
      </c>
      <c r="K292">
        <f>COUNTIF(pesele[nameid],pesele[[#This Row],[nameid]])-1</f>
        <v>0</v>
      </c>
      <c r="L292" s="9" t="str">
        <f>LEFT(pesele[[#This Row],[Imie]],1)&amp;LEFT(pesele[[#This Row],[Nazwisko]],3)&amp;RIGHT(pesele[[#This Row],[PESEL]],1)</f>
        <v>PDus8</v>
      </c>
      <c r="M292" s="9">
        <f>COUNTIF(pesele[id],pesele[[#This Row],[id]])-1</f>
        <v>0</v>
      </c>
    </row>
    <row r="293" spans="1:13" x14ac:dyDescent="0.25">
      <c r="A293" t="s">
        <v>42</v>
      </c>
      <c r="B293" t="s">
        <v>43</v>
      </c>
      <c r="C293" t="s">
        <v>44</v>
      </c>
      <c r="D293">
        <f>MID(pesele[[#This Row],[PESEL]],1,2)+1900+IF(pesele[[#This Row],[miesiac]]&gt;13,100,0)</f>
        <v>1908</v>
      </c>
      <c r="E293">
        <f>IF(VALUE(MID(pesele[[#This Row],[PESEL]],3,2))&gt;13,VALUE(MID(pesele[[#This Row],[PESEL]],3,2))-20,VALUE(MID(pesele[[#This Row],[PESEL]],3,2)))</f>
        <v>6</v>
      </c>
      <c r="F293">
        <f>VALUE(MID(pesele[[#This Row],[PESEL]],6,2))</f>
        <v>30</v>
      </c>
      <c r="G293" s="9">
        <f>VALUE(MID(pesele[[#This Row],[PESEL]],7,2))</f>
        <v>7</v>
      </c>
      <c r="H293" t="str">
        <f>IF(MOD(MID(pesele[[#This Row],[PESEL]],10,1),2)=0,"k","m")</f>
        <v>m</v>
      </c>
      <c r="I293">
        <f>IF(pesele[[#This Row],[plec]]="k",IF(RIGHT(pesele[[#This Row],[Imie]],1)="a",0,1),0)</f>
        <v>0</v>
      </c>
      <c r="J293" t="str">
        <f>pesele[[#This Row],[Nazwisko]]&amp;pesele[[#This Row],[Imie]]</f>
        <v>WolskiAleksander</v>
      </c>
      <c r="K293">
        <f>COUNTIF(pesele[nameid],pesele[[#This Row],[nameid]])-1</f>
        <v>0</v>
      </c>
      <c r="L293" s="9" t="str">
        <f>LEFT(pesele[[#This Row],[Imie]],1)&amp;LEFT(pesele[[#This Row],[Nazwisko]],3)&amp;RIGHT(pesele[[#This Row],[PESEL]],1)</f>
        <v>AWol5</v>
      </c>
      <c r="M293" s="9">
        <f>COUNTIF(pesele[id],pesele[[#This Row],[id]])-1</f>
        <v>0</v>
      </c>
    </row>
    <row r="294" spans="1:13" x14ac:dyDescent="0.25">
      <c r="A294" t="s">
        <v>54</v>
      </c>
      <c r="B294" t="s">
        <v>55</v>
      </c>
      <c r="C294" t="s">
        <v>56</v>
      </c>
      <c r="D294">
        <f>MID(pesele[[#This Row],[PESEL]],1,2)+1900+IF(pesele[[#This Row],[miesiac]]&gt;13,100,0)</f>
        <v>1908</v>
      </c>
      <c r="E294">
        <f>IF(VALUE(MID(pesele[[#This Row],[PESEL]],3,2))&gt;13,VALUE(MID(pesele[[#This Row],[PESEL]],3,2))-20,VALUE(MID(pesele[[#This Row],[PESEL]],3,2)))</f>
        <v>7</v>
      </c>
      <c r="F294">
        <f>VALUE(MID(pesele[[#This Row],[PESEL]],6,2))</f>
        <v>20</v>
      </c>
      <c r="G294" s="9">
        <f>VALUE(MID(pesele[[#This Row],[PESEL]],7,2))</f>
        <v>7</v>
      </c>
      <c r="H294" t="str">
        <f>IF(MOD(MID(pesele[[#This Row],[PESEL]],10,1),2)=0,"k","m")</f>
        <v>k</v>
      </c>
      <c r="I294">
        <f>IF(pesele[[#This Row],[plec]]="k",IF(RIGHT(pesele[[#This Row],[Imie]],1)="a",0,1),0)</f>
        <v>0</v>
      </c>
      <c r="J294" t="str">
        <f>pesele[[#This Row],[Nazwisko]]&amp;pesele[[#This Row],[Imie]]</f>
        <v>WieczerzakAmelia</v>
      </c>
      <c r="K294">
        <f>COUNTIF(pesele[nameid],pesele[[#This Row],[nameid]])-1</f>
        <v>0</v>
      </c>
      <c r="L294" s="9" t="str">
        <f>LEFT(pesele[[#This Row],[Imie]],1)&amp;LEFT(pesele[[#This Row],[Nazwisko]],3)&amp;RIGHT(pesele[[#This Row],[PESEL]],1)</f>
        <v>AWie4</v>
      </c>
      <c r="M294" s="9">
        <f>COUNTIF(pesele[id],pesele[[#This Row],[id]])-1</f>
        <v>0</v>
      </c>
    </row>
    <row r="295" spans="1:13" x14ac:dyDescent="0.25">
      <c r="A295" t="s">
        <v>65</v>
      </c>
      <c r="B295" t="s">
        <v>66</v>
      </c>
      <c r="C295" t="s">
        <v>67</v>
      </c>
      <c r="D295">
        <f>MID(pesele[[#This Row],[PESEL]],1,2)+1900+IF(pesele[[#This Row],[miesiac]]&gt;13,100,0)</f>
        <v>1908</v>
      </c>
      <c r="E295">
        <f>IF(VALUE(MID(pesele[[#This Row],[PESEL]],3,2))&gt;13,VALUE(MID(pesele[[#This Row],[PESEL]],3,2))-20,VALUE(MID(pesele[[#This Row],[PESEL]],3,2)))</f>
        <v>7</v>
      </c>
      <c r="F295">
        <f>VALUE(MID(pesele[[#This Row],[PESEL]],6,2))</f>
        <v>80</v>
      </c>
      <c r="G295" s="9">
        <f>VALUE(MID(pesele[[#This Row],[PESEL]],7,2))</f>
        <v>7</v>
      </c>
      <c r="H295" t="str">
        <f>IF(MOD(MID(pesele[[#This Row],[PESEL]],10,1),2)=0,"k","m")</f>
        <v>k</v>
      </c>
      <c r="I295">
        <f>IF(pesele[[#This Row],[plec]]="k",IF(RIGHT(pesele[[#This Row],[Imie]],1)="a",0,1),0)</f>
        <v>0</v>
      </c>
      <c r="J295" t="str">
        <f>pesele[[#This Row],[Nazwisko]]&amp;pesele[[#This Row],[Imie]]</f>
        <v>MajtasLucja</v>
      </c>
      <c r="K295">
        <f>COUNTIF(pesele[nameid],pesele[[#This Row],[nameid]])-1</f>
        <v>0</v>
      </c>
      <c r="L295" s="9" t="str">
        <f>LEFT(pesele[[#This Row],[Imie]],1)&amp;LEFT(pesele[[#This Row],[Nazwisko]],3)&amp;RIGHT(pesele[[#This Row],[PESEL]],1)</f>
        <v>LMaj6</v>
      </c>
      <c r="M295" s="9">
        <f>COUNTIF(pesele[id],pesele[[#This Row],[id]])-1</f>
        <v>0</v>
      </c>
    </row>
    <row r="296" spans="1:13" x14ac:dyDescent="0.25">
      <c r="A296" t="s">
        <v>76</v>
      </c>
      <c r="B296" t="s">
        <v>77</v>
      </c>
      <c r="C296" t="s">
        <v>78</v>
      </c>
      <c r="D296">
        <f>MID(pesele[[#This Row],[PESEL]],1,2)+1900+IF(pesele[[#This Row],[miesiac]]&gt;13,100,0)</f>
        <v>1908</v>
      </c>
      <c r="E296">
        <f>IF(VALUE(MID(pesele[[#This Row],[PESEL]],3,2))&gt;13,VALUE(MID(pesele[[#This Row],[PESEL]],3,2))-20,VALUE(MID(pesele[[#This Row],[PESEL]],3,2)))</f>
        <v>8</v>
      </c>
      <c r="F296">
        <f>VALUE(MID(pesele[[#This Row],[PESEL]],6,2))</f>
        <v>70</v>
      </c>
      <c r="G296" s="9">
        <f>VALUE(MID(pesele[[#This Row],[PESEL]],7,2))</f>
        <v>7</v>
      </c>
      <c r="H296" t="str">
        <f>IF(MOD(MID(pesele[[#This Row],[PESEL]],10,1),2)=0,"k","m")</f>
        <v>k</v>
      </c>
      <c r="I296">
        <f>IF(pesele[[#This Row],[plec]]="k",IF(RIGHT(pesele[[#This Row],[Imie]],1)="a",0,1),0)</f>
        <v>0</v>
      </c>
      <c r="J296" t="str">
        <f>pesele[[#This Row],[Nazwisko]]&amp;pesele[[#This Row],[Imie]]</f>
        <v>KossakowskaMartyna</v>
      </c>
      <c r="K296">
        <f>COUNTIF(pesele[nameid],pesele[[#This Row],[nameid]])-1</f>
        <v>0</v>
      </c>
      <c r="L296" s="9" t="str">
        <f>LEFT(pesele[[#This Row],[Imie]],1)&amp;LEFT(pesele[[#This Row],[Nazwisko]],3)&amp;RIGHT(pesele[[#This Row],[PESEL]],1)</f>
        <v>MKos8</v>
      </c>
      <c r="M296" s="9">
        <f>COUNTIF(pesele[id],pesele[[#This Row],[id]])-1</f>
        <v>0</v>
      </c>
    </row>
    <row r="297" spans="1:13" x14ac:dyDescent="0.25">
      <c r="A297" t="s">
        <v>84</v>
      </c>
      <c r="B297" t="s">
        <v>85</v>
      </c>
      <c r="C297" t="s">
        <v>86</v>
      </c>
      <c r="D297">
        <f>MID(pesele[[#This Row],[PESEL]],1,2)+1900+IF(pesele[[#This Row],[miesiac]]&gt;13,100,0)</f>
        <v>1908</v>
      </c>
      <c r="E297">
        <f>IF(VALUE(MID(pesele[[#This Row],[PESEL]],3,2))&gt;13,VALUE(MID(pesele[[#This Row],[PESEL]],3,2))-20,VALUE(MID(pesele[[#This Row],[PESEL]],3,2)))</f>
        <v>8</v>
      </c>
      <c r="F297">
        <f>VALUE(MID(pesele[[#This Row],[PESEL]],6,2))</f>
        <v>80</v>
      </c>
      <c r="G297" s="9">
        <f>VALUE(MID(pesele[[#This Row],[PESEL]],7,2))</f>
        <v>7</v>
      </c>
      <c r="H297" t="str">
        <f>IF(MOD(MID(pesele[[#This Row],[PESEL]],10,1),2)=0,"k","m")</f>
        <v>k</v>
      </c>
      <c r="I297">
        <f>IF(pesele[[#This Row],[plec]]="k",IF(RIGHT(pesele[[#This Row],[Imie]],1)="a",0,1),0)</f>
        <v>0</v>
      </c>
      <c r="J297" t="str">
        <f>pesele[[#This Row],[Nazwisko]]&amp;pesele[[#This Row],[Imie]]</f>
        <v>ArauczZuzanna</v>
      </c>
      <c r="K297">
        <f>COUNTIF(pesele[nameid],pesele[[#This Row],[nameid]])-1</f>
        <v>0</v>
      </c>
      <c r="L297" s="9" t="str">
        <f>LEFT(pesele[[#This Row],[Imie]],1)&amp;LEFT(pesele[[#This Row],[Nazwisko]],3)&amp;RIGHT(pesele[[#This Row],[PESEL]],1)</f>
        <v>ZAra2</v>
      </c>
      <c r="M297" s="9">
        <f>COUNTIF(pesele[id],pesele[[#This Row],[id]])-1</f>
        <v>0</v>
      </c>
    </row>
    <row r="298" spans="1:13" x14ac:dyDescent="0.25">
      <c r="A298" t="s">
        <v>117</v>
      </c>
      <c r="B298" t="s">
        <v>118</v>
      </c>
      <c r="C298" t="s">
        <v>73</v>
      </c>
      <c r="D298">
        <f>MID(pesele[[#This Row],[PESEL]],1,2)+1900+IF(pesele[[#This Row],[miesiac]]&gt;13,100,0)</f>
        <v>1908</v>
      </c>
      <c r="E298">
        <f>IF(VALUE(MID(pesele[[#This Row],[PESEL]],3,2))&gt;13,VALUE(MID(pesele[[#This Row],[PESEL]],3,2))-20,VALUE(MID(pesele[[#This Row],[PESEL]],3,2)))</f>
        <v>9</v>
      </c>
      <c r="F298">
        <f>VALUE(MID(pesele[[#This Row],[PESEL]],6,2))</f>
        <v>50</v>
      </c>
      <c r="G298" s="9">
        <f>VALUE(MID(pesele[[#This Row],[PESEL]],7,2))</f>
        <v>7</v>
      </c>
      <c r="H298" t="str">
        <f>IF(MOD(MID(pesele[[#This Row],[PESEL]],10,1),2)=0,"k","m")</f>
        <v>m</v>
      </c>
      <c r="I298">
        <f>IF(pesele[[#This Row],[plec]]="k",IF(RIGHT(pesele[[#This Row],[Imie]],1)="a",0,1),0)</f>
        <v>0</v>
      </c>
      <c r="J298" t="str">
        <f>pesele[[#This Row],[Nazwisko]]&amp;pesele[[#This Row],[Imie]]</f>
        <v>FilbrandtPiotr</v>
      </c>
      <c r="K298">
        <f>COUNTIF(pesele[nameid],pesele[[#This Row],[nameid]])-1</f>
        <v>0</v>
      </c>
      <c r="L298" s="9" t="str">
        <f>LEFT(pesele[[#This Row],[Imie]],1)&amp;LEFT(pesele[[#This Row],[Nazwisko]],3)&amp;RIGHT(pesele[[#This Row],[PESEL]],1)</f>
        <v>PFil4</v>
      </c>
      <c r="M298" s="9">
        <f>COUNTIF(pesele[id],pesele[[#This Row],[id]])-1</f>
        <v>0</v>
      </c>
    </row>
    <row r="299" spans="1:13" x14ac:dyDescent="0.25">
      <c r="A299" t="s">
        <v>119</v>
      </c>
      <c r="B299" t="s">
        <v>120</v>
      </c>
      <c r="C299" t="s">
        <v>121</v>
      </c>
      <c r="D299">
        <f>MID(pesele[[#This Row],[PESEL]],1,2)+1900+IF(pesele[[#This Row],[miesiac]]&gt;13,100,0)</f>
        <v>1908</v>
      </c>
      <c r="E299">
        <f>IF(VALUE(MID(pesele[[#This Row],[PESEL]],3,2))&gt;13,VALUE(MID(pesele[[#This Row],[PESEL]],3,2))-20,VALUE(MID(pesele[[#This Row],[PESEL]],3,2)))</f>
        <v>9</v>
      </c>
      <c r="F299">
        <f>VALUE(MID(pesele[[#This Row],[PESEL]],6,2))</f>
        <v>50</v>
      </c>
      <c r="G299" s="9">
        <f>VALUE(MID(pesele[[#This Row],[PESEL]],7,2))</f>
        <v>7</v>
      </c>
      <c r="H299" t="str">
        <f>IF(MOD(MID(pesele[[#This Row],[PESEL]],10,1),2)=0,"k","m")</f>
        <v>m</v>
      </c>
      <c r="I299">
        <f>IF(pesele[[#This Row],[plec]]="k",IF(RIGHT(pesele[[#This Row],[Imie]],1)="a",0,1),0)</f>
        <v>0</v>
      </c>
      <c r="J299" t="str">
        <f>pesele[[#This Row],[Nazwisko]]&amp;pesele[[#This Row],[Imie]]</f>
        <v>FormelaJan</v>
      </c>
      <c r="K299">
        <f>COUNTIF(pesele[nameid],pesele[[#This Row],[nameid]])-1</f>
        <v>0</v>
      </c>
      <c r="L299" s="9" t="str">
        <f>LEFT(pesele[[#This Row],[Imie]],1)&amp;LEFT(pesele[[#This Row],[Nazwisko]],3)&amp;RIGHT(pesele[[#This Row],[PESEL]],1)</f>
        <v>JFor2</v>
      </c>
      <c r="M299" s="9">
        <f>COUNTIF(pesele[id],pesele[[#This Row],[id]])-1</f>
        <v>0</v>
      </c>
    </row>
    <row r="300" spans="1:13" x14ac:dyDescent="0.25">
      <c r="A300" t="s">
        <v>170</v>
      </c>
      <c r="B300" t="s">
        <v>171</v>
      </c>
      <c r="C300" t="s">
        <v>172</v>
      </c>
      <c r="D300">
        <f>MID(pesele[[#This Row],[PESEL]],1,2)+1900+IF(pesele[[#This Row],[miesiac]]&gt;13,100,0)</f>
        <v>1908</v>
      </c>
      <c r="E300">
        <f>IF(VALUE(MID(pesele[[#This Row],[PESEL]],3,2))&gt;13,VALUE(MID(pesele[[#This Row],[PESEL]],3,2))-20,VALUE(MID(pesele[[#This Row],[PESEL]],3,2)))</f>
        <v>11</v>
      </c>
      <c r="F300">
        <f>VALUE(MID(pesele[[#This Row],[PESEL]],6,2))</f>
        <v>10</v>
      </c>
      <c r="G300" s="9">
        <f>VALUE(MID(pesele[[#This Row],[PESEL]],7,2))</f>
        <v>7</v>
      </c>
      <c r="H300" t="str">
        <f>IF(MOD(MID(pesele[[#This Row],[PESEL]],10,1),2)=0,"k","m")</f>
        <v>k</v>
      </c>
      <c r="I300">
        <f>IF(pesele[[#This Row],[plec]]="k",IF(RIGHT(pesele[[#This Row],[Imie]],1)="a",0,1),0)</f>
        <v>0</v>
      </c>
      <c r="J300" t="str">
        <f>pesele[[#This Row],[Nazwisko]]&amp;pesele[[#This Row],[Imie]]</f>
        <v>NowakLatika</v>
      </c>
      <c r="K300">
        <f>COUNTIF(pesele[nameid],pesele[[#This Row],[nameid]])-1</f>
        <v>0</v>
      </c>
      <c r="L300" s="9" t="str">
        <f>LEFT(pesele[[#This Row],[Imie]],1)&amp;LEFT(pesele[[#This Row],[Nazwisko]],3)&amp;RIGHT(pesele[[#This Row],[PESEL]],1)</f>
        <v>LNow3</v>
      </c>
      <c r="M300" s="9">
        <f>COUNTIF(pesele[id],pesele[[#This Row],[id]])-1</f>
        <v>0</v>
      </c>
    </row>
    <row r="301" spans="1:13" x14ac:dyDescent="0.25">
      <c r="A301" t="s">
        <v>180</v>
      </c>
      <c r="B301" t="s">
        <v>181</v>
      </c>
      <c r="C301" t="s">
        <v>182</v>
      </c>
      <c r="D301">
        <f>MID(pesele[[#This Row],[PESEL]],1,2)+1900+IF(pesele[[#This Row],[miesiac]]&gt;13,100,0)</f>
        <v>1908</v>
      </c>
      <c r="E301">
        <f>IF(VALUE(MID(pesele[[#This Row],[PESEL]],3,2))&gt;13,VALUE(MID(pesele[[#This Row],[PESEL]],3,2))-20,VALUE(MID(pesele[[#This Row],[PESEL]],3,2)))</f>
        <v>11</v>
      </c>
      <c r="F301">
        <f>VALUE(MID(pesele[[#This Row],[PESEL]],6,2))</f>
        <v>90</v>
      </c>
      <c r="G301" s="9">
        <f>VALUE(MID(pesele[[#This Row],[PESEL]],7,2))</f>
        <v>7</v>
      </c>
      <c r="H301" t="str">
        <f>IF(MOD(MID(pesele[[#This Row],[PESEL]],10,1),2)=0,"k","m")</f>
        <v>k</v>
      </c>
      <c r="I301">
        <f>IF(pesele[[#This Row],[plec]]="k",IF(RIGHT(pesele[[#This Row],[Imie]],1)="a",0,1),0)</f>
        <v>0</v>
      </c>
      <c r="J301" t="str">
        <f>pesele[[#This Row],[Nazwisko]]&amp;pesele[[#This Row],[Imie]]</f>
        <v>GlasmannPaula</v>
      </c>
      <c r="K301">
        <f>COUNTIF(pesele[nameid],pesele[[#This Row],[nameid]])-1</f>
        <v>0</v>
      </c>
      <c r="L301" s="9" t="str">
        <f>LEFT(pesele[[#This Row],[Imie]],1)&amp;LEFT(pesele[[#This Row],[Nazwisko]],3)&amp;RIGHT(pesele[[#This Row],[PESEL]],1)</f>
        <v>PGla1</v>
      </c>
      <c r="M301" s="9">
        <f>COUNTIF(pesele[id],pesele[[#This Row],[id]])-1</f>
        <v>0</v>
      </c>
    </row>
    <row r="302" spans="1:13" x14ac:dyDescent="0.25">
      <c r="A302" t="s">
        <v>183</v>
      </c>
      <c r="B302" t="s">
        <v>184</v>
      </c>
      <c r="C302" t="s">
        <v>53</v>
      </c>
      <c r="D302">
        <f>MID(pesele[[#This Row],[PESEL]],1,2)+1900+IF(pesele[[#This Row],[miesiac]]&gt;13,100,0)</f>
        <v>1908</v>
      </c>
      <c r="E302">
        <f>IF(VALUE(MID(pesele[[#This Row],[PESEL]],3,2))&gt;13,VALUE(MID(pesele[[#This Row],[PESEL]],3,2))-20,VALUE(MID(pesele[[#This Row],[PESEL]],3,2)))</f>
        <v>11</v>
      </c>
      <c r="F302">
        <f>VALUE(MID(pesele[[#This Row],[PESEL]],6,2))</f>
        <v>0</v>
      </c>
      <c r="G302" s="9">
        <f>VALUE(MID(pesele[[#This Row],[PESEL]],7,2))</f>
        <v>7</v>
      </c>
      <c r="H302" t="str">
        <f>IF(MOD(MID(pesele[[#This Row],[PESEL]],10,1),2)=0,"k","m")</f>
        <v>m</v>
      </c>
      <c r="I302">
        <f>IF(pesele[[#This Row],[plec]]="k",IF(RIGHT(pesele[[#This Row],[Imie]],1)="a",0,1),0)</f>
        <v>0</v>
      </c>
      <c r="J302" t="str">
        <f>pesele[[#This Row],[Nazwisko]]&amp;pesele[[#This Row],[Imie]]</f>
        <v>AniolWojciech</v>
      </c>
      <c r="K302">
        <f>COUNTIF(pesele[nameid],pesele[[#This Row],[nameid]])-1</f>
        <v>0</v>
      </c>
      <c r="L302" s="9" t="str">
        <f>LEFT(pesele[[#This Row],[Imie]],1)&amp;LEFT(pesele[[#This Row],[Nazwisko]],3)&amp;RIGHT(pesele[[#This Row],[PESEL]],1)</f>
        <v>WAni9</v>
      </c>
      <c r="M302" s="9">
        <f>COUNTIF(pesele[id],pesele[[#This Row],[id]])-1</f>
        <v>0</v>
      </c>
    </row>
    <row r="303" spans="1:13" x14ac:dyDescent="0.25">
      <c r="A303" t="s">
        <v>282</v>
      </c>
      <c r="B303" t="s">
        <v>283</v>
      </c>
      <c r="C303" t="s">
        <v>284</v>
      </c>
      <c r="D303">
        <f>MID(pesele[[#This Row],[PESEL]],1,2)+1900+IF(pesele[[#This Row],[miesiac]]&gt;13,100,0)</f>
        <v>1909</v>
      </c>
      <c r="E303">
        <f>IF(VALUE(MID(pesele[[#This Row],[PESEL]],3,2))&gt;13,VALUE(MID(pesele[[#This Row],[PESEL]],3,2))-20,VALUE(MID(pesele[[#This Row],[PESEL]],3,2)))</f>
        <v>1</v>
      </c>
      <c r="F303">
        <f>VALUE(MID(pesele[[#This Row],[PESEL]],6,2))</f>
        <v>50</v>
      </c>
      <c r="G303" s="9">
        <f>VALUE(MID(pesele[[#This Row],[PESEL]],7,2))</f>
        <v>7</v>
      </c>
      <c r="H303" t="str">
        <f>IF(MOD(MID(pesele[[#This Row],[PESEL]],10,1),2)=0,"k","m")</f>
        <v>k</v>
      </c>
      <c r="I303">
        <f>IF(pesele[[#This Row],[plec]]="k",IF(RIGHT(pesele[[#This Row],[Imie]],1)="a",0,1),0)</f>
        <v>0</v>
      </c>
      <c r="J303" t="str">
        <f>pesele[[#This Row],[Nazwisko]]&amp;pesele[[#This Row],[Imie]]</f>
        <v>SzczuplinskaEmilia</v>
      </c>
      <c r="K303">
        <f>COUNTIF(pesele[nameid],pesele[[#This Row],[nameid]])-1</f>
        <v>0</v>
      </c>
      <c r="L303" s="9" t="str">
        <f>LEFT(pesele[[#This Row],[Imie]],1)&amp;LEFT(pesele[[#This Row],[Nazwisko]],3)&amp;RIGHT(pesele[[#This Row],[PESEL]],1)</f>
        <v>ESzc0</v>
      </c>
      <c r="M303" s="9">
        <f>COUNTIF(pesele[id],pesele[[#This Row],[id]])-1</f>
        <v>0</v>
      </c>
    </row>
    <row r="304" spans="1:13" x14ac:dyDescent="0.25">
      <c r="A304" t="s">
        <v>285</v>
      </c>
      <c r="B304" t="s">
        <v>286</v>
      </c>
      <c r="C304" t="s">
        <v>287</v>
      </c>
      <c r="D304">
        <f>MID(pesele[[#This Row],[PESEL]],1,2)+1900+IF(pesele[[#This Row],[miesiac]]&gt;13,100,0)</f>
        <v>1909</v>
      </c>
      <c r="E304">
        <f>IF(VALUE(MID(pesele[[#This Row],[PESEL]],3,2))&gt;13,VALUE(MID(pesele[[#This Row],[PESEL]],3,2))-20,VALUE(MID(pesele[[#This Row],[PESEL]],3,2)))</f>
        <v>1</v>
      </c>
      <c r="F304">
        <f>VALUE(MID(pesele[[#This Row],[PESEL]],6,2))</f>
        <v>50</v>
      </c>
      <c r="G304" s="9">
        <f>VALUE(MID(pesele[[#This Row],[PESEL]],7,2))</f>
        <v>7</v>
      </c>
      <c r="H304" t="str">
        <f>IF(MOD(MID(pesele[[#This Row],[PESEL]],10,1),2)=0,"k","m")</f>
        <v>m</v>
      </c>
      <c r="I304">
        <f>IF(pesele[[#This Row],[plec]]="k",IF(RIGHT(pesele[[#This Row],[Imie]],1)="a",0,1),0)</f>
        <v>0</v>
      </c>
      <c r="J304" t="str">
        <f>pesele[[#This Row],[Nazwisko]]&amp;pesele[[#This Row],[Imie]]</f>
        <v>SzubarczykDawid</v>
      </c>
      <c r="K304">
        <f>COUNTIF(pesele[nameid],pesele[[#This Row],[nameid]])-1</f>
        <v>0</v>
      </c>
      <c r="L304" s="9" t="str">
        <f>LEFT(pesele[[#This Row],[Imie]],1)&amp;LEFT(pesele[[#This Row],[Nazwisko]],3)&amp;RIGHT(pesele[[#This Row],[PESEL]],1)</f>
        <v>DSzu7</v>
      </c>
      <c r="M304" s="9">
        <f>COUNTIF(pesele[id],pesele[[#This Row],[id]])-1</f>
        <v>0</v>
      </c>
    </row>
    <row r="305" spans="1:13" x14ac:dyDescent="0.25">
      <c r="A305" t="s">
        <v>288</v>
      </c>
      <c r="B305" t="s">
        <v>289</v>
      </c>
      <c r="C305" t="s">
        <v>17</v>
      </c>
      <c r="D305">
        <f>MID(pesele[[#This Row],[PESEL]],1,2)+1900+IF(pesele[[#This Row],[miesiac]]&gt;13,100,0)</f>
        <v>1909</v>
      </c>
      <c r="E305">
        <f>IF(VALUE(MID(pesele[[#This Row],[PESEL]],3,2))&gt;13,VALUE(MID(pesele[[#This Row],[PESEL]],3,2))-20,VALUE(MID(pesele[[#This Row],[PESEL]],3,2)))</f>
        <v>1</v>
      </c>
      <c r="F305">
        <f>VALUE(MID(pesele[[#This Row],[PESEL]],6,2))</f>
        <v>60</v>
      </c>
      <c r="G305" s="9">
        <f>VALUE(MID(pesele[[#This Row],[PESEL]],7,2))</f>
        <v>7</v>
      </c>
      <c r="H305" t="str">
        <f>IF(MOD(MID(pesele[[#This Row],[PESEL]],10,1),2)=0,"k","m")</f>
        <v>m</v>
      </c>
      <c r="I305">
        <f>IF(pesele[[#This Row],[plec]]="k",IF(RIGHT(pesele[[#This Row],[Imie]],1)="a",0,1),0)</f>
        <v>0</v>
      </c>
      <c r="J305" t="str">
        <f>pesele[[#This Row],[Nazwisko]]&amp;pesele[[#This Row],[Imie]]</f>
        <v>KreftaMateusz</v>
      </c>
      <c r="K305">
        <f>COUNTIF(pesele[nameid],pesele[[#This Row],[nameid]])-1</f>
        <v>0</v>
      </c>
      <c r="L305" s="9" t="str">
        <f>LEFT(pesele[[#This Row],[Imie]],1)&amp;LEFT(pesele[[#This Row],[Nazwisko]],3)&amp;RIGHT(pesele[[#This Row],[PESEL]],1)</f>
        <v>MKre2</v>
      </c>
      <c r="M305" s="9">
        <f>COUNTIF(pesele[id],pesele[[#This Row],[id]])-1</f>
        <v>0</v>
      </c>
    </row>
    <row r="306" spans="1:13" x14ac:dyDescent="0.25">
      <c r="A306" t="s">
        <v>290</v>
      </c>
      <c r="B306" t="s">
        <v>291</v>
      </c>
      <c r="C306" t="s">
        <v>292</v>
      </c>
      <c r="D306">
        <f>MID(pesele[[#This Row],[PESEL]],1,2)+1900+IF(pesele[[#This Row],[miesiac]]&gt;13,100,0)</f>
        <v>1909</v>
      </c>
      <c r="E306">
        <f>IF(VALUE(MID(pesele[[#This Row],[PESEL]],3,2))&gt;13,VALUE(MID(pesele[[#This Row],[PESEL]],3,2))-20,VALUE(MID(pesele[[#This Row],[PESEL]],3,2)))</f>
        <v>1</v>
      </c>
      <c r="F306">
        <f>VALUE(MID(pesele[[#This Row],[PESEL]],6,2))</f>
        <v>60</v>
      </c>
      <c r="G306" s="9">
        <f>VALUE(MID(pesele[[#This Row],[PESEL]],7,2))</f>
        <v>7</v>
      </c>
      <c r="H306" t="str">
        <f>IF(MOD(MID(pesele[[#This Row],[PESEL]],10,1),2)=0,"k","m")</f>
        <v>m</v>
      </c>
      <c r="I306">
        <f>IF(pesele[[#This Row],[plec]]="k",IF(RIGHT(pesele[[#This Row],[Imie]],1)="a",0,1),0)</f>
        <v>0</v>
      </c>
      <c r="J306" t="str">
        <f>pesele[[#This Row],[Nazwisko]]&amp;pesele[[#This Row],[Imie]]</f>
        <v>MalinowskiLukasz</v>
      </c>
      <c r="K306">
        <f>COUNTIF(pesele[nameid],pesele[[#This Row],[nameid]])-1</f>
        <v>0</v>
      </c>
      <c r="L306" s="9" t="str">
        <f>LEFT(pesele[[#This Row],[Imie]],1)&amp;LEFT(pesele[[#This Row],[Nazwisko]],3)&amp;RIGHT(pesele[[#This Row],[PESEL]],1)</f>
        <v>LMal6</v>
      </c>
      <c r="M306" s="9">
        <f>COUNTIF(pesele[id],pesele[[#This Row],[id]])-1</f>
        <v>0</v>
      </c>
    </row>
    <row r="307" spans="1:13" x14ac:dyDescent="0.25">
      <c r="A307" t="s">
        <v>396</v>
      </c>
      <c r="B307" t="s">
        <v>397</v>
      </c>
      <c r="C307" t="s">
        <v>393</v>
      </c>
      <c r="D307">
        <f>MID(pesele[[#This Row],[PESEL]],1,2)+1900+IF(pesele[[#This Row],[miesiac]]&gt;13,100,0)</f>
        <v>1909</v>
      </c>
      <c r="E307">
        <f>IF(VALUE(MID(pesele[[#This Row],[PESEL]],3,2))&gt;13,VALUE(MID(pesele[[#This Row],[PESEL]],3,2))-20,VALUE(MID(pesele[[#This Row],[PESEL]],3,2)))</f>
        <v>1</v>
      </c>
      <c r="F307">
        <f>VALUE(MID(pesele[[#This Row],[PESEL]],6,2))</f>
        <v>0</v>
      </c>
      <c r="G307" s="9">
        <f>VALUE(MID(pesele[[#This Row],[PESEL]],7,2))</f>
        <v>7</v>
      </c>
      <c r="H307" t="str">
        <f>IF(MOD(MID(pesele[[#This Row],[PESEL]],10,1),2)=0,"k","m")</f>
        <v>k</v>
      </c>
      <c r="I307">
        <f>IF(pesele[[#This Row],[plec]]="k",IF(RIGHT(pesele[[#This Row],[Imie]],1)="a",0,1),0)</f>
        <v>0</v>
      </c>
      <c r="J307" t="str">
        <f>pesele[[#This Row],[Nazwisko]]&amp;pesele[[#This Row],[Imie]]</f>
        <v>StambuldzysHelena</v>
      </c>
      <c r="K307">
        <f>COUNTIF(pesele[nameid],pesele[[#This Row],[nameid]])-1</f>
        <v>0</v>
      </c>
      <c r="L307" s="9" t="str">
        <f>LEFT(pesele[[#This Row],[Imie]],1)&amp;LEFT(pesele[[#This Row],[Nazwisko]],3)&amp;RIGHT(pesele[[#This Row],[PESEL]],1)</f>
        <v>HSta1</v>
      </c>
      <c r="M307" s="9">
        <f>COUNTIF(pesele[id],pesele[[#This Row],[id]])-1</f>
        <v>0</v>
      </c>
    </row>
    <row r="308" spans="1:13" x14ac:dyDescent="0.25">
      <c r="A308" t="s">
        <v>403</v>
      </c>
      <c r="B308" t="s">
        <v>243</v>
      </c>
      <c r="C308" t="s">
        <v>404</v>
      </c>
      <c r="D308">
        <f>MID(pesele[[#This Row],[PESEL]],1,2)+1900+IF(pesele[[#This Row],[miesiac]]&gt;13,100,0)</f>
        <v>1909</v>
      </c>
      <c r="E308">
        <f>IF(VALUE(MID(pesele[[#This Row],[PESEL]],3,2))&gt;13,VALUE(MID(pesele[[#This Row],[PESEL]],3,2))-20,VALUE(MID(pesele[[#This Row],[PESEL]],3,2)))</f>
        <v>2</v>
      </c>
      <c r="F308">
        <f>VALUE(MID(pesele[[#This Row],[PESEL]],6,2))</f>
        <v>30</v>
      </c>
      <c r="G308" s="9">
        <f>VALUE(MID(pesele[[#This Row],[PESEL]],7,2))</f>
        <v>7</v>
      </c>
      <c r="H308" t="str">
        <f>IF(MOD(MID(pesele[[#This Row],[PESEL]],10,1),2)=0,"k","m")</f>
        <v>k</v>
      </c>
      <c r="I308">
        <f>IF(pesele[[#This Row],[plec]]="k",IF(RIGHT(pesele[[#This Row],[Imie]],1)="a",0,1),0)</f>
        <v>0</v>
      </c>
      <c r="J308" t="str">
        <f>pesele[[#This Row],[Nazwisko]]&amp;pesele[[#This Row],[Imie]]</f>
        <v>CzechowskaWanda</v>
      </c>
      <c r="K308">
        <f>COUNTIF(pesele[nameid],pesele[[#This Row],[nameid]])-1</f>
        <v>0</v>
      </c>
      <c r="L308" s="9" t="str">
        <f>LEFT(pesele[[#This Row],[Imie]],1)&amp;LEFT(pesele[[#This Row],[Nazwisko]],3)&amp;RIGHT(pesele[[#This Row],[PESEL]],1)</f>
        <v>WCze8</v>
      </c>
      <c r="M308" s="9">
        <f>COUNTIF(pesele[id],pesele[[#This Row],[id]])-1</f>
        <v>0</v>
      </c>
    </row>
    <row r="309" spans="1:13" x14ac:dyDescent="0.25">
      <c r="A309" t="s">
        <v>476</v>
      </c>
      <c r="B309" t="s">
        <v>477</v>
      </c>
      <c r="C309" t="s">
        <v>379</v>
      </c>
      <c r="D309">
        <f>MID(pesele[[#This Row],[PESEL]],1,2)+1900+IF(pesele[[#This Row],[miesiac]]&gt;13,100,0)</f>
        <v>1909</v>
      </c>
      <c r="E309">
        <f>IF(VALUE(MID(pesele[[#This Row],[PESEL]],3,2))&gt;13,VALUE(MID(pesele[[#This Row],[PESEL]],3,2))-20,VALUE(MID(pesele[[#This Row],[PESEL]],3,2)))</f>
        <v>9</v>
      </c>
      <c r="F309">
        <f>VALUE(MID(pesele[[#This Row],[PESEL]],6,2))</f>
        <v>70</v>
      </c>
      <c r="G309" s="9">
        <f>VALUE(MID(pesele[[#This Row],[PESEL]],7,2))</f>
        <v>7</v>
      </c>
      <c r="H309" t="str">
        <f>IF(MOD(MID(pesele[[#This Row],[PESEL]],10,1),2)=0,"k","m")</f>
        <v>m</v>
      </c>
      <c r="I309">
        <f>IF(pesele[[#This Row],[plec]]="k",IF(RIGHT(pesele[[#This Row],[Imie]],1)="a",0,1),0)</f>
        <v>0</v>
      </c>
      <c r="J309" t="str">
        <f>pesele[[#This Row],[Nazwisko]]&amp;pesele[[#This Row],[Imie]]</f>
        <v>PanowJulian</v>
      </c>
      <c r="K309">
        <f>COUNTIF(pesele[nameid],pesele[[#This Row],[nameid]])-1</f>
        <v>0</v>
      </c>
      <c r="L309" s="9" t="str">
        <f>LEFT(pesele[[#This Row],[Imie]],1)&amp;LEFT(pesele[[#This Row],[Nazwisko]],3)&amp;RIGHT(pesele[[#This Row],[PESEL]],1)</f>
        <v>JPan9</v>
      </c>
      <c r="M309" s="9">
        <f>COUNTIF(pesele[id],pesele[[#This Row],[id]])-1</f>
        <v>0</v>
      </c>
    </row>
    <row r="310" spans="1:13" x14ac:dyDescent="0.25">
      <c r="A310" t="s">
        <v>583</v>
      </c>
      <c r="B310" t="s">
        <v>584</v>
      </c>
      <c r="C310" t="s">
        <v>284</v>
      </c>
      <c r="D310">
        <f>MID(pesele[[#This Row],[PESEL]],1,2)+1900+IF(pesele[[#This Row],[miesiac]]&gt;13,100,0)</f>
        <v>1909</v>
      </c>
      <c r="E310">
        <f>IF(VALUE(MID(pesele[[#This Row],[PESEL]],3,2))&gt;13,VALUE(MID(pesele[[#This Row],[PESEL]],3,2))-20,VALUE(MID(pesele[[#This Row],[PESEL]],3,2)))</f>
        <v>11</v>
      </c>
      <c r="F310">
        <f>VALUE(MID(pesele[[#This Row],[PESEL]],6,2))</f>
        <v>40</v>
      </c>
      <c r="G310" s="9">
        <f>VALUE(MID(pesele[[#This Row],[PESEL]],7,2))</f>
        <v>7</v>
      </c>
      <c r="H310" t="str">
        <f>IF(MOD(MID(pesele[[#This Row],[PESEL]],10,1),2)=0,"k","m")</f>
        <v>k</v>
      </c>
      <c r="I310">
        <f>IF(pesele[[#This Row],[plec]]="k",IF(RIGHT(pesele[[#This Row],[Imie]],1)="a",0,1),0)</f>
        <v>0</v>
      </c>
      <c r="J310" t="str">
        <f>pesele[[#This Row],[Nazwisko]]&amp;pesele[[#This Row],[Imie]]</f>
        <v>SymoszynEmilia</v>
      </c>
      <c r="K310">
        <f>COUNTIF(pesele[nameid],pesele[[#This Row],[nameid]])-1</f>
        <v>0</v>
      </c>
      <c r="L310" s="9" t="str">
        <f>LEFT(pesele[[#This Row],[Imie]],1)&amp;LEFT(pesele[[#This Row],[Nazwisko]],3)&amp;RIGHT(pesele[[#This Row],[PESEL]],1)</f>
        <v>ESym6</v>
      </c>
      <c r="M310" s="9">
        <f>COUNTIF(pesele[id],pesele[[#This Row],[id]])-1</f>
        <v>0</v>
      </c>
    </row>
    <row r="311" spans="1:13" x14ac:dyDescent="0.25">
      <c r="A311" t="s">
        <v>647</v>
      </c>
      <c r="B311" t="s">
        <v>648</v>
      </c>
      <c r="C311" t="s">
        <v>448</v>
      </c>
      <c r="D311">
        <f>MID(pesele[[#This Row],[PESEL]],1,2)+1900+IF(pesele[[#This Row],[miesiac]]&gt;13,100,0)</f>
        <v>1909</v>
      </c>
      <c r="E311">
        <f>IF(VALUE(MID(pesele[[#This Row],[PESEL]],3,2))&gt;13,VALUE(MID(pesele[[#This Row],[PESEL]],3,2))-20,VALUE(MID(pesele[[#This Row],[PESEL]],3,2)))</f>
        <v>11</v>
      </c>
      <c r="F311">
        <f>VALUE(MID(pesele[[#This Row],[PESEL]],6,2))</f>
        <v>90</v>
      </c>
      <c r="G311" s="9">
        <f>VALUE(MID(pesele[[#This Row],[PESEL]],7,2))</f>
        <v>7</v>
      </c>
      <c r="H311" t="str">
        <f>IF(MOD(MID(pesele[[#This Row],[PESEL]],10,1),2)=0,"k","m")</f>
        <v>k</v>
      </c>
      <c r="I311">
        <f>IF(pesele[[#This Row],[plec]]="k",IF(RIGHT(pesele[[#This Row],[Imie]],1)="a",0,1),0)</f>
        <v>0</v>
      </c>
      <c r="J311" t="str">
        <f>pesele[[#This Row],[Nazwisko]]&amp;pesele[[#This Row],[Imie]]</f>
        <v>SteinhardtHanna</v>
      </c>
      <c r="K311">
        <f>COUNTIF(pesele[nameid],pesele[[#This Row],[nameid]])-1</f>
        <v>0</v>
      </c>
      <c r="L311" s="9" t="str">
        <f>LEFT(pesele[[#This Row],[Imie]],1)&amp;LEFT(pesele[[#This Row],[Nazwisko]],3)&amp;RIGHT(pesele[[#This Row],[PESEL]],1)</f>
        <v>HSte4</v>
      </c>
      <c r="M311" s="9">
        <f>COUNTIF(pesele[id],pesele[[#This Row],[id]])-1</f>
        <v>0</v>
      </c>
    </row>
    <row r="312" spans="1:13" x14ac:dyDescent="0.25">
      <c r="A312" t="s">
        <v>669</v>
      </c>
      <c r="B312" t="s">
        <v>670</v>
      </c>
      <c r="C312" t="s">
        <v>671</v>
      </c>
      <c r="D312">
        <f>MID(pesele[[#This Row],[PESEL]],1,2)+1900+IF(pesele[[#This Row],[miesiac]]&gt;13,100,0)</f>
        <v>1909</v>
      </c>
      <c r="E312">
        <f>IF(VALUE(MID(pesele[[#This Row],[PESEL]],3,2))&gt;13,VALUE(MID(pesele[[#This Row],[PESEL]],3,2))-20,VALUE(MID(pesele[[#This Row],[PESEL]],3,2)))</f>
        <v>11</v>
      </c>
      <c r="F312">
        <f>VALUE(MID(pesele[[#This Row],[PESEL]],6,2))</f>
        <v>30</v>
      </c>
      <c r="G312" s="9">
        <f>VALUE(MID(pesele[[#This Row],[PESEL]],7,2))</f>
        <v>7</v>
      </c>
      <c r="H312" t="str">
        <f>IF(MOD(MID(pesele[[#This Row],[PESEL]],10,1),2)=0,"k","m")</f>
        <v>m</v>
      </c>
      <c r="I312">
        <f>IF(pesele[[#This Row],[plec]]="k",IF(RIGHT(pesele[[#This Row],[Imie]],1)="a",0,1),0)</f>
        <v>0</v>
      </c>
      <c r="J312" t="str">
        <f>pesele[[#This Row],[Nazwisko]]&amp;pesele[[#This Row],[Imie]]</f>
        <v>BudkowskiMarek</v>
      </c>
      <c r="K312">
        <f>COUNTIF(pesele[nameid],pesele[[#This Row],[nameid]])-1</f>
        <v>0</v>
      </c>
      <c r="L312" s="9" t="str">
        <f>LEFT(pesele[[#This Row],[Imie]],1)&amp;LEFT(pesele[[#This Row],[Nazwisko]],3)&amp;RIGHT(pesele[[#This Row],[PESEL]],1)</f>
        <v>MBud6</v>
      </c>
      <c r="M312" s="9">
        <f>COUNTIF(pesele[id],pesele[[#This Row],[id]])-1</f>
        <v>0</v>
      </c>
    </row>
    <row r="313" spans="1:13" x14ac:dyDescent="0.25">
      <c r="A313" t="s">
        <v>743</v>
      </c>
      <c r="B313" t="s">
        <v>744</v>
      </c>
      <c r="C313" t="s">
        <v>241</v>
      </c>
      <c r="D313">
        <f>MID(pesele[[#This Row],[PESEL]],1,2)+1900+IF(pesele[[#This Row],[miesiac]]&gt;13,100,0)</f>
        <v>1909</v>
      </c>
      <c r="E313">
        <f>IF(VALUE(MID(pesele[[#This Row],[PESEL]],3,2))&gt;13,VALUE(MID(pesele[[#This Row],[PESEL]],3,2))-20,VALUE(MID(pesele[[#This Row],[PESEL]],3,2)))</f>
        <v>12</v>
      </c>
      <c r="F313">
        <f>VALUE(MID(pesele[[#This Row],[PESEL]],6,2))</f>
        <v>40</v>
      </c>
      <c r="G313" s="9">
        <f>VALUE(MID(pesele[[#This Row],[PESEL]],7,2))</f>
        <v>7</v>
      </c>
      <c r="H313" t="str">
        <f>IF(MOD(MID(pesele[[#This Row],[PESEL]],10,1),2)=0,"k","m")</f>
        <v>k</v>
      </c>
      <c r="I313">
        <f>IF(pesele[[#This Row],[plec]]="k",IF(RIGHT(pesele[[#This Row],[Imie]],1)="a",0,1),0)</f>
        <v>0</v>
      </c>
      <c r="J313" t="str">
        <f>pesele[[#This Row],[Nazwisko]]&amp;pesele[[#This Row],[Imie]]</f>
        <v>JaniczekNatalia</v>
      </c>
      <c r="K313">
        <f>COUNTIF(pesele[nameid],pesele[[#This Row],[nameid]])-1</f>
        <v>0</v>
      </c>
      <c r="L313" s="9" t="str">
        <f>LEFT(pesele[[#This Row],[Imie]],1)&amp;LEFT(pesele[[#This Row],[Nazwisko]],3)&amp;RIGHT(pesele[[#This Row],[PESEL]],1)</f>
        <v>NJan0</v>
      </c>
      <c r="M313" s="9">
        <f>COUNTIF(pesele[id],pesele[[#This Row],[id]])-1</f>
        <v>0</v>
      </c>
    </row>
    <row r="314" spans="1:13" x14ac:dyDescent="0.25">
      <c r="A314" t="s">
        <v>748</v>
      </c>
      <c r="B314" t="s">
        <v>749</v>
      </c>
      <c r="C314" t="s">
        <v>413</v>
      </c>
      <c r="D314">
        <f>MID(pesele[[#This Row],[PESEL]],1,2)+1900+IF(pesele[[#This Row],[miesiac]]&gt;13,100,0)</f>
        <v>1909</v>
      </c>
      <c r="E314">
        <f>IF(VALUE(MID(pesele[[#This Row],[PESEL]],3,2))&gt;13,VALUE(MID(pesele[[#This Row],[PESEL]],3,2))-20,VALUE(MID(pesele[[#This Row],[PESEL]],3,2)))</f>
        <v>12</v>
      </c>
      <c r="F314">
        <f>VALUE(MID(pesele[[#This Row],[PESEL]],6,2))</f>
        <v>60</v>
      </c>
      <c r="G314" s="9">
        <f>VALUE(MID(pesele[[#This Row],[PESEL]],7,2))</f>
        <v>7</v>
      </c>
      <c r="H314" t="str">
        <f>IF(MOD(MID(pesele[[#This Row],[PESEL]],10,1),2)=0,"k","m")</f>
        <v>k</v>
      </c>
      <c r="I314">
        <f>IF(pesele[[#This Row],[plec]]="k",IF(RIGHT(pesele[[#This Row],[Imie]],1)="a",0,1),0)</f>
        <v>0</v>
      </c>
      <c r="J314" t="str">
        <f>pesele[[#This Row],[Nazwisko]]&amp;pesele[[#This Row],[Imie]]</f>
        <v>PajskKatarzyna</v>
      </c>
      <c r="K314">
        <f>COUNTIF(pesele[nameid],pesele[[#This Row],[nameid]])-1</f>
        <v>0</v>
      </c>
      <c r="L314" s="9" t="str">
        <f>LEFT(pesele[[#This Row],[Imie]],1)&amp;LEFT(pesele[[#This Row],[Nazwisko]],3)&amp;RIGHT(pesele[[#This Row],[PESEL]],1)</f>
        <v>KPaj5</v>
      </c>
      <c r="M314" s="9">
        <f>COUNTIF(pesele[id],pesele[[#This Row],[id]])-1</f>
        <v>0</v>
      </c>
    </row>
    <row r="315" spans="1:13" x14ac:dyDescent="0.25">
      <c r="A315" t="s">
        <v>802</v>
      </c>
      <c r="B315" t="s">
        <v>803</v>
      </c>
      <c r="C315" t="s">
        <v>11</v>
      </c>
      <c r="D315">
        <f>MID(pesele[[#This Row],[PESEL]],1,2)+1900+IF(pesele[[#This Row],[miesiac]]&gt;13,100,0)</f>
        <v>1909</v>
      </c>
      <c r="E315">
        <f>IF(VALUE(MID(pesele[[#This Row],[PESEL]],3,2))&gt;13,VALUE(MID(pesele[[#This Row],[PESEL]],3,2))-20,VALUE(MID(pesele[[#This Row],[PESEL]],3,2)))</f>
        <v>12</v>
      </c>
      <c r="F315">
        <f>VALUE(MID(pesele[[#This Row],[PESEL]],6,2))</f>
        <v>90</v>
      </c>
      <c r="G315" s="9">
        <f>VALUE(MID(pesele[[#This Row],[PESEL]],7,2))</f>
        <v>7</v>
      </c>
      <c r="H315" t="str">
        <f>IF(MOD(MID(pesele[[#This Row],[PESEL]],10,1),2)=0,"k","m")</f>
        <v>m</v>
      </c>
      <c r="I315">
        <f>IF(pesele[[#This Row],[plec]]="k",IF(RIGHT(pesele[[#This Row],[Imie]],1)="a",0,1),0)</f>
        <v>0</v>
      </c>
      <c r="J315" t="str">
        <f>pesele[[#This Row],[Nazwisko]]&amp;pesele[[#This Row],[Imie]]</f>
        <v>LademannMarcel</v>
      </c>
      <c r="K315">
        <f>COUNTIF(pesele[nameid],pesele[[#This Row],[nameid]])-1</f>
        <v>0</v>
      </c>
      <c r="L315" s="9" t="str">
        <f>LEFT(pesele[[#This Row],[Imie]],1)&amp;LEFT(pesele[[#This Row],[Nazwisko]],3)&amp;RIGHT(pesele[[#This Row],[PESEL]],1)</f>
        <v>MLad5</v>
      </c>
      <c r="M315" s="9">
        <f>COUNTIF(pesele[id],pesele[[#This Row],[id]])-1</f>
        <v>0</v>
      </c>
    </row>
    <row r="316" spans="1:13" x14ac:dyDescent="0.25">
      <c r="A316" t="s">
        <v>95</v>
      </c>
      <c r="B316" t="s">
        <v>96</v>
      </c>
      <c r="C316" t="s">
        <v>97</v>
      </c>
      <c r="D316">
        <f>MID(pesele[[#This Row],[PESEL]],1,2)+1900+IF(pesele[[#This Row],[miesiac]]&gt;13,100,0)</f>
        <v>1908</v>
      </c>
      <c r="E316">
        <f>IF(VALUE(MID(pesele[[#This Row],[PESEL]],3,2))&gt;13,VALUE(MID(pesele[[#This Row],[PESEL]],3,2))-20,VALUE(MID(pesele[[#This Row],[PESEL]],3,2)))</f>
        <v>8</v>
      </c>
      <c r="F316">
        <f>VALUE(MID(pesele[[#This Row],[PESEL]],6,2))</f>
        <v>10</v>
      </c>
      <c r="G316" s="9">
        <f>VALUE(MID(pesele[[#This Row],[PESEL]],7,2))</f>
        <v>8</v>
      </c>
      <c r="H316" t="str">
        <f>IF(MOD(MID(pesele[[#This Row],[PESEL]],10,1),2)=0,"k","m")</f>
        <v>m</v>
      </c>
      <c r="I316">
        <f>IF(pesele[[#This Row],[plec]]="k",IF(RIGHT(pesele[[#This Row],[Imie]],1)="a",0,1),0)</f>
        <v>0</v>
      </c>
      <c r="J316" t="str">
        <f>pesele[[#This Row],[Nazwisko]]&amp;pesele[[#This Row],[Imie]]</f>
        <v>PawlakJerzy</v>
      </c>
      <c r="K316">
        <f>COUNTIF(pesele[nameid],pesele[[#This Row],[nameid]])-1</f>
        <v>0</v>
      </c>
      <c r="L316" s="9" t="str">
        <f>LEFT(pesele[[#This Row],[Imie]],1)&amp;LEFT(pesele[[#This Row],[Nazwisko]],3)&amp;RIGHT(pesele[[#This Row],[PESEL]],1)</f>
        <v>JPaw7</v>
      </c>
      <c r="M316" s="9">
        <f>COUNTIF(pesele[id],pesele[[#This Row],[id]])-1</f>
        <v>0</v>
      </c>
    </row>
    <row r="317" spans="1:13" x14ac:dyDescent="0.25">
      <c r="A317" t="s">
        <v>220</v>
      </c>
      <c r="B317" t="s">
        <v>80</v>
      </c>
      <c r="C317" t="s">
        <v>17</v>
      </c>
      <c r="D317">
        <f>MID(pesele[[#This Row],[PESEL]],1,2)+1900+IF(pesele[[#This Row],[miesiac]]&gt;13,100,0)</f>
        <v>1908</v>
      </c>
      <c r="E317">
        <f>IF(VALUE(MID(pesele[[#This Row],[PESEL]],3,2))&gt;13,VALUE(MID(pesele[[#This Row],[PESEL]],3,2))-20,VALUE(MID(pesele[[#This Row],[PESEL]],3,2)))</f>
        <v>12</v>
      </c>
      <c r="F317">
        <f>VALUE(MID(pesele[[#This Row],[PESEL]],6,2))</f>
        <v>50</v>
      </c>
      <c r="G317" s="9">
        <f>VALUE(MID(pesele[[#This Row],[PESEL]],7,2))</f>
        <v>8</v>
      </c>
      <c r="H317" t="str">
        <f>IF(MOD(MID(pesele[[#This Row],[PESEL]],10,1),2)=0,"k","m")</f>
        <v>m</v>
      </c>
      <c r="I317">
        <f>IF(pesele[[#This Row],[plec]]="k",IF(RIGHT(pesele[[#This Row],[Imie]],1)="a",0,1),0)</f>
        <v>0</v>
      </c>
      <c r="J317" t="str">
        <f>pesele[[#This Row],[Nazwisko]]&amp;pesele[[#This Row],[Imie]]</f>
        <v>KordaMateusz</v>
      </c>
      <c r="K317">
        <f>COUNTIF(pesele[nameid],pesele[[#This Row],[nameid]])-1</f>
        <v>0</v>
      </c>
      <c r="L317" s="9" t="str">
        <f>LEFT(pesele[[#This Row],[Imie]],1)&amp;LEFT(pesele[[#This Row],[Nazwisko]],3)&amp;RIGHT(pesele[[#This Row],[PESEL]],1)</f>
        <v>MKor3</v>
      </c>
      <c r="M317" s="9">
        <f>COUNTIF(pesele[id],pesele[[#This Row],[id]])-1</f>
        <v>0</v>
      </c>
    </row>
    <row r="318" spans="1:13" x14ac:dyDescent="0.25">
      <c r="A318" t="s">
        <v>305</v>
      </c>
      <c r="B318" t="s">
        <v>306</v>
      </c>
      <c r="C318" t="s">
        <v>92</v>
      </c>
      <c r="D318">
        <f>MID(pesele[[#This Row],[PESEL]],1,2)+1900+IF(pesele[[#This Row],[miesiac]]&gt;13,100,0)</f>
        <v>1909</v>
      </c>
      <c r="E318">
        <f>IF(VALUE(MID(pesele[[#This Row],[PESEL]],3,2))&gt;13,VALUE(MID(pesele[[#This Row],[PESEL]],3,2))-20,VALUE(MID(pesele[[#This Row],[PESEL]],3,2)))</f>
        <v>1</v>
      </c>
      <c r="F318">
        <f>VALUE(MID(pesele[[#This Row],[PESEL]],6,2))</f>
        <v>90</v>
      </c>
      <c r="G318" s="9">
        <f>VALUE(MID(pesele[[#This Row],[PESEL]],7,2))</f>
        <v>8</v>
      </c>
      <c r="H318" t="str">
        <f>IF(MOD(MID(pesele[[#This Row],[PESEL]],10,1),2)=0,"k","m")</f>
        <v>m</v>
      </c>
      <c r="I318">
        <f>IF(pesele[[#This Row],[plec]]="k",IF(RIGHT(pesele[[#This Row],[Imie]],1)="a",0,1),0)</f>
        <v>0</v>
      </c>
      <c r="J318" t="str">
        <f>pesele[[#This Row],[Nazwisko]]&amp;pesele[[#This Row],[Imie]]</f>
        <v>RybienikIgor</v>
      </c>
      <c r="K318">
        <f>COUNTIF(pesele[nameid],pesele[[#This Row],[nameid]])-1</f>
        <v>0</v>
      </c>
      <c r="L318" s="9" t="str">
        <f>LEFT(pesele[[#This Row],[Imie]],1)&amp;LEFT(pesele[[#This Row],[Nazwisko]],3)&amp;RIGHT(pesele[[#This Row],[PESEL]],1)</f>
        <v>IRyb6</v>
      </c>
      <c r="M318" s="9">
        <f>COUNTIF(pesele[id],pesele[[#This Row],[id]])-1</f>
        <v>0</v>
      </c>
    </row>
    <row r="319" spans="1:13" x14ac:dyDescent="0.25">
      <c r="A319" t="s">
        <v>372</v>
      </c>
      <c r="B319" t="s">
        <v>373</v>
      </c>
      <c r="C319" t="s">
        <v>166</v>
      </c>
      <c r="D319">
        <f>MID(pesele[[#This Row],[PESEL]],1,2)+1900+IF(pesele[[#This Row],[miesiac]]&gt;13,100,0)</f>
        <v>1909</v>
      </c>
      <c r="E319">
        <f>IF(VALUE(MID(pesele[[#This Row],[PESEL]],3,2))&gt;13,VALUE(MID(pesele[[#This Row],[PESEL]],3,2))-20,VALUE(MID(pesele[[#This Row],[PESEL]],3,2)))</f>
        <v>1</v>
      </c>
      <c r="F319">
        <f>VALUE(MID(pesele[[#This Row],[PESEL]],6,2))</f>
        <v>90</v>
      </c>
      <c r="G319" s="9">
        <f>VALUE(MID(pesele[[#This Row],[PESEL]],7,2))</f>
        <v>8</v>
      </c>
      <c r="H319" t="str">
        <f>IF(MOD(MID(pesele[[#This Row],[PESEL]],10,1),2)=0,"k","m")</f>
        <v>m</v>
      </c>
      <c r="I319">
        <f>IF(pesele[[#This Row],[plec]]="k",IF(RIGHT(pesele[[#This Row],[Imie]],1)="a",0,1),0)</f>
        <v>0</v>
      </c>
      <c r="J319" t="str">
        <f>pesele[[#This Row],[Nazwisko]]&amp;pesele[[#This Row],[Imie]]</f>
        <v>RohdeJakub</v>
      </c>
      <c r="K319">
        <f>COUNTIF(pesele[nameid],pesele[[#This Row],[nameid]])-1</f>
        <v>0</v>
      </c>
      <c r="L319" s="9" t="str">
        <f>LEFT(pesele[[#This Row],[Imie]],1)&amp;LEFT(pesele[[#This Row],[Nazwisko]],3)&amp;RIGHT(pesele[[#This Row],[PESEL]],1)</f>
        <v>JRoh1</v>
      </c>
      <c r="M319" s="9">
        <f>COUNTIF(pesele[id],pesele[[#This Row],[id]])-1</f>
        <v>0</v>
      </c>
    </row>
    <row r="320" spans="1:13" x14ac:dyDescent="0.25">
      <c r="A320" t="s">
        <v>446</v>
      </c>
      <c r="B320" t="s">
        <v>447</v>
      </c>
      <c r="C320" t="s">
        <v>448</v>
      </c>
      <c r="D320">
        <f>MID(pesele[[#This Row],[PESEL]],1,2)+1900+IF(pesele[[#This Row],[miesiac]]&gt;13,100,0)</f>
        <v>1909</v>
      </c>
      <c r="E320">
        <f>IF(VALUE(MID(pesele[[#This Row],[PESEL]],3,2))&gt;13,VALUE(MID(pesele[[#This Row],[PESEL]],3,2))-20,VALUE(MID(pesele[[#This Row],[PESEL]],3,2)))</f>
        <v>2</v>
      </c>
      <c r="F320">
        <f>VALUE(MID(pesele[[#This Row],[PESEL]],6,2))</f>
        <v>60</v>
      </c>
      <c r="G320" s="9">
        <f>VALUE(MID(pesele[[#This Row],[PESEL]],7,2))</f>
        <v>8</v>
      </c>
      <c r="H320" t="str">
        <f>IF(MOD(MID(pesele[[#This Row],[PESEL]],10,1),2)=0,"k","m")</f>
        <v>k</v>
      </c>
      <c r="I320">
        <f>IF(pesele[[#This Row],[plec]]="k",IF(RIGHT(pesele[[#This Row],[Imie]],1)="a",0,1),0)</f>
        <v>0</v>
      </c>
      <c r="J320" t="str">
        <f>pesele[[#This Row],[Nazwisko]]&amp;pesele[[#This Row],[Imie]]</f>
        <v>StawirejHanna</v>
      </c>
      <c r="K320">
        <f>COUNTIF(pesele[nameid],pesele[[#This Row],[nameid]])-1</f>
        <v>0</v>
      </c>
      <c r="L320" s="9" t="str">
        <f>LEFT(pesele[[#This Row],[Imie]],1)&amp;LEFT(pesele[[#This Row],[Nazwisko]],3)&amp;RIGHT(pesele[[#This Row],[PESEL]],1)</f>
        <v>HSta8</v>
      </c>
      <c r="M320" s="9">
        <f>COUNTIF(pesele[id],pesele[[#This Row],[id]])-1</f>
        <v>0</v>
      </c>
    </row>
    <row r="321" spans="1:13" x14ac:dyDescent="0.25">
      <c r="A321" t="s">
        <v>493</v>
      </c>
      <c r="B321" t="s">
        <v>494</v>
      </c>
      <c r="C321" t="s">
        <v>376</v>
      </c>
      <c r="D321">
        <f>MID(pesele[[#This Row],[PESEL]],1,2)+1900+IF(pesele[[#This Row],[miesiac]]&gt;13,100,0)</f>
        <v>1909</v>
      </c>
      <c r="E321">
        <f>IF(VALUE(MID(pesele[[#This Row],[PESEL]],3,2))&gt;13,VALUE(MID(pesele[[#This Row],[PESEL]],3,2))-20,VALUE(MID(pesele[[#This Row],[PESEL]],3,2)))</f>
        <v>10</v>
      </c>
      <c r="F321">
        <f>VALUE(MID(pesele[[#This Row],[PESEL]],6,2))</f>
        <v>60</v>
      </c>
      <c r="G321" s="9">
        <f>VALUE(MID(pesele[[#This Row],[PESEL]],7,2))</f>
        <v>8</v>
      </c>
      <c r="H321" t="str">
        <f>IF(MOD(MID(pesele[[#This Row],[PESEL]],10,1),2)=0,"k","m")</f>
        <v>m</v>
      </c>
      <c r="I321">
        <f>IF(pesele[[#This Row],[plec]]="k",IF(RIGHT(pesele[[#This Row],[Imie]],1)="a",0,1),0)</f>
        <v>0</v>
      </c>
      <c r="J321" t="str">
        <f>pesele[[#This Row],[Nazwisko]]&amp;pesele[[#This Row],[Imie]]</f>
        <v>SnarskiFranciszek</v>
      </c>
      <c r="K321">
        <f>COUNTIF(pesele[nameid],pesele[[#This Row],[nameid]])-1</f>
        <v>0</v>
      </c>
      <c r="L321" s="9" t="str">
        <f>LEFT(pesele[[#This Row],[Imie]],1)&amp;LEFT(pesele[[#This Row],[Nazwisko]],3)&amp;RIGHT(pesele[[#This Row],[PESEL]],1)</f>
        <v>FSna7</v>
      </c>
      <c r="M321" s="9">
        <f>COUNTIF(pesele[id],pesele[[#This Row],[id]])-1</f>
        <v>0</v>
      </c>
    </row>
    <row r="322" spans="1:13" x14ac:dyDescent="0.25">
      <c r="A322" t="s">
        <v>527</v>
      </c>
      <c r="B322" t="s">
        <v>528</v>
      </c>
      <c r="C322" t="s">
        <v>340</v>
      </c>
      <c r="D322">
        <f>MID(pesele[[#This Row],[PESEL]],1,2)+1900+IF(pesele[[#This Row],[miesiac]]&gt;13,100,0)</f>
        <v>1909</v>
      </c>
      <c r="E322">
        <f>IF(VALUE(MID(pesele[[#This Row],[PESEL]],3,2))&gt;13,VALUE(MID(pesele[[#This Row],[PESEL]],3,2))-20,VALUE(MID(pesele[[#This Row],[PESEL]],3,2)))</f>
        <v>10</v>
      </c>
      <c r="F322">
        <f>VALUE(MID(pesele[[#This Row],[PESEL]],6,2))</f>
        <v>30</v>
      </c>
      <c r="G322" s="9">
        <f>VALUE(MID(pesele[[#This Row],[PESEL]],7,2))</f>
        <v>8</v>
      </c>
      <c r="H322" t="str">
        <f>IF(MOD(MID(pesele[[#This Row],[PESEL]],10,1),2)=0,"k","m")</f>
        <v>k</v>
      </c>
      <c r="I322">
        <f>IF(pesele[[#This Row],[plec]]="k",IF(RIGHT(pesele[[#This Row],[Imie]],1)="a",0,1),0)</f>
        <v>0</v>
      </c>
      <c r="J322" t="str">
        <f>pesele[[#This Row],[Nazwisko]]&amp;pesele[[#This Row],[Imie]]</f>
        <v>TarnackaAntonina</v>
      </c>
      <c r="K322">
        <f>COUNTIF(pesele[nameid],pesele[[#This Row],[nameid]])-1</f>
        <v>0</v>
      </c>
      <c r="L322" s="9" t="str">
        <f>LEFT(pesele[[#This Row],[Imie]],1)&amp;LEFT(pesele[[#This Row],[Nazwisko]],3)&amp;RIGHT(pesele[[#This Row],[PESEL]],1)</f>
        <v>ATar2</v>
      </c>
      <c r="M322" s="9">
        <f>COUNTIF(pesele[id],pesele[[#This Row],[id]])-1</f>
        <v>0</v>
      </c>
    </row>
    <row r="323" spans="1:13" x14ac:dyDescent="0.25">
      <c r="A323" t="s">
        <v>571</v>
      </c>
      <c r="B323" t="s">
        <v>572</v>
      </c>
      <c r="C323" t="s">
        <v>275</v>
      </c>
      <c r="D323">
        <f>MID(pesele[[#This Row],[PESEL]],1,2)+1900+IF(pesele[[#This Row],[miesiac]]&gt;13,100,0)</f>
        <v>1909</v>
      </c>
      <c r="E323">
        <f>IF(VALUE(MID(pesele[[#This Row],[PESEL]],3,2))&gt;13,VALUE(MID(pesele[[#This Row],[PESEL]],3,2))-20,VALUE(MID(pesele[[#This Row],[PESEL]],3,2)))</f>
        <v>11</v>
      </c>
      <c r="F323">
        <f>VALUE(MID(pesele[[#This Row],[PESEL]],6,2))</f>
        <v>20</v>
      </c>
      <c r="G323" s="9">
        <f>VALUE(MID(pesele[[#This Row],[PESEL]],7,2))</f>
        <v>8</v>
      </c>
      <c r="H323" t="str">
        <f>IF(MOD(MID(pesele[[#This Row],[PESEL]],10,1),2)=0,"k","m")</f>
        <v>k</v>
      </c>
      <c r="I323">
        <f>IF(pesele[[#This Row],[plec]]="k",IF(RIGHT(pesele[[#This Row],[Imie]],1)="a",0,1),0)</f>
        <v>0</v>
      </c>
      <c r="J323" t="str">
        <f>pesele[[#This Row],[Nazwisko]]&amp;pesele[[#This Row],[Imie]]</f>
        <v>KlausMichalina</v>
      </c>
      <c r="K323">
        <f>COUNTIF(pesele[nameid],pesele[[#This Row],[nameid]])-1</f>
        <v>0</v>
      </c>
      <c r="L323" s="9" t="str">
        <f>LEFT(pesele[[#This Row],[Imie]],1)&amp;LEFT(pesele[[#This Row],[Nazwisko]],3)&amp;RIGHT(pesele[[#This Row],[PESEL]],1)</f>
        <v>MKla6</v>
      </c>
      <c r="M323" s="9">
        <f>COUNTIF(pesele[id],pesele[[#This Row],[id]])-1</f>
        <v>0</v>
      </c>
    </row>
    <row r="324" spans="1:13" x14ac:dyDescent="0.25">
      <c r="A324" t="s">
        <v>573</v>
      </c>
      <c r="B324" t="s">
        <v>574</v>
      </c>
      <c r="C324" t="s">
        <v>108</v>
      </c>
      <c r="D324">
        <f>MID(pesele[[#This Row],[PESEL]],1,2)+1900+IF(pesele[[#This Row],[miesiac]]&gt;13,100,0)</f>
        <v>1909</v>
      </c>
      <c r="E324">
        <f>IF(VALUE(MID(pesele[[#This Row],[PESEL]],3,2))&gt;13,VALUE(MID(pesele[[#This Row],[PESEL]],3,2))-20,VALUE(MID(pesele[[#This Row],[PESEL]],3,2)))</f>
        <v>11</v>
      </c>
      <c r="F324">
        <f>VALUE(MID(pesele[[#This Row],[PESEL]],6,2))</f>
        <v>20</v>
      </c>
      <c r="G324" s="9">
        <f>VALUE(MID(pesele[[#This Row],[PESEL]],7,2))</f>
        <v>8</v>
      </c>
      <c r="H324" t="str">
        <f>IF(MOD(MID(pesele[[#This Row],[PESEL]],10,1),2)=0,"k","m")</f>
        <v>m</v>
      </c>
      <c r="I324">
        <f>IF(pesele[[#This Row],[plec]]="k",IF(RIGHT(pesele[[#This Row],[Imie]],1)="a",0,1),0)</f>
        <v>0</v>
      </c>
      <c r="J324" t="str">
        <f>pesele[[#This Row],[Nazwisko]]&amp;pesele[[#This Row],[Imie]]</f>
        <v>KirykMichal</v>
      </c>
      <c r="K324">
        <f>COUNTIF(pesele[nameid],pesele[[#This Row],[nameid]])-1</f>
        <v>0</v>
      </c>
      <c r="L324" s="9" t="str">
        <f>LEFT(pesele[[#This Row],[Imie]],1)&amp;LEFT(pesele[[#This Row],[Nazwisko]],3)&amp;RIGHT(pesele[[#This Row],[PESEL]],1)</f>
        <v>MKir2</v>
      </c>
      <c r="M324" s="9">
        <f>COUNTIF(pesele[id],pesele[[#This Row],[id]])-1</f>
        <v>0</v>
      </c>
    </row>
    <row r="325" spans="1:13" x14ac:dyDescent="0.25">
      <c r="A325" t="s">
        <v>628</v>
      </c>
      <c r="B325" t="s">
        <v>629</v>
      </c>
      <c r="C325" t="s">
        <v>630</v>
      </c>
      <c r="D325">
        <f>MID(pesele[[#This Row],[PESEL]],1,2)+1900+IF(pesele[[#This Row],[miesiac]]&gt;13,100,0)</f>
        <v>1909</v>
      </c>
      <c r="E325">
        <f>IF(VALUE(MID(pesele[[#This Row],[PESEL]],3,2))&gt;13,VALUE(MID(pesele[[#This Row],[PESEL]],3,2))-20,VALUE(MID(pesele[[#This Row],[PESEL]],3,2)))</f>
        <v>11</v>
      </c>
      <c r="F325">
        <f>VALUE(MID(pesele[[#This Row],[PESEL]],6,2))</f>
        <v>30</v>
      </c>
      <c r="G325" s="9">
        <f>VALUE(MID(pesele[[#This Row],[PESEL]],7,2))</f>
        <v>8</v>
      </c>
      <c r="H325" t="str">
        <f>IF(MOD(MID(pesele[[#This Row],[PESEL]],10,1),2)=0,"k","m")</f>
        <v>k</v>
      </c>
      <c r="I325">
        <f>IF(pesele[[#This Row],[plec]]="k",IF(RIGHT(pesele[[#This Row],[Imie]],1)="a",0,1),0)</f>
        <v>0</v>
      </c>
      <c r="J325" t="str">
        <f>pesele[[#This Row],[Nazwisko]]&amp;pesele[[#This Row],[Imie]]</f>
        <v>MarszalekLidia</v>
      </c>
      <c r="K325">
        <f>COUNTIF(pesele[nameid],pesele[[#This Row],[nameid]])-1</f>
        <v>0</v>
      </c>
      <c r="L325" s="9" t="str">
        <f>LEFT(pesele[[#This Row],[Imie]],1)&amp;LEFT(pesele[[#This Row],[Nazwisko]],3)&amp;RIGHT(pesele[[#This Row],[PESEL]],1)</f>
        <v>LMar9</v>
      </c>
      <c r="M325" s="9">
        <f>COUNTIF(pesele[id],pesele[[#This Row],[id]])-1</f>
        <v>0</v>
      </c>
    </row>
    <row r="326" spans="1:13" x14ac:dyDescent="0.25">
      <c r="A326" t="s">
        <v>649</v>
      </c>
      <c r="B326" t="s">
        <v>650</v>
      </c>
      <c r="C326" t="s">
        <v>651</v>
      </c>
      <c r="D326">
        <f>MID(pesele[[#This Row],[PESEL]],1,2)+1900+IF(pesele[[#This Row],[miesiac]]&gt;13,100,0)</f>
        <v>1909</v>
      </c>
      <c r="E326">
        <f>IF(VALUE(MID(pesele[[#This Row],[PESEL]],3,2))&gt;13,VALUE(MID(pesele[[#This Row],[PESEL]],3,2))-20,VALUE(MID(pesele[[#This Row],[PESEL]],3,2)))</f>
        <v>11</v>
      </c>
      <c r="F326">
        <f>VALUE(MID(pesele[[#This Row],[PESEL]],6,2))</f>
        <v>90</v>
      </c>
      <c r="G326" s="9">
        <f>VALUE(MID(pesele[[#This Row],[PESEL]],7,2))</f>
        <v>8</v>
      </c>
      <c r="H326" t="str">
        <f>IF(MOD(MID(pesele[[#This Row],[PESEL]],10,1),2)=0,"k","m")</f>
        <v>k</v>
      </c>
      <c r="I326">
        <f>IF(pesele[[#This Row],[plec]]="k",IF(RIGHT(pesele[[#This Row],[Imie]],1)="a",0,1),0)</f>
        <v>0</v>
      </c>
      <c r="J326" t="str">
        <f>pesele[[#This Row],[Nazwisko]]&amp;pesele[[#This Row],[Imie]]</f>
        <v>ForjaszRoxana</v>
      </c>
      <c r="K326">
        <f>COUNTIF(pesele[nameid],pesele[[#This Row],[nameid]])-1</f>
        <v>0</v>
      </c>
      <c r="L326" s="9" t="str">
        <f>LEFT(pesele[[#This Row],[Imie]],1)&amp;LEFT(pesele[[#This Row],[Nazwisko]],3)&amp;RIGHT(pesele[[#This Row],[PESEL]],1)</f>
        <v>RFor0</v>
      </c>
      <c r="M326" s="9">
        <f>COUNTIF(pesele[id],pesele[[#This Row],[id]])-1</f>
        <v>0</v>
      </c>
    </row>
    <row r="327" spans="1:13" x14ac:dyDescent="0.25">
      <c r="A327" t="s">
        <v>656</v>
      </c>
      <c r="B327" t="s">
        <v>657</v>
      </c>
      <c r="C327" t="s">
        <v>121</v>
      </c>
      <c r="D327">
        <f>MID(pesele[[#This Row],[PESEL]],1,2)+1900+IF(pesele[[#This Row],[miesiac]]&gt;13,100,0)</f>
        <v>1909</v>
      </c>
      <c r="E327">
        <f>IF(VALUE(MID(pesele[[#This Row],[PESEL]],3,2))&gt;13,VALUE(MID(pesele[[#This Row],[PESEL]],3,2))-20,VALUE(MID(pesele[[#This Row],[PESEL]],3,2)))</f>
        <v>11</v>
      </c>
      <c r="F327">
        <f>VALUE(MID(pesele[[#This Row],[PESEL]],6,2))</f>
        <v>0</v>
      </c>
      <c r="G327" s="9">
        <f>VALUE(MID(pesele[[#This Row],[PESEL]],7,2))</f>
        <v>8</v>
      </c>
      <c r="H327" t="str">
        <f>IF(MOD(MID(pesele[[#This Row],[PESEL]],10,1),2)=0,"k","m")</f>
        <v>m</v>
      </c>
      <c r="I327">
        <f>IF(pesele[[#This Row],[plec]]="k",IF(RIGHT(pesele[[#This Row],[Imie]],1)="a",0,1),0)</f>
        <v>0</v>
      </c>
      <c r="J327" t="str">
        <f>pesele[[#This Row],[Nazwisko]]&amp;pesele[[#This Row],[Imie]]</f>
        <v>PengielJan</v>
      </c>
      <c r="K327">
        <f>COUNTIF(pesele[nameid],pesele[[#This Row],[nameid]])-1</f>
        <v>0</v>
      </c>
      <c r="L327" s="9" t="str">
        <f>LEFT(pesele[[#This Row],[Imie]],1)&amp;LEFT(pesele[[#This Row],[Nazwisko]],3)&amp;RIGHT(pesele[[#This Row],[PESEL]],1)</f>
        <v>JPen7</v>
      </c>
      <c r="M327" s="9">
        <f>COUNTIF(pesele[id],pesele[[#This Row],[id]])-1</f>
        <v>0</v>
      </c>
    </row>
    <row r="328" spans="1:13" x14ac:dyDescent="0.25">
      <c r="A328" t="s">
        <v>672</v>
      </c>
      <c r="B328" t="s">
        <v>673</v>
      </c>
      <c r="C328" t="s">
        <v>73</v>
      </c>
      <c r="D328">
        <f>MID(pesele[[#This Row],[PESEL]],1,2)+1900+IF(pesele[[#This Row],[miesiac]]&gt;13,100,0)</f>
        <v>1909</v>
      </c>
      <c r="E328">
        <f>IF(VALUE(MID(pesele[[#This Row],[PESEL]],3,2))&gt;13,VALUE(MID(pesele[[#This Row],[PESEL]],3,2))-20,VALUE(MID(pesele[[#This Row],[PESEL]],3,2)))</f>
        <v>11</v>
      </c>
      <c r="F328">
        <f>VALUE(MID(pesele[[#This Row],[PESEL]],6,2))</f>
        <v>40</v>
      </c>
      <c r="G328" s="9">
        <f>VALUE(MID(pesele[[#This Row],[PESEL]],7,2))</f>
        <v>8</v>
      </c>
      <c r="H328" t="str">
        <f>IF(MOD(MID(pesele[[#This Row],[PESEL]],10,1),2)=0,"k","m")</f>
        <v>m</v>
      </c>
      <c r="I328">
        <f>IF(pesele[[#This Row],[plec]]="k",IF(RIGHT(pesele[[#This Row],[Imie]],1)="a",0,1),0)</f>
        <v>0</v>
      </c>
      <c r="J328" t="str">
        <f>pesele[[#This Row],[Nazwisko]]&amp;pesele[[#This Row],[Imie]]</f>
        <v>DulakPiotr</v>
      </c>
      <c r="K328">
        <f>COUNTIF(pesele[nameid],pesele[[#This Row],[nameid]])-1</f>
        <v>0</v>
      </c>
      <c r="L328" s="9" t="str">
        <f>LEFT(pesele[[#This Row],[Imie]],1)&amp;LEFT(pesele[[#This Row],[Nazwisko]],3)&amp;RIGHT(pesele[[#This Row],[PESEL]],1)</f>
        <v>PDul6</v>
      </c>
      <c r="M328" s="9">
        <f>COUNTIF(pesele[id],pesele[[#This Row],[id]])-1</f>
        <v>0</v>
      </c>
    </row>
    <row r="329" spans="1:13" x14ac:dyDescent="0.25">
      <c r="A329" t="s">
        <v>686</v>
      </c>
      <c r="B329" t="s">
        <v>687</v>
      </c>
      <c r="C329" t="s">
        <v>92</v>
      </c>
      <c r="D329">
        <f>MID(pesele[[#This Row],[PESEL]],1,2)+1900+IF(pesele[[#This Row],[miesiac]]&gt;13,100,0)</f>
        <v>1909</v>
      </c>
      <c r="E329">
        <f>IF(VALUE(MID(pesele[[#This Row],[PESEL]],3,2))&gt;13,VALUE(MID(pesele[[#This Row],[PESEL]],3,2))-20,VALUE(MID(pesele[[#This Row],[PESEL]],3,2)))</f>
        <v>11</v>
      </c>
      <c r="F329">
        <f>VALUE(MID(pesele[[#This Row],[PESEL]],6,2))</f>
        <v>80</v>
      </c>
      <c r="G329" s="9">
        <f>VALUE(MID(pesele[[#This Row],[PESEL]],7,2))</f>
        <v>8</v>
      </c>
      <c r="H329" t="str">
        <f>IF(MOD(MID(pesele[[#This Row],[PESEL]],10,1),2)=0,"k","m")</f>
        <v>m</v>
      </c>
      <c r="I329">
        <f>IF(pesele[[#This Row],[plec]]="k",IF(RIGHT(pesele[[#This Row],[Imie]],1)="a",0,1),0)</f>
        <v>0</v>
      </c>
      <c r="J329" t="str">
        <f>pesele[[#This Row],[Nazwisko]]&amp;pesele[[#This Row],[Imie]]</f>
        <v>RysIgor</v>
      </c>
      <c r="K329">
        <f>COUNTIF(pesele[nameid],pesele[[#This Row],[nameid]])-1</f>
        <v>0</v>
      </c>
      <c r="L329" s="9" t="str">
        <f>LEFT(pesele[[#This Row],[Imie]],1)&amp;LEFT(pesele[[#This Row],[Nazwisko]],3)&amp;RIGHT(pesele[[#This Row],[PESEL]],1)</f>
        <v>IRys5</v>
      </c>
      <c r="M329" s="9">
        <f>COUNTIF(pesele[id],pesele[[#This Row],[id]])-1</f>
        <v>0</v>
      </c>
    </row>
    <row r="330" spans="1:13" x14ac:dyDescent="0.25">
      <c r="A330" t="s">
        <v>696</v>
      </c>
      <c r="B330" t="s">
        <v>697</v>
      </c>
      <c r="C330" t="s">
        <v>111</v>
      </c>
      <c r="D330">
        <f>MID(pesele[[#This Row],[PESEL]],1,2)+1900+IF(pesele[[#This Row],[miesiac]]&gt;13,100,0)</f>
        <v>1909</v>
      </c>
      <c r="E330">
        <f>IF(VALUE(MID(pesele[[#This Row],[PESEL]],3,2))&gt;13,VALUE(MID(pesele[[#This Row],[PESEL]],3,2))-20,VALUE(MID(pesele[[#This Row],[PESEL]],3,2)))</f>
        <v>11</v>
      </c>
      <c r="F330">
        <f>VALUE(MID(pesele[[#This Row],[PESEL]],6,2))</f>
        <v>0</v>
      </c>
      <c r="G330" s="9">
        <f>VALUE(MID(pesele[[#This Row],[PESEL]],7,2))</f>
        <v>8</v>
      </c>
      <c r="H330" t="str">
        <f>IF(MOD(MID(pesele[[#This Row],[PESEL]],10,1),2)=0,"k","m")</f>
        <v>k</v>
      </c>
      <c r="I330">
        <f>IF(pesele[[#This Row],[plec]]="k",IF(RIGHT(pesele[[#This Row],[Imie]],1)="a",0,1),0)</f>
        <v>0</v>
      </c>
      <c r="J330" t="str">
        <f>pesele[[#This Row],[Nazwisko]]&amp;pesele[[#This Row],[Imie]]</f>
        <v>WronaAlicja</v>
      </c>
      <c r="K330">
        <f>COUNTIF(pesele[nameid],pesele[[#This Row],[nameid]])-1</f>
        <v>0</v>
      </c>
      <c r="L330" s="9" t="str">
        <f>LEFT(pesele[[#This Row],[Imie]],1)&amp;LEFT(pesele[[#This Row],[Nazwisko]],3)&amp;RIGHT(pesele[[#This Row],[PESEL]],1)</f>
        <v>AWro1</v>
      </c>
      <c r="M330" s="9">
        <f>COUNTIF(pesele[id],pesele[[#This Row],[id]])-1</f>
        <v>0</v>
      </c>
    </row>
    <row r="331" spans="1:13" x14ac:dyDescent="0.25">
      <c r="A331" t="s">
        <v>710</v>
      </c>
      <c r="B331" t="s">
        <v>711</v>
      </c>
      <c r="C331" t="s">
        <v>108</v>
      </c>
      <c r="D331">
        <f>MID(pesele[[#This Row],[PESEL]],1,2)+1900+IF(pesele[[#This Row],[miesiac]]&gt;13,100,0)</f>
        <v>1909</v>
      </c>
      <c r="E331">
        <f>IF(VALUE(MID(pesele[[#This Row],[PESEL]],3,2))&gt;13,VALUE(MID(pesele[[#This Row],[PESEL]],3,2))-20,VALUE(MID(pesele[[#This Row],[PESEL]],3,2)))</f>
        <v>12</v>
      </c>
      <c r="F331">
        <f>VALUE(MID(pesele[[#This Row],[PESEL]],6,2))</f>
        <v>40</v>
      </c>
      <c r="G331" s="9">
        <f>VALUE(MID(pesele[[#This Row],[PESEL]],7,2))</f>
        <v>8</v>
      </c>
      <c r="H331" t="str">
        <f>IF(MOD(MID(pesele[[#This Row],[PESEL]],10,1),2)=0,"k","m")</f>
        <v>m</v>
      </c>
      <c r="I331">
        <f>IF(pesele[[#This Row],[plec]]="k",IF(RIGHT(pesele[[#This Row],[Imie]],1)="a",0,1),0)</f>
        <v>0</v>
      </c>
      <c r="J331" t="str">
        <f>pesele[[#This Row],[Nazwisko]]&amp;pesele[[#This Row],[Imie]]</f>
        <v>KisielaMichal</v>
      </c>
      <c r="K331">
        <f>COUNTIF(pesele[nameid],pesele[[#This Row],[nameid]])-1</f>
        <v>0</v>
      </c>
      <c r="L331" s="9" t="str">
        <f>LEFT(pesele[[#This Row],[Imie]],1)&amp;LEFT(pesele[[#This Row],[Nazwisko]],3)&amp;RIGHT(pesele[[#This Row],[PESEL]],1)</f>
        <v>MKis3</v>
      </c>
      <c r="M331" s="9">
        <f>COUNTIF(pesele[id],pesele[[#This Row],[id]])-1</f>
        <v>0</v>
      </c>
    </row>
    <row r="332" spans="1:13" x14ac:dyDescent="0.25">
      <c r="A332" t="s">
        <v>722</v>
      </c>
      <c r="B332" t="s">
        <v>723</v>
      </c>
      <c r="C332" t="s">
        <v>47</v>
      </c>
      <c r="D332">
        <f>MID(pesele[[#This Row],[PESEL]],1,2)+1900+IF(pesele[[#This Row],[miesiac]]&gt;13,100,0)</f>
        <v>1909</v>
      </c>
      <c r="E332">
        <f>IF(VALUE(MID(pesele[[#This Row],[PESEL]],3,2))&gt;13,VALUE(MID(pesele[[#This Row],[PESEL]],3,2))-20,VALUE(MID(pesele[[#This Row],[PESEL]],3,2)))</f>
        <v>12</v>
      </c>
      <c r="F332">
        <f>VALUE(MID(pesele[[#This Row],[PESEL]],6,2))</f>
        <v>0</v>
      </c>
      <c r="G332" s="9">
        <f>VALUE(MID(pesele[[#This Row],[PESEL]],7,2))</f>
        <v>8</v>
      </c>
      <c r="H332" t="str">
        <f>IF(MOD(MID(pesele[[#This Row],[PESEL]],10,1),2)=0,"k","m")</f>
        <v>m</v>
      </c>
      <c r="I332">
        <f>IF(pesele[[#This Row],[plec]]="k",IF(RIGHT(pesele[[#This Row],[Imie]],1)="a",0,1),0)</f>
        <v>0</v>
      </c>
      <c r="J332" t="str">
        <f>pesele[[#This Row],[Nazwisko]]&amp;pesele[[#This Row],[Imie]]</f>
        <v>CzapiewskiSzymon</v>
      </c>
      <c r="K332">
        <f>COUNTIF(pesele[nameid],pesele[[#This Row],[nameid]])-1</f>
        <v>0</v>
      </c>
      <c r="L332" s="9" t="str">
        <f>LEFT(pesele[[#This Row],[Imie]],1)&amp;LEFT(pesele[[#This Row],[Nazwisko]],3)&amp;RIGHT(pesele[[#This Row],[PESEL]],1)</f>
        <v>SCza1</v>
      </c>
      <c r="M332" s="9">
        <f>COUNTIF(pesele[id],pesele[[#This Row],[id]])-1</f>
        <v>0</v>
      </c>
    </row>
    <row r="333" spans="1:13" x14ac:dyDescent="0.25">
      <c r="A333" t="s">
        <v>736</v>
      </c>
      <c r="B333" t="s">
        <v>685</v>
      </c>
      <c r="C333" t="s">
        <v>219</v>
      </c>
      <c r="D333">
        <f>MID(pesele[[#This Row],[PESEL]],1,2)+1900+IF(pesele[[#This Row],[miesiac]]&gt;13,100,0)</f>
        <v>1909</v>
      </c>
      <c r="E333">
        <f>IF(VALUE(MID(pesele[[#This Row],[PESEL]],3,2))&gt;13,VALUE(MID(pesele[[#This Row],[PESEL]],3,2))-20,VALUE(MID(pesele[[#This Row],[PESEL]],3,2)))</f>
        <v>12</v>
      </c>
      <c r="F333">
        <f>VALUE(MID(pesele[[#This Row],[PESEL]],6,2))</f>
        <v>20</v>
      </c>
      <c r="G333" s="9">
        <f>VALUE(MID(pesele[[#This Row],[PESEL]],7,2))</f>
        <v>8</v>
      </c>
      <c r="H333" t="str">
        <f>IF(MOD(MID(pesele[[#This Row],[PESEL]],10,1),2)=0,"k","m")</f>
        <v>m</v>
      </c>
      <c r="I333">
        <f>IF(pesele[[#This Row],[plec]]="k",IF(RIGHT(pesele[[#This Row],[Imie]],1)="a",0,1),0)</f>
        <v>0</v>
      </c>
      <c r="J333" t="str">
        <f>pesele[[#This Row],[Nazwisko]]&amp;pesele[[#This Row],[Imie]]</f>
        <v>ZiolkowskiMariusz</v>
      </c>
      <c r="K333">
        <f>COUNTIF(pesele[nameid],pesele[[#This Row],[nameid]])-1</f>
        <v>0</v>
      </c>
      <c r="L333" s="9" t="str">
        <f>LEFT(pesele[[#This Row],[Imie]],1)&amp;LEFT(pesele[[#This Row],[Nazwisko]],3)&amp;RIGHT(pesele[[#This Row],[PESEL]],1)</f>
        <v>MZio6</v>
      </c>
      <c r="M333" s="9">
        <f>COUNTIF(pesele[id],pesele[[#This Row],[id]])-1</f>
        <v>0</v>
      </c>
    </row>
    <row r="334" spans="1:13" x14ac:dyDescent="0.25">
      <c r="A334" t="s">
        <v>963</v>
      </c>
      <c r="B334" t="s">
        <v>964</v>
      </c>
      <c r="C334" t="s">
        <v>464</v>
      </c>
      <c r="D334">
        <f>MID(pesele[[#This Row],[PESEL]],1,2)+1900+IF(pesele[[#This Row],[miesiac]]&gt;13,100,0)</f>
        <v>1974</v>
      </c>
      <c r="E334">
        <f>IF(VALUE(MID(pesele[[#This Row],[PESEL]],3,2))&gt;13,VALUE(MID(pesele[[#This Row],[PESEL]],3,2))-20,VALUE(MID(pesele[[#This Row],[PESEL]],3,2)))</f>
        <v>12</v>
      </c>
      <c r="F334">
        <f>VALUE(MID(pesele[[#This Row],[PESEL]],6,2))</f>
        <v>10</v>
      </c>
      <c r="G334" s="9">
        <f>VALUE(MID(pesele[[#This Row],[PESEL]],7,2))</f>
        <v>8</v>
      </c>
      <c r="H334" t="str">
        <f>IF(MOD(MID(pesele[[#This Row],[PESEL]],10,1),2)=0,"k","m")</f>
        <v>m</v>
      </c>
      <c r="I334">
        <f>IF(pesele[[#This Row],[plec]]="k",IF(RIGHT(pesele[[#This Row],[Imie]],1)="a",0,1),0)</f>
        <v>0</v>
      </c>
      <c r="J334" t="str">
        <f>pesele[[#This Row],[Nazwisko]]&amp;pesele[[#This Row],[Imie]]</f>
        <v>YuksekAdrian</v>
      </c>
      <c r="K334">
        <f>COUNTIF(pesele[nameid],pesele[[#This Row],[nameid]])-1</f>
        <v>0</v>
      </c>
      <c r="L334" s="9" t="str">
        <f>LEFT(pesele[[#This Row],[Imie]],1)&amp;LEFT(pesele[[#This Row],[Nazwisko]],3)&amp;RIGHT(pesele[[#This Row],[PESEL]],1)</f>
        <v>AYuk8</v>
      </c>
      <c r="M334" s="9">
        <f>COUNTIF(pesele[id],pesele[[#This Row],[id]])-1</f>
        <v>0</v>
      </c>
    </row>
    <row r="335" spans="1:13" x14ac:dyDescent="0.25">
      <c r="A335" t="s">
        <v>6</v>
      </c>
      <c r="B335" t="s">
        <v>7</v>
      </c>
      <c r="C335" t="s">
        <v>8</v>
      </c>
      <c r="D335">
        <f>MID(pesele[[#This Row],[PESEL]],1,2)+1900+IF(pesele[[#This Row],[miesiac]]&gt;13,100,0)</f>
        <v>1908</v>
      </c>
      <c r="E335">
        <f>IF(VALUE(MID(pesele[[#This Row],[PESEL]],3,2))&gt;13,VALUE(MID(pesele[[#This Row],[PESEL]],3,2))-20,VALUE(MID(pesele[[#This Row],[PESEL]],3,2)))</f>
        <v>4</v>
      </c>
      <c r="F335">
        <f>VALUE(MID(pesele[[#This Row],[PESEL]],6,2))</f>
        <v>80</v>
      </c>
      <c r="G335" s="9">
        <f>VALUE(MID(pesele[[#This Row],[PESEL]],7,2))</f>
        <v>9</v>
      </c>
      <c r="H335" t="str">
        <f>IF(MOD(MID(pesele[[#This Row],[PESEL]],10,1),2)=0,"k","m")</f>
        <v>m</v>
      </c>
      <c r="I335">
        <f>IF(pesele[[#This Row],[plec]]="k",IF(RIGHT(pesele[[#This Row],[Imie]],1)="a",0,1),0)</f>
        <v>0</v>
      </c>
      <c r="J335" t="str">
        <f>pesele[[#This Row],[Nazwisko]]&amp;pesele[[#This Row],[Imie]]</f>
        <v>JablonskiNikodem</v>
      </c>
      <c r="K335">
        <f>COUNTIF(pesele[nameid],pesele[[#This Row],[nameid]])-1</f>
        <v>0</v>
      </c>
      <c r="L335" s="9" t="str">
        <f>LEFT(pesele[[#This Row],[Imie]],1)&amp;LEFT(pesele[[#This Row],[Nazwisko]],3)&amp;RIGHT(pesele[[#This Row],[PESEL]],1)</f>
        <v>NJab1</v>
      </c>
      <c r="M335" s="9">
        <f>COUNTIF(pesele[id],pesele[[#This Row],[id]])-1</f>
        <v>0</v>
      </c>
    </row>
    <row r="336" spans="1:13" x14ac:dyDescent="0.25">
      <c r="A336" t="s">
        <v>26</v>
      </c>
      <c r="B336" t="s">
        <v>27</v>
      </c>
      <c r="C336" t="s">
        <v>28</v>
      </c>
      <c r="D336">
        <f>MID(pesele[[#This Row],[PESEL]],1,2)+1900+IF(pesele[[#This Row],[miesiac]]&gt;13,100,0)</f>
        <v>1908</v>
      </c>
      <c r="E336">
        <f>IF(VALUE(MID(pesele[[#This Row],[PESEL]],3,2))&gt;13,VALUE(MID(pesele[[#This Row],[PESEL]],3,2))-20,VALUE(MID(pesele[[#This Row],[PESEL]],3,2)))</f>
        <v>6</v>
      </c>
      <c r="F336">
        <f>VALUE(MID(pesele[[#This Row],[PESEL]],6,2))</f>
        <v>0</v>
      </c>
      <c r="G336" s="9">
        <f>VALUE(MID(pesele[[#This Row],[PESEL]],7,2))</f>
        <v>9</v>
      </c>
      <c r="H336" t="str">
        <f>IF(MOD(MID(pesele[[#This Row],[PESEL]],10,1),2)=0,"k","m")</f>
        <v>m</v>
      </c>
      <c r="I336">
        <f>IF(pesele[[#This Row],[plec]]="k",IF(RIGHT(pesele[[#This Row],[Imie]],1)="a",0,1),0)</f>
        <v>0</v>
      </c>
      <c r="J336" t="str">
        <f>pesele[[#This Row],[Nazwisko]]&amp;pesele[[#This Row],[Imie]]</f>
        <v>TomczykBruno</v>
      </c>
      <c r="K336">
        <f>COUNTIF(pesele[nameid],pesele[[#This Row],[nameid]])-1</f>
        <v>0</v>
      </c>
      <c r="L336" s="9" t="str">
        <f>LEFT(pesele[[#This Row],[Imie]],1)&amp;LEFT(pesele[[#This Row],[Nazwisko]],3)&amp;RIGHT(pesele[[#This Row],[PESEL]],1)</f>
        <v>BTom5</v>
      </c>
      <c r="M336" s="9">
        <f>COUNTIF(pesele[id],pesele[[#This Row],[id]])-1</f>
        <v>0</v>
      </c>
    </row>
    <row r="337" spans="1:13" x14ac:dyDescent="0.25">
      <c r="A337" t="s">
        <v>148</v>
      </c>
      <c r="B337" t="s">
        <v>149</v>
      </c>
      <c r="C337" t="s">
        <v>64</v>
      </c>
      <c r="D337">
        <f>MID(pesele[[#This Row],[PESEL]],1,2)+1900+IF(pesele[[#This Row],[miesiac]]&gt;13,100,0)</f>
        <v>1908</v>
      </c>
      <c r="E337">
        <f>IF(VALUE(MID(pesele[[#This Row],[PESEL]],3,2))&gt;13,VALUE(MID(pesele[[#This Row],[PESEL]],3,2))-20,VALUE(MID(pesele[[#This Row],[PESEL]],3,2)))</f>
        <v>10</v>
      </c>
      <c r="F337">
        <f>VALUE(MID(pesele[[#This Row],[PESEL]],6,2))</f>
        <v>70</v>
      </c>
      <c r="G337" s="9">
        <f>VALUE(MID(pesele[[#This Row],[PESEL]],7,2))</f>
        <v>9</v>
      </c>
      <c r="H337" t="str">
        <f>IF(MOD(MID(pesele[[#This Row],[PESEL]],10,1),2)=0,"k","m")</f>
        <v>m</v>
      </c>
      <c r="I337">
        <f>IF(pesele[[#This Row],[plec]]="k",IF(RIGHT(pesele[[#This Row],[Imie]],1)="a",0,1),0)</f>
        <v>0</v>
      </c>
      <c r="J337" t="str">
        <f>pesele[[#This Row],[Nazwisko]]&amp;pesele[[#This Row],[Imie]]</f>
        <v>JozwiakMikolaj</v>
      </c>
      <c r="K337">
        <f>COUNTIF(pesele[nameid],pesele[[#This Row],[nameid]])-1</f>
        <v>0</v>
      </c>
      <c r="L337" s="9" t="str">
        <f>LEFT(pesele[[#This Row],[Imie]],1)&amp;LEFT(pesele[[#This Row],[Nazwisko]],3)&amp;RIGHT(pesele[[#This Row],[PESEL]],1)</f>
        <v>MJoz2</v>
      </c>
      <c r="M337" s="9">
        <f>COUNTIF(pesele[id],pesele[[#This Row],[id]])-1</f>
        <v>0</v>
      </c>
    </row>
    <row r="338" spans="1:13" x14ac:dyDescent="0.25">
      <c r="A338" t="s">
        <v>209</v>
      </c>
      <c r="B338" t="s">
        <v>210</v>
      </c>
      <c r="C338" t="s">
        <v>211</v>
      </c>
      <c r="D338">
        <f>MID(pesele[[#This Row],[PESEL]],1,2)+1900+IF(pesele[[#This Row],[miesiac]]&gt;13,100,0)</f>
        <v>1908</v>
      </c>
      <c r="E338">
        <f>IF(VALUE(MID(pesele[[#This Row],[PESEL]],3,2))&gt;13,VALUE(MID(pesele[[#This Row],[PESEL]],3,2))-20,VALUE(MID(pesele[[#This Row],[PESEL]],3,2)))</f>
        <v>12</v>
      </c>
      <c r="F338">
        <f>VALUE(MID(pesele[[#This Row],[PESEL]],6,2))</f>
        <v>10</v>
      </c>
      <c r="G338" s="9">
        <f>VALUE(MID(pesele[[#This Row],[PESEL]],7,2))</f>
        <v>9</v>
      </c>
      <c r="H338" t="str">
        <f>IF(MOD(MID(pesele[[#This Row],[PESEL]],10,1),2)=0,"k","m")</f>
        <v>k</v>
      </c>
      <c r="I338">
        <f>IF(pesele[[#This Row],[plec]]="k",IF(RIGHT(pesele[[#This Row],[Imie]],1)="a",0,1),0)</f>
        <v>0</v>
      </c>
      <c r="J338" t="str">
        <f>pesele[[#This Row],[Nazwisko]]&amp;pesele[[#This Row],[Imie]]</f>
        <v>FlorekSandra</v>
      </c>
      <c r="K338">
        <f>COUNTIF(pesele[nameid],pesele[[#This Row],[nameid]])-1</f>
        <v>0</v>
      </c>
      <c r="L338" s="9" t="str">
        <f>LEFT(pesele[[#This Row],[Imie]],1)&amp;LEFT(pesele[[#This Row],[Nazwisko]],3)&amp;RIGHT(pesele[[#This Row],[PESEL]],1)</f>
        <v>SFlo0</v>
      </c>
      <c r="M338" s="9">
        <f>COUNTIF(pesele[id],pesele[[#This Row],[id]])-1</f>
        <v>0</v>
      </c>
    </row>
    <row r="339" spans="1:13" x14ac:dyDescent="0.25">
      <c r="A339" t="s">
        <v>244</v>
      </c>
      <c r="B339" t="s">
        <v>245</v>
      </c>
      <c r="C339" t="s">
        <v>246</v>
      </c>
      <c r="D339">
        <f>MID(pesele[[#This Row],[PESEL]],1,2)+1900+IF(pesele[[#This Row],[miesiac]]&gt;13,100,0)</f>
        <v>1908</v>
      </c>
      <c r="E339">
        <f>IF(VALUE(MID(pesele[[#This Row],[PESEL]],3,2))&gt;13,VALUE(MID(pesele[[#This Row],[PESEL]],3,2))-20,VALUE(MID(pesele[[#This Row],[PESEL]],3,2)))</f>
        <v>12</v>
      </c>
      <c r="F339">
        <f>VALUE(MID(pesele[[#This Row],[PESEL]],6,2))</f>
        <v>0</v>
      </c>
      <c r="G339" s="9">
        <f>VALUE(MID(pesele[[#This Row],[PESEL]],7,2))</f>
        <v>9</v>
      </c>
      <c r="H339" t="str">
        <f>IF(MOD(MID(pesele[[#This Row],[PESEL]],10,1),2)=0,"k","m")</f>
        <v>m</v>
      </c>
      <c r="I339">
        <f>IF(pesele[[#This Row],[plec]]="k",IF(RIGHT(pesele[[#This Row],[Imie]],1)="a",0,1),0)</f>
        <v>0</v>
      </c>
      <c r="J339" t="str">
        <f>pesele[[#This Row],[Nazwisko]]&amp;pesele[[#This Row],[Imie]]</f>
        <v>DomanskiSebastian</v>
      </c>
      <c r="K339">
        <f>COUNTIF(pesele[nameid],pesele[[#This Row],[nameid]])-1</f>
        <v>0</v>
      </c>
      <c r="L339" s="9" t="str">
        <f>LEFT(pesele[[#This Row],[Imie]],1)&amp;LEFT(pesele[[#This Row],[Nazwisko]],3)&amp;RIGHT(pesele[[#This Row],[PESEL]],1)</f>
        <v>SDom7</v>
      </c>
      <c r="M339" s="9">
        <f>COUNTIF(pesele[id],pesele[[#This Row],[id]])-1</f>
        <v>0</v>
      </c>
    </row>
    <row r="340" spans="1:13" x14ac:dyDescent="0.25">
      <c r="A340" t="s">
        <v>270</v>
      </c>
      <c r="B340" t="s">
        <v>271</v>
      </c>
      <c r="C340" t="s">
        <v>272</v>
      </c>
      <c r="D340">
        <f>MID(pesele[[#This Row],[PESEL]],1,2)+1900+IF(pesele[[#This Row],[miesiac]]&gt;13,100,0)</f>
        <v>1909</v>
      </c>
      <c r="E340">
        <f>IF(VALUE(MID(pesele[[#This Row],[PESEL]],3,2))&gt;13,VALUE(MID(pesele[[#This Row],[PESEL]],3,2))-20,VALUE(MID(pesele[[#This Row],[PESEL]],3,2)))</f>
        <v>1</v>
      </c>
      <c r="F340">
        <f>VALUE(MID(pesele[[#This Row],[PESEL]],6,2))</f>
        <v>40</v>
      </c>
      <c r="G340" s="9">
        <f>VALUE(MID(pesele[[#This Row],[PESEL]],7,2))</f>
        <v>9</v>
      </c>
      <c r="H340" t="str">
        <f>IF(MOD(MID(pesele[[#This Row],[PESEL]],10,1),2)=0,"k","m")</f>
        <v>k</v>
      </c>
      <c r="I340">
        <f>IF(pesele[[#This Row],[plec]]="k",IF(RIGHT(pesele[[#This Row],[Imie]],1)="a",0,1),0)</f>
        <v>0</v>
      </c>
      <c r="J340" t="str">
        <f>pesele[[#This Row],[Nazwisko]]&amp;pesele[[#This Row],[Imie]]</f>
        <v>KmiecikMalwina</v>
      </c>
      <c r="K340">
        <f>COUNTIF(pesele[nameid],pesele[[#This Row],[nameid]])-1</f>
        <v>0</v>
      </c>
      <c r="L340" s="9" t="str">
        <f>LEFT(pesele[[#This Row],[Imie]],1)&amp;LEFT(pesele[[#This Row],[Nazwisko]],3)&amp;RIGHT(pesele[[#This Row],[PESEL]],1)</f>
        <v>MKmi5</v>
      </c>
      <c r="M340" s="9">
        <f>COUNTIF(pesele[id],pesele[[#This Row],[id]])-1</f>
        <v>0</v>
      </c>
    </row>
    <row r="341" spans="1:13" x14ac:dyDescent="0.25">
      <c r="A341" t="s">
        <v>374</v>
      </c>
      <c r="B341" t="s">
        <v>375</v>
      </c>
      <c r="C341" t="s">
        <v>376</v>
      </c>
      <c r="D341">
        <f>MID(pesele[[#This Row],[PESEL]],1,2)+1900+IF(pesele[[#This Row],[miesiac]]&gt;13,100,0)</f>
        <v>1909</v>
      </c>
      <c r="E341">
        <f>IF(VALUE(MID(pesele[[#This Row],[PESEL]],3,2))&gt;13,VALUE(MID(pesele[[#This Row],[PESEL]],3,2))-20,VALUE(MID(pesele[[#This Row],[PESEL]],3,2)))</f>
        <v>1</v>
      </c>
      <c r="F341">
        <f>VALUE(MID(pesele[[#This Row],[PESEL]],6,2))</f>
        <v>90</v>
      </c>
      <c r="G341" s="9">
        <f>VALUE(MID(pesele[[#This Row],[PESEL]],7,2))</f>
        <v>9</v>
      </c>
      <c r="H341" t="str">
        <f>IF(MOD(MID(pesele[[#This Row],[PESEL]],10,1),2)=0,"k","m")</f>
        <v>m</v>
      </c>
      <c r="I341">
        <f>IF(pesele[[#This Row],[plec]]="k",IF(RIGHT(pesele[[#This Row],[Imie]],1)="a",0,1),0)</f>
        <v>0</v>
      </c>
      <c r="J341" t="str">
        <f>pesele[[#This Row],[Nazwisko]]&amp;pesele[[#This Row],[Imie]]</f>
        <v>SmoliniecFranciszek</v>
      </c>
      <c r="K341">
        <f>COUNTIF(pesele[nameid],pesele[[#This Row],[nameid]])-1</f>
        <v>0</v>
      </c>
      <c r="L341" s="9" t="str">
        <f>LEFT(pesele[[#This Row],[Imie]],1)&amp;LEFT(pesele[[#This Row],[Nazwisko]],3)&amp;RIGHT(pesele[[#This Row],[PESEL]],1)</f>
        <v>FSmo4</v>
      </c>
      <c r="M341" s="9">
        <f>COUNTIF(pesele[id],pesele[[#This Row],[id]])-1</f>
        <v>0</v>
      </c>
    </row>
    <row r="342" spans="1:13" x14ac:dyDescent="0.25">
      <c r="A342" t="s">
        <v>440</v>
      </c>
      <c r="B342" t="s">
        <v>441</v>
      </c>
      <c r="C342" t="s">
        <v>86</v>
      </c>
      <c r="D342">
        <f>MID(pesele[[#This Row],[PESEL]],1,2)+1900+IF(pesele[[#This Row],[miesiac]]&gt;13,100,0)</f>
        <v>1909</v>
      </c>
      <c r="E342">
        <f>IF(VALUE(MID(pesele[[#This Row],[PESEL]],3,2))&gt;13,VALUE(MID(pesele[[#This Row],[PESEL]],3,2))-20,VALUE(MID(pesele[[#This Row],[PESEL]],3,2)))</f>
        <v>2</v>
      </c>
      <c r="F342">
        <f>VALUE(MID(pesele[[#This Row],[PESEL]],6,2))</f>
        <v>30</v>
      </c>
      <c r="G342" s="9">
        <f>VALUE(MID(pesele[[#This Row],[PESEL]],7,2))</f>
        <v>9</v>
      </c>
      <c r="H342" t="str">
        <f>IF(MOD(MID(pesele[[#This Row],[PESEL]],10,1),2)=0,"k","m")</f>
        <v>k</v>
      </c>
      <c r="I342">
        <f>IF(pesele[[#This Row],[plec]]="k",IF(RIGHT(pesele[[#This Row],[Imie]],1)="a",0,1),0)</f>
        <v>0</v>
      </c>
      <c r="J342" t="str">
        <f>pesele[[#This Row],[Nazwisko]]&amp;pesele[[#This Row],[Imie]]</f>
        <v>KrzywiecZuzanna</v>
      </c>
      <c r="K342">
        <f>COUNTIF(pesele[nameid],pesele[[#This Row],[nameid]])-1</f>
        <v>0</v>
      </c>
      <c r="L342" s="9" t="str">
        <f>LEFT(pesele[[#This Row],[Imie]],1)&amp;LEFT(pesele[[#This Row],[Nazwisko]],3)&amp;RIGHT(pesele[[#This Row],[PESEL]],1)</f>
        <v>ZKrz3</v>
      </c>
      <c r="M342" s="9">
        <f>COUNTIF(pesele[id],pesele[[#This Row],[id]])-1</f>
        <v>0</v>
      </c>
    </row>
    <row r="343" spans="1:13" x14ac:dyDescent="0.25">
      <c r="A343" t="s">
        <v>467</v>
      </c>
      <c r="B343" t="s">
        <v>468</v>
      </c>
      <c r="C343" t="s">
        <v>20</v>
      </c>
      <c r="D343">
        <f>MID(pesele[[#This Row],[PESEL]],1,2)+1900+IF(pesele[[#This Row],[miesiac]]&gt;13,100,0)</f>
        <v>1909</v>
      </c>
      <c r="E343">
        <f>IF(VALUE(MID(pesele[[#This Row],[PESEL]],3,2))&gt;13,VALUE(MID(pesele[[#This Row],[PESEL]],3,2))-20,VALUE(MID(pesele[[#This Row],[PESEL]],3,2)))</f>
        <v>9</v>
      </c>
      <c r="F343">
        <f>VALUE(MID(pesele[[#This Row],[PESEL]],6,2))</f>
        <v>50</v>
      </c>
      <c r="G343" s="9">
        <f>VALUE(MID(pesele[[#This Row],[PESEL]],7,2))</f>
        <v>9</v>
      </c>
      <c r="H343" t="str">
        <f>IF(MOD(MID(pesele[[#This Row],[PESEL]],10,1),2)=0,"k","m")</f>
        <v>m</v>
      </c>
      <c r="I343">
        <f>IF(pesele[[#This Row],[plec]]="k",IF(RIGHT(pesele[[#This Row],[Imie]],1)="a",0,1),0)</f>
        <v>0</v>
      </c>
      <c r="J343" t="str">
        <f>pesele[[#This Row],[Nazwisko]]&amp;pesele[[#This Row],[Imie]]</f>
        <v>GorazdowskiPatryk</v>
      </c>
      <c r="K343">
        <f>COUNTIF(pesele[nameid],pesele[[#This Row],[nameid]])-1</f>
        <v>0</v>
      </c>
      <c r="L343" s="9" t="str">
        <f>LEFT(pesele[[#This Row],[Imie]],1)&amp;LEFT(pesele[[#This Row],[Nazwisko]],3)&amp;RIGHT(pesele[[#This Row],[PESEL]],1)</f>
        <v>PGor3</v>
      </c>
      <c r="M343" s="9">
        <f>COUNTIF(pesele[id],pesele[[#This Row],[id]])-1</f>
        <v>0</v>
      </c>
    </row>
    <row r="344" spans="1:13" x14ac:dyDescent="0.25">
      <c r="A344" t="s">
        <v>478</v>
      </c>
      <c r="B344" t="s">
        <v>479</v>
      </c>
      <c r="C344" t="s">
        <v>480</v>
      </c>
      <c r="D344">
        <f>MID(pesele[[#This Row],[PESEL]],1,2)+1900+IF(pesele[[#This Row],[miesiac]]&gt;13,100,0)</f>
        <v>1909</v>
      </c>
      <c r="E344">
        <f>IF(VALUE(MID(pesele[[#This Row],[PESEL]],3,2))&gt;13,VALUE(MID(pesele[[#This Row],[PESEL]],3,2))-20,VALUE(MID(pesele[[#This Row],[PESEL]],3,2)))</f>
        <v>9</v>
      </c>
      <c r="F344">
        <f>VALUE(MID(pesele[[#This Row],[PESEL]],6,2))</f>
        <v>80</v>
      </c>
      <c r="G344" s="9">
        <f>VALUE(MID(pesele[[#This Row],[PESEL]],7,2))</f>
        <v>9</v>
      </c>
      <c r="H344" t="str">
        <f>IF(MOD(MID(pesele[[#This Row],[PESEL]],10,1),2)=0,"k","m")</f>
        <v>m</v>
      </c>
      <c r="I344">
        <f>IF(pesele[[#This Row],[plec]]="k",IF(RIGHT(pesele[[#This Row],[Imie]],1)="a",0,1),0)</f>
        <v>0</v>
      </c>
      <c r="J344" t="str">
        <f>pesele[[#This Row],[Nazwisko]]&amp;pesele[[#This Row],[Imie]]</f>
        <v>MuzykaKarol</v>
      </c>
      <c r="K344">
        <f>COUNTIF(pesele[nameid],pesele[[#This Row],[nameid]])-1</f>
        <v>0</v>
      </c>
      <c r="L344" s="9" t="str">
        <f>LEFT(pesele[[#This Row],[Imie]],1)&amp;LEFT(pesele[[#This Row],[Nazwisko]],3)&amp;RIGHT(pesele[[#This Row],[PESEL]],1)</f>
        <v>KMuz1</v>
      </c>
      <c r="M344" s="9">
        <f>COUNTIF(pesele[id],pesele[[#This Row],[id]])-1</f>
        <v>0</v>
      </c>
    </row>
    <row r="345" spans="1:13" x14ac:dyDescent="0.25">
      <c r="A345" t="s">
        <v>483</v>
      </c>
      <c r="B345" t="s">
        <v>484</v>
      </c>
      <c r="C345" t="s">
        <v>485</v>
      </c>
      <c r="D345">
        <f>MID(pesele[[#This Row],[PESEL]],1,2)+1900+IF(pesele[[#This Row],[miesiac]]&gt;13,100,0)</f>
        <v>1909</v>
      </c>
      <c r="E345">
        <f>IF(VALUE(MID(pesele[[#This Row],[PESEL]],3,2))&gt;13,VALUE(MID(pesele[[#This Row],[PESEL]],3,2))-20,VALUE(MID(pesele[[#This Row],[PESEL]],3,2)))</f>
        <v>9</v>
      </c>
      <c r="F345">
        <f>VALUE(MID(pesele[[#This Row],[PESEL]],6,2))</f>
        <v>90</v>
      </c>
      <c r="G345" s="9">
        <f>VALUE(MID(pesele[[#This Row],[PESEL]],7,2))</f>
        <v>9</v>
      </c>
      <c r="H345" t="str">
        <f>IF(MOD(MID(pesele[[#This Row],[PESEL]],10,1),2)=0,"k","m")</f>
        <v>m</v>
      </c>
      <c r="I345">
        <f>IF(pesele[[#This Row],[plec]]="k",IF(RIGHT(pesele[[#This Row],[Imie]],1)="a",0,1),0)</f>
        <v>0</v>
      </c>
      <c r="J345" t="str">
        <f>pesele[[#This Row],[Nazwisko]]&amp;pesele[[#This Row],[Imie]]</f>
        <v>ZurawskiAdam</v>
      </c>
      <c r="K345">
        <f>COUNTIF(pesele[nameid],pesele[[#This Row],[nameid]])-1</f>
        <v>0</v>
      </c>
      <c r="L345" s="9" t="str">
        <f>LEFT(pesele[[#This Row],[Imie]],1)&amp;LEFT(pesele[[#This Row],[Nazwisko]],3)&amp;RIGHT(pesele[[#This Row],[PESEL]],1)</f>
        <v>AZur2</v>
      </c>
      <c r="M345" s="9">
        <f>COUNTIF(pesele[id],pesele[[#This Row],[id]])-1</f>
        <v>0</v>
      </c>
    </row>
    <row r="346" spans="1:13" x14ac:dyDescent="0.25">
      <c r="A346" t="s">
        <v>489</v>
      </c>
      <c r="B346" t="s">
        <v>490</v>
      </c>
      <c r="C346" t="s">
        <v>260</v>
      </c>
      <c r="D346">
        <f>MID(pesele[[#This Row],[PESEL]],1,2)+1900+IF(pesele[[#This Row],[miesiac]]&gt;13,100,0)</f>
        <v>1909</v>
      </c>
      <c r="E346">
        <f>IF(VALUE(MID(pesele[[#This Row],[PESEL]],3,2))&gt;13,VALUE(MID(pesele[[#This Row],[PESEL]],3,2))-20,VALUE(MID(pesele[[#This Row],[PESEL]],3,2)))</f>
        <v>10</v>
      </c>
      <c r="F346">
        <f>VALUE(MID(pesele[[#This Row],[PESEL]],6,2))</f>
        <v>10</v>
      </c>
      <c r="G346" s="9">
        <f>VALUE(MID(pesele[[#This Row],[PESEL]],7,2))</f>
        <v>9</v>
      </c>
      <c r="H346" t="str">
        <f>IF(MOD(MID(pesele[[#This Row],[PESEL]],10,1),2)=0,"k","m")</f>
        <v>m</v>
      </c>
      <c r="I346">
        <f>IF(pesele[[#This Row],[plec]]="k",IF(RIGHT(pesele[[#This Row],[Imie]],1)="a",0,1),0)</f>
        <v>0</v>
      </c>
      <c r="J346" t="str">
        <f>pesele[[#This Row],[Nazwisko]]&amp;pesele[[#This Row],[Imie]]</f>
        <v>SosnowskiFilip</v>
      </c>
      <c r="K346">
        <f>COUNTIF(pesele[nameid],pesele[[#This Row],[nameid]])-1</f>
        <v>0</v>
      </c>
      <c r="L346" s="9" t="str">
        <f>LEFT(pesele[[#This Row],[Imie]],1)&amp;LEFT(pesele[[#This Row],[Nazwisko]],3)&amp;RIGHT(pesele[[#This Row],[PESEL]],1)</f>
        <v>FSos5</v>
      </c>
      <c r="M346" s="9">
        <f>COUNTIF(pesele[id],pesele[[#This Row],[id]])-1</f>
        <v>0</v>
      </c>
    </row>
    <row r="347" spans="1:13" x14ac:dyDescent="0.25">
      <c r="A347" t="s">
        <v>535</v>
      </c>
      <c r="B347" t="s">
        <v>536</v>
      </c>
      <c r="C347" t="s">
        <v>89</v>
      </c>
      <c r="D347">
        <f>MID(pesele[[#This Row],[PESEL]],1,2)+1900+IF(pesele[[#This Row],[miesiac]]&gt;13,100,0)</f>
        <v>1909</v>
      </c>
      <c r="E347">
        <f>IF(VALUE(MID(pesele[[#This Row],[PESEL]],3,2))&gt;13,VALUE(MID(pesele[[#This Row],[PESEL]],3,2))-20,VALUE(MID(pesele[[#This Row],[PESEL]],3,2)))</f>
        <v>10</v>
      </c>
      <c r="F347">
        <f>VALUE(MID(pesele[[#This Row],[PESEL]],6,2))</f>
        <v>60</v>
      </c>
      <c r="G347" s="9">
        <f>VALUE(MID(pesele[[#This Row],[PESEL]],7,2))</f>
        <v>9</v>
      </c>
      <c r="H347" t="str">
        <f>IF(MOD(MID(pesele[[#This Row],[PESEL]],10,1),2)=0,"k","m")</f>
        <v>k</v>
      </c>
      <c r="I347">
        <f>IF(pesele[[#This Row],[plec]]="k",IF(RIGHT(pesele[[#This Row],[Imie]],1)="a",0,1),0)</f>
        <v>0</v>
      </c>
      <c r="J347" t="str">
        <f>pesele[[#This Row],[Nazwisko]]&amp;pesele[[#This Row],[Imie]]</f>
        <v>LeszczynskaMaja</v>
      </c>
      <c r="K347">
        <f>COUNTIF(pesele[nameid],pesele[[#This Row],[nameid]])-1</f>
        <v>0</v>
      </c>
      <c r="L347" s="9" t="str">
        <f>LEFT(pesele[[#This Row],[Imie]],1)&amp;LEFT(pesele[[#This Row],[Nazwisko]],3)&amp;RIGHT(pesele[[#This Row],[PESEL]],1)</f>
        <v>MLes1</v>
      </c>
      <c r="M347" s="9">
        <f>COUNTIF(pesele[id],pesele[[#This Row],[id]])-1</f>
        <v>0</v>
      </c>
    </row>
    <row r="348" spans="1:13" x14ac:dyDescent="0.25">
      <c r="A348" t="s">
        <v>547</v>
      </c>
      <c r="B348" t="s">
        <v>548</v>
      </c>
      <c r="C348" t="s">
        <v>419</v>
      </c>
      <c r="D348">
        <f>MID(pesele[[#This Row],[PESEL]],1,2)+1900+IF(pesele[[#This Row],[miesiac]]&gt;13,100,0)</f>
        <v>1909</v>
      </c>
      <c r="E348">
        <f>IF(VALUE(MID(pesele[[#This Row],[PESEL]],3,2))&gt;13,VALUE(MID(pesele[[#This Row],[PESEL]],3,2))-20,VALUE(MID(pesele[[#This Row],[PESEL]],3,2)))</f>
        <v>10</v>
      </c>
      <c r="F348">
        <f>VALUE(MID(pesele[[#This Row],[PESEL]],6,2))</f>
        <v>80</v>
      </c>
      <c r="G348" s="9">
        <f>VALUE(MID(pesele[[#This Row],[PESEL]],7,2))</f>
        <v>9</v>
      </c>
      <c r="H348" t="str">
        <f>IF(MOD(MID(pesele[[#This Row],[PESEL]],10,1),2)=0,"k","m")</f>
        <v>k</v>
      </c>
      <c r="I348">
        <f>IF(pesele[[#This Row],[plec]]="k",IF(RIGHT(pesele[[#This Row],[Imie]],1)="a",0,1),0)</f>
        <v>0</v>
      </c>
      <c r="J348" t="str">
        <f>pesele[[#This Row],[Nazwisko]]&amp;pesele[[#This Row],[Imie]]</f>
        <v>MielewczykLena</v>
      </c>
      <c r="K348">
        <f>COUNTIF(pesele[nameid],pesele[[#This Row],[nameid]])-1</f>
        <v>0</v>
      </c>
      <c r="L348" s="9" t="str">
        <f>LEFT(pesele[[#This Row],[Imie]],1)&amp;LEFT(pesele[[#This Row],[Nazwisko]],3)&amp;RIGHT(pesele[[#This Row],[PESEL]],1)</f>
        <v>LMie1</v>
      </c>
      <c r="M348" s="9">
        <f>COUNTIF(pesele[id],pesele[[#This Row],[id]])-1</f>
        <v>0</v>
      </c>
    </row>
    <row r="349" spans="1:13" x14ac:dyDescent="0.25">
      <c r="A349" t="s">
        <v>549</v>
      </c>
      <c r="B349" t="s">
        <v>550</v>
      </c>
      <c r="C349" t="s">
        <v>309</v>
      </c>
      <c r="D349">
        <f>MID(pesele[[#This Row],[PESEL]],1,2)+1900+IF(pesele[[#This Row],[miesiac]]&gt;13,100,0)</f>
        <v>1909</v>
      </c>
      <c r="E349">
        <f>IF(VALUE(MID(pesele[[#This Row],[PESEL]],3,2))&gt;13,VALUE(MID(pesele[[#This Row],[PESEL]],3,2))-20,VALUE(MID(pesele[[#This Row],[PESEL]],3,2)))</f>
        <v>10</v>
      </c>
      <c r="F349">
        <f>VALUE(MID(pesele[[#This Row],[PESEL]],6,2))</f>
        <v>90</v>
      </c>
      <c r="G349" s="9">
        <f>VALUE(MID(pesele[[#This Row],[PESEL]],7,2))</f>
        <v>9</v>
      </c>
      <c r="H349" t="str">
        <f>IF(MOD(MID(pesele[[#This Row],[PESEL]],10,1),2)=0,"k","m")</f>
        <v>k</v>
      </c>
      <c r="I349">
        <f>IF(pesele[[#This Row],[plec]]="k",IF(RIGHT(pesele[[#This Row],[Imie]],1)="a",0,1),0)</f>
        <v>0</v>
      </c>
      <c r="J349" t="str">
        <f>pesele[[#This Row],[Nazwisko]]&amp;pesele[[#This Row],[Imie]]</f>
        <v>RamloJulia</v>
      </c>
      <c r="K349">
        <f>COUNTIF(pesele[nameid],pesele[[#This Row],[nameid]])-1</f>
        <v>0</v>
      </c>
      <c r="L349" s="9" t="str">
        <f>LEFT(pesele[[#This Row],[Imie]],1)&amp;LEFT(pesele[[#This Row],[Nazwisko]],3)&amp;RIGHT(pesele[[#This Row],[PESEL]],1)</f>
        <v>JRam9</v>
      </c>
      <c r="M349" s="9">
        <f>COUNTIF(pesele[id],pesele[[#This Row],[id]])-1</f>
        <v>0</v>
      </c>
    </row>
    <row r="350" spans="1:13" x14ac:dyDescent="0.25">
      <c r="A350" t="s">
        <v>551</v>
      </c>
      <c r="B350" t="s">
        <v>552</v>
      </c>
      <c r="C350" t="s">
        <v>309</v>
      </c>
      <c r="D350">
        <f>MID(pesele[[#This Row],[PESEL]],1,2)+1900+IF(pesele[[#This Row],[miesiac]]&gt;13,100,0)</f>
        <v>1909</v>
      </c>
      <c r="E350">
        <f>IF(VALUE(MID(pesele[[#This Row],[PESEL]],3,2))&gt;13,VALUE(MID(pesele[[#This Row],[PESEL]],3,2))-20,VALUE(MID(pesele[[#This Row],[PESEL]],3,2)))</f>
        <v>10</v>
      </c>
      <c r="F350">
        <f>VALUE(MID(pesele[[#This Row],[PESEL]],6,2))</f>
        <v>90</v>
      </c>
      <c r="G350" s="9">
        <f>VALUE(MID(pesele[[#This Row],[PESEL]],7,2))</f>
        <v>9</v>
      </c>
      <c r="H350" t="str">
        <f>IF(MOD(MID(pesele[[#This Row],[PESEL]],10,1),2)=0,"k","m")</f>
        <v>k</v>
      </c>
      <c r="I350">
        <f>IF(pesele[[#This Row],[plec]]="k",IF(RIGHT(pesele[[#This Row],[Imie]],1)="a",0,1),0)</f>
        <v>0</v>
      </c>
      <c r="J350" t="str">
        <f>pesele[[#This Row],[Nazwisko]]&amp;pesele[[#This Row],[Imie]]</f>
        <v>RafinskaJulia</v>
      </c>
      <c r="K350">
        <f>COUNTIF(pesele[nameid],pesele[[#This Row],[nameid]])-1</f>
        <v>0</v>
      </c>
      <c r="L350" s="9" t="str">
        <f>LEFT(pesele[[#This Row],[Imie]],1)&amp;LEFT(pesele[[#This Row],[Nazwisko]],3)&amp;RIGHT(pesele[[#This Row],[PESEL]],1)</f>
        <v>JRaf7</v>
      </c>
      <c r="M350" s="9">
        <f>COUNTIF(pesele[id],pesele[[#This Row],[id]])-1</f>
        <v>0</v>
      </c>
    </row>
    <row r="351" spans="1:13" x14ac:dyDescent="0.25">
      <c r="A351" t="s">
        <v>565</v>
      </c>
      <c r="B351" t="s">
        <v>566</v>
      </c>
      <c r="C351" t="s">
        <v>567</v>
      </c>
      <c r="D351">
        <f>MID(pesele[[#This Row],[PESEL]],1,2)+1900+IF(pesele[[#This Row],[miesiac]]&gt;13,100,0)</f>
        <v>1909</v>
      </c>
      <c r="E351">
        <f>IF(VALUE(MID(pesele[[#This Row],[PESEL]],3,2))&gt;13,VALUE(MID(pesele[[#This Row],[PESEL]],3,2))-20,VALUE(MID(pesele[[#This Row],[PESEL]],3,2)))</f>
        <v>10</v>
      </c>
      <c r="F351">
        <f>VALUE(MID(pesele[[#This Row],[PESEL]],6,2))</f>
        <v>0</v>
      </c>
      <c r="G351" s="9">
        <f>VALUE(MID(pesele[[#This Row],[PESEL]],7,2))</f>
        <v>9</v>
      </c>
      <c r="H351" t="str">
        <f>IF(MOD(MID(pesele[[#This Row],[PESEL]],10,1),2)=0,"k","m")</f>
        <v>m</v>
      </c>
      <c r="I351">
        <f>IF(pesele[[#This Row],[plec]]="k",IF(RIGHT(pesele[[#This Row],[Imie]],1)="a",0,1),0)</f>
        <v>0</v>
      </c>
      <c r="J351" t="str">
        <f>pesele[[#This Row],[Nazwisko]]&amp;pesele[[#This Row],[Imie]]</f>
        <v>GdaniecPawel</v>
      </c>
      <c r="K351">
        <f>COUNTIF(pesele[nameid],pesele[[#This Row],[nameid]])-1</f>
        <v>0</v>
      </c>
      <c r="L351" s="9" t="str">
        <f>LEFT(pesele[[#This Row],[Imie]],1)&amp;LEFT(pesele[[#This Row],[Nazwisko]],3)&amp;RIGHT(pesele[[#This Row],[PESEL]],1)</f>
        <v>PGda5</v>
      </c>
      <c r="M351" s="9">
        <f>COUNTIF(pesele[id],pesele[[#This Row],[id]])-1</f>
        <v>0</v>
      </c>
    </row>
    <row r="352" spans="1:13" x14ac:dyDescent="0.25">
      <c r="A352" t="s">
        <v>610</v>
      </c>
      <c r="B352" t="s">
        <v>611</v>
      </c>
      <c r="C352" t="s">
        <v>241</v>
      </c>
      <c r="D352">
        <f>MID(pesele[[#This Row],[PESEL]],1,2)+1900+IF(pesele[[#This Row],[miesiac]]&gt;13,100,0)</f>
        <v>1909</v>
      </c>
      <c r="E352">
        <f>IF(VALUE(MID(pesele[[#This Row],[PESEL]],3,2))&gt;13,VALUE(MID(pesele[[#This Row],[PESEL]],3,2))-20,VALUE(MID(pesele[[#This Row],[PESEL]],3,2)))</f>
        <v>11</v>
      </c>
      <c r="F352">
        <f>VALUE(MID(pesele[[#This Row],[PESEL]],6,2))</f>
        <v>0</v>
      </c>
      <c r="G352" s="9">
        <f>VALUE(MID(pesele[[#This Row],[PESEL]],7,2))</f>
        <v>9</v>
      </c>
      <c r="H352" t="str">
        <f>IF(MOD(MID(pesele[[#This Row],[PESEL]],10,1),2)=0,"k","m")</f>
        <v>k</v>
      </c>
      <c r="I352">
        <f>IF(pesele[[#This Row],[plec]]="k",IF(RIGHT(pesele[[#This Row],[Imie]],1)="a",0,1),0)</f>
        <v>0</v>
      </c>
      <c r="J352" t="str">
        <f>pesele[[#This Row],[Nazwisko]]&amp;pesele[[#This Row],[Imie]]</f>
        <v>JakubowskaNatalia</v>
      </c>
      <c r="K352">
        <f>COUNTIF(pesele[nameid],pesele[[#This Row],[nameid]])-1</f>
        <v>0</v>
      </c>
      <c r="L352" s="9" t="str">
        <f>LEFT(pesele[[#This Row],[Imie]],1)&amp;LEFT(pesele[[#This Row],[Nazwisko]],3)&amp;RIGHT(pesele[[#This Row],[PESEL]],1)</f>
        <v>NJak4</v>
      </c>
      <c r="M352" s="9">
        <f>COUNTIF(pesele[id],pesele[[#This Row],[id]])-1</f>
        <v>0</v>
      </c>
    </row>
    <row r="353" spans="1:13" x14ac:dyDescent="0.25">
      <c r="A353" t="s">
        <v>713</v>
      </c>
      <c r="B353" t="s">
        <v>714</v>
      </c>
      <c r="C353" t="s">
        <v>156</v>
      </c>
      <c r="D353">
        <f>MID(pesele[[#This Row],[PESEL]],1,2)+1900+IF(pesele[[#This Row],[miesiac]]&gt;13,100,0)</f>
        <v>1909</v>
      </c>
      <c r="E353">
        <f>IF(VALUE(MID(pesele[[#This Row],[PESEL]],3,2))&gt;13,VALUE(MID(pesele[[#This Row],[PESEL]],3,2))-20,VALUE(MID(pesele[[#This Row],[PESEL]],3,2)))</f>
        <v>12</v>
      </c>
      <c r="F353">
        <f>VALUE(MID(pesele[[#This Row],[PESEL]],6,2))</f>
        <v>50</v>
      </c>
      <c r="G353" s="9">
        <f>VALUE(MID(pesele[[#This Row],[PESEL]],7,2))</f>
        <v>9</v>
      </c>
      <c r="H353" t="str">
        <f>IF(MOD(MID(pesele[[#This Row],[PESEL]],10,1),2)=0,"k","m")</f>
        <v>m</v>
      </c>
      <c r="I353">
        <f>IF(pesele[[#This Row],[plec]]="k",IF(RIGHT(pesele[[#This Row],[Imie]],1)="a",0,1),0)</f>
        <v>0</v>
      </c>
      <c r="J353" t="str">
        <f>pesele[[#This Row],[Nazwisko]]&amp;pesele[[#This Row],[Imie]]</f>
        <v>KopiejcMaurycy</v>
      </c>
      <c r="K353">
        <f>COUNTIF(pesele[nameid],pesele[[#This Row],[nameid]])-1</f>
        <v>0</v>
      </c>
      <c r="L353" s="9" t="str">
        <f>LEFT(pesele[[#This Row],[Imie]],1)&amp;LEFT(pesele[[#This Row],[Nazwisko]],3)&amp;RIGHT(pesele[[#This Row],[PESEL]],1)</f>
        <v>MKop7</v>
      </c>
      <c r="M353" s="9">
        <f>COUNTIF(pesele[id],pesele[[#This Row],[id]])-1</f>
        <v>0</v>
      </c>
    </row>
    <row r="354" spans="1:13" x14ac:dyDescent="0.25">
      <c r="A354" t="s">
        <v>773</v>
      </c>
      <c r="B354" t="s">
        <v>774</v>
      </c>
      <c r="C354" t="s">
        <v>39</v>
      </c>
      <c r="D354">
        <f>MID(pesele[[#This Row],[PESEL]],1,2)+1900+IF(pesele[[#This Row],[miesiac]]&gt;13,100,0)</f>
        <v>1909</v>
      </c>
      <c r="E354">
        <f>IF(VALUE(MID(pesele[[#This Row],[PESEL]],3,2))&gt;13,VALUE(MID(pesele[[#This Row],[PESEL]],3,2))-20,VALUE(MID(pesele[[#This Row],[PESEL]],3,2)))</f>
        <v>12</v>
      </c>
      <c r="F354">
        <f>VALUE(MID(pesele[[#This Row],[PESEL]],6,2))</f>
        <v>10</v>
      </c>
      <c r="G354" s="9">
        <f>VALUE(MID(pesele[[#This Row],[PESEL]],7,2))</f>
        <v>9</v>
      </c>
      <c r="H354" t="str">
        <f>IF(MOD(MID(pesele[[#This Row],[PESEL]],10,1),2)=0,"k","m")</f>
        <v>m</v>
      </c>
      <c r="I354">
        <f>IF(pesele[[#This Row],[plec]]="k",IF(RIGHT(pesele[[#This Row],[Imie]],1)="a",0,1),0)</f>
        <v>0</v>
      </c>
      <c r="J354" t="str">
        <f>pesele[[#This Row],[Nazwisko]]&amp;pesele[[#This Row],[Imie]]</f>
        <v>LukowskiMaciej</v>
      </c>
      <c r="K354">
        <f>COUNTIF(pesele[nameid],pesele[[#This Row],[nameid]])-1</f>
        <v>0</v>
      </c>
      <c r="L354" s="9" t="str">
        <f>LEFT(pesele[[#This Row],[Imie]],1)&amp;LEFT(pesele[[#This Row],[Nazwisko]],3)&amp;RIGHT(pesele[[#This Row],[PESEL]],1)</f>
        <v>MLuk9</v>
      </c>
      <c r="M354" s="9">
        <f>COUNTIF(pesele[id],pesele[[#This Row],[id]])-1</f>
        <v>0</v>
      </c>
    </row>
    <row r="355" spans="1:13" x14ac:dyDescent="0.25">
      <c r="A355" t="s">
        <v>1125</v>
      </c>
      <c r="B355" t="s">
        <v>1126</v>
      </c>
      <c r="C355" t="s">
        <v>121</v>
      </c>
      <c r="D355">
        <f>MID(pesele[[#This Row],[PESEL]],1,2)+1900+IF(pesele[[#This Row],[miesiac]]&gt;13,100,0)</f>
        <v>1992</v>
      </c>
      <c r="E355">
        <f>IF(VALUE(MID(pesele[[#This Row],[PESEL]],3,2))&gt;13,VALUE(MID(pesele[[#This Row],[PESEL]],3,2))-20,VALUE(MID(pesele[[#This Row],[PESEL]],3,2)))</f>
        <v>8</v>
      </c>
      <c r="F355">
        <f>VALUE(MID(pesele[[#This Row],[PESEL]],6,2))</f>
        <v>70</v>
      </c>
      <c r="G355" s="9">
        <f>VALUE(MID(pesele[[#This Row],[PESEL]],7,2))</f>
        <v>9</v>
      </c>
      <c r="H355" t="str">
        <f>IF(MOD(MID(pesele[[#This Row],[PESEL]],10,1),2)=0,"k","m")</f>
        <v>m</v>
      </c>
      <c r="I355">
        <f>IF(pesele[[#This Row],[plec]]="k",IF(RIGHT(pesele[[#This Row],[Imie]],1)="a",0,1),0)</f>
        <v>0</v>
      </c>
      <c r="J355" t="str">
        <f>pesele[[#This Row],[Nazwisko]]&amp;pesele[[#This Row],[Imie]]</f>
        <v>PawelecJan</v>
      </c>
      <c r="K355">
        <f>COUNTIF(pesele[nameid],pesele[[#This Row],[nameid]])-1</f>
        <v>0</v>
      </c>
      <c r="L355" s="9" t="str">
        <f>LEFT(pesele[[#This Row],[Imie]],1)&amp;LEFT(pesele[[#This Row],[Nazwisko]],3)&amp;RIGHT(pesele[[#This Row],[PESEL]],1)</f>
        <v>JPaw3</v>
      </c>
      <c r="M355" s="9">
        <f>COUNTIF(pesele[id],pesele[[#This Row],[id]])-1</f>
        <v>0</v>
      </c>
    </row>
    <row r="356" spans="1:13" x14ac:dyDescent="0.25">
      <c r="A356" t="s">
        <v>314</v>
      </c>
      <c r="B356" t="s">
        <v>315</v>
      </c>
      <c r="C356" t="s">
        <v>64</v>
      </c>
      <c r="D356">
        <f>MID(pesele[[#This Row],[PESEL]],1,2)+1900+IF(pesele[[#This Row],[miesiac]]&gt;13,100,0)</f>
        <v>1909</v>
      </c>
      <c r="E356">
        <f>IF(VALUE(MID(pesele[[#This Row],[PESEL]],3,2))&gt;13,VALUE(MID(pesele[[#This Row],[PESEL]],3,2))-20,VALUE(MID(pesele[[#This Row],[PESEL]],3,2)))</f>
        <v>1</v>
      </c>
      <c r="F356">
        <f>VALUE(MID(pesele[[#This Row],[PESEL]],6,2))</f>
        <v>1</v>
      </c>
      <c r="G356" s="9">
        <f>VALUE(MID(pesele[[#This Row],[PESEL]],7,2))</f>
        <v>10</v>
      </c>
      <c r="H356" t="str">
        <f>IF(MOD(MID(pesele[[#This Row],[PESEL]],10,1),2)=0,"k","m")</f>
        <v>m</v>
      </c>
      <c r="I356">
        <f>IF(pesele[[#This Row],[plec]]="k",IF(RIGHT(pesele[[#This Row],[Imie]],1)="a",0,1),0)</f>
        <v>0</v>
      </c>
      <c r="J356" t="str">
        <f>pesele[[#This Row],[Nazwisko]]&amp;pesele[[#This Row],[Imie]]</f>
        <v>JurczakMikolaj</v>
      </c>
      <c r="K356">
        <f>COUNTIF(pesele[nameid],pesele[[#This Row],[nameid]])-1</f>
        <v>0</v>
      </c>
      <c r="L356" s="9" t="str">
        <f>LEFT(pesele[[#This Row],[Imie]],1)&amp;LEFT(pesele[[#This Row],[Nazwisko]],3)&amp;RIGHT(pesele[[#This Row],[PESEL]],1)</f>
        <v>MJur9</v>
      </c>
      <c r="M356" s="9">
        <f>COUNTIF(pesele[id],pesele[[#This Row],[id]])-1</f>
        <v>0</v>
      </c>
    </row>
    <row r="357" spans="1:13" x14ac:dyDescent="0.25">
      <c r="A357" t="s">
        <v>481</v>
      </c>
      <c r="B357" t="s">
        <v>482</v>
      </c>
      <c r="C357" t="s">
        <v>166</v>
      </c>
      <c r="D357">
        <f>MID(pesele[[#This Row],[PESEL]],1,2)+1900+IF(pesele[[#This Row],[miesiac]]&gt;13,100,0)</f>
        <v>1909</v>
      </c>
      <c r="E357">
        <f>IF(VALUE(MID(pesele[[#This Row],[PESEL]],3,2))&gt;13,VALUE(MID(pesele[[#This Row],[PESEL]],3,2))-20,VALUE(MID(pesele[[#This Row],[PESEL]],3,2)))</f>
        <v>9</v>
      </c>
      <c r="F357">
        <f>VALUE(MID(pesele[[#This Row],[PESEL]],6,2))</f>
        <v>81</v>
      </c>
      <c r="G357" s="9">
        <f>VALUE(MID(pesele[[#This Row],[PESEL]],7,2))</f>
        <v>10</v>
      </c>
      <c r="H357" t="str">
        <f>IF(MOD(MID(pesele[[#This Row],[PESEL]],10,1),2)=0,"k","m")</f>
        <v>m</v>
      </c>
      <c r="I357">
        <f>IF(pesele[[#This Row],[plec]]="k",IF(RIGHT(pesele[[#This Row],[Imie]],1)="a",0,1),0)</f>
        <v>0</v>
      </c>
      <c r="J357" t="str">
        <f>pesele[[#This Row],[Nazwisko]]&amp;pesele[[#This Row],[Imie]]</f>
        <v>PlichtaJakub</v>
      </c>
      <c r="K357">
        <f>COUNTIF(pesele[nameid],pesele[[#This Row],[nameid]])-1</f>
        <v>0</v>
      </c>
      <c r="L357" s="9" t="str">
        <f>LEFT(pesele[[#This Row],[Imie]],1)&amp;LEFT(pesele[[#This Row],[Nazwisko]],3)&amp;RIGHT(pesele[[#This Row],[PESEL]],1)</f>
        <v>JPli0</v>
      </c>
      <c r="M357" s="9">
        <f>COUNTIF(pesele[id],pesele[[#This Row],[id]])-1</f>
        <v>0</v>
      </c>
    </row>
    <row r="358" spans="1:13" x14ac:dyDescent="0.25">
      <c r="A358" t="s">
        <v>495</v>
      </c>
      <c r="B358" t="s">
        <v>496</v>
      </c>
      <c r="C358" t="s">
        <v>379</v>
      </c>
      <c r="D358">
        <f>MID(pesele[[#This Row],[PESEL]],1,2)+1900+IF(pesele[[#This Row],[miesiac]]&gt;13,100,0)</f>
        <v>1909</v>
      </c>
      <c r="E358">
        <f>IF(VALUE(MID(pesele[[#This Row],[PESEL]],3,2))&gt;13,VALUE(MID(pesele[[#This Row],[PESEL]],3,2))-20,VALUE(MID(pesele[[#This Row],[PESEL]],3,2)))</f>
        <v>10</v>
      </c>
      <c r="F358">
        <f>VALUE(MID(pesele[[#This Row],[PESEL]],6,2))</f>
        <v>71</v>
      </c>
      <c r="G358" s="9">
        <f>VALUE(MID(pesele[[#This Row],[PESEL]],7,2))</f>
        <v>10</v>
      </c>
      <c r="H358" t="str">
        <f>IF(MOD(MID(pesele[[#This Row],[PESEL]],10,1),2)=0,"k","m")</f>
        <v>m</v>
      </c>
      <c r="I358">
        <f>IF(pesele[[#This Row],[plec]]="k",IF(RIGHT(pesele[[#This Row],[Imie]],1)="a",0,1),0)</f>
        <v>0</v>
      </c>
      <c r="J358" t="str">
        <f>pesele[[#This Row],[Nazwisko]]&amp;pesele[[#This Row],[Imie]]</f>
        <v>PaciorekJulian</v>
      </c>
      <c r="K358">
        <f>COUNTIF(pesele[nameid],pesele[[#This Row],[nameid]])-1</f>
        <v>0</v>
      </c>
      <c r="L358" s="9" t="str">
        <f>LEFT(pesele[[#This Row],[Imie]],1)&amp;LEFT(pesele[[#This Row],[Nazwisko]],3)&amp;RIGHT(pesele[[#This Row],[PESEL]],1)</f>
        <v>JPac6</v>
      </c>
      <c r="M358" s="9">
        <f>COUNTIF(pesele[id],pesele[[#This Row],[id]])-1</f>
        <v>0</v>
      </c>
    </row>
    <row r="359" spans="1:13" x14ac:dyDescent="0.25">
      <c r="A359" t="s">
        <v>579</v>
      </c>
      <c r="B359" t="s">
        <v>580</v>
      </c>
      <c r="C359" t="s">
        <v>287</v>
      </c>
      <c r="D359">
        <f>MID(pesele[[#This Row],[PESEL]],1,2)+1900+IF(pesele[[#This Row],[miesiac]]&gt;13,100,0)</f>
        <v>1909</v>
      </c>
      <c r="E359">
        <f>IF(VALUE(MID(pesele[[#This Row],[PESEL]],3,2))&gt;13,VALUE(MID(pesele[[#This Row],[PESEL]],3,2))-20,VALUE(MID(pesele[[#This Row],[PESEL]],3,2)))</f>
        <v>11</v>
      </c>
      <c r="F359">
        <f>VALUE(MID(pesele[[#This Row],[PESEL]],6,2))</f>
        <v>31</v>
      </c>
      <c r="G359" s="9">
        <f>VALUE(MID(pesele[[#This Row],[PESEL]],7,2))</f>
        <v>10</v>
      </c>
      <c r="H359" t="str">
        <f>IF(MOD(MID(pesele[[#This Row],[PESEL]],10,1),2)=0,"k","m")</f>
        <v>m</v>
      </c>
      <c r="I359">
        <f>IF(pesele[[#This Row],[plec]]="k",IF(RIGHT(pesele[[#This Row],[Imie]],1)="a",0,1),0)</f>
        <v>0</v>
      </c>
      <c r="J359" t="str">
        <f>pesele[[#This Row],[Nazwisko]]&amp;pesele[[#This Row],[Imie]]</f>
        <v>SzpakDawid</v>
      </c>
      <c r="K359">
        <f>COUNTIF(pesele[nameid],pesele[[#This Row],[nameid]])-1</f>
        <v>0</v>
      </c>
      <c r="L359" s="9" t="str">
        <f>LEFT(pesele[[#This Row],[Imie]],1)&amp;LEFT(pesele[[#This Row],[Nazwisko]],3)&amp;RIGHT(pesele[[#This Row],[PESEL]],1)</f>
        <v>DSzp6</v>
      </c>
      <c r="M359" s="9">
        <f>COUNTIF(pesele[id],pesele[[#This Row],[id]])-1</f>
        <v>0</v>
      </c>
    </row>
    <row r="360" spans="1:13" x14ac:dyDescent="0.25">
      <c r="A360" t="s">
        <v>943</v>
      </c>
      <c r="B360" t="s">
        <v>944</v>
      </c>
      <c r="C360" t="s">
        <v>448</v>
      </c>
      <c r="D360">
        <f>MID(pesele[[#This Row],[PESEL]],1,2)+1900+IF(pesele[[#This Row],[miesiac]]&gt;13,100,0)</f>
        <v>1971</v>
      </c>
      <c r="E360">
        <f>IF(VALUE(MID(pesele[[#This Row],[PESEL]],3,2))&gt;13,VALUE(MID(pesele[[#This Row],[PESEL]],3,2))-20,VALUE(MID(pesele[[#This Row],[PESEL]],3,2)))</f>
        <v>11</v>
      </c>
      <c r="F360">
        <f>VALUE(MID(pesele[[#This Row],[PESEL]],6,2))</f>
        <v>41</v>
      </c>
      <c r="G360" s="9">
        <f>VALUE(MID(pesele[[#This Row],[PESEL]],7,2))</f>
        <v>10</v>
      </c>
      <c r="H360" t="str">
        <f>IF(MOD(MID(pesele[[#This Row],[PESEL]],10,1),2)=0,"k","m")</f>
        <v>k</v>
      </c>
      <c r="I360">
        <f>IF(pesele[[#This Row],[plec]]="k",IF(RIGHT(pesele[[#This Row],[Imie]],1)="a",0,1),0)</f>
        <v>0</v>
      </c>
      <c r="J360" t="str">
        <f>pesele[[#This Row],[Nazwisko]]&amp;pesele[[#This Row],[Imie]]</f>
        <v>SteinbornHanna</v>
      </c>
      <c r="K360">
        <f>COUNTIF(pesele[nameid],pesele[[#This Row],[nameid]])-1</f>
        <v>0</v>
      </c>
      <c r="L360" s="9" t="str">
        <f>LEFT(pesele[[#This Row],[Imie]],1)&amp;LEFT(pesele[[#This Row],[Nazwisko]],3)&amp;RIGHT(pesele[[#This Row],[PESEL]],1)</f>
        <v>HSte3</v>
      </c>
      <c r="M360" s="9">
        <f>COUNTIF(pesele[id],pesele[[#This Row],[id]])-1</f>
        <v>0</v>
      </c>
    </row>
    <row r="361" spans="1:13" x14ac:dyDescent="0.25">
      <c r="A361" t="s">
        <v>1001</v>
      </c>
      <c r="B361" t="s">
        <v>1002</v>
      </c>
      <c r="C361" t="s">
        <v>1003</v>
      </c>
      <c r="D361">
        <f>MID(pesele[[#This Row],[PESEL]],1,2)+1900+IF(pesele[[#This Row],[miesiac]]&gt;13,100,0)</f>
        <v>1981</v>
      </c>
      <c r="E361">
        <f>IF(VALUE(MID(pesele[[#This Row],[PESEL]],3,2))&gt;13,VALUE(MID(pesele[[#This Row],[PESEL]],3,2))-20,VALUE(MID(pesele[[#This Row],[PESEL]],3,2)))</f>
        <v>8</v>
      </c>
      <c r="F361">
        <f>VALUE(MID(pesele[[#This Row],[PESEL]],6,2))</f>
        <v>1</v>
      </c>
      <c r="G361" s="9">
        <f>VALUE(MID(pesele[[#This Row],[PESEL]],7,2))</f>
        <v>10</v>
      </c>
      <c r="H361" t="str">
        <f>IF(MOD(MID(pesele[[#This Row],[PESEL]],10,1),2)=0,"k","m")</f>
        <v>k</v>
      </c>
      <c r="I361">
        <f>IF(pesele[[#This Row],[plec]]="k",IF(RIGHT(pesele[[#This Row],[Imie]],1)="a",0,1),0)</f>
        <v>0</v>
      </c>
      <c r="J361" t="str">
        <f>pesele[[#This Row],[Nazwisko]]&amp;pesele[[#This Row],[Imie]]</f>
        <v>WamkaAnastazja</v>
      </c>
      <c r="K361">
        <f>COUNTIF(pesele[nameid],pesele[[#This Row],[nameid]])-1</f>
        <v>0</v>
      </c>
      <c r="L361" s="9" t="str">
        <f>LEFT(pesele[[#This Row],[Imie]],1)&amp;LEFT(pesele[[#This Row],[Nazwisko]],3)&amp;RIGHT(pesele[[#This Row],[PESEL]],1)</f>
        <v>AWam3</v>
      </c>
      <c r="M361" s="9">
        <f>COUNTIF(pesele[id],pesele[[#This Row],[id]])-1</f>
        <v>0</v>
      </c>
    </row>
    <row r="362" spans="1:13" x14ac:dyDescent="0.25">
      <c r="A362" t="s">
        <v>71</v>
      </c>
      <c r="B362" t="s">
        <v>72</v>
      </c>
      <c r="C362" t="s">
        <v>73</v>
      </c>
      <c r="D362">
        <f>MID(pesele[[#This Row],[PESEL]],1,2)+1900+IF(pesele[[#This Row],[miesiac]]&gt;13,100,0)</f>
        <v>1908</v>
      </c>
      <c r="E362">
        <f>IF(VALUE(MID(pesele[[#This Row],[PESEL]],3,2))&gt;13,VALUE(MID(pesele[[#This Row],[PESEL]],3,2))-20,VALUE(MID(pesele[[#This Row],[PESEL]],3,2)))</f>
        <v>7</v>
      </c>
      <c r="F362">
        <f>VALUE(MID(pesele[[#This Row],[PESEL]],6,2))</f>
        <v>91</v>
      </c>
      <c r="G362" s="9">
        <f>VALUE(MID(pesele[[#This Row],[PESEL]],7,2))</f>
        <v>11</v>
      </c>
      <c r="H362" t="str">
        <f>IF(MOD(MID(pesele[[#This Row],[PESEL]],10,1),2)=0,"k","m")</f>
        <v>m</v>
      </c>
      <c r="I362">
        <f>IF(pesele[[#This Row],[plec]]="k",IF(RIGHT(pesele[[#This Row],[Imie]],1)="a",0,1),0)</f>
        <v>0</v>
      </c>
      <c r="J362" t="str">
        <f>pesele[[#This Row],[Nazwisko]]&amp;pesele[[#This Row],[Imie]]</f>
        <v>FredaPiotr</v>
      </c>
      <c r="K362">
        <f>COUNTIF(pesele[nameid],pesele[[#This Row],[nameid]])-1</f>
        <v>0</v>
      </c>
      <c r="L362" s="9" t="str">
        <f>LEFT(pesele[[#This Row],[Imie]],1)&amp;LEFT(pesele[[#This Row],[Nazwisko]],3)&amp;RIGHT(pesele[[#This Row],[PESEL]],1)</f>
        <v>PFre6</v>
      </c>
      <c r="M362" s="9">
        <f>COUNTIF(pesele[id],pesele[[#This Row],[id]])-1</f>
        <v>0</v>
      </c>
    </row>
    <row r="363" spans="1:13" x14ac:dyDescent="0.25">
      <c r="A363" t="s">
        <v>150</v>
      </c>
      <c r="B363" t="s">
        <v>151</v>
      </c>
      <c r="C363" t="s">
        <v>56</v>
      </c>
      <c r="D363">
        <f>MID(pesele[[#This Row],[PESEL]],1,2)+1900+IF(pesele[[#This Row],[miesiac]]&gt;13,100,0)</f>
        <v>1908</v>
      </c>
      <c r="E363">
        <f>IF(VALUE(MID(pesele[[#This Row],[PESEL]],3,2))&gt;13,VALUE(MID(pesele[[#This Row],[PESEL]],3,2))-20,VALUE(MID(pesele[[#This Row],[PESEL]],3,2)))</f>
        <v>10</v>
      </c>
      <c r="F363">
        <f>VALUE(MID(pesele[[#This Row],[PESEL]],6,2))</f>
        <v>11</v>
      </c>
      <c r="G363" s="9">
        <f>VALUE(MID(pesele[[#This Row],[PESEL]],7,2))</f>
        <v>11</v>
      </c>
      <c r="H363" t="str">
        <f>IF(MOD(MID(pesele[[#This Row],[PESEL]],10,1),2)=0,"k","m")</f>
        <v>k</v>
      </c>
      <c r="I363">
        <f>IF(pesele[[#This Row],[plec]]="k",IF(RIGHT(pesele[[#This Row],[Imie]],1)="a",0,1),0)</f>
        <v>0</v>
      </c>
      <c r="J363" t="str">
        <f>pesele[[#This Row],[Nazwisko]]&amp;pesele[[#This Row],[Imie]]</f>
        <v>WejnerAmelia</v>
      </c>
      <c r="K363">
        <f>COUNTIF(pesele[nameid],pesele[[#This Row],[nameid]])-1</f>
        <v>0</v>
      </c>
      <c r="L363" s="9" t="str">
        <f>LEFT(pesele[[#This Row],[Imie]],1)&amp;LEFT(pesele[[#This Row],[Nazwisko]],3)&amp;RIGHT(pesele[[#This Row],[PESEL]],1)</f>
        <v>AWej2</v>
      </c>
      <c r="M363" s="9">
        <f>COUNTIF(pesele[id],pesele[[#This Row],[id]])-1</f>
        <v>0</v>
      </c>
    </row>
    <row r="364" spans="1:13" x14ac:dyDescent="0.25">
      <c r="A364" t="s">
        <v>200</v>
      </c>
      <c r="B364" t="s">
        <v>201</v>
      </c>
      <c r="C364" t="s">
        <v>202</v>
      </c>
      <c r="D364">
        <f>MID(pesele[[#This Row],[PESEL]],1,2)+1900+IF(pesele[[#This Row],[miesiac]]&gt;13,100,0)</f>
        <v>1908</v>
      </c>
      <c r="E364">
        <f>IF(VALUE(MID(pesele[[#This Row],[PESEL]],3,2))&gt;13,VALUE(MID(pesele[[#This Row],[PESEL]],3,2))-20,VALUE(MID(pesele[[#This Row],[PESEL]],3,2)))</f>
        <v>12</v>
      </c>
      <c r="F364">
        <f>VALUE(MID(pesele[[#This Row],[PESEL]],6,2))</f>
        <v>41</v>
      </c>
      <c r="G364" s="9">
        <f>VALUE(MID(pesele[[#This Row],[PESEL]],7,2))</f>
        <v>11</v>
      </c>
      <c r="H364" t="str">
        <f>IF(MOD(MID(pesele[[#This Row],[PESEL]],10,1),2)=0,"k","m")</f>
        <v>m</v>
      </c>
      <c r="I364">
        <f>IF(pesele[[#This Row],[plec]]="k",IF(RIGHT(pesele[[#This Row],[Imie]],1)="a",0,1),0)</f>
        <v>0</v>
      </c>
      <c r="J364" t="str">
        <f>pesele[[#This Row],[Nazwisko]]&amp;pesele[[#This Row],[Imie]]</f>
        <v>WaclawskiBartosz</v>
      </c>
      <c r="K364">
        <f>COUNTIF(pesele[nameid],pesele[[#This Row],[nameid]])-1</f>
        <v>0</v>
      </c>
      <c r="L364" s="9" t="str">
        <f>LEFT(pesele[[#This Row],[Imie]],1)&amp;LEFT(pesele[[#This Row],[Nazwisko]],3)&amp;RIGHT(pesele[[#This Row],[PESEL]],1)</f>
        <v>BWac3</v>
      </c>
      <c r="M364" s="9">
        <f>COUNTIF(pesele[id],pesele[[#This Row],[id]])-1</f>
        <v>0</v>
      </c>
    </row>
    <row r="365" spans="1:13" x14ac:dyDescent="0.25">
      <c r="A365" t="s">
        <v>253</v>
      </c>
      <c r="B365" t="s">
        <v>254</v>
      </c>
      <c r="C365" t="s">
        <v>5</v>
      </c>
      <c r="D365">
        <f>MID(pesele[[#This Row],[PESEL]],1,2)+1900+IF(pesele[[#This Row],[miesiac]]&gt;13,100,0)</f>
        <v>1909</v>
      </c>
      <c r="E365">
        <f>IF(VALUE(MID(pesele[[#This Row],[PESEL]],3,2))&gt;13,VALUE(MID(pesele[[#This Row],[PESEL]],3,2))-20,VALUE(MID(pesele[[#This Row],[PESEL]],3,2)))</f>
        <v>1</v>
      </c>
      <c r="F365">
        <f>VALUE(MID(pesele[[#This Row],[PESEL]],6,2))</f>
        <v>11</v>
      </c>
      <c r="G365" s="9">
        <f>VALUE(MID(pesele[[#This Row],[PESEL]],7,2))</f>
        <v>11</v>
      </c>
      <c r="H365" t="str">
        <f>IF(MOD(MID(pesele[[#This Row],[PESEL]],10,1),2)=0,"k","m")</f>
        <v>m</v>
      </c>
      <c r="I365">
        <f>IF(pesele[[#This Row],[plec]]="k",IF(RIGHT(pesele[[#This Row],[Imie]],1)="a",0,1),0)</f>
        <v>0</v>
      </c>
      <c r="J365" t="str">
        <f>pesele[[#This Row],[Nazwisko]]&amp;pesele[[#This Row],[Imie]]</f>
        <v>MendrekKrzysztof</v>
      </c>
      <c r="K365">
        <f>COUNTIF(pesele[nameid],pesele[[#This Row],[nameid]])-1</f>
        <v>0</v>
      </c>
      <c r="L365" s="9" t="str">
        <f>LEFT(pesele[[#This Row],[Imie]],1)&amp;LEFT(pesele[[#This Row],[Nazwisko]],3)&amp;RIGHT(pesele[[#This Row],[PESEL]],1)</f>
        <v>KMen2</v>
      </c>
      <c r="M365" s="9">
        <f>COUNTIF(pesele[id],pesele[[#This Row],[id]])-1</f>
        <v>0</v>
      </c>
    </row>
    <row r="366" spans="1:13" x14ac:dyDescent="0.25">
      <c r="A366" t="s">
        <v>331</v>
      </c>
      <c r="B366" t="s">
        <v>332</v>
      </c>
      <c r="C366" t="s">
        <v>202</v>
      </c>
      <c r="D366">
        <f>MID(pesele[[#This Row],[PESEL]],1,2)+1900+IF(pesele[[#This Row],[miesiac]]&gt;13,100,0)</f>
        <v>1909</v>
      </c>
      <c r="E366">
        <f>IF(VALUE(MID(pesele[[#This Row],[PESEL]],3,2))&gt;13,VALUE(MID(pesele[[#This Row],[PESEL]],3,2))-20,VALUE(MID(pesele[[#This Row],[PESEL]],3,2)))</f>
        <v>1</v>
      </c>
      <c r="F366">
        <f>VALUE(MID(pesele[[#This Row],[PESEL]],6,2))</f>
        <v>41</v>
      </c>
      <c r="G366" s="9">
        <f>VALUE(MID(pesele[[#This Row],[PESEL]],7,2))</f>
        <v>11</v>
      </c>
      <c r="H366" t="str">
        <f>IF(MOD(MID(pesele[[#This Row],[PESEL]],10,1),2)=0,"k","m")</f>
        <v>m</v>
      </c>
      <c r="I366">
        <f>IF(pesele[[#This Row],[plec]]="k",IF(RIGHT(pesele[[#This Row],[Imie]],1)="a",0,1),0)</f>
        <v>0</v>
      </c>
      <c r="J366" t="str">
        <f>pesele[[#This Row],[Nazwisko]]&amp;pesele[[#This Row],[Imie]]</f>
        <v>UlewiczBartosz</v>
      </c>
      <c r="K366">
        <f>COUNTIF(pesele[nameid],pesele[[#This Row],[nameid]])-1</f>
        <v>0</v>
      </c>
      <c r="L366" s="9" t="str">
        <f>LEFT(pesele[[#This Row],[Imie]],1)&amp;LEFT(pesele[[#This Row],[Nazwisko]],3)&amp;RIGHT(pesele[[#This Row],[PESEL]],1)</f>
        <v>BUle8</v>
      </c>
      <c r="M366" s="9">
        <f>COUNTIF(pesele[id],pesele[[#This Row],[id]])-1</f>
        <v>0</v>
      </c>
    </row>
    <row r="367" spans="1:13" x14ac:dyDescent="0.25">
      <c r="A367" t="s">
        <v>520</v>
      </c>
      <c r="B367" t="s">
        <v>521</v>
      </c>
      <c r="C367" t="s">
        <v>219</v>
      </c>
      <c r="D367">
        <f>MID(pesele[[#This Row],[PESEL]],1,2)+1900+IF(pesele[[#This Row],[miesiac]]&gt;13,100,0)</f>
        <v>1909</v>
      </c>
      <c r="E367">
        <f>IF(VALUE(MID(pesele[[#This Row],[PESEL]],3,2))&gt;13,VALUE(MID(pesele[[#This Row],[PESEL]],3,2))-20,VALUE(MID(pesele[[#This Row],[PESEL]],3,2)))</f>
        <v>10</v>
      </c>
      <c r="F367">
        <f>VALUE(MID(pesele[[#This Row],[PESEL]],6,2))</f>
        <v>1</v>
      </c>
      <c r="G367" s="9">
        <f>VALUE(MID(pesele[[#This Row],[PESEL]],7,2))</f>
        <v>11</v>
      </c>
      <c r="H367" t="str">
        <f>IF(MOD(MID(pesele[[#This Row],[PESEL]],10,1),2)=0,"k","m")</f>
        <v>m</v>
      </c>
      <c r="I367">
        <f>IF(pesele[[#This Row],[plec]]="k",IF(RIGHT(pesele[[#This Row],[Imie]],1)="a",0,1),0)</f>
        <v>0</v>
      </c>
      <c r="J367" t="str">
        <f>pesele[[#This Row],[Nazwisko]]&amp;pesele[[#This Row],[Imie]]</f>
        <v>KubisiakMariusz</v>
      </c>
      <c r="K367">
        <f>COUNTIF(pesele[nameid],pesele[[#This Row],[nameid]])-1</f>
        <v>0</v>
      </c>
      <c r="L367" s="9" t="str">
        <f>LEFT(pesele[[#This Row],[Imie]],1)&amp;LEFT(pesele[[#This Row],[Nazwisko]],3)&amp;RIGHT(pesele[[#This Row],[PESEL]],1)</f>
        <v>MKub1</v>
      </c>
      <c r="M367" s="9">
        <f>COUNTIF(pesele[id],pesele[[#This Row],[id]])-1</f>
        <v>0</v>
      </c>
    </row>
    <row r="368" spans="1:13" x14ac:dyDescent="0.25">
      <c r="A368" t="s">
        <v>539</v>
      </c>
      <c r="B368" t="s">
        <v>540</v>
      </c>
      <c r="C368" t="s">
        <v>323</v>
      </c>
      <c r="D368">
        <f>MID(pesele[[#This Row],[PESEL]],1,2)+1900+IF(pesele[[#This Row],[miesiac]]&gt;13,100,0)</f>
        <v>1909</v>
      </c>
      <c r="E368">
        <f>IF(VALUE(MID(pesele[[#This Row],[PESEL]],3,2))&gt;13,VALUE(MID(pesele[[#This Row],[PESEL]],3,2))-20,VALUE(MID(pesele[[#This Row],[PESEL]],3,2)))</f>
        <v>10</v>
      </c>
      <c r="F368">
        <f>VALUE(MID(pesele[[#This Row],[PESEL]],6,2))</f>
        <v>71</v>
      </c>
      <c r="G368" s="9">
        <f>VALUE(MID(pesele[[#This Row],[PESEL]],7,2))</f>
        <v>11</v>
      </c>
      <c r="H368" t="str">
        <f>IF(MOD(MID(pesele[[#This Row],[PESEL]],10,1),2)=0,"k","m")</f>
        <v>k</v>
      </c>
      <c r="I368">
        <f>IF(pesele[[#This Row],[plec]]="k",IF(RIGHT(pesele[[#This Row],[Imie]],1)="a",0,1),0)</f>
        <v>0</v>
      </c>
      <c r="J368" t="str">
        <f>pesele[[#This Row],[Nazwisko]]&amp;pesele[[#This Row],[Imie]]</f>
        <v>ZalewskaAleksandra</v>
      </c>
      <c r="K368">
        <f>COUNTIF(pesele[nameid],pesele[[#This Row],[nameid]])-1</f>
        <v>0</v>
      </c>
      <c r="L368" s="9" t="str">
        <f>LEFT(pesele[[#This Row],[Imie]],1)&amp;LEFT(pesele[[#This Row],[Nazwisko]],3)&amp;RIGHT(pesele[[#This Row],[PESEL]],1)</f>
        <v>AZal3</v>
      </c>
      <c r="M368" s="9">
        <f>COUNTIF(pesele[id],pesele[[#This Row],[id]])-1</f>
        <v>0</v>
      </c>
    </row>
    <row r="369" spans="1:13" x14ac:dyDescent="0.25">
      <c r="A369" t="s">
        <v>706</v>
      </c>
      <c r="B369" t="s">
        <v>707</v>
      </c>
      <c r="C369" t="s">
        <v>108</v>
      </c>
      <c r="D369">
        <f>MID(pesele[[#This Row],[PESEL]],1,2)+1900+IF(pesele[[#This Row],[miesiac]]&gt;13,100,0)</f>
        <v>1909</v>
      </c>
      <c r="E369">
        <f>IF(VALUE(MID(pesele[[#This Row],[PESEL]],3,2))&gt;13,VALUE(MID(pesele[[#This Row],[PESEL]],3,2))-20,VALUE(MID(pesele[[#This Row],[PESEL]],3,2)))</f>
        <v>12</v>
      </c>
      <c r="F369">
        <f>VALUE(MID(pesele[[#This Row],[PESEL]],6,2))</f>
        <v>31</v>
      </c>
      <c r="G369" s="9">
        <f>VALUE(MID(pesele[[#This Row],[PESEL]],7,2))</f>
        <v>11</v>
      </c>
      <c r="H369" t="str">
        <f>IF(MOD(MID(pesele[[#This Row],[PESEL]],10,1),2)=0,"k","m")</f>
        <v>m</v>
      </c>
      <c r="I369">
        <f>IF(pesele[[#This Row],[plec]]="k",IF(RIGHT(pesele[[#This Row],[Imie]],1)="a",0,1),0)</f>
        <v>0</v>
      </c>
      <c r="J369" t="str">
        <f>pesele[[#This Row],[Nazwisko]]&amp;pesele[[#This Row],[Imie]]</f>
        <v>KisielMichal</v>
      </c>
      <c r="K369">
        <f>COUNTIF(pesele[nameid],pesele[[#This Row],[nameid]])-1</f>
        <v>0</v>
      </c>
      <c r="L369" s="9" t="str">
        <f>LEFT(pesele[[#This Row],[Imie]],1)&amp;LEFT(pesele[[#This Row],[Nazwisko]],3)&amp;RIGHT(pesele[[#This Row],[PESEL]],1)</f>
        <v>MKis4</v>
      </c>
      <c r="M369" s="9">
        <f>COUNTIF(pesele[id],pesele[[#This Row],[id]])-1</f>
        <v>0</v>
      </c>
    </row>
    <row r="370" spans="1:13" x14ac:dyDescent="0.25">
      <c r="A370" t="s">
        <v>750</v>
      </c>
      <c r="B370" t="s">
        <v>751</v>
      </c>
      <c r="C370" t="s">
        <v>416</v>
      </c>
      <c r="D370">
        <f>MID(pesele[[#This Row],[PESEL]],1,2)+1900+IF(pesele[[#This Row],[miesiac]]&gt;13,100,0)</f>
        <v>1909</v>
      </c>
      <c r="E370">
        <f>IF(VALUE(MID(pesele[[#This Row],[PESEL]],3,2))&gt;13,VALUE(MID(pesele[[#This Row],[PESEL]],3,2))-20,VALUE(MID(pesele[[#This Row],[PESEL]],3,2)))</f>
        <v>12</v>
      </c>
      <c r="F370">
        <f>VALUE(MID(pesele[[#This Row],[PESEL]],6,2))</f>
        <v>61</v>
      </c>
      <c r="G370" s="9">
        <f>VALUE(MID(pesele[[#This Row],[PESEL]],7,2))</f>
        <v>11</v>
      </c>
      <c r="H370" t="str">
        <f>IF(MOD(MID(pesele[[#This Row],[PESEL]],10,1),2)=0,"k","m")</f>
        <v>k</v>
      </c>
      <c r="I370">
        <f>IF(pesele[[#This Row],[plec]]="k",IF(RIGHT(pesele[[#This Row],[Imie]],1)="a",0,1),0)</f>
        <v>0</v>
      </c>
      <c r="J370" t="str">
        <f>pesele[[#This Row],[Nazwisko]]&amp;pesele[[#This Row],[Imie]]</f>
        <v>LewickaMagdalena</v>
      </c>
      <c r="K370">
        <f>COUNTIF(pesele[nameid],pesele[[#This Row],[nameid]])-1</f>
        <v>0</v>
      </c>
      <c r="L370" s="9" t="str">
        <f>LEFT(pesele[[#This Row],[Imie]],1)&amp;LEFT(pesele[[#This Row],[Nazwisko]],3)&amp;RIGHT(pesele[[#This Row],[PESEL]],1)</f>
        <v>MLew8</v>
      </c>
      <c r="M370" s="9">
        <f>COUNTIF(pesele[id],pesele[[#This Row],[id]])-1</f>
        <v>0</v>
      </c>
    </row>
    <row r="371" spans="1:13" x14ac:dyDescent="0.25">
      <c r="A371" t="s">
        <v>825</v>
      </c>
      <c r="B371" t="s">
        <v>826</v>
      </c>
      <c r="C371" t="s">
        <v>17</v>
      </c>
      <c r="D371">
        <f>MID(pesele[[#This Row],[PESEL]],1,2)+1900+IF(pesele[[#This Row],[miesiac]]&gt;13,100,0)</f>
        <v>1950</v>
      </c>
      <c r="E371">
        <f>IF(VALUE(MID(pesele[[#This Row],[PESEL]],3,2))&gt;13,VALUE(MID(pesele[[#This Row],[PESEL]],3,2))-20,VALUE(MID(pesele[[#This Row],[PESEL]],3,2)))</f>
        <v>2</v>
      </c>
      <c r="F371">
        <f>VALUE(MID(pesele[[#This Row],[PESEL]],6,2))</f>
        <v>1</v>
      </c>
      <c r="G371" s="9">
        <f>VALUE(MID(pesele[[#This Row],[PESEL]],7,2))</f>
        <v>11</v>
      </c>
      <c r="H371" t="str">
        <f>IF(MOD(MID(pesele[[#This Row],[PESEL]],10,1),2)=0,"k","m")</f>
        <v>m</v>
      </c>
      <c r="I371">
        <f>IF(pesele[[#This Row],[plec]]="k",IF(RIGHT(pesele[[#This Row],[Imie]],1)="a",0,1),0)</f>
        <v>0</v>
      </c>
      <c r="J371" t="str">
        <f>pesele[[#This Row],[Nazwisko]]&amp;pesele[[#This Row],[Imie]]</f>
        <v>KowalikMateusz</v>
      </c>
      <c r="K371">
        <f>COUNTIF(pesele[nameid],pesele[[#This Row],[nameid]])-1</f>
        <v>0</v>
      </c>
      <c r="L371" s="9" t="str">
        <f>LEFT(pesele[[#This Row],[Imie]],1)&amp;LEFT(pesele[[#This Row],[Nazwisko]],3)&amp;RIGHT(pesele[[#This Row],[PESEL]],1)</f>
        <v>MKow2</v>
      </c>
      <c r="M371" s="9">
        <f>COUNTIF(pesele[id],pesele[[#This Row],[id]])-1</f>
        <v>0</v>
      </c>
    </row>
    <row r="372" spans="1:13" x14ac:dyDescent="0.25">
      <c r="A372" t="s">
        <v>827</v>
      </c>
      <c r="B372" t="s">
        <v>828</v>
      </c>
      <c r="C372" t="s">
        <v>829</v>
      </c>
      <c r="D372">
        <f>MID(pesele[[#This Row],[PESEL]],1,2)+1900+IF(pesele[[#This Row],[miesiac]]&gt;13,100,0)</f>
        <v>1950</v>
      </c>
      <c r="E372">
        <f>IF(VALUE(MID(pesele[[#This Row],[PESEL]],3,2))&gt;13,VALUE(MID(pesele[[#This Row],[PESEL]],3,2))-20,VALUE(MID(pesele[[#This Row],[PESEL]],3,2)))</f>
        <v>10</v>
      </c>
      <c r="F372">
        <f>VALUE(MID(pesele[[#This Row],[PESEL]],6,2))</f>
        <v>11</v>
      </c>
      <c r="G372" s="9">
        <f>VALUE(MID(pesele[[#This Row],[PESEL]],7,2))</f>
        <v>11</v>
      </c>
      <c r="H372" t="str">
        <f>IF(MOD(MID(pesele[[#This Row],[PESEL]],10,1),2)=0,"k","m")</f>
        <v>k</v>
      </c>
      <c r="I372">
        <f>IF(pesele[[#This Row],[plec]]="k",IF(RIGHT(pesele[[#This Row],[Imie]],1)="a",0,1),0)</f>
        <v>0</v>
      </c>
      <c r="J372" t="str">
        <f>pesele[[#This Row],[Nazwisko]]&amp;pesele[[#This Row],[Imie]]</f>
        <v>HintzkeNikola</v>
      </c>
      <c r="K372">
        <f>COUNTIF(pesele[nameid],pesele[[#This Row],[nameid]])-1</f>
        <v>0</v>
      </c>
      <c r="L372" s="9" t="str">
        <f>LEFT(pesele[[#This Row],[Imie]],1)&amp;LEFT(pesele[[#This Row],[Nazwisko]],3)&amp;RIGHT(pesele[[#This Row],[PESEL]],1)</f>
        <v>NHin5</v>
      </c>
      <c r="M372" s="9">
        <f>COUNTIF(pesele[id],pesele[[#This Row],[id]])-1</f>
        <v>0</v>
      </c>
    </row>
    <row r="373" spans="1:13" x14ac:dyDescent="0.25">
      <c r="A373" t="s">
        <v>919</v>
      </c>
      <c r="B373" t="s">
        <v>920</v>
      </c>
      <c r="C373" t="s">
        <v>309</v>
      </c>
      <c r="D373">
        <f>MID(pesele[[#This Row],[PESEL]],1,2)+1900+IF(pesele[[#This Row],[miesiac]]&gt;13,100,0)</f>
        <v>1967</v>
      </c>
      <c r="E373">
        <f>IF(VALUE(MID(pesele[[#This Row],[PESEL]],3,2))&gt;13,VALUE(MID(pesele[[#This Row],[PESEL]],3,2))-20,VALUE(MID(pesele[[#This Row],[PESEL]],3,2)))</f>
        <v>10</v>
      </c>
      <c r="F373">
        <f>VALUE(MID(pesele[[#This Row],[PESEL]],6,2))</f>
        <v>11</v>
      </c>
      <c r="G373" s="9">
        <f>VALUE(MID(pesele[[#This Row],[PESEL]],7,2))</f>
        <v>11</v>
      </c>
      <c r="H373" t="str">
        <f>IF(MOD(MID(pesele[[#This Row],[PESEL]],10,1),2)=0,"k","m")</f>
        <v>k</v>
      </c>
      <c r="I373">
        <f>IF(pesele[[#This Row],[plec]]="k",IF(RIGHT(pesele[[#This Row],[Imie]],1)="a",0,1),0)</f>
        <v>0</v>
      </c>
      <c r="J373" t="str">
        <f>pesele[[#This Row],[Nazwisko]]&amp;pesele[[#This Row],[Imie]]</f>
        <v>RiegelJulia</v>
      </c>
      <c r="K373">
        <f>COUNTIF(pesele[nameid],pesele[[#This Row],[nameid]])-1</f>
        <v>0</v>
      </c>
      <c r="L373" s="9" t="str">
        <f>LEFT(pesele[[#This Row],[Imie]],1)&amp;LEFT(pesele[[#This Row],[Nazwisko]],3)&amp;RIGHT(pesele[[#This Row],[PESEL]],1)</f>
        <v>JRie2</v>
      </c>
      <c r="M373" s="9">
        <f>COUNTIF(pesele[id],pesele[[#This Row],[id]])-1</f>
        <v>0</v>
      </c>
    </row>
    <row r="374" spans="1:13" x14ac:dyDescent="0.25">
      <c r="A374" t="s">
        <v>1034</v>
      </c>
      <c r="B374" t="s">
        <v>1007</v>
      </c>
      <c r="C374" t="s">
        <v>413</v>
      </c>
      <c r="D374">
        <f>MID(pesele[[#This Row],[PESEL]],1,2)+1900+IF(pesele[[#This Row],[miesiac]]&gt;13,100,0)</f>
        <v>1986</v>
      </c>
      <c r="E374">
        <f>IF(VALUE(MID(pesele[[#This Row],[PESEL]],3,2))&gt;13,VALUE(MID(pesele[[#This Row],[PESEL]],3,2))-20,VALUE(MID(pesele[[#This Row],[PESEL]],3,2)))</f>
        <v>7</v>
      </c>
      <c r="F374">
        <f>VALUE(MID(pesele[[#This Row],[PESEL]],6,2))</f>
        <v>51</v>
      </c>
      <c r="G374" s="9">
        <f>VALUE(MID(pesele[[#This Row],[PESEL]],7,2))</f>
        <v>11</v>
      </c>
      <c r="H374" t="str">
        <f>IF(MOD(MID(pesele[[#This Row],[PESEL]],10,1),2)=0,"k","m")</f>
        <v>k</v>
      </c>
      <c r="I374">
        <f>IF(pesele[[#This Row],[plec]]="k",IF(RIGHT(pesele[[#This Row],[Imie]],1)="a",0,1),0)</f>
        <v>0</v>
      </c>
      <c r="J374" t="str">
        <f>pesele[[#This Row],[Nazwisko]]&amp;pesele[[#This Row],[Imie]]</f>
        <v>BialkowskaKatarzyna</v>
      </c>
      <c r="K374">
        <f>COUNTIF(pesele[nameid],pesele[[#This Row],[nameid]])-1</f>
        <v>0</v>
      </c>
      <c r="L374" s="9" t="str">
        <f>LEFT(pesele[[#This Row],[Imie]],1)&amp;LEFT(pesele[[#This Row],[Nazwisko]],3)&amp;RIGHT(pesele[[#This Row],[PESEL]],1)</f>
        <v>KBia5</v>
      </c>
      <c r="M374" s="9">
        <f>COUNTIF(pesele[id],pesele[[#This Row],[id]])-1</f>
        <v>0</v>
      </c>
    </row>
    <row r="375" spans="1:13" x14ac:dyDescent="0.25">
      <c r="A375" t="s">
        <v>9</v>
      </c>
      <c r="B375" t="s">
        <v>10</v>
      </c>
      <c r="C375" t="s">
        <v>11</v>
      </c>
      <c r="D375">
        <f>MID(pesele[[#This Row],[PESEL]],1,2)+1900+IF(pesele[[#This Row],[miesiac]]&gt;13,100,0)</f>
        <v>1908</v>
      </c>
      <c r="E375">
        <f>IF(VALUE(MID(pesele[[#This Row],[PESEL]],3,2))&gt;13,VALUE(MID(pesele[[#This Row],[PESEL]],3,2))-20,VALUE(MID(pesele[[#This Row],[PESEL]],3,2)))</f>
        <v>4</v>
      </c>
      <c r="F375">
        <f>VALUE(MID(pesele[[#This Row],[PESEL]],6,2))</f>
        <v>91</v>
      </c>
      <c r="G375" s="9">
        <f>VALUE(MID(pesele[[#This Row],[PESEL]],7,2))</f>
        <v>12</v>
      </c>
      <c r="H375" t="str">
        <f>IF(MOD(MID(pesele[[#This Row],[PESEL]],10,1),2)=0,"k","m")</f>
        <v>m</v>
      </c>
      <c r="I375">
        <f>IF(pesele[[#This Row],[plec]]="k",IF(RIGHT(pesele[[#This Row],[Imie]],1)="a",0,1),0)</f>
        <v>0</v>
      </c>
      <c r="J375" t="str">
        <f>pesele[[#This Row],[Nazwisko]]&amp;pesele[[#This Row],[Imie]]</f>
        <v>LeoniukMarcel</v>
      </c>
      <c r="K375">
        <f>COUNTIF(pesele[nameid],pesele[[#This Row],[nameid]])-1</f>
        <v>0</v>
      </c>
      <c r="L375" s="9" t="str">
        <f>LEFT(pesele[[#This Row],[Imie]],1)&amp;LEFT(pesele[[#This Row],[Nazwisko]],3)&amp;RIGHT(pesele[[#This Row],[PESEL]],1)</f>
        <v>MLeo5</v>
      </c>
      <c r="M375" s="9">
        <f>COUNTIF(pesele[id],pesele[[#This Row],[id]])-1</f>
        <v>0</v>
      </c>
    </row>
    <row r="376" spans="1:13" x14ac:dyDescent="0.25">
      <c r="A376" t="s">
        <v>51</v>
      </c>
      <c r="B376" t="s">
        <v>52</v>
      </c>
      <c r="C376" t="s">
        <v>53</v>
      </c>
      <c r="D376">
        <f>MID(pesele[[#This Row],[PESEL]],1,2)+1900+IF(pesele[[#This Row],[miesiac]]&gt;13,100,0)</f>
        <v>1908</v>
      </c>
      <c r="E376">
        <f>IF(VALUE(MID(pesele[[#This Row],[PESEL]],3,2))&gt;13,VALUE(MID(pesele[[#This Row],[PESEL]],3,2))-20,VALUE(MID(pesele[[#This Row],[PESEL]],3,2)))</f>
        <v>7</v>
      </c>
      <c r="F376">
        <f>VALUE(MID(pesele[[#This Row],[PESEL]],6,2))</f>
        <v>41</v>
      </c>
      <c r="G376" s="9">
        <f>VALUE(MID(pesele[[#This Row],[PESEL]],7,2))</f>
        <v>12</v>
      </c>
      <c r="H376" t="str">
        <f>IF(MOD(MID(pesele[[#This Row],[PESEL]],10,1),2)=0,"k","m")</f>
        <v>m</v>
      </c>
      <c r="I376">
        <f>IF(pesele[[#This Row],[plec]]="k",IF(RIGHT(pesele[[#This Row],[Imie]],1)="a",0,1),0)</f>
        <v>0</v>
      </c>
      <c r="J376" t="str">
        <f>pesele[[#This Row],[Nazwisko]]&amp;pesele[[#This Row],[Imie]]</f>
        <v>ArendtWojciech</v>
      </c>
      <c r="K376">
        <f>COUNTIF(pesele[nameid],pesele[[#This Row],[nameid]])-1</f>
        <v>0</v>
      </c>
      <c r="L376" s="9" t="str">
        <f>LEFT(pesele[[#This Row],[Imie]],1)&amp;LEFT(pesele[[#This Row],[Nazwisko]],3)&amp;RIGHT(pesele[[#This Row],[PESEL]],1)</f>
        <v>WAre5</v>
      </c>
      <c r="M376" s="9">
        <f>COUNTIF(pesele[id],pesele[[#This Row],[id]])-1</f>
        <v>0</v>
      </c>
    </row>
    <row r="377" spans="1:13" x14ac:dyDescent="0.25">
      <c r="A377" t="s">
        <v>59</v>
      </c>
      <c r="B377" t="s">
        <v>60</v>
      </c>
      <c r="C377" t="s">
        <v>61</v>
      </c>
      <c r="D377">
        <f>MID(pesele[[#This Row],[PESEL]],1,2)+1900+IF(pesele[[#This Row],[miesiac]]&gt;13,100,0)</f>
        <v>1908</v>
      </c>
      <c r="E377">
        <f>IF(VALUE(MID(pesele[[#This Row],[PESEL]],3,2))&gt;13,VALUE(MID(pesele[[#This Row],[PESEL]],3,2))-20,VALUE(MID(pesele[[#This Row],[PESEL]],3,2)))</f>
        <v>7</v>
      </c>
      <c r="F377">
        <f>VALUE(MID(pesele[[#This Row],[PESEL]],6,2))</f>
        <v>31</v>
      </c>
      <c r="G377" s="9">
        <f>VALUE(MID(pesele[[#This Row],[PESEL]],7,2))</f>
        <v>12</v>
      </c>
      <c r="H377" t="str">
        <f>IF(MOD(MID(pesele[[#This Row],[PESEL]],10,1),2)=0,"k","m")</f>
        <v>m</v>
      </c>
      <c r="I377">
        <f>IF(pesele[[#This Row],[plec]]="k",IF(RIGHT(pesele[[#This Row],[Imie]],1)="a",0,1),0)</f>
        <v>0</v>
      </c>
      <c r="J377" t="str">
        <f>pesele[[#This Row],[Nazwisko]]&amp;pesele[[#This Row],[Imie]]</f>
        <v>GryniewiczOliwier</v>
      </c>
      <c r="K377">
        <f>COUNTIF(pesele[nameid],pesele[[#This Row],[nameid]])-1</f>
        <v>0</v>
      </c>
      <c r="L377" s="9" t="str">
        <f>LEFT(pesele[[#This Row],[Imie]],1)&amp;LEFT(pesele[[#This Row],[Nazwisko]],3)&amp;RIGHT(pesele[[#This Row],[PESEL]],1)</f>
        <v>OGry7</v>
      </c>
      <c r="M377" s="9">
        <f>COUNTIF(pesele[id],pesele[[#This Row],[id]])-1</f>
        <v>0</v>
      </c>
    </row>
    <row r="378" spans="1:13" x14ac:dyDescent="0.25">
      <c r="A378" t="s">
        <v>98</v>
      </c>
      <c r="B378" t="s">
        <v>99</v>
      </c>
      <c r="C378" t="s">
        <v>100</v>
      </c>
      <c r="D378">
        <f>MID(pesele[[#This Row],[PESEL]],1,2)+1900+IF(pesele[[#This Row],[miesiac]]&gt;13,100,0)</f>
        <v>1908</v>
      </c>
      <c r="E378">
        <f>IF(VALUE(MID(pesele[[#This Row],[PESEL]],3,2))&gt;13,VALUE(MID(pesele[[#This Row],[PESEL]],3,2))-20,VALUE(MID(pesele[[#This Row],[PESEL]],3,2)))</f>
        <v>8</v>
      </c>
      <c r="F378">
        <f>VALUE(MID(pesele[[#This Row],[PESEL]],6,2))</f>
        <v>71</v>
      </c>
      <c r="G378" s="9">
        <f>VALUE(MID(pesele[[#This Row],[PESEL]],7,2))</f>
        <v>12</v>
      </c>
      <c r="H378" t="str">
        <f>IF(MOD(MID(pesele[[#This Row],[PESEL]],10,1),2)=0,"k","m")</f>
        <v>k</v>
      </c>
      <c r="I378">
        <f>IF(pesele[[#This Row],[plec]]="k",IF(RIGHT(pesele[[#This Row],[Imie]],1)="a",0,1),0)</f>
        <v>0</v>
      </c>
      <c r="J378" t="str">
        <f>pesele[[#This Row],[Nazwisko]]&amp;pesele[[#This Row],[Imie]]</f>
        <v>ZasowskaAgnieszka</v>
      </c>
      <c r="K378">
        <f>COUNTIF(pesele[nameid],pesele[[#This Row],[nameid]])-1</f>
        <v>0</v>
      </c>
      <c r="L378" s="9" t="str">
        <f>LEFT(pesele[[#This Row],[Imie]],1)&amp;LEFT(pesele[[#This Row],[Nazwisko]],3)&amp;RIGHT(pesele[[#This Row],[PESEL]],1)</f>
        <v>AZas0</v>
      </c>
      <c r="M378" s="9">
        <f>COUNTIF(pesele[id],pesele[[#This Row],[id]])-1</f>
        <v>0</v>
      </c>
    </row>
    <row r="379" spans="1:13" x14ac:dyDescent="0.25">
      <c r="A379" t="s">
        <v>115</v>
      </c>
      <c r="B379" t="s">
        <v>116</v>
      </c>
      <c r="C379" t="s">
        <v>36</v>
      </c>
      <c r="D379">
        <f>MID(pesele[[#This Row],[PESEL]],1,2)+1900+IF(pesele[[#This Row],[miesiac]]&gt;13,100,0)</f>
        <v>1908</v>
      </c>
      <c r="E379">
        <f>IF(VALUE(MID(pesele[[#This Row],[PESEL]],3,2))&gt;13,VALUE(MID(pesele[[#This Row],[PESEL]],3,2))-20,VALUE(MID(pesele[[#This Row],[PESEL]],3,2)))</f>
        <v>9</v>
      </c>
      <c r="F379">
        <f>VALUE(MID(pesele[[#This Row],[PESEL]],6,2))</f>
        <v>41</v>
      </c>
      <c r="G379" s="9">
        <f>VALUE(MID(pesele[[#This Row],[PESEL]],7,2))</f>
        <v>12</v>
      </c>
      <c r="H379" t="str">
        <f>IF(MOD(MID(pesele[[#This Row],[PESEL]],10,1),2)=0,"k","m")</f>
        <v>m</v>
      </c>
      <c r="I379">
        <f>IF(pesele[[#This Row],[plec]]="k",IF(RIGHT(pesele[[#This Row],[Imie]],1)="a",0,1),0)</f>
        <v>0</v>
      </c>
      <c r="J379" t="str">
        <f>pesele[[#This Row],[Nazwisko]]&amp;pesele[[#This Row],[Imie]]</f>
        <v>LigmanMaksymilian</v>
      </c>
      <c r="K379">
        <f>COUNTIF(pesele[nameid],pesele[[#This Row],[nameid]])-1</f>
        <v>0</v>
      </c>
      <c r="L379" s="9" t="str">
        <f>LEFT(pesele[[#This Row],[Imie]],1)&amp;LEFT(pesele[[#This Row],[Nazwisko]],3)&amp;RIGHT(pesele[[#This Row],[PESEL]],1)</f>
        <v>MLig7</v>
      </c>
      <c r="M379" s="9">
        <f>COUNTIF(pesele[id],pesele[[#This Row],[id]])-1</f>
        <v>0</v>
      </c>
    </row>
    <row r="380" spans="1:13" x14ac:dyDescent="0.25">
      <c r="A380" t="s">
        <v>319</v>
      </c>
      <c r="B380" t="s">
        <v>320</v>
      </c>
      <c r="C380" t="s">
        <v>260</v>
      </c>
      <c r="D380">
        <f>MID(pesele[[#This Row],[PESEL]],1,2)+1900+IF(pesele[[#This Row],[miesiac]]&gt;13,100,0)</f>
        <v>1909</v>
      </c>
      <c r="E380">
        <f>IF(VALUE(MID(pesele[[#This Row],[PESEL]],3,2))&gt;13,VALUE(MID(pesele[[#This Row],[PESEL]],3,2))-20,VALUE(MID(pesele[[#This Row],[PESEL]],3,2)))</f>
        <v>1</v>
      </c>
      <c r="F380">
        <f>VALUE(MID(pesele[[#This Row],[PESEL]],6,2))</f>
        <v>21</v>
      </c>
      <c r="G380" s="9">
        <f>VALUE(MID(pesele[[#This Row],[PESEL]],7,2))</f>
        <v>12</v>
      </c>
      <c r="H380" t="str">
        <f>IF(MOD(MID(pesele[[#This Row],[PESEL]],10,1),2)=0,"k","m")</f>
        <v>m</v>
      </c>
      <c r="I380">
        <f>IF(pesele[[#This Row],[plec]]="k",IF(RIGHT(pesele[[#This Row],[Imie]],1)="a",0,1),0)</f>
        <v>0</v>
      </c>
      <c r="J380" t="str">
        <f>pesele[[#This Row],[Nazwisko]]&amp;pesele[[#This Row],[Imie]]</f>
        <v>StrojekFilip</v>
      </c>
      <c r="K380">
        <f>COUNTIF(pesele[nameid],pesele[[#This Row],[nameid]])-1</f>
        <v>0</v>
      </c>
      <c r="L380" s="9" t="str">
        <f>LEFT(pesele[[#This Row],[Imie]],1)&amp;LEFT(pesele[[#This Row],[Nazwisko]],3)&amp;RIGHT(pesele[[#This Row],[PESEL]],1)</f>
        <v>FStr6</v>
      </c>
      <c r="M380" s="9">
        <f>COUNTIF(pesele[id],pesele[[#This Row],[id]])-1</f>
        <v>0</v>
      </c>
    </row>
    <row r="381" spans="1:13" x14ac:dyDescent="0.25">
      <c r="A381" t="s">
        <v>333</v>
      </c>
      <c r="B381" t="s">
        <v>334</v>
      </c>
      <c r="C381" t="s">
        <v>335</v>
      </c>
      <c r="D381">
        <f>MID(pesele[[#This Row],[PESEL]],1,2)+1900+IF(pesele[[#This Row],[miesiac]]&gt;13,100,0)</f>
        <v>1909</v>
      </c>
      <c r="E381">
        <f>IF(VALUE(MID(pesele[[#This Row],[PESEL]],3,2))&gt;13,VALUE(MID(pesele[[#This Row],[PESEL]],3,2))-20,VALUE(MID(pesele[[#This Row],[PESEL]],3,2)))</f>
        <v>1</v>
      </c>
      <c r="F381">
        <f>VALUE(MID(pesele[[#This Row],[PESEL]],6,2))</f>
        <v>41</v>
      </c>
      <c r="G381" s="9">
        <f>VALUE(MID(pesele[[#This Row],[PESEL]],7,2))</f>
        <v>12</v>
      </c>
      <c r="H381" t="str">
        <f>IF(MOD(MID(pesele[[#This Row],[PESEL]],10,1),2)=0,"k","m")</f>
        <v>k</v>
      </c>
      <c r="I381">
        <f>IF(pesele[[#This Row],[plec]]="k",IF(RIGHT(pesele[[#This Row],[Imie]],1)="a",0,1),0)</f>
        <v>0</v>
      </c>
      <c r="J381" t="str">
        <f>pesele[[#This Row],[Nazwisko]]&amp;pesele[[#This Row],[Imie]]</f>
        <v>TokarskaAntonia</v>
      </c>
      <c r="K381">
        <f>COUNTIF(pesele[nameid],pesele[[#This Row],[nameid]])-1</f>
        <v>0</v>
      </c>
      <c r="L381" s="9" t="str">
        <f>LEFT(pesele[[#This Row],[Imie]],1)&amp;LEFT(pesele[[#This Row],[Nazwisko]],3)&amp;RIGHT(pesele[[#This Row],[PESEL]],1)</f>
        <v>ATok8</v>
      </c>
      <c r="M381" s="9">
        <f>COUNTIF(pesele[id],pesele[[#This Row],[id]])-1</f>
        <v>0</v>
      </c>
    </row>
    <row r="382" spans="1:13" x14ac:dyDescent="0.25">
      <c r="A382" t="s">
        <v>462</v>
      </c>
      <c r="B382" t="s">
        <v>463</v>
      </c>
      <c r="C382" t="s">
        <v>464</v>
      </c>
      <c r="D382">
        <f>MID(pesele[[#This Row],[PESEL]],1,2)+1900+IF(pesele[[#This Row],[miesiac]]&gt;13,100,0)</f>
        <v>1909</v>
      </c>
      <c r="E382">
        <f>IF(VALUE(MID(pesele[[#This Row],[PESEL]],3,2))&gt;13,VALUE(MID(pesele[[#This Row],[PESEL]],3,2))-20,VALUE(MID(pesele[[#This Row],[PESEL]],3,2)))</f>
        <v>9</v>
      </c>
      <c r="F382">
        <f>VALUE(MID(pesele[[#This Row],[PESEL]],6,2))</f>
        <v>21</v>
      </c>
      <c r="G382" s="9">
        <f>VALUE(MID(pesele[[#This Row],[PESEL]],7,2))</f>
        <v>13</v>
      </c>
      <c r="H382" t="str">
        <f>IF(MOD(MID(pesele[[#This Row],[PESEL]],10,1),2)=0,"k","m")</f>
        <v>m</v>
      </c>
      <c r="I382">
        <f>IF(pesele[[#This Row],[plec]]="k",IF(RIGHT(pesele[[#This Row],[Imie]],1)="a",0,1),0)</f>
        <v>0</v>
      </c>
      <c r="J382" t="str">
        <f>pesele[[#This Row],[Nazwisko]]&amp;pesele[[#This Row],[Imie]]</f>
        <v>ZaleskiAdrian</v>
      </c>
      <c r="K382">
        <f>COUNTIF(pesele[nameid],pesele[[#This Row],[nameid]])-1</f>
        <v>0</v>
      </c>
      <c r="L382" s="9" t="str">
        <f>LEFT(pesele[[#This Row],[Imie]],1)&amp;LEFT(pesele[[#This Row],[Nazwisko]],3)&amp;RIGHT(pesele[[#This Row],[PESEL]],1)</f>
        <v>AZal4</v>
      </c>
      <c r="M382" s="9">
        <f>COUNTIF(pesele[id],pesele[[#This Row],[id]])-1</f>
        <v>0</v>
      </c>
    </row>
    <row r="383" spans="1:13" x14ac:dyDescent="0.25">
      <c r="A383" t="s">
        <v>112</v>
      </c>
      <c r="B383" t="s">
        <v>113</v>
      </c>
      <c r="C383" t="s">
        <v>114</v>
      </c>
      <c r="D383">
        <f>MID(pesele[[#This Row],[PESEL]],1,2)+1900+IF(pesele[[#This Row],[miesiac]]&gt;13,100,0)</f>
        <v>1908</v>
      </c>
      <c r="E383">
        <f>IF(VALUE(MID(pesele[[#This Row],[PESEL]],3,2))&gt;13,VALUE(MID(pesele[[#This Row],[PESEL]],3,2))-20,VALUE(MID(pesele[[#This Row],[PESEL]],3,2)))</f>
        <v>9</v>
      </c>
      <c r="F383">
        <f>VALUE(MID(pesele[[#This Row],[PESEL]],6,2))</f>
        <v>31</v>
      </c>
      <c r="G383" s="9">
        <f>VALUE(MID(pesele[[#This Row],[PESEL]],7,2))</f>
        <v>14</v>
      </c>
      <c r="H383" t="str">
        <f>IF(MOD(MID(pesele[[#This Row],[PESEL]],10,1),2)=0,"k","m")</f>
        <v>m</v>
      </c>
      <c r="I383">
        <f>IF(pesele[[#This Row],[plec]]="k",IF(RIGHT(pesele[[#This Row],[Imie]],1)="a",0,1),0)</f>
        <v>0</v>
      </c>
      <c r="J383" t="str">
        <f>pesele[[#This Row],[Nazwisko]]&amp;pesele[[#This Row],[Imie]]</f>
        <v>GrubbaOskar</v>
      </c>
      <c r="K383">
        <f>COUNTIF(pesele[nameid],pesele[[#This Row],[nameid]])-1</f>
        <v>0</v>
      </c>
      <c r="L383" s="9" t="str">
        <f>LEFT(pesele[[#This Row],[Imie]],1)&amp;LEFT(pesele[[#This Row],[Nazwisko]],3)&amp;RIGHT(pesele[[#This Row],[PESEL]],1)</f>
        <v>OGru7</v>
      </c>
      <c r="M383" s="9">
        <f>COUNTIF(pesele[id],pesele[[#This Row],[id]])-1</f>
        <v>0</v>
      </c>
    </row>
    <row r="384" spans="1:13" x14ac:dyDescent="0.25">
      <c r="A384" t="s">
        <v>122</v>
      </c>
      <c r="B384" t="s">
        <v>123</v>
      </c>
      <c r="C384" t="s">
        <v>47</v>
      </c>
      <c r="D384">
        <f>MID(pesele[[#This Row],[PESEL]],1,2)+1900+IF(pesele[[#This Row],[miesiac]]&gt;13,100,0)</f>
        <v>1908</v>
      </c>
      <c r="E384">
        <f>IF(VALUE(MID(pesele[[#This Row],[PESEL]],3,2))&gt;13,VALUE(MID(pesele[[#This Row],[PESEL]],3,2))-20,VALUE(MID(pesele[[#This Row],[PESEL]],3,2)))</f>
        <v>9</v>
      </c>
      <c r="F384">
        <f>VALUE(MID(pesele[[#This Row],[PESEL]],6,2))</f>
        <v>51</v>
      </c>
      <c r="G384" s="9">
        <f>VALUE(MID(pesele[[#This Row],[PESEL]],7,2))</f>
        <v>14</v>
      </c>
      <c r="H384" t="str">
        <f>IF(MOD(MID(pesele[[#This Row],[PESEL]],10,1),2)=0,"k","m")</f>
        <v>m</v>
      </c>
      <c r="I384">
        <f>IF(pesele[[#This Row],[plec]]="k",IF(RIGHT(pesele[[#This Row],[Imie]],1)="a",0,1),0)</f>
        <v>0</v>
      </c>
      <c r="J384" t="str">
        <f>pesele[[#This Row],[Nazwisko]]&amp;pesele[[#This Row],[Imie]]</f>
        <v>DabrowskiSzymon</v>
      </c>
      <c r="K384">
        <f>COUNTIF(pesele[nameid],pesele[[#This Row],[nameid]])-1</f>
        <v>0</v>
      </c>
      <c r="L384" s="9" t="str">
        <f>LEFT(pesele[[#This Row],[Imie]],1)&amp;LEFT(pesele[[#This Row],[Nazwisko]],3)&amp;RIGHT(pesele[[#This Row],[PESEL]],1)</f>
        <v>SDab6</v>
      </c>
      <c r="M384" s="9">
        <f>COUNTIF(pesele[id],pesele[[#This Row],[id]])-1</f>
        <v>0</v>
      </c>
    </row>
    <row r="385" spans="1:13" x14ac:dyDescent="0.25">
      <c r="A385" t="s">
        <v>465</v>
      </c>
      <c r="B385" t="s">
        <v>466</v>
      </c>
      <c r="C385" t="s">
        <v>166</v>
      </c>
      <c r="D385">
        <f>MID(pesele[[#This Row],[PESEL]],1,2)+1900+IF(pesele[[#This Row],[miesiac]]&gt;13,100,0)</f>
        <v>1909</v>
      </c>
      <c r="E385">
        <f>IF(VALUE(MID(pesele[[#This Row],[PESEL]],3,2))&gt;13,VALUE(MID(pesele[[#This Row],[PESEL]],3,2))-20,VALUE(MID(pesele[[#This Row],[PESEL]],3,2)))</f>
        <v>9</v>
      </c>
      <c r="F385">
        <f>VALUE(MID(pesele[[#This Row],[PESEL]],6,2))</f>
        <v>31</v>
      </c>
      <c r="G385" s="9">
        <f>VALUE(MID(pesele[[#This Row],[PESEL]],7,2))</f>
        <v>14</v>
      </c>
      <c r="H385" t="str">
        <f>IF(MOD(MID(pesele[[#This Row],[PESEL]],10,1),2)=0,"k","m")</f>
        <v>m</v>
      </c>
      <c r="I385">
        <f>IF(pesele[[#This Row],[plec]]="k",IF(RIGHT(pesele[[#This Row],[Imie]],1)="a",0,1),0)</f>
        <v>0</v>
      </c>
      <c r="J385" t="str">
        <f>pesele[[#This Row],[Nazwisko]]&amp;pesele[[#This Row],[Imie]]</f>
        <v>PuppJakub</v>
      </c>
      <c r="K385">
        <f>COUNTIF(pesele[nameid],pesele[[#This Row],[nameid]])-1</f>
        <v>0</v>
      </c>
      <c r="L385" s="9" t="str">
        <f>LEFT(pesele[[#This Row],[Imie]],1)&amp;LEFT(pesele[[#This Row],[Nazwisko]],3)&amp;RIGHT(pesele[[#This Row],[PESEL]],1)</f>
        <v>JPup5</v>
      </c>
      <c r="M385" s="9">
        <f>COUNTIF(pesele[id],pesele[[#This Row],[id]])-1</f>
        <v>0</v>
      </c>
    </row>
    <row r="386" spans="1:13" x14ac:dyDescent="0.25">
      <c r="A386" t="s">
        <v>910</v>
      </c>
      <c r="B386" t="s">
        <v>911</v>
      </c>
      <c r="C386" t="s">
        <v>39</v>
      </c>
      <c r="D386">
        <f>MID(pesele[[#This Row],[PESEL]],1,2)+1900+IF(pesele[[#This Row],[miesiac]]&gt;13,100,0)</f>
        <v>1966</v>
      </c>
      <c r="E386">
        <f>IF(VALUE(MID(pesele[[#This Row],[PESEL]],3,2))&gt;13,VALUE(MID(pesele[[#This Row],[PESEL]],3,2))-20,VALUE(MID(pesele[[#This Row],[PESEL]],3,2)))</f>
        <v>6</v>
      </c>
      <c r="F386">
        <f>VALUE(MID(pesele[[#This Row],[PESEL]],6,2))</f>
        <v>1</v>
      </c>
      <c r="G386" s="9">
        <f>VALUE(MID(pesele[[#This Row],[PESEL]],7,2))</f>
        <v>14</v>
      </c>
      <c r="H386" t="str">
        <f>IF(MOD(MID(pesele[[#This Row],[PESEL]],10,1),2)=0,"k","m")</f>
        <v>m</v>
      </c>
      <c r="I386">
        <f>IF(pesele[[#This Row],[plec]]="k",IF(RIGHT(pesele[[#This Row],[Imie]],1)="a",0,1),0)</f>
        <v>0</v>
      </c>
      <c r="J386" t="str">
        <f>pesele[[#This Row],[Nazwisko]]&amp;pesele[[#This Row],[Imie]]</f>
        <v>MachalskiMaciej</v>
      </c>
      <c r="K386">
        <f>COUNTIF(pesele[nameid],pesele[[#This Row],[nameid]])-1</f>
        <v>0</v>
      </c>
      <c r="L386" s="9" t="str">
        <f>LEFT(pesele[[#This Row],[Imie]],1)&amp;LEFT(pesele[[#This Row],[Nazwisko]],3)&amp;RIGHT(pesele[[#This Row],[PESEL]],1)</f>
        <v>MMac1</v>
      </c>
      <c r="M386" s="9">
        <f>COUNTIF(pesele[id],pesele[[#This Row],[id]])-1</f>
        <v>0</v>
      </c>
    </row>
    <row r="387" spans="1:13" x14ac:dyDescent="0.25">
      <c r="A387" t="s">
        <v>986</v>
      </c>
      <c r="B387" t="s">
        <v>987</v>
      </c>
      <c r="C387" t="s">
        <v>309</v>
      </c>
      <c r="D387">
        <f>MID(pesele[[#This Row],[PESEL]],1,2)+1900+IF(pesele[[#This Row],[miesiac]]&gt;13,100,0)</f>
        <v>1978</v>
      </c>
      <c r="E387">
        <f>IF(VALUE(MID(pesele[[#This Row],[PESEL]],3,2))&gt;13,VALUE(MID(pesele[[#This Row],[PESEL]],3,2))-20,VALUE(MID(pesele[[#This Row],[PESEL]],3,2)))</f>
        <v>1</v>
      </c>
      <c r="F387">
        <f>VALUE(MID(pesele[[#This Row],[PESEL]],6,2))</f>
        <v>11</v>
      </c>
      <c r="G387" s="9">
        <f>VALUE(MID(pesele[[#This Row],[PESEL]],7,2))</f>
        <v>15</v>
      </c>
      <c r="H387" t="str">
        <f>IF(MOD(MID(pesele[[#This Row],[PESEL]],10,1),2)=0,"k","m")</f>
        <v>k</v>
      </c>
      <c r="I387">
        <f>IF(pesele[[#This Row],[plec]]="k",IF(RIGHT(pesele[[#This Row],[Imie]],1)="a",0,1),0)</f>
        <v>0</v>
      </c>
      <c r="J387" t="str">
        <f>pesele[[#This Row],[Nazwisko]]&amp;pesele[[#This Row],[Imie]]</f>
        <v>ReclawJulia</v>
      </c>
      <c r="K387">
        <f>COUNTIF(pesele[nameid],pesele[[#This Row],[nameid]])-1</f>
        <v>0</v>
      </c>
      <c r="L387" s="9" t="str">
        <f>LEFT(pesele[[#This Row],[Imie]],1)&amp;LEFT(pesele[[#This Row],[Nazwisko]],3)&amp;RIGHT(pesele[[#This Row],[PESEL]],1)</f>
        <v>JRec8</v>
      </c>
      <c r="M387" s="9">
        <f>COUNTIF(pesele[id],pesele[[#This Row],[id]])-1</f>
        <v>0</v>
      </c>
    </row>
    <row r="388" spans="1:13" x14ac:dyDescent="0.25">
      <c r="A388" t="s">
        <v>1053</v>
      </c>
      <c r="B388" t="s">
        <v>1054</v>
      </c>
      <c r="C388" t="s">
        <v>166</v>
      </c>
      <c r="D388">
        <f>MID(pesele[[#This Row],[PESEL]],1,2)+1900+IF(pesele[[#This Row],[miesiac]]&gt;13,100,0)</f>
        <v>1988</v>
      </c>
      <c r="E388">
        <f>IF(VALUE(MID(pesele[[#This Row],[PESEL]],3,2))&gt;13,VALUE(MID(pesele[[#This Row],[PESEL]],3,2))-20,VALUE(MID(pesele[[#This Row],[PESEL]],3,2)))</f>
        <v>8</v>
      </c>
      <c r="F388">
        <f>VALUE(MID(pesele[[#This Row],[PESEL]],6,2))</f>
        <v>41</v>
      </c>
      <c r="G388" s="9">
        <f>VALUE(MID(pesele[[#This Row],[PESEL]],7,2))</f>
        <v>16</v>
      </c>
      <c r="H388" t="str">
        <f>IF(MOD(MID(pesele[[#This Row],[PESEL]],10,1),2)=0,"k","m")</f>
        <v>m</v>
      </c>
      <c r="I388">
        <f>IF(pesele[[#This Row],[plec]]="k",IF(RIGHT(pesele[[#This Row],[Imie]],1)="a",0,1),0)</f>
        <v>0</v>
      </c>
      <c r="J388" t="str">
        <f>pesele[[#This Row],[Nazwisko]]&amp;pesele[[#This Row],[Imie]]</f>
        <v>PrzytulaJakub</v>
      </c>
      <c r="K388">
        <f>COUNTIF(pesele[nameid],pesele[[#This Row],[nameid]])-1</f>
        <v>0</v>
      </c>
      <c r="L388" s="9" t="str">
        <f>LEFT(pesele[[#This Row],[Imie]],1)&amp;LEFT(pesele[[#This Row],[Nazwisko]],3)&amp;RIGHT(pesele[[#This Row],[PESEL]],1)</f>
        <v>JPrz6</v>
      </c>
      <c r="M388" s="9">
        <f>COUNTIF(pesele[id],pesele[[#This Row],[id]])-1</f>
        <v>0</v>
      </c>
    </row>
    <row r="389" spans="1:13" x14ac:dyDescent="0.25">
      <c r="A389" t="s">
        <v>926</v>
      </c>
      <c r="B389" t="s">
        <v>927</v>
      </c>
      <c r="C389" t="s">
        <v>260</v>
      </c>
      <c r="D389">
        <f>MID(pesele[[#This Row],[PESEL]],1,2)+1900+IF(pesele[[#This Row],[miesiac]]&gt;13,100,0)</f>
        <v>1968</v>
      </c>
      <c r="E389">
        <f>IF(VALUE(MID(pesele[[#This Row],[PESEL]],3,2))&gt;13,VALUE(MID(pesele[[#This Row],[PESEL]],3,2))-20,VALUE(MID(pesele[[#This Row],[PESEL]],3,2)))</f>
        <v>11</v>
      </c>
      <c r="F389">
        <f>VALUE(MID(pesele[[#This Row],[PESEL]],6,2))</f>
        <v>11</v>
      </c>
      <c r="G389" s="9">
        <f>VALUE(MID(pesele[[#This Row],[PESEL]],7,2))</f>
        <v>17</v>
      </c>
      <c r="H389" t="str">
        <f>IF(MOD(MID(pesele[[#This Row],[PESEL]],10,1),2)=0,"k","m")</f>
        <v>m</v>
      </c>
      <c r="I389">
        <f>IF(pesele[[#This Row],[plec]]="k",IF(RIGHT(pesele[[#This Row],[Imie]],1)="a",0,1),0)</f>
        <v>0</v>
      </c>
      <c r="J389" t="str">
        <f>pesele[[#This Row],[Nazwisko]]&amp;pesele[[#This Row],[Imie]]</f>
        <v>SpanowskiFilip</v>
      </c>
      <c r="K389">
        <f>COUNTIF(pesele[nameid],pesele[[#This Row],[nameid]])-1</f>
        <v>0</v>
      </c>
      <c r="L389" s="9" t="str">
        <f>LEFT(pesele[[#This Row],[Imie]],1)&amp;LEFT(pesele[[#This Row],[Nazwisko]],3)&amp;RIGHT(pesele[[#This Row],[PESEL]],1)</f>
        <v>FSpa7</v>
      </c>
      <c r="M389" s="9">
        <f>COUNTIF(pesele[id],pesele[[#This Row],[id]])-1</f>
        <v>0</v>
      </c>
    </row>
    <row r="390" spans="1:13" x14ac:dyDescent="0.25">
      <c r="A390" t="s">
        <v>897</v>
      </c>
      <c r="B390" t="s">
        <v>898</v>
      </c>
      <c r="C390" t="s">
        <v>11</v>
      </c>
      <c r="D390">
        <f>MID(pesele[[#This Row],[PESEL]],1,2)+1900+IF(pesele[[#This Row],[miesiac]]&gt;13,100,0)</f>
        <v>1964</v>
      </c>
      <c r="E390">
        <f>IF(VALUE(MID(pesele[[#This Row],[PESEL]],3,2))&gt;13,VALUE(MID(pesele[[#This Row],[PESEL]],3,2))-20,VALUE(MID(pesele[[#This Row],[PESEL]],3,2)))</f>
        <v>4</v>
      </c>
      <c r="F390">
        <f>VALUE(MID(pesele[[#This Row],[PESEL]],6,2))</f>
        <v>91</v>
      </c>
      <c r="G390" s="9">
        <f>VALUE(MID(pesele[[#This Row],[PESEL]],7,2))</f>
        <v>19</v>
      </c>
      <c r="H390" t="str">
        <f>IF(MOD(MID(pesele[[#This Row],[PESEL]],10,1),2)=0,"k","m")</f>
        <v>m</v>
      </c>
      <c r="I390">
        <f>IF(pesele[[#This Row],[plec]]="k",IF(RIGHT(pesele[[#This Row],[Imie]],1)="a",0,1),0)</f>
        <v>0</v>
      </c>
      <c r="J390" t="str">
        <f>pesele[[#This Row],[Nazwisko]]&amp;pesele[[#This Row],[Imie]]</f>
        <v>LabudaMarcel</v>
      </c>
      <c r="K390">
        <f>COUNTIF(pesele[nameid],pesele[[#This Row],[nameid]])-1</f>
        <v>0</v>
      </c>
      <c r="L390" s="9" t="str">
        <f>LEFT(pesele[[#This Row],[Imie]],1)&amp;LEFT(pesele[[#This Row],[Nazwisko]],3)&amp;RIGHT(pesele[[#This Row],[PESEL]],1)</f>
        <v>MLab5</v>
      </c>
      <c r="M390" s="9">
        <f>COUNTIF(pesele[id],pesele[[#This Row],[id]])-1</f>
        <v>0</v>
      </c>
    </row>
    <row r="391" spans="1:13" x14ac:dyDescent="0.25">
      <c r="A391" t="s">
        <v>1006</v>
      </c>
      <c r="B391" t="s">
        <v>1007</v>
      </c>
      <c r="C391" t="s">
        <v>263</v>
      </c>
      <c r="D391">
        <f>MID(pesele[[#This Row],[PESEL]],1,2)+1900+IF(pesele[[#This Row],[miesiac]]&gt;13,100,0)</f>
        <v>1982</v>
      </c>
      <c r="E391">
        <f>IF(VALUE(MID(pesele[[#This Row],[PESEL]],3,2))&gt;13,VALUE(MID(pesele[[#This Row],[PESEL]],3,2))-20,VALUE(MID(pesele[[#This Row],[PESEL]],3,2)))</f>
        <v>7</v>
      </c>
      <c r="F391">
        <f>VALUE(MID(pesele[[#This Row],[PESEL]],6,2))</f>
        <v>21</v>
      </c>
      <c r="G391" s="9">
        <f>VALUE(MID(pesele[[#This Row],[PESEL]],7,2))</f>
        <v>19</v>
      </c>
      <c r="H391" t="str">
        <f>IF(MOD(MID(pesele[[#This Row],[PESEL]],10,1),2)=0,"k","m")</f>
        <v>k</v>
      </c>
      <c r="I391">
        <f>IF(pesele[[#This Row],[plec]]="k",IF(RIGHT(pesele[[#This Row],[Imie]],1)="a",0,1),0)</f>
        <v>0</v>
      </c>
      <c r="J391" t="str">
        <f>pesele[[#This Row],[Nazwisko]]&amp;pesele[[#This Row],[Imie]]</f>
        <v>BialkowskaKamila</v>
      </c>
      <c r="K391">
        <f>COUNTIF(pesele[nameid],pesele[[#This Row],[nameid]])-1</f>
        <v>0</v>
      </c>
      <c r="L391" s="9" t="str">
        <f>LEFT(pesele[[#This Row],[Imie]],1)&amp;LEFT(pesele[[#This Row],[Nazwisko]],3)&amp;RIGHT(pesele[[#This Row],[PESEL]],1)</f>
        <v>KBia7</v>
      </c>
      <c r="M391" s="9">
        <f>COUNTIF(pesele[id],pesele[[#This Row],[id]])-1</f>
        <v>0</v>
      </c>
    </row>
    <row r="392" spans="1:13" x14ac:dyDescent="0.25">
      <c r="A392" t="s">
        <v>1104</v>
      </c>
      <c r="B392" t="s">
        <v>1105</v>
      </c>
      <c r="C392" t="s">
        <v>89</v>
      </c>
      <c r="D392">
        <f>MID(pesele[[#This Row],[PESEL]],1,2)+1900+IF(pesele[[#This Row],[miesiac]]&gt;13,100,0)</f>
        <v>1989</v>
      </c>
      <c r="E392">
        <f>IF(VALUE(MID(pesele[[#This Row],[PESEL]],3,2))&gt;13,VALUE(MID(pesele[[#This Row],[PESEL]],3,2))-20,VALUE(MID(pesele[[#This Row],[PESEL]],3,2)))</f>
        <v>8</v>
      </c>
      <c r="F392">
        <f>VALUE(MID(pesele[[#This Row],[PESEL]],6,2))</f>
        <v>51</v>
      </c>
      <c r="G392" s="9">
        <f>VALUE(MID(pesele[[#This Row],[PESEL]],7,2))</f>
        <v>19</v>
      </c>
      <c r="H392" t="str">
        <f>IF(MOD(MID(pesele[[#This Row],[PESEL]],10,1),2)=0,"k","m")</f>
        <v>k</v>
      </c>
      <c r="I392">
        <f>IF(pesele[[#This Row],[plec]]="k",IF(RIGHT(pesele[[#This Row],[Imie]],1)="a",0,1),0)</f>
        <v>0</v>
      </c>
      <c r="J392" t="str">
        <f>pesele[[#This Row],[Nazwisko]]&amp;pesele[[#This Row],[Imie]]</f>
        <v>KurowskaMaja</v>
      </c>
      <c r="K392">
        <f>COUNTIF(pesele[nameid],pesele[[#This Row],[nameid]])-1</f>
        <v>0</v>
      </c>
      <c r="L392" s="9" t="str">
        <f>LEFT(pesele[[#This Row],[Imie]],1)&amp;LEFT(pesele[[#This Row],[Nazwisko]],3)&amp;RIGHT(pesele[[#This Row],[PESEL]],1)</f>
        <v>MKur1</v>
      </c>
      <c r="M392" s="9">
        <f>COUNTIF(pesele[id],pesele[[#This Row],[id]])-1</f>
        <v>0</v>
      </c>
    </row>
    <row r="393" spans="1:13" x14ac:dyDescent="0.25">
      <c r="A393" t="s">
        <v>881</v>
      </c>
      <c r="B393" t="s">
        <v>882</v>
      </c>
      <c r="C393" t="s">
        <v>309</v>
      </c>
      <c r="D393">
        <f>MID(pesele[[#This Row],[PESEL]],1,2)+1900+IF(pesele[[#This Row],[miesiac]]&gt;13,100,0)</f>
        <v>1961</v>
      </c>
      <c r="E393">
        <f>IF(VALUE(MID(pesele[[#This Row],[PESEL]],3,2))&gt;13,VALUE(MID(pesele[[#This Row],[PESEL]],3,2))-20,VALUE(MID(pesele[[#This Row],[PESEL]],3,2)))</f>
        <v>12</v>
      </c>
      <c r="F393">
        <f>VALUE(MID(pesele[[#This Row],[PESEL]],6,2))</f>
        <v>2</v>
      </c>
      <c r="G393" s="9">
        <f>VALUE(MID(pesele[[#This Row],[PESEL]],7,2))</f>
        <v>20</v>
      </c>
      <c r="H393" t="str">
        <f>IF(MOD(MID(pesele[[#This Row],[PESEL]],10,1),2)=0,"k","m")</f>
        <v>k</v>
      </c>
      <c r="I393">
        <f>IF(pesele[[#This Row],[plec]]="k",IF(RIGHT(pesele[[#This Row],[Imie]],1)="a",0,1),0)</f>
        <v>0</v>
      </c>
      <c r="J393" t="str">
        <f>pesele[[#This Row],[Nazwisko]]&amp;pesele[[#This Row],[Imie]]</f>
        <v>SalanowskaJulia</v>
      </c>
      <c r="K393">
        <f>COUNTIF(pesele[nameid],pesele[[#This Row],[nameid]])-1</f>
        <v>0</v>
      </c>
      <c r="L393" s="9" t="str">
        <f>LEFT(pesele[[#This Row],[Imie]],1)&amp;LEFT(pesele[[#This Row],[Nazwisko]],3)&amp;RIGHT(pesele[[#This Row],[PESEL]],1)</f>
        <v>JSal9</v>
      </c>
      <c r="M393" s="9">
        <f>COUNTIF(pesele[id],pesele[[#This Row],[id]])-1</f>
        <v>0</v>
      </c>
    </row>
    <row r="394" spans="1:13" x14ac:dyDescent="0.25">
      <c r="A394" t="s">
        <v>1120</v>
      </c>
      <c r="B394" t="s">
        <v>1121</v>
      </c>
      <c r="C394" t="s">
        <v>223</v>
      </c>
      <c r="D394">
        <f>MID(pesele[[#This Row],[PESEL]],1,2)+1900+IF(pesele[[#This Row],[miesiac]]&gt;13,100,0)</f>
        <v>1990</v>
      </c>
      <c r="E394">
        <f>IF(VALUE(MID(pesele[[#This Row],[PESEL]],3,2))&gt;13,VALUE(MID(pesele[[#This Row],[PESEL]],3,2))-20,VALUE(MID(pesele[[#This Row],[PESEL]],3,2)))</f>
        <v>5</v>
      </c>
      <c r="F394">
        <f>VALUE(MID(pesele[[#This Row],[PESEL]],6,2))</f>
        <v>12</v>
      </c>
      <c r="G394" s="9">
        <f>VALUE(MID(pesele[[#This Row],[PESEL]],7,2))</f>
        <v>20</v>
      </c>
      <c r="H394" t="str">
        <f>IF(MOD(MID(pesele[[#This Row],[PESEL]],10,1),2)=0,"k","m")</f>
        <v>m</v>
      </c>
      <c r="I394">
        <f>IF(pesele[[#This Row],[plec]]="k",IF(RIGHT(pesele[[#This Row],[Imie]],1)="a",0,1),0)</f>
        <v>0</v>
      </c>
      <c r="J394" t="str">
        <f>pesele[[#This Row],[Nazwisko]]&amp;pesele[[#This Row],[Imie]]</f>
        <v>BurzaStanislaw</v>
      </c>
      <c r="K394">
        <f>COUNTIF(pesele[nameid],pesele[[#This Row],[nameid]])-1</f>
        <v>0</v>
      </c>
      <c r="L394" s="9" t="str">
        <f>LEFT(pesele[[#This Row],[Imie]],1)&amp;LEFT(pesele[[#This Row],[Nazwisko]],3)&amp;RIGHT(pesele[[#This Row],[PESEL]],1)</f>
        <v>SBur6</v>
      </c>
      <c r="M394" s="9">
        <f>COUNTIF(pesele[id],pesele[[#This Row],[id]])-1</f>
        <v>0</v>
      </c>
    </row>
    <row r="395" spans="1:13" x14ac:dyDescent="0.25">
      <c r="A395" t="s">
        <v>1049</v>
      </c>
      <c r="B395" t="s">
        <v>1050</v>
      </c>
      <c r="C395" t="s">
        <v>194</v>
      </c>
      <c r="D395">
        <f>MID(pesele[[#This Row],[PESEL]],1,2)+1900+IF(pesele[[#This Row],[miesiac]]&gt;13,100,0)</f>
        <v>1987</v>
      </c>
      <c r="E395">
        <f>IF(VALUE(MID(pesele[[#This Row],[PESEL]],3,2))&gt;13,VALUE(MID(pesele[[#This Row],[PESEL]],3,2))-20,VALUE(MID(pesele[[#This Row],[PESEL]],3,2)))</f>
        <v>7</v>
      </c>
      <c r="F395">
        <f>VALUE(MID(pesele[[#This Row],[PESEL]],6,2))</f>
        <v>72</v>
      </c>
      <c r="G395" s="9">
        <f>VALUE(MID(pesele[[#This Row],[PESEL]],7,2))</f>
        <v>24</v>
      </c>
      <c r="H395" t="str">
        <f>IF(MOD(MID(pesele[[#This Row],[PESEL]],10,1),2)=0,"k","m")</f>
        <v>k</v>
      </c>
      <c r="I395">
        <f>IF(pesele[[#This Row],[plec]]="k",IF(RIGHT(pesele[[#This Row],[Imie]],1)="a",0,1),0)</f>
        <v>0</v>
      </c>
      <c r="J395" t="str">
        <f>pesele[[#This Row],[Nazwisko]]&amp;pesele[[#This Row],[Imie]]</f>
        <v>TrzebiatowskaAnna</v>
      </c>
      <c r="K395">
        <f>COUNTIF(pesele[nameid],pesele[[#This Row],[nameid]])-1</f>
        <v>0</v>
      </c>
      <c r="L395" s="9" t="str">
        <f>LEFT(pesele[[#This Row],[Imie]],1)&amp;LEFT(pesele[[#This Row],[Nazwisko]],3)&amp;RIGHT(pesele[[#This Row],[PESEL]],1)</f>
        <v>ATrz9</v>
      </c>
      <c r="M395" s="9">
        <f>COUNTIF(pesele[id],pesele[[#This Row],[id]])-1</f>
        <v>0</v>
      </c>
    </row>
    <row r="396" spans="1:13" x14ac:dyDescent="0.25">
      <c r="A396" t="s">
        <v>928</v>
      </c>
      <c r="B396" t="s">
        <v>929</v>
      </c>
      <c r="C396" t="s">
        <v>39</v>
      </c>
      <c r="D396">
        <f>MID(pesele[[#This Row],[PESEL]],1,2)+1900+IF(pesele[[#This Row],[miesiac]]&gt;13,100,0)</f>
        <v>1969</v>
      </c>
      <c r="E396">
        <f>IF(VALUE(MID(pesele[[#This Row],[PESEL]],3,2))&gt;13,VALUE(MID(pesele[[#This Row],[PESEL]],3,2))-20,VALUE(MID(pesele[[#This Row],[PESEL]],3,2)))</f>
        <v>3</v>
      </c>
      <c r="F396">
        <f>VALUE(MID(pesele[[#This Row],[PESEL]],6,2))</f>
        <v>62</v>
      </c>
      <c r="G396" s="9">
        <f>VALUE(MID(pesele[[#This Row],[PESEL]],7,2))</f>
        <v>26</v>
      </c>
      <c r="H396" t="str">
        <f>IF(MOD(MID(pesele[[#This Row],[PESEL]],10,1),2)=0,"k","m")</f>
        <v>m</v>
      </c>
      <c r="I396">
        <f>IF(pesele[[#This Row],[plec]]="k",IF(RIGHT(pesele[[#This Row],[Imie]],1)="a",0,1),0)</f>
        <v>0</v>
      </c>
      <c r="J396" t="str">
        <f>pesele[[#This Row],[Nazwisko]]&amp;pesele[[#This Row],[Imie]]</f>
        <v>MacholMaciej</v>
      </c>
      <c r="K396">
        <f>COUNTIF(pesele[nameid],pesele[[#This Row],[nameid]])-1</f>
        <v>0</v>
      </c>
      <c r="L396" s="9" t="str">
        <f>LEFT(pesele[[#This Row],[Imie]],1)&amp;LEFT(pesele[[#This Row],[Nazwisko]],3)&amp;RIGHT(pesele[[#This Row],[PESEL]],1)</f>
        <v>MMac4</v>
      </c>
      <c r="M396" s="9">
        <f>COUNTIF(pesele[id],pesele[[#This Row],[id]])-1</f>
        <v>0</v>
      </c>
    </row>
    <row r="397" spans="1:13" x14ac:dyDescent="0.25">
      <c r="A397" t="s">
        <v>995</v>
      </c>
      <c r="B397" t="s">
        <v>996</v>
      </c>
      <c r="C397" t="s">
        <v>28</v>
      </c>
      <c r="D397">
        <f>MID(pesele[[#This Row],[PESEL]],1,2)+1900+IF(pesele[[#This Row],[miesiac]]&gt;13,100,0)</f>
        <v>1979</v>
      </c>
      <c r="E397">
        <f>IF(VALUE(MID(pesele[[#This Row],[PESEL]],3,2))&gt;13,VALUE(MID(pesele[[#This Row],[PESEL]],3,2))-20,VALUE(MID(pesele[[#This Row],[PESEL]],3,2)))</f>
        <v>7</v>
      </c>
      <c r="F397">
        <f>VALUE(MID(pesele[[#This Row],[PESEL]],6,2))</f>
        <v>62</v>
      </c>
      <c r="G397" s="9">
        <f>VALUE(MID(pesele[[#This Row],[PESEL]],7,2))</f>
        <v>27</v>
      </c>
      <c r="H397" t="str">
        <f>IF(MOD(MID(pesele[[#This Row],[PESEL]],10,1),2)=0,"k","m")</f>
        <v>m</v>
      </c>
      <c r="I397">
        <f>IF(pesele[[#This Row],[plec]]="k",IF(RIGHT(pesele[[#This Row],[Imie]],1)="a",0,1),0)</f>
        <v>0</v>
      </c>
      <c r="J397" t="str">
        <f>pesele[[#This Row],[Nazwisko]]&amp;pesele[[#This Row],[Imie]]</f>
        <v>TomaszewskiBruno</v>
      </c>
      <c r="K397">
        <f>COUNTIF(pesele[nameid],pesele[[#This Row],[nameid]])-1</f>
        <v>0</v>
      </c>
      <c r="L397" s="9" t="str">
        <f>LEFT(pesele[[#This Row],[Imie]],1)&amp;LEFT(pesele[[#This Row],[Nazwisko]],3)&amp;RIGHT(pesele[[#This Row],[PESEL]],1)</f>
        <v>BTom1</v>
      </c>
      <c r="M397" s="9">
        <f>COUNTIF(pesele[id],pesele[[#This Row],[id]])-1</f>
        <v>0</v>
      </c>
    </row>
    <row r="398" spans="1:13" x14ac:dyDescent="0.25">
      <c r="A398" t="s">
        <v>853</v>
      </c>
      <c r="B398" t="s">
        <v>854</v>
      </c>
      <c r="C398" t="s">
        <v>855</v>
      </c>
      <c r="D398">
        <f>MID(pesele[[#This Row],[PESEL]],1,2)+1900+IF(pesele[[#This Row],[miesiac]]&gt;13,100,0)</f>
        <v>1955</v>
      </c>
      <c r="E398">
        <f>IF(VALUE(MID(pesele[[#This Row],[PESEL]],3,2))&gt;13,VALUE(MID(pesele[[#This Row],[PESEL]],3,2))-20,VALUE(MID(pesele[[#This Row],[PESEL]],3,2)))</f>
        <v>12</v>
      </c>
      <c r="F398">
        <f>VALUE(MID(pesele[[#This Row],[PESEL]],6,2))</f>
        <v>12</v>
      </c>
      <c r="G398" s="9">
        <f>VALUE(MID(pesele[[#This Row],[PESEL]],7,2))</f>
        <v>28</v>
      </c>
      <c r="H398" t="str">
        <f>IF(MOD(MID(pesele[[#This Row],[PESEL]],10,1),2)=0,"k","m")</f>
        <v>m</v>
      </c>
      <c r="I398">
        <f>IF(pesele[[#This Row],[plec]]="k",IF(RIGHT(pesele[[#This Row],[Imie]],1)="a",0,1),0)</f>
        <v>0</v>
      </c>
      <c r="J398" t="str">
        <f>pesele[[#This Row],[Nazwisko]]&amp;pesele[[#This Row],[Imie]]</f>
        <v>HanczarekOlivier</v>
      </c>
      <c r="K398">
        <f>COUNTIF(pesele[nameid],pesele[[#This Row],[nameid]])-1</f>
        <v>0</v>
      </c>
      <c r="L398" s="9" t="str">
        <f>LEFT(pesele[[#This Row],[Imie]],1)&amp;LEFT(pesele[[#This Row],[Nazwisko]],3)&amp;RIGHT(pesele[[#This Row],[PESEL]],1)</f>
        <v>OHan3</v>
      </c>
      <c r="M398" s="9">
        <f>COUNTIF(pesele[id],pesele[[#This Row],[id]])-1</f>
        <v>0</v>
      </c>
    </row>
    <row r="399" spans="1:13" x14ac:dyDescent="0.25">
      <c r="A399" t="s">
        <v>958</v>
      </c>
      <c r="B399" t="s">
        <v>207</v>
      </c>
      <c r="C399" t="s">
        <v>906</v>
      </c>
      <c r="D399">
        <f>MID(pesele[[#This Row],[PESEL]],1,2)+1900+IF(pesele[[#This Row],[miesiac]]&gt;13,100,0)</f>
        <v>1973</v>
      </c>
      <c r="E399">
        <f>IF(VALUE(MID(pesele[[#This Row],[PESEL]],3,2))&gt;13,VALUE(MID(pesele[[#This Row],[PESEL]],3,2))-20,VALUE(MID(pesele[[#This Row],[PESEL]],3,2)))</f>
        <v>11</v>
      </c>
      <c r="F399">
        <f>VALUE(MID(pesele[[#This Row],[PESEL]],6,2))</f>
        <v>32</v>
      </c>
      <c r="G399" s="9">
        <f>VALUE(MID(pesele[[#This Row],[PESEL]],7,2))</f>
        <v>28</v>
      </c>
      <c r="H399" t="str">
        <f>IF(MOD(MID(pesele[[#This Row],[PESEL]],10,1),2)=0,"k","m")</f>
        <v>m</v>
      </c>
      <c r="I399">
        <f>IF(pesele[[#This Row],[plec]]="k",IF(RIGHT(pesele[[#This Row],[Imie]],1)="a",0,1),0)</f>
        <v>0</v>
      </c>
      <c r="J399" t="str">
        <f>pesele[[#This Row],[Nazwisko]]&amp;pesele[[#This Row],[Imie]]</f>
        <v>WizniewskiAntoni</v>
      </c>
      <c r="K399">
        <f>COUNTIF(pesele[nameid],pesele[[#This Row],[nameid]])-1</f>
        <v>0</v>
      </c>
      <c r="L399" s="9" t="str">
        <f>LEFT(pesele[[#This Row],[Imie]],1)&amp;LEFT(pesele[[#This Row],[Nazwisko]],3)&amp;RIGHT(pesele[[#This Row],[PESEL]],1)</f>
        <v>AWiz1</v>
      </c>
      <c r="M399" s="9">
        <f>COUNTIF(pesele[id],pesele[[#This Row],[id]])-1</f>
        <v>0</v>
      </c>
    </row>
    <row r="400" spans="1:13" x14ac:dyDescent="0.25">
      <c r="A400" t="s">
        <v>1067</v>
      </c>
      <c r="B400" t="s">
        <v>1068</v>
      </c>
      <c r="C400" t="s">
        <v>56</v>
      </c>
      <c r="D400">
        <f>MID(pesele[[#This Row],[PESEL]],1,2)+1900+IF(pesele[[#This Row],[miesiac]]&gt;13,100,0)</f>
        <v>1989</v>
      </c>
      <c r="E400">
        <f>IF(VALUE(MID(pesele[[#This Row],[PESEL]],3,2))&gt;13,VALUE(MID(pesele[[#This Row],[PESEL]],3,2))-20,VALUE(MID(pesele[[#This Row],[PESEL]],3,2)))</f>
        <v>1</v>
      </c>
      <c r="F400">
        <f>VALUE(MID(pesele[[#This Row],[PESEL]],6,2))</f>
        <v>12</v>
      </c>
      <c r="G400" s="9">
        <f>VALUE(MID(pesele[[#This Row],[PESEL]],7,2))</f>
        <v>29</v>
      </c>
      <c r="H400" t="str">
        <f>IF(MOD(MID(pesele[[#This Row],[PESEL]],10,1),2)=0,"k","m")</f>
        <v>k</v>
      </c>
      <c r="I400">
        <f>IF(pesele[[#This Row],[plec]]="k",IF(RIGHT(pesele[[#This Row],[Imie]],1)="a",0,1),0)</f>
        <v>0</v>
      </c>
      <c r="J400" t="str">
        <f>pesele[[#This Row],[Nazwisko]]&amp;pesele[[#This Row],[Imie]]</f>
        <v>WilkAmelia</v>
      </c>
      <c r="K400">
        <f>COUNTIF(pesele[nameid],pesele[[#This Row],[nameid]])-1</f>
        <v>0</v>
      </c>
      <c r="L400" s="9" t="str">
        <f>LEFT(pesele[[#This Row],[Imie]],1)&amp;LEFT(pesele[[#This Row],[Nazwisko]],3)&amp;RIGHT(pesele[[#This Row],[PESEL]],1)</f>
        <v>AWil0</v>
      </c>
      <c r="M400" s="9">
        <f>COUNTIF(pesele[id],pesele[[#This Row],[id]])-1</f>
        <v>0</v>
      </c>
    </row>
    <row r="401" spans="1:13" x14ac:dyDescent="0.25">
      <c r="A401" t="s">
        <v>1035</v>
      </c>
      <c r="B401" t="s">
        <v>1036</v>
      </c>
      <c r="C401" t="s">
        <v>214</v>
      </c>
      <c r="D401">
        <f>MID(pesele[[#This Row],[PESEL]],1,2)+1900+IF(pesele[[#This Row],[miesiac]]&gt;13,100,0)</f>
        <v>1986</v>
      </c>
      <c r="E401">
        <f>IF(VALUE(MID(pesele[[#This Row],[PESEL]],3,2))&gt;13,VALUE(MID(pesele[[#This Row],[PESEL]],3,2))-20,VALUE(MID(pesele[[#This Row],[PESEL]],3,2)))</f>
        <v>7</v>
      </c>
      <c r="F401">
        <f>VALUE(MID(pesele[[#This Row],[PESEL]],6,2))</f>
        <v>63</v>
      </c>
      <c r="G401" s="9">
        <f>VALUE(MID(pesele[[#This Row],[PESEL]],7,2))</f>
        <v>30</v>
      </c>
      <c r="H401" t="str">
        <f>IF(MOD(MID(pesele[[#This Row],[PESEL]],10,1),2)=0,"k","m")</f>
        <v>k</v>
      </c>
      <c r="I401">
        <f>IF(pesele[[#This Row],[plec]]="k",IF(RIGHT(pesele[[#This Row],[Imie]],1)="a",0,1),0)</f>
        <v>0</v>
      </c>
      <c r="J401" t="str">
        <f>pesele[[#This Row],[Nazwisko]]&amp;pesele[[#This Row],[Imie]]</f>
        <v>KolodziejczykMarta</v>
      </c>
      <c r="K401">
        <f>COUNTIF(pesele[nameid],pesele[[#This Row],[nameid]])-1</f>
        <v>0</v>
      </c>
      <c r="L401" s="9" t="str">
        <f>LEFT(pesele[[#This Row],[Imie]],1)&amp;LEFT(pesele[[#This Row],[Nazwisko]],3)&amp;RIGHT(pesele[[#This Row],[PESEL]],1)</f>
        <v>MKol3</v>
      </c>
      <c r="M401" s="9">
        <f>COUNTIF(pesele[id],pesele[[#This Row],[id]])-1</f>
        <v>0</v>
      </c>
    </row>
    <row r="402" spans="1:13" x14ac:dyDescent="0.25">
      <c r="A402" t="s">
        <v>1071</v>
      </c>
      <c r="B402" t="s">
        <v>1072</v>
      </c>
      <c r="C402" t="s">
        <v>121</v>
      </c>
      <c r="D402">
        <f>MID(pesele[[#This Row],[PESEL]],1,2)+1900+IF(pesele[[#This Row],[miesiac]]&gt;13,100,0)</f>
        <v>1989</v>
      </c>
      <c r="E402">
        <f>IF(VALUE(MID(pesele[[#This Row],[PESEL]],3,2))&gt;13,VALUE(MID(pesele[[#This Row],[PESEL]],3,2))-20,VALUE(MID(pesele[[#This Row],[PESEL]],3,2)))</f>
        <v>1</v>
      </c>
      <c r="F402">
        <f>VALUE(MID(pesele[[#This Row],[PESEL]],6,2))</f>
        <v>63</v>
      </c>
      <c r="G402" s="9">
        <f>VALUE(MID(pesele[[#This Row],[PESEL]],7,2))</f>
        <v>30</v>
      </c>
      <c r="H402" t="str">
        <f>IF(MOD(MID(pesele[[#This Row],[PESEL]],10,1),2)=0,"k","m")</f>
        <v>m</v>
      </c>
      <c r="I402">
        <f>IF(pesele[[#This Row],[plec]]="k",IF(RIGHT(pesele[[#This Row],[Imie]],1)="a",0,1),0)</f>
        <v>0</v>
      </c>
      <c r="J402" t="str">
        <f>pesele[[#This Row],[Nazwisko]]&amp;pesele[[#This Row],[Imie]]</f>
        <v>PistekJan</v>
      </c>
      <c r="K402">
        <f>COUNTIF(pesele[nameid],pesele[[#This Row],[nameid]])-1</f>
        <v>0</v>
      </c>
      <c r="L402" s="9" t="str">
        <f>LEFT(pesele[[#This Row],[Imie]],1)&amp;LEFT(pesele[[#This Row],[Nazwisko]],3)&amp;RIGHT(pesele[[#This Row],[PESEL]],1)</f>
        <v>JPis7</v>
      </c>
      <c r="M402" s="9">
        <f>COUNTIF(pesele[id],pesele[[#This Row],[id]])-1</f>
        <v>0</v>
      </c>
    </row>
    <row r="403" spans="1:13" x14ac:dyDescent="0.25">
      <c r="A403" t="s">
        <v>1037</v>
      </c>
      <c r="B403" t="s">
        <v>1038</v>
      </c>
      <c r="C403" t="s">
        <v>1039</v>
      </c>
      <c r="D403">
        <f>MID(pesele[[#This Row],[PESEL]],1,2)+1900+IF(pesele[[#This Row],[miesiac]]&gt;13,100,0)</f>
        <v>1986</v>
      </c>
      <c r="E403">
        <f>IF(VALUE(MID(pesele[[#This Row],[PESEL]],3,2))&gt;13,VALUE(MID(pesele[[#This Row],[PESEL]],3,2))-20,VALUE(MID(pesele[[#This Row],[PESEL]],3,2)))</f>
        <v>7</v>
      </c>
      <c r="F403">
        <f>VALUE(MID(pesele[[#This Row],[PESEL]],6,2))</f>
        <v>3</v>
      </c>
      <c r="G403" s="9">
        <f>VALUE(MID(pesele[[#This Row],[PESEL]],7,2))</f>
        <v>32</v>
      </c>
      <c r="H403" t="str">
        <f>IF(MOD(MID(pesele[[#This Row],[PESEL]],10,1),2)=0,"k","m")</f>
        <v>k</v>
      </c>
      <c r="I403">
        <f>IF(pesele[[#This Row],[plec]]="k",IF(RIGHT(pesele[[#This Row],[Imie]],1)="a",0,1),0)</f>
        <v>0</v>
      </c>
      <c r="J403" t="str">
        <f>pesele[[#This Row],[Nazwisko]]&amp;pesele[[#This Row],[Imie]]</f>
        <v>ProcinskaJulianna</v>
      </c>
      <c r="K403">
        <f>COUNTIF(pesele[nameid],pesele[[#This Row],[nameid]])-1</f>
        <v>0</v>
      </c>
      <c r="L403" s="9" t="str">
        <f>LEFT(pesele[[#This Row],[Imie]],1)&amp;LEFT(pesele[[#This Row],[Nazwisko]],3)&amp;RIGHT(pesele[[#This Row],[PESEL]],1)</f>
        <v>JPro3</v>
      </c>
      <c r="M403" s="9">
        <f>COUNTIF(pesele[id],pesele[[#This Row],[id]])-1</f>
        <v>0</v>
      </c>
    </row>
    <row r="404" spans="1:13" x14ac:dyDescent="0.25">
      <c r="A404" t="s">
        <v>1057</v>
      </c>
      <c r="B404" t="s">
        <v>1058</v>
      </c>
      <c r="C404" t="s">
        <v>223</v>
      </c>
      <c r="D404">
        <f>MID(pesele[[#This Row],[PESEL]],1,2)+1900+IF(pesele[[#This Row],[miesiac]]&gt;13,100,0)</f>
        <v>1988</v>
      </c>
      <c r="E404">
        <f>IF(VALUE(MID(pesele[[#This Row],[PESEL]],3,2))&gt;13,VALUE(MID(pesele[[#This Row],[PESEL]],3,2))-20,VALUE(MID(pesele[[#This Row],[PESEL]],3,2)))</f>
        <v>10</v>
      </c>
      <c r="F404">
        <f>VALUE(MID(pesele[[#This Row],[PESEL]],6,2))</f>
        <v>3</v>
      </c>
      <c r="G404" s="9">
        <f>VALUE(MID(pesele[[#This Row],[PESEL]],7,2))</f>
        <v>32</v>
      </c>
      <c r="H404" t="str">
        <f>IF(MOD(MID(pesele[[#This Row],[PESEL]],10,1),2)=0,"k","m")</f>
        <v>m</v>
      </c>
      <c r="I404">
        <f>IF(pesele[[#This Row],[plec]]="k",IF(RIGHT(pesele[[#This Row],[Imie]],1)="a",0,1),0)</f>
        <v>0</v>
      </c>
      <c r="J404" t="str">
        <f>pesele[[#This Row],[Nazwisko]]&amp;pesele[[#This Row],[Imie]]</f>
        <v>DerekStanislaw</v>
      </c>
      <c r="K404">
        <f>COUNTIF(pesele[nameid],pesele[[#This Row],[nameid]])-1</f>
        <v>0</v>
      </c>
      <c r="L404" s="9" t="str">
        <f>LEFT(pesele[[#This Row],[Imie]],1)&amp;LEFT(pesele[[#This Row],[Nazwisko]],3)&amp;RIGHT(pesele[[#This Row],[PESEL]],1)</f>
        <v>SDer1</v>
      </c>
      <c r="M404" s="9">
        <f>COUNTIF(pesele[id],pesele[[#This Row],[id]])-1</f>
        <v>0</v>
      </c>
    </row>
    <row r="405" spans="1:13" x14ac:dyDescent="0.25">
      <c r="A405" t="s">
        <v>1087</v>
      </c>
      <c r="B405" t="s">
        <v>1088</v>
      </c>
      <c r="C405" t="s">
        <v>275</v>
      </c>
      <c r="D405">
        <f>MID(pesele[[#This Row],[PESEL]],1,2)+1900+IF(pesele[[#This Row],[miesiac]]&gt;13,100,0)</f>
        <v>1989</v>
      </c>
      <c r="E405">
        <f>IF(VALUE(MID(pesele[[#This Row],[PESEL]],3,2))&gt;13,VALUE(MID(pesele[[#This Row],[PESEL]],3,2))-20,VALUE(MID(pesele[[#This Row],[PESEL]],3,2)))</f>
        <v>4</v>
      </c>
      <c r="F405">
        <f>VALUE(MID(pesele[[#This Row],[PESEL]],6,2))</f>
        <v>63</v>
      </c>
      <c r="G405" s="9">
        <f>VALUE(MID(pesele[[#This Row],[PESEL]],7,2))</f>
        <v>33</v>
      </c>
      <c r="H405" t="str">
        <f>IF(MOD(MID(pesele[[#This Row],[PESEL]],10,1),2)=0,"k","m")</f>
        <v>k</v>
      </c>
      <c r="I405">
        <f>IF(pesele[[#This Row],[plec]]="k",IF(RIGHT(pesele[[#This Row],[Imie]],1)="a",0,1),0)</f>
        <v>0</v>
      </c>
      <c r="J405" t="str">
        <f>pesele[[#This Row],[Nazwisko]]&amp;pesele[[#This Row],[Imie]]</f>
        <v>KlebbaMichalina</v>
      </c>
      <c r="K405">
        <f>COUNTIF(pesele[nameid],pesele[[#This Row],[nameid]])-1</f>
        <v>0</v>
      </c>
      <c r="L405" s="9" t="str">
        <f>LEFT(pesele[[#This Row],[Imie]],1)&amp;LEFT(pesele[[#This Row],[Nazwisko]],3)&amp;RIGHT(pesele[[#This Row],[PESEL]],1)</f>
        <v>MKle8</v>
      </c>
      <c r="M405" s="9">
        <f>COUNTIF(pesele[id],pesele[[#This Row],[id]])-1</f>
        <v>0</v>
      </c>
    </row>
    <row r="406" spans="1:13" x14ac:dyDescent="0.25">
      <c r="A406" t="s">
        <v>1091</v>
      </c>
      <c r="B406" t="s">
        <v>1092</v>
      </c>
      <c r="C406" t="s">
        <v>219</v>
      </c>
      <c r="D406">
        <f>MID(pesele[[#This Row],[PESEL]],1,2)+1900+IF(pesele[[#This Row],[miesiac]]&gt;13,100,0)</f>
        <v>1989</v>
      </c>
      <c r="E406">
        <f>IF(VALUE(MID(pesele[[#This Row],[PESEL]],3,2))&gt;13,VALUE(MID(pesele[[#This Row],[PESEL]],3,2))-20,VALUE(MID(pesele[[#This Row],[PESEL]],3,2)))</f>
        <v>4</v>
      </c>
      <c r="F406">
        <f>VALUE(MID(pesele[[#This Row],[PESEL]],6,2))</f>
        <v>13</v>
      </c>
      <c r="G406" s="9">
        <f>VALUE(MID(pesele[[#This Row],[PESEL]],7,2))</f>
        <v>33</v>
      </c>
      <c r="H406" t="str">
        <f>IF(MOD(MID(pesele[[#This Row],[PESEL]],10,1),2)=0,"k","m")</f>
        <v>m</v>
      </c>
      <c r="I406">
        <f>IF(pesele[[#This Row],[plec]]="k",IF(RIGHT(pesele[[#This Row],[Imie]],1)="a",0,1),0)</f>
        <v>0</v>
      </c>
      <c r="J406" t="str">
        <f>pesele[[#This Row],[Nazwisko]]&amp;pesele[[#This Row],[Imie]]</f>
        <v>BrydzinskiMariusz</v>
      </c>
      <c r="K406">
        <f>COUNTIF(pesele[nameid],pesele[[#This Row],[nameid]])-1</f>
        <v>0</v>
      </c>
      <c r="L406" s="9" t="str">
        <f>LEFT(pesele[[#This Row],[Imie]],1)&amp;LEFT(pesele[[#This Row],[Nazwisko]],3)&amp;RIGHT(pesele[[#This Row],[PESEL]],1)</f>
        <v>MBry2</v>
      </c>
      <c r="M406" s="9">
        <f>COUNTIF(pesele[id],pesele[[#This Row],[id]])-1</f>
        <v>0</v>
      </c>
    </row>
    <row r="407" spans="1:13" x14ac:dyDescent="0.25">
      <c r="A407" t="s">
        <v>1023</v>
      </c>
      <c r="B407" t="s">
        <v>1024</v>
      </c>
      <c r="C407" t="s">
        <v>166</v>
      </c>
      <c r="D407">
        <f>MID(pesele[[#This Row],[PESEL]],1,2)+1900+IF(pesele[[#This Row],[miesiac]]&gt;13,100,0)</f>
        <v>1985</v>
      </c>
      <c r="E407">
        <f>IF(VALUE(MID(pesele[[#This Row],[PESEL]],3,2))&gt;13,VALUE(MID(pesele[[#This Row],[PESEL]],3,2))-20,VALUE(MID(pesele[[#This Row],[PESEL]],3,2)))</f>
        <v>5</v>
      </c>
      <c r="F407">
        <f>VALUE(MID(pesele[[#This Row],[PESEL]],6,2))</f>
        <v>13</v>
      </c>
      <c r="G407" s="9">
        <f>VALUE(MID(pesele[[#This Row],[PESEL]],7,2))</f>
        <v>35</v>
      </c>
      <c r="H407" t="str">
        <f>IF(MOD(MID(pesele[[#This Row],[PESEL]],10,1),2)=0,"k","m")</f>
        <v>m</v>
      </c>
      <c r="I407">
        <f>IF(pesele[[#This Row],[plec]]="k",IF(RIGHT(pesele[[#This Row],[Imie]],1)="a",0,1),0)</f>
        <v>0</v>
      </c>
      <c r="J407" t="str">
        <f>pesele[[#This Row],[Nazwisko]]&amp;pesele[[#This Row],[Imie]]</f>
        <v>RembiewskiJakub</v>
      </c>
      <c r="K407">
        <f>COUNTIF(pesele[nameid],pesele[[#This Row],[nameid]])-1</f>
        <v>0</v>
      </c>
      <c r="L407" s="9" t="str">
        <f>LEFT(pesele[[#This Row],[Imie]],1)&amp;LEFT(pesele[[#This Row],[Nazwisko]],3)&amp;RIGHT(pesele[[#This Row],[PESEL]],1)</f>
        <v>JRem4</v>
      </c>
      <c r="M407" s="9">
        <f>COUNTIF(pesele[id],pesele[[#This Row],[id]])-1</f>
        <v>0</v>
      </c>
    </row>
    <row r="408" spans="1:13" x14ac:dyDescent="0.25">
      <c r="A408" t="s">
        <v>830</v>
      </c>
      <c r="B408" t="s">
        <v>831</v>
      </c>
      <c r="C408" t="s">
        <v>832</v>
      </c>
      <c r="D408">
        <f>MID(pesele[[#This Row],[PESEL]],1,2)+1900+IF(pesele[[#This Row],[miesiac]]&gt;13,100,0)</f>
        <v>1950</v>
      </c>
      <c r="E408">
        <f>IF(VALUE(MID(pesele[[#This Row],[PESEL]],3,2))&gt;13,VALUE(MID(pesele[[#This Row],[PESEL]],3,2))-20,VALUE(MID(pesele[[#This Row],[PESEL]],3,2)))</f>
        <v>10</v>
      </c>
      <c r="F408">
        <f>VALUE(MID(pesele[[#This Row],[PESEL]],6,2))</f>
        <v>63</v>
      </c>
      <c r="G408" s="9">
        <f>VALUE(MID(pesele[[#This Row],[PESEL]],7,2))</f>
        <v>36</v>
      </c>
      <c r="H408" t="str">
        <f>IF(MOD(MID(pesele[[#This Row],[PESEL]],10,1),2)=0,"k","m")</f>
        <v>m</v>
      </c>
      <c r="I408">
        <f>IF(pesele[[#This Row],[plec]]="k",IF(RIGHT(pesele[[#This Row],[Imie]],1)="a",0,1),0)</f>
        <v>0</v>
      </c>
      <c r="J408" t="str">
        <f>pesele[[#This Row],[Nazwisko]]&amp;pesele[[#This Row],[Imie]]</f>
        <v>SwistekDamian</v>
      </c>
      <c r="K408">
        <f>COUNTIF(pesele[nameid],pesele[[#This Row],[nameid]])-1</f>
        <v>0</v>
      </c>
      <c r="L408" s="9" t="str">
        <f>LEFT(pesele[[#This Row],[Imie]],1)&amp;LEFT(pesele[[#This Row],[Nazwisko]],3)&amp;RIGHT(pesele[[#This Row],[PESEL]],1)</f>
        <v>DSwi5</v>
      </c>
      <c r="M408" s="9">
        <f>COUNTIF(pesele[id],pesele[[#This Row],[id]])-1</f>
        <v>0</v>
      </c>
    </row>
    <row r="409" spans="1:13" x14ac:dyDescent="0.25">
      <c r="A409" t="s">
        <v>869</v>
      </c>
      <c r="B409" t="s">
        <v>870</v>
      </c>
      <c r="C409" t="s">
        <v>260</v>
      </c>
      <c r="D409">
        <f>MID(pesele[[#This Row],[PESEL]],1,2)+1900+IF(pesele[[#This Row],[miesiac]]&gt;13,100,0)</f>
        <v>1959</v>
      </c>
      <c r="E409">
        <f>IF(VALUE(MID(pesele[[#This Row],[PESEL]],3,2))&gt;13,VALUE(MID(pesele[[#This Row],[PESEL]],3,2))-20,VALUE(MID(pesele[[#This Row],[PESEL]],3,2)))</f>
        <v>8</v>
      </c>
      <c r="F409">
        <f>VALUE(MID(pesele[[#This Row],[PESEL]],6,2))</f>
        <v>3</v>
      </c>
      <c r="G409" s="9">
        <f>VALUE(MID(pesele[[#This Row],[PESEL]],7,2))</f>
        <v>36</v>
      </c>
      <c r="H409" t="str">
        <f>IF(MOD(MID(pesele[[#This Row],[PESEL]],10,1),2)=0,"k","m")</f>
        <v>m</v>
      </c>
      <c r="I409">
        <f>IF(pesele[[#This Row],[plec]]="k",IF(RIGHT(pesele[[#This Row],[Imie]],1)="a",0,1),0)</f>
        <v>0</v>
      </c>
      <c r="J409" t="str">
        <f>pesele[[#This Row],[Nazwisko]]&amp;pesele[[#This Row],[Imie]]</f>
        <v>SobolFilip</v>
      </c>
      <c r="K409">
        <f>COUNTIF(pesele[nameid],pesele[[#This Row],[nameid]])-1</f>
        <v>0</v>
      </c>
      <c r="L409" s="9" t="str">
        <f>LEFT(pesele[[#This Row],[Imie]],1)&amp;LEFT(pesele[[#This Row],[Nazwisko]],3)&amp;RIGHT(pesele[[#This Row],[PESEL]],1)</f>
        <v>FSob7</v>
      </c>
      <c r="M409" s="9">
        <f>COUNTIF(pesele[id],pesele[[#This Row],[id]])-1</f>
        <v>0</v>
      </c>
    </row>
    <row r="410" spans="1:13" x14ac:dyDescent="0.25">
      <c r="A410" t="s">
        <v>846</v>
      </c>
      <c r="B410" t="s">
        <v>847</v>
      </c>
      <c r="C410" t="s">
        <v>848</v>
      </c>
      <c r="D410">
        <f>MID(pesele[[#This Row],[PESEL]],1,2)+1900+IF(pesele[[#This Row],[miesiac]]&gt;13,100,0)</f>
        <v>1954</v>
      </c>
      <c r="E410">
        <f>IF(VALUE(MID(pesele[[#This Row],[PESEL]],3,2))&gt;13,VALUE(MID(pesele[[#This Row],[PESEL]],3,2))-20,VALUE(MID(pesele[[#This Row],[PESEL]],3,2)))</f>
        <v>2</v>
      </c>
      <c r="F410">
        <f>VALUE(MID(pesele[[#This Row],[PESEL]],6,2))</f>
        <v>83</v>
      </c>
      <c r="G410" s="9">
        <f>VALUE(MID(pesele[[#This Row],[PESEL]],7,2))</f>
        <v>37</v>
      </c>
      <c r="H410" t="str">
        <f>IF(MOD(MID(pesele[[#This Row],[PESEL]],10,1),2)=0,"k","m")</f>
        <v>m</v>
      </c>
      <c r="I410">
        <f>IF(pesele[[#This Row],[plec]]="k",IF(RIGHT(pesele[[#This Row],[Imie]],1)="a",0,1),0)</f>
        <v>0</v>
      </c>
      <c r="J410" t="str">
        <f>pesele[[#This Row],[Nazwisko]]&amp;pesele[[#This Row],[Imie]]</f>
        <v>SilakowskiHenryk</v>
      </c>
      <c r="K410">
        <f>COUNTIF(pesele[nameid],pesele[[#This Row],[nameid]])-1</f>
        <v>0</v>
      </c>
      <c r="L410" s="9" t="str">
        <f>LEFT(pesele[[#This Row],[Imie]],1)&amp;LEFT(pesele[[#This Row],[Nazwisko]],3)&amp;RIGHT(pesele[[#This Row],[PESEL]],1)</f>
        <v>HSil7</v>
      </c>
      <c r="M410" s="9">
        <f>COUNTIF(pesele[id],pesele[[#This Row],[id]])-1</f>
        <v>0</v>
      </c>
    </row>
    <row r="411" spans="1:13" x14ac:dyDescent="0.25">
      <c r="A411" t="s">
        <v>1065</v>
      </c>
      <c r="B411" t="s">
        <v>1066</v>
      </c>
      <c r="C411" t="s">
        <v>142</v>
      </c>
      <c r="D411">
        <f>MID(pesele[[#This Row],[PESEL]],1,2)+1900+IF(pesele[[#This Row],[miesiac]]&gt;13,100,0)</f>
        <v>1989</v>
      </c>
      <c r="E411">
        <f>IF(VALUE(MID(pesele[[#This Row],[PESEL]],3,2))&gt;13,VALUE(MID(pesele[[#This Row],[PESEL]],3,2))-20,VALUE(MID(pesele[[#This Row],[PESEL]],3,2)))</f>
        <v>1</v>
      </c>
      <c r="F411">
        <f>VALUE(MID(pesele[[#This Row],[PESEL]],6,2))</f>
        <v>73</v>
      </c>
      <c r="G411" s="9">
        <f>VALUE(MID(pesele[[#This Row],[PESEL]],7,2))</f>
        <v>37</v>
      </c>
      <c r="H411" t="str">
        <f>IF(MOD(MID(pesele[[#This Row],[PESEL]],10,1),2)=0,"k","m")</f>
        <v>k</v>
      </c>
      <c r="I411">
        <f>IF(pesele[[#This Row],[plec]]="k",IF(RIGHT(pesele[[#This Row],[Imie]],1)="a",0,1),0)</f>
        <v>0</v>
      </c>
      <c r="J411" t="str">
        <f>pesele[[#This Row],[Nazwisko]]&amp;pesele[[#This Row],[Imie]]</f>
        <v>NowakowskaKornelia</v>
      </c>
      <c r="K411">
        <f>COUNTIF(pesele[nameid],pesele[[#This Row],[nameid]])-1</f>
        <v>0</v>
      </c>
      <c r="L411" s="9" t="str">
        <f>LEFT(pesele[[#This Row],[Imie]],1)&amp;LEFT(pesele[[#This Row],[Nazwisko]],3)&amp;RIGHT(pesele[[#This Row],[PESEL]],1)</f>
        <v>KNow4</v>
      </c>
      <c r="M411" s="9">
        <f>COUNTIF(pesele[id],pesele[[#This Row],[id]])-1</f>
        <v>0</v>
      </c>
    </row>
    <row r="412" spans="1:13" x14ac:dyDescent="0.25">
      <c r="A412" t="s">
        <v>1015</v>
      </c>
      <c r="B412" t="s">
        <v>1016</v>
      </c>
      <c r="C412" t="s">
        <v>1017</v>
      </c>
      <c r="D412">
        <f>MID(pesele[[#This Row],[PESEL]],1,2)+1900+IF(pesele[[#This Row],[miesiac]]&gt;13,100,0)</f>
        <v>1984</v>
      </c>
      <c r="E412">
        <f>IF(VALUE(MID(pesele[[#This Row],[PESEL]],3,2))&gt;13,VALUE(MID(pesele[[#This Row],[PESEL]],3,2))-20,VALUE(MID(pesele[[#This Row],[PESEL]],3,2)))</f>
        <v>5</v>
      </c>
      <c r="F412">
        <f>VALUE(MID(pesele[[#This Row],[PESEL]],6,2))</f>
        <v>84</v>
      </c>
      <c r="G412" s="9">
        <f>VALUE(MID(pesele[[#This Row],[PESEL]],7,2))</f>
        <v>40</v>
      </c>
      <c r="H412" t="str">
        <f>IF(MOD(MID(pesele[[#This Row],[PESEL]],10,1),2)=0,"k","m")</f>
        <v>k</v>
      </c>
      <c r="I412">
        <f>IF(pesele[[#This Row],[plec]]="k",IF(RIGHT(pesele[[#This Row],[Imie]],1)="a",0,1),0)</f>
        <v>1</v>
      </c>
      <c r="J412" t="str">
        <f>pesele[[#This Row],[Nazwisko]]&amp;pesele[[#This Row],[Imie]]</f>
        <v>HelinskaInes</v>
      </c>
      <c r="K412">
        <f>COUNTIF(pesele[nameid],pesele[[#This Row],[nameid]])-1</f>
        <v>0</v>
      </c>
      <c r="L412" s="9" t="str">
        <f>LEFT(pesele[[#This Row],[Imie]],1)&amp;LEFT(pesele[[#This Row],[Nazwisko]],3)&amp;RIGHT(pesele[[#This Row],[PESEL]],1)</f>
        <v>IHel9</v>
      </c>
      <c r="M412" s="9">
        <f>COUNTIF(pesele[id],pesele[[#This Row],[id]])-1</f>
        <v>0</v>
      </c>
    </row>
    <row r="413" spans="1:13" x14ac:dyDescent="0.25">
      <c r="A413" t="s">
        <v>1040</v>
      </c>
      <c r="B413" t="s">
        <v>1041</v>
      </c>
      <c r="C413" t="s">
        <v>233</v>
      </c>
      <c r="D413">
        <f>MID(pesele[[#This Row],[PESEL]],1,2)+1900+IF(pesele[[#This Row],[miesiac]]&gt;13,100,0)</f>
        <v>1986</v>
      </c>
      <c r="E413">
        <f>IF(VALUE(MID(pesele[[#This Row],[PESEL]],3,2))&gt;13,VALUE(MID(pesele[[#This Row],[PESEL]],3,2))-20,VALUE(MID(pesele[[#This Row],[PESEL]],3,2)))</f>
        <v>8</v>
      </c>
      <c r="F413">
        <f>VALUE(MID(pesele[[#This Row],[PESEL]],6,2))</f>
        <v>94</v>
      </c>
      <c r="G413" s="9">
        <f>VALUE(MID(pesele[[#This Row],[PESEL]],7,2))</f>
        <v>41</v>
      </c>
      <c r="H413" t="str">
        <f>IF(MOD(MID(pesele[[#This Row],[PESEL]],10,1),2)=0,"k","m")</f>
        <v>k</v>
      </c>
      <c r="I413">
        <f>IF(pesele[[#This Row],[plec]]="k",IF(RIGHT(pesele[[#This Row],[Imie]],1)="a",0,1),0)</f>
        <v>0</v>
      </c>
      <c r="J413" t="str">
        <f>pesele[[#This Row],[Nazwisko]]&amp;pesele[[#This Row],[Imie]]</f>
        <v>CiesielskaWiktoria</v>
      </c>
      <c r="K413">
        <f>COUNTIF(pesele[nameid],pesele[[#This Row],[nameid]])-1</f>
        <v>0</v>
      </c>
      <c r="L413" s="9" t="str">
        <f>LEFT(pesele[[#This Row],[Imie]],1)&amp;LEFT(pesele[[#This Row],[Nazwisko]],3)&amp;RIGHT(pesele[[#This Row],[PESEL]],1)</f>
        <v>WCie9</v>
      </c>
      <c r="M413" s="9">
        <f>COUNTIF(pesele[id],pesele[[#This Row],[id]])-1</f>
        <v>0</v>
      </c>
    </row>
    <row r="414" spans="1:13" x14ac:dyDescent="0.25">
      <c r="A414" t="s">
        <v>1042</v>
      </c>
      <c r="B414" t="s">
        <v>1043</v>
      </c>
      <c r="C414" t="s">
        <v>89</v>
      </c>
      <c r="D414">
        <f>MID(pesele[[#This Row],[PESEL]],1,2)+1900+IF(pesele[[#This Row],[miesiac]]&gt;13,100,0)</f>
        <v>1986</v>
      </c>
      <c r="E414">
        <f>IF(VALUE(MID(pesele[[#This Row],[PESEL]],3,2))&gt;13,VALUE(MID(pesele[[#This Row],[PESEL]],3,2))-20,VALUE(MID(pesele[[#This Row],[PESEL]],3,2)))</f>
        <v>8</v>
      </c>
      <c r="F414">
        <f>VALUE(MID(pesele[[#This Row],[PESEL]],6,2))</f>
        <v>44</v>
      </c>
      <c r="G414" s="9">
        <f>VALUE(MID(pesele[[#This Row],[PESEL]],7,2))</f>
        <v>43</v>
      </c>
      <c r="H414" t="str">
        <f>IF(MOD(MID(pesele[[#This Row],[PESEL]],10,1),2)=0,"k","m")</f>
        <v>k</v>
      </c>
      <c r="I414">
        <f>IF(pesele[[#This Row],[plec]]="k",IF(RIGHT(pesele[[#This Row],[Imie]],1)="a",0,1),0)</f>
        <v>0</v>
      </c>
      <c r="J414" t="str">
        <f>pesele[[#This Row],[Nazwisko]]&amp;pesele[[#This Row],[Imie]]</f>
        <v>LangeMaja</v>
      </c>
      <c r="K414">
        <f>COUNTIF(pesele[nameid],pesele[[#This Row],[nameid]])-1</f>
        <v>0</v>
      </c>
      <c r="L414" s="9" t="str">
        <f>LEFT(pesele[[#This Row],[Imie]],1)&amp;LEFT(pesele[[#This Row],[Nazwisko]],3)&amp;RIGHT(pesele[[#This Row],[PESEL]],1)</f>
        <v>MLan5</v>
      </c>
      <c r="M414" s="9">
        <f>COUNTIF(pesele[id],pesele[[#This Row],[id]])-1</f>
        <v>0</v>
      </c>
    </row>
    <row r="415" spans="1:13" x14ac:dyDescent="0.25">
      <c r="A415" t="s">
        <v>1102</v>
      </c>
      <c r="B415" t="s">
        <v>1103</v>
      </c>
      <c r="C415" t="s">
        <v>617</v>
      </c>
      <c r="D415">
        <f>MID(pesele[[#This Row],[PESEL]],1,2)+1900+IF(pesele[[#This Row],[miesiac]]&gt;13,100,0)</f>
        <v>1989</v>
      </c>
      <c r="E415">
        <f>IF(VALUE(MID(pesele[[#This Row],[PESEL]],3,2))&gt;13,VALUE(MID(pesele[[#This Row],[PESEL]],3,2))-20,VALUE(MID(pesele[[#This Row],[PESEL]],3,2)))</f>
        <v>6</v>
      </c>
      <c r="F415">
        <f>VALUE(MID(pesele[[#This Row],[PESEL]],6,2))</f>
        <v>64</v>
      </c>
      <c r="G415" s="9">
        <f>VALUE(MID(pesele[[#This Row],[PESEL]],7,2))</f>
        <v>44</v>
      </c>
      <c r="H415" t="str">
        <f>IF(MOD(MID(pesele[[#This Row],[PESEL]],10,1),2)=0,"k","m")</f>
        <v>k</v>
      </c>
      <c r="I415">
        <f>IF(pesele[[#This Row],[plec]]="k",IF(RIGHT(pesele[[#This Row],[Imie]],1)="a",0,1),0)</f>
        <v>0</v>
      </c>
      <c r="J415" t="str">
        <f>pesele[[#This Row],[Nazwisko]]&amp;pesele[[#This Row],[Imie]]</f>
        <v>MurczynskaLaura</v>
      </c>
      <c r="K415">
        <f>COUNTIF(pesele[nameid],pesele[[#This Row],[nameid]])-1</f>
        <v>0</v>
      </c>
      <c r="L415" s="9" t="str">
        <f>LEFT(pesele[[#This Row],[Imie]],1)&amp;LEFT(pesele[[#This Row],[Nazwisko]],3)&amp;RIGHT(pesele[[#This Row],[PESEL]],1)</f>
        <v>LMur3</v>
      </c>
      <c r="M415" s="9">
        <f>COUNTIF(pesele[id],pesele[[#This Row],[id]])-1</f>
        <v>0</v>
      </c>
    </row>
    <row r="416" spans="1:13" x14ac:dyDescent="0.25">
      <c r="A416" t="s">
        <v>988</v>
      </c>
      <c r="B416" t="s">
        <v>989</v>
      </c>
      <c r="C416" t="s">
        <v>419</v>
      </c>
      <c r="D416">
        <f>MID(pesele[[#This Row],[PESEL]],1,2)+1900+IF(pesele[[#This Row],[miesiac]]&gt;13,100,0)</f>
        <v>1978</v>
      </c>
      <c r="E416">
        <f>IF(VALUE(MID(pesele[[#This Row],[PESEL]],3,2))&gt;13,VALUE(MID(pesele[[#This Row],[PESEL]],3,2))-20,VALUE(MID(pesele[[#This Row],[PESEL]],3,2)))</f>
        <v>10</v>
      </c>
      <c r="F416">
        <f>VALUE(MID(pesele[[#This Row],[PESEL]],6,2))</f>
        <v>94</v>
      </c>
      <c r="G416" s="9">
        <f>VALUE(MID(pesele[[#This Row],[PESEL]],7,2))</f>
        <v>45</v>
      </c>
      <c r="H416" t="str">
        <f>IF(MOD(MID(pesele[[#This Row],[PESEL]],10,1),2)=0,"k","m")</f>
        <v>k</v>
      </c>
      <c r="I416">
        <f>IF(pesele[[#This Row],[plec]]="k",IF(RIGHT(pesele[[#This Row],[Imie]],1)="a",0,1),0)</f>
        <v>0</v>
      </c>
      <c r="J416" t="str">
        <f>pesele[[#This Row],[Nazwisko]]&amp;pesele[[#This Row],[Imie]]</f>
        <v>MazurkiewiczLena</v>
      </c>
      <c r="K416">
        <f>COUNTIF(pesele[nameid],pesele[[#This Row],[nameid]])-1</f>
        <v>0</v>
      </c>
      <c r="L416" s="9" t="str">
        <f>LEFT(pesele[[#This Row],[Imie]],1)&amp;LEFT(pesele[[#This Row],[Nazwisko]],3)&amp;RIGHT(pesele[[#This Row],[PESEL]],1)</f>
        <v>LMaz3</v>
      </c>
      <c r="M416" s="9">
        <f>COUNTIF(pesele[id],pesele[[#This Row],[id]])-1</f>
        <v>0</v>
      </c>
    </row>
    <row r="417" spans="1:13" x14ac:dyDescent="0.25">
      <c r="A417" t="s">
        <v>997</v>
      </c>
      <c r="B417" t="s">
        <v>998</v>
      </c>
      <c r="C417" t="s">
        <v>260</v>
      </c>
      <c r="D417">
        <f>MID(pesele[[#This Row],[PESEL]],1,2)+1900+IF(pesele[[#This Row],[miesiac]]&gt;13,100,0)</f>
        <v>1979</v>
      </c>
      <c r="E417">
        <f>IF(VALUE(MID(pesele[[#This Row],[PESEL]],3,2))&gt;13,VALUE(MID(pesele[[#This Row],[PESEL]],3,2))-20,VALUE(MID(pesele[[#This Row],[PESEL]],3,2)))</f>
        <v>10</v>
      </c>
      <c r="F417">
        <f>VALUE(MID(pesele[[#This Row],[PESEL]],6,2))</f>
        <v>14</v>
      </c>
      <c r="G417" s="9">
        <f>VALUE(MID(pesele[[#This Row],[PESEL]],7,2))</f>
        <v>46</v>
      </c>
      <c r="H417" t="str">
        <f>IF(MOD(MID(pesele[[#This Row],[PESEL]],10,1),2)=0,"k","m")</f>
        <v>m</v>
      </c>
      <c r="I417">
        <f>IF(pesele[[#This Row],[plec]]="k",IF(RIGHT(pesele[[#This Row],[Imie]],1)="a",0,1),0)</f>
        <v>0</v>
      </c>
      <c r="J417" t="str">
        <f>pesele[[#This Row],[Nazwisko]]&amp;pesele[[#This Row],[Imie]]</f>
        <v>StrupiechowskiFilip</v>
      </c>
      <c r="K417">
        <f>COUNTIF(pesele[nameid],pesele[[#This Row],[nameid]])-1</f>
        <v>0</v>
      </c>
      <c r="L417" s="9" t="str">
        <f>LEFT(pesele[[#This Row],[Imie]],1)&amp;LEFT(pesele[[#This Row],[Nazwisko]],3)&amp;RIGHT(pesele[[#This Row],[PESEL]],1)</f>
        <v>FStr7</v>
      </c>
      <c r="M417" s="9">
        <f>COUNTIF(pesele[id],pesele[[#This Row],[id]])-1</f>
        <v>0</v>
      </c>
    </row>
    <row r="418" spans="1:13" x14ac:dyDescent="0.25">
      <c r="A418" t="s">
        <v>1008</v>
      </c>
      <c r="B418" t="s">
        <v>1009</v>
      </c>
      <c r="C418" t="s">
        <v>1010</v>
      </c>
      <c r="D418">
        <f>MID(pesele[[#This Row],[PESEL]],1,2)+1900+IF(pesele[[#This Row],[miesiac]]&gt;13,100,0)</f>
        <v>1983</v>
      </c>
      <c r="E418">
        <f>IF(VALUE(MID(pesele[[#This Row],[PESEL]],3,2))&gt;13,VALUE(MID(pesele[[#This Row],[PESEL]],3,2))-20,VALUE(MID(pesele[[#This Row],[PESEL]],3,2)))</f>
        <v>4</v>
      </c>
      <c r="F418">
        <f>VALUE(MID(pesele[[#This Row],[PESEL]],6,2))</f>
        <v>94</v>
      </c>
      <c r="G418" s="9">
        <f>VALUE(MID(pesele[[#This Row],[PESEL]],7,2))</f>
        <v>47</v>
      </c>
      <c r="H418" t="str">
        <f>IF(MOD(MID(pesele[[#This Row],[PESEL]],10,1),2)=0,"k","m")</f>
        <v>k</v>
      </c>
      <c r="I418">
        <f>IF(pesele[[#This Row],[plec]]="k",IF(RIGHT(pesele[[#This Row],[Imie]],1)="a",0,1),0)</f>
        <v>0</v>
      </c>
      <c r="J418" t="str">
        <f>pesele[[#This Row],[Nazwisko]]&amp;pesele[[#This Row],[Imie]]</f>
        <v>BskArleta</v>
      </c>
      <c r="K418">
        <f>COUNTIF(pesele[nameid],pesele[[#This Row],[nameid]])-1</f>
        <v>0</v>
      </c>
      <c r="L418" s="9" t="str">
        <f>LEFT(pesele[[#This Row],[Imie]],1)&amp;LEFT(pesele[[#This Row],[Nazwisko]],3)&amp;RIGHT(pesele[[#This Row],[PESEL]],1)</f>
        <v>ABsk2</v>
      </c>
      <c r="M418" s="9">
        <f>COUNTIF(pesele[id],pesele[[#This Row],[id]])-1</f>
        <v>0</v>
      </c>
    </row>
    <row r="419" spans="1:13" x14ac:dyDescent="0.25">
      <c r="A419" t="s">
        <v>922</v>
      </c>
      <c r="B419" t="s">
        <v>923</v>
      </c>
      <c r="C419" t="s">
        <v>166</v>
      </c>
      <c r="D419">
        <f>MID(pesele[[#This Row],[PESEL]],1,2)+1900+IF(pesele[[#This Row],[miesiac]]&gt;13,100,0)</f>
        <v>1967</v>
      </c>
      <c r="E419">
        <f>IF(VALUE(MID(pesele[[#This Row],[PESEL]],3,2))&gt;13,VALUE(MID(pesele[[#This Row],[PESEL]],3,2))-20,VALUE(MID(pesele[[#This Row],[PESEL]],3,2)))</f>
        <v>11</v>
      </c>
      <c r="F419">
        <f>VALUE(MID(pesele[[#This Row],[PESEL]],6,2))</f>
        <v>4</v>
      </c>
      <c r="G419" s="9">
        <f>VALUE(MID(pesele[[#This Row],[PESEL]],7,2))</f>
        <v>48</v>
      </c>
      <c r="H419" t="str">
        <f>IF(MOD(MID(pesele[[#This Row],[PESEL]],10,1),2)=0,"k","m")</f>
        <v>m</v>
      </c>
      <c r="I419">
        <f>IF(pesele[[#This Row],[plec]]="k",IF(RIGHT(pesele[[#This Row],[Imie]],1)="a",0,1),0)</f>
        <v>0</v>
      </c>
      <c r="J419" t="str">
        <f>pesele[[#This Row],[Nazwisko]]&amp;pesele[[#This Row],[Imie]]</f>
        <v>PorydzajJakub</v>
      </c>
      <c r="K419">
        <f>COUNTIF(pesele[nameid],pesele[[#This Row],[nameid]])-1</f>
        <v>0</v>
      </c>
      <c r="L419" s="9" t="str">
        <f>LEFT(pesele[[#This Row],[Imie]],1)&amp;LEFT(pesele[[#This Row],[Nazwisko]],3)&amp;RIGHT(pesele[[#This Row],[PESEL]],1)</f>
        <v>JPor0</v>
      </c>
      <c r="M419" s="9">
        <f>COUNTIF(pesele[id],pesele[[#This Row],[id]])-1</f>
        <v>0</v>
      </c>
    </row>
    <row r="420" spans="1:13" x14ac:dyDescent="0.25">
      <c r="A420" t="s">
        <v>1004</v>
      </c>
      <c r="B420" t="s">
        <v>1005</v>
      </c>
      <c r="C420" t="s">
        <v>260</v>
      </c>
      <c r="D420">
        <f>MID(pesele[[#This Row],[PESEL]],1,2)+1900+IF(pesele[[#This Row],[miesiac]]&gt;13,100,0)</f>
        <v>1981</v>
      </c>
      <c r="E420">
        <f>IF(VALUE(MID(pesele[[#This Row],[PESEL]],3,2))&gt;13,VALUE(MID(pesele[[#This Row],[PESEL]],3,2))-20,VALUE(MID(pesele[[#This Row],[PESEL]],3,2)))</f>
        <v>10</v>
      </c>
      <c r="F420">
        <f>VALUE(MID(pesele[[#This Row],[PESEL]],6,2))</f>
        <v>14</v>
      </c>
      <c r="G420" s="9">
        <f>VALUE(MID(pesele[[#This Row],[PESEL]],7,2))</f>
        <v>48</v>
      </c>
      <c r="H420" t="str">
        <f>IF(MOD(MID(pesele[[#This Row],[PESEL]],10,1),2)=0,"k","m")</f>
        <v>m</v>
      </c>
      <c r="I420">
        <f>IF(pesele[[#This Row],[plec]]="k",IF(RIGHT(pesele[[#This Row],[Imie]],1)="a",0,1),0)</f>
        <v>0</v>
      </c>
      <c r="J420" t="str">
        <f>pesele[[#This Row],[Nazwisko]]&amp;pesele[[#This Row],[Imie]]</f>
        <v>SpychalaFilip</v>
      </c>
      <c r="K420">
        <f>COUNTIF(pesele[nameid],pesele[[#This Row],[nameid]])-1</f>
        <v>0</v>
      </c>
      <c r="L420" s="9" t="str">
        <f>LEFT(pesele[[#This Row],[Imie]],1)&amp;LEFT(pesele[[#This Row],[Nazwisko]],3)&amp;RIGHT(pesele[[#This Row],[PESEL]],1)</f>
        <v>FSpy0</v>
      </c>
      <c r="M420" s="9">
        <f>COUNTIF(pesele[id],pesele[[#This Row],[id]])-1</f>
        <v>0</v>
      </c>
    </row>
    <row r="421" spans="1:13" x14ac:dyDescent="0.25">
      <c r="A421" t="s">
        <v>924</v>
      </c>
      <c r="B421" t="s">
        <v>925</v>
      </c>
      <c r="C421" t="s">
        <v>309</v>
      </c>
      <c r="D421">
        <f>MID(pesele[[#This Row],[PESEL]],1,2)+1900+IF(pesele[[#This Row],[miesiac]]&gt;13,100,0)</f>
        <v>1967</v>
      </c>
      <c r="E421">
        <f>IF(VALUE(MID(pesele[[#This Row],[PESEL]],3,2))&gt;13,VALUE(MID(pesele[[#This Row],[PESEL]],3,2))-20,VALUE(MID(pesele[[#This Row],[PESEL]],3,2)))</f>
        <v>12</v>
      </c>
      <c r="F421">
        <f>VALUE(MID(pesele[[#This Row],[PESEL]],6,2))</f>
        <v>74</v>
      </c>
      <c r="G421" s="9">
        <f>VALUE(MID(pesele[[#This Row],[PESEL]],7,2))</f>
        <v>49</v>
      </c>
      <c r="H421" t="str">
        <f>IF(MOD(MID(pesele[[#This Row],[PESEL]],10,1),2)=0,"k","m")</f>
        <v>k</v>
      </c>
      <c r="I421">
        <f>IF(pesele[[#This Row],[plec]]="k",IF(RIGHT(pesele[[#This Row],[Imie]],1)="a",0,1),0)</f>
        <v>0</v>
      </c>
      <c r="J421" t="str">
        <f>pesele[[#This Row],[Nazwisko]]&amp;pesele[[#This Row],[Imie]]</f>
        <v>SachseJulia</v>
      </c>
      <c r="K421">
        <f>COUNTIF(pesele[nameid],pesele[[#This Row],[nameid]])-1</f>
        <v>0</v>
      </c>
      <c r="L421" s="9" t="str">
        <f>LEFT(pesele[[#This Row],[Imie]],1)&amp;LEFT(pesele[[#This Row],[Nazwisko]],3)&amp;RIGHT(pesele[[#This Row],[PESEL]],1)</f>
        <v>JSac3</v>
      </c>
      <c r="M421" s="9">
        <f>COUNTIF(pesele[id],pesele[[#This Row],[id]])-1</f>
        <v>0</v>
      </c>
    </row>
    <row r="422" spans="1:13" x14ac:dyDescent="0.25">
      <c r="A422" t="s">
        <v>959</v>
      </c>
      <c r="B422" t="s">
        <v>960</v>
      </c>
      <c r="C422" t="s">
        <v>464</v>
      </c>
      <c r="D422">
        <f>MID(pesele[[#This Row],[PESEL]],1,2)+1900+IF(pesele[[#This Row],[miesiac]]&gt;13,100,0)</f>
        <v>1974</v>
      </c>
      <c r="E422">
        <f>IF(VALUE(MID(pesele[[#This Row],[PESEL]],3,2))&gt;13,VALUE(MID(pesele[[#This Row],[PESEL]],3,2))-20,VALUE(MID(pesele[[#This Row],[PESEL]],3,2)))</f>
        <v>4</v>
      </c>
      <c r="F422">
        <f>VALUE(MID(pesele[[#This Row],[PESEL]],6,2))</f>
        <v>24</v>
      </c>
      <c r="G422" s="9">
        <f>VALUE(MID(pesele[[#This Row],[PESEL]],7,2))</f>
        <v>49</v>
      </c>
      <c r="H422" t="str">
        <f>IF(MOD(MID(pesele[[#This Row],[PESEL]],10,1),2)=0,"k","m")</f>
        <v>m</v>
      </c>
      <c r="I422">
        <f>IF(pesele[[#This Row],[plec]]="k",IF(RIGHT(pesele[[#This Row],[Imie]],1)="a",0,1),0)</f>
        <v>0</v>
      </c>
      <c r="J422" t="str">
        <f>pesele[[#This Row],[Nazwisko]]&amp;pesele[[#This Row],[Imie]]</f>
        <v>ZawiszaAdrian</v>
      </c>
      <c r="K422">
        <f>COUNTIF(pesele[nameid],pesele[[#This Row],[nameid]])-1</f>
        <v>0</v>
      </c>
      <c r="L422" s="9" t="str">
        <f>LEFT(pesele[[#This Row],[Imie]],1)&amp;LEFT(pesele[[#This Row],[Nazwisko]],3)&amp;RIGHT(pesele[[#This Row],[PESEL]],1)</f>
        <v>AZaw8</v>
      </c>
      <c r="M422" s="9">
        <f>COUNTIF(pesele[id],pesele[[#This Row],[id]])-1</f>
        <v>0</v>
      </c>
    </row>
    <row r="423" spans="1:13" x14ac:dyDescent="0.25">
      <c r="A423" t="s">
        <v>1096</v>
      </c>
      <c r="B423" t="s">
        <v>1097</v>
      </c>
      <c r="C423" t="s">
        <v>166</v>
      </c>
      <c r="D423">
        <f>MID(pesele[[#This Row],[PESEL]],1,2)+1900+IF(pesele[[#This Row],[miesiac]]&gt;13,100,0)</f>
        <v>1989</v>
      </c>
      <c r="E423">
        <f>IF(VALUE(MID(pesele[[#This Row],[PESEL]],3,2))&gt;13,VALUE(MID(pesele[[#This Row],[PESEL]],3,2))-20,VALUE(MID(pesele[[#This Row],[PESEL]],3,2)))</f>
        <v>4</v>
      </c>
      <c r="F423">
        <f>VALUE(MID(pesele[[#This Row],[PESEL]],6,2))</f>
        <v>75</v>
      </c>
      <c r="G423" s="9">
        <f>VALUE(MID(pesele[[#This Row],[PESEL]],7,2))</f>
        <v>50</v>
      </c>
      <c r="H423" t="str">
        <f>IF(MOD(MID(pesele[[#This Row],[PESEL]],10,1),2)=0,"k","m")</f>
        <v>m</v>
      </c>
      <c r="I423">
        <f>IF(pesele[[#This Row],[plec]]="k",IF(RIGHT(pesele[[#This Row],[Imie]],1)="a",0,1),0)</f>
        <v>0</v>
      </c>
      <c r="J423" t="str">
        <f>pesele[[#This Row],[Nazwisko]]&amp;pesele[[#This Row],[Imie]]</f>
        <v>RadziszewskiJakub</v>
      </c>
      <c r="K423">
        <f>COUNTIF(pesele[nameid],pesele[[#This Row],[nameid]])-1</f>
        <v>0</v>
      </c>
      <c r="L423" s="9" t="str">
        <f>LEFT(pesele[[#This Row],[Imie]],1)&amp;LEFT(pesele[[#This Row],[Nazwisko]],3)&amp;RIGHT(pesele[[#This Row],[PESEL]],1)</f>
        <v>JRad3</v>
      </c>
      <c r="M423" s="9">
        <f>COUNTIF(pesele[id],pesele[[#This Row],[id]])-1</f>
        <v>0</v>
      </c>
    </row>
    <row r="424" spans="1:13" x14ac:dyDescent="0.25">
      <c r="A424" t="s">
        <v>913</v>
      </c>
      <c r="B424" t="s">
        <v>914</v>
      </c>
      <c r="C424" t="s">
        <v>428</v>
      </c>
      <c r="D424">
        <f>MID(pesele[[#This Row],[PESEL]],1,2)+1900+IF(pesele[[#This Row],[miesiac]]&gt;13,100,0)</f>
        <v>1966</v>
      </c>
      <c r="E424">
        <f>IF(VALUE(MID(pesele[[#This Row],[PESEL]],3,2))&gt;13,VALUE(MID(pesele[[#This Row],[PESEL]],3,2))-20,VALUE(MID(pesele[[#This Row],[PESEL]],3,2)))</f>
        <v>10</v>
      </c>
      <c r="F424">
        <f>VALUE(MID(pesele[[#This Row],[PESEL]],6,2))</f>
        <v>65</v>
      </c>
      <c r="G424" s="9">
        <f>VALUE(MID(pesele[[#This Row],[PESEL]],7,2))</f>
        <v>51</v>
      </c>
      <c r="H424" t="str">
        <f>IF(MOD(MID(pesele[[#This Row],[PESEL]],10,1),2)=0,"k","m")</f>
        <v>k</v>
      </c>
      <c r="I424">
        <f>IF(pesele[[#This Row],[plec]]="k",IF(RIGHT(pesele[[#This Row],[Imie]],1)="a",0,1),0)</f>
        <v>0</v>
      </c>
      <c r="J424" t="str">
        <f>pesele[[#This Row],[Nazwisko]]&amp;pesele[[#This Row],[Imie]]</f>
        <v>BroukinZofia</v>
      </c>
      <c r="K424">
        <f>COUNTIF(pesele[nameid],pesele[[#This Row],[nameid]])-1</f>
        <v>0</v>
      </c>
      <c r="L424" s="9" t="str">
        <f>LEFT(pesele[[#This Row],[Imie]],1)&amp;LEFT(pesele[[#This Row],[Nazwisko]],3)&amp;RIGHT(pesele[[#This Row],[PESEL]],1)</f>
        <v>ZBro3</v>
      </c>
      <c r="M424" s="9">
        <f>COUNTIF(pesele[id],pesele[[#This Row],[id]])-1</f>
        <v>0</v>
      </c>
    </row>
    <row r="425" spans="1:13" x14ac:dyDescent="0.25">
      <c r="A425" t="s">
        <v>865</v>
      </c>
      <c r="B425" t="s">
        <v>866</v>
      </c>
      <c r="C425" t="s">
        <v>17</v>
      </c>
      <c r="D425">
        <f>MID(pesele[[#This Row],[PESEL]],1,2)+1900+IF(pesele[[#This Row],[miesiac]]&gt;13,100,0)</f>
        <v>1959</v>
      </c>
      <c r="E425">
        <f>IF(VALUE(MID(pesele[[#This Row],[PESEL]],3,2))&gt;13,VALUE(MID(pesele[[#This Row],[PESEL]],3,2))-20,VALUE(MID(pesele[[#This Row],[PESEL]],3,2)))</f>
        <v>3</v>
      </c>
      <c r="F425">
        <f>VALUE(MID(pesele[[#This Row],[PESEL]],6,2))</f>
        <v>15</v>
      </c>
      <c r="G425" s="9">
        <f>VALUE(MID(pesele[[#This Row],[PESEL]],7,2))</f>
        <v>52</v>
      </c>
      <c r="H425" t="str">
        <f>IF(MOD(MID(pesele[[#This Row],[PESEL]],10,1),2)=0,"k","m")</f>
        <v>m</v>
      </c>
      <c r="I425">
        <f>IF(pesele[[#This Row],[plec]]="k",IF(RIGHT(pesele[[#This Row],[Imie]],1)="a",0,1),0)</f>
        <v>0</v>
      </c>
      <c r="J425" t="str">
        <f>pesele[[#This Row],[Nazwisko]]&amp;pesele[[#This Row],[Imie]]</f>
        <v>KowalczykMateusz</v>
      </c>
      <c r="K425">
        <f>COUNTIF(pesele[nameid],pesele[[#This Row],[nameid]])-1</f>
        <v>1</v>
      </c>
      <c r="L425" s="9" t="str">
        <f>LEFT(pesele[[#This Row],[Imie]],1)&amp;LEFT(pesele[[#This Row],[Nazwisko]],3)&amp;RIGHT(pesele[[#This Row],[PESEL]],1)</f>
        <v>MKow9</v>
      </c>
      <c r="M425" s="9">
        <f>COUNTIF(pesele[id],pesele[[#This Row],[id]])-1</f>
        <v>0</v>
      </c>
    </row>
    <row r="426" spans="1:13" x14ac:dyDescent="0.25">
      <c r="A426" t="s">
        <v>982</v>
      </c>
      <c r="B426" t="s">
        <v>983</v>
      </c>
      <c r="C426" t="s">
        <v>979</v>
      </c>
      <c r="D426">
        <f>MID(pesele[[#This Row],[PESEL]],1,2)+1900+IF(pesele[[#This Row],[miesiac]]&gt;13,100,0)</f>
        <v>1976</v>
      </c>
      <c r="E426">
        <f>IF(VALUE(MID(pesele[[#This Row],[PESEL]],3,2))&gt;13,VALUE(MID(pesele[[#This Row],[PESEL]],3,2))-20,VALUE(MID(pesele[[#This Row],[PESEL]],3,2)))</f>
        <v>12</v>
      </c>
      <c r="F426">
        <f>VALUE(MID(pesele[[#This Row],[PESEL]],6,2))</f>
        <v>75</v>
      </c>
      <c r="G426" s="9">
        <f>VALUE(MID(pesele[[#This Row],[PESEL]],7,2))</f>
        <v>52</v>
      </c>
      <c r="H426" t="str">
        <f>IF(MOD(MID(pesele[[#This Row],[PESEL]],10,1),2)=0,"k","m")</f>
        <v>k</v>
      </c>
      <c r="I426">
        <f>IF(pesele[[#This Row],[plec]]="k",IF(RIGHT(pesele[[#This Row],[Imie]],1)="a",0,1),0)</f>
        <v>0</v>
      </c>
      <c r="J426" t="str">
        <f>pesele[[#This Row],[Nazwisko]]&amp;pesele[[#This Row],[Imie]]</f>
        <v>ZgadzajAgata</v>
      </c>
      <c r="K426">
        <f>COUNTIF(pesele[nameid],pesele[[#This Row],[nameid]])-1</f>
        <v>0</v>
      </c>
      <c r="L426" s="9" t="str">
        <f>LEFT(pesele[[#This Row],[Imie]],1)&amp;LEFT(pesele[[#This Row],[Nazwisko]],3)&amp;RIGHT(pesele[[#This Row],[PESEL]],1)</f>
        <v>AZga8</v>
      </c>
      <c r="M426" s="9">
        <f>COUNTIF(pesele[id],pesele[[#This Row],[id]])-1</f>
        <v>0</v>
      </c>
    </row>
    <row r="427" spans="1:13" x14ac:dyDescent="0.25">
      <c r="A427" t="s">
        <v>833</v>
      </c>
      <c r="B427" t="s">
        <v>834</v>
      </c>
      <c r="C427" t="s">
        <v>61</v>
      </c>
      <c r="D427">
        <f>MID(pesele[[#This Row],[PESEL]],1,2)+1900+IF(pesele[[#This Row],[miesiac]]&gt;13,100,0)</f>
        <v>1951</v>
      </c>
      <c r="E427">
        <f>IF(VALUE(MID(pesele[[#This Row],[PESEL]],3,2))&gt;13,VALUE(MID(pesele[[#This Row],[PESEL]],3,2))-20,VALUE(MID(pesele[[#This Row],[PESEL]],3,2)))</f>
        <v>1</v>
      </c>
      <c r="F427">
        <f>VALUE(MID(pesele[[#This Row],[PESEL]],6,2))</f>
        <v>15</v>
      </c>
      <c r="G427" s="9">
        <f>VALUE(MID(pesele[[#This Row],[PESEL]],7,2))</f>
        <v>53</v>
      </c>
      <c r="H427" t="str">
        <f>IF(MOD(MID(pesele[[#This Row],[PESEL]],10,1),2)=0,"k","m")</f>
        <v>m</v>
      </c>
      <c r="I427">
        <f>IF(pesele[[#This Row],[plec]]="k",IF(RIGHT(pesele[[#This Row],[Imie]],1)="a",0,1),0)</f>
        <v>0</v>
      </c>
      <c r="J427" t="str">
        <f>pesele[[#This Row],[Nazwisko]]&amp;pesele[[#This Row],[Imie]]</f>
        <v>GrzeleckiOliwier</v>
      </c>
      <c r="K427">
        <f>COUNTIF(pesele[nameid],pesele[[#This Row],[nameid]])-1</f>
        <v>0</v>
      </c>
      <c r="L427" s="9" t="str">
        <f>LEFT(pesele[[#This Row],[Imie]],1)&amp;LEFT(pesele[[#This Row],[Nazwisko]],3)&amp;RIGHT(pesele[[#This Row],[PESEL]],1)</f>
        <v>OGrz1</v>
      </c>
      <c r="M427" s="9">
        <f>COUNTIF(pesele[id],pesele[[#This Row],[id]])-1</f>
        <v>0</v>
      </c>
    </row>
    <row r="428" spans="1:13" x14ac:dyDescent="0.25">
      <c r="A428" t="s">
        <v>849</v>
      </c>
      <c r="B428" t="s">
        <v>850</v>
      </c>
      <c r="C428" t="s">
        <v>485</v>
      </c>
      <c r="D428">
        <f>MID(pesele[[#This Row],[PESEL]],1,2)+1900+IF(pesele[[#This Row],[miesiac]]&gt;13,100,0)</f>
        <v>1955</v>
      </c>
      <c r="E428">
        <f>IF(VALUE(MID(pesele[[#This Row],[PESEL]],3,2))&gt;13,VALUE(MID(pesele[[#This Row],[PESEL]],3,2))-20,VALUE(MID(pesele[[#This Row],[PESEL]],3,2)))</f>
        <v>2</v>
      </c>
      <c r="F428">
        <f>VALUE(MID(pesele[[#This Row],[PESEL]],6,2))</f>
        <v>15</v>
      </c>
      <c r="G428" s="9">
        <f>VALUE(MID(pesele[[#This Row],[PESEL]],7,2))</f>
        <v>53</v>
      </c>
      <c r="H428" t="str">
        <f>IF(MOD(MID(pesele[[#This Row],[PESEL]],10,1),2)=0,"k","m")</f>
        <v>m</v>
      </c>
      <c r="I428">
        <f>IF(pesele[[#This Row],[plec]]="k",IF(RIGHT(pesele[[#This Row],[Imie]],1)="a",0,1),0)</f>
        <v>0</v>
      </c>
      <c r="J428" t="str">
        <f>pesele[[#This Row],[Nazwisko]]&amp;pesele[[#This Row],[Imie]]</f>
        <v>ZygmuntAdam</v>
      </c>
      <c r="K428">
        <f>COUNTIF(pesele[nameid],pesele[[#This Row],[nameid]])-1</f>
        <v>0</v>
      </c>
      <c r="L428" s="9" t="str">
        <f>LEFT(pesele[[#This Row],[Imie]],1)&amp;LEFT(pesele[[#This Row],[Nazwisko]],3)&amp;RIGHT(pesele[[#This Row],[PESEL]],1)</f>
        <v>AZyg2</v>
      </c>
      <c r="M428" s="9">
        <f>COUNTIF(pesele[id],pesele[[#This Row],[id]])-1</f>
        <v>0</v>
      </c>
    </row>
    <row r="429" spans="1:13" x14ac:dyDescent="0.25">
      <c r="A429" t="s">
        <v>975</v>
      </c>
      <c r="B429" t="s">
        <v>976</v>
      </c>
      <c r="C429" t="s">
        <v>39</v>
      </c>
      <c r="D429">
        <f>MID(pesele[[#This Row],[PESEL]],1,2)+1900+IF(pesele[[#This Row],[miesiac]]&gt;13,100,0)</f>
        <v>1976</v>
      </c>
      <c r="E429">
        <f>IF(VALUE(MID(pesele[[#This Row],[PESEL]],3,2))&gt;13,VALUE(MID(pesele[[#This Row],[PESEL]],3,2))-20,VALUE(MID(pesele[[#This Row],[PESEL]],3,2)))</f>
        <v>4</v>
      </c>
      <c r="F429">
        <f>VALUE(MID(pesele[[#This Row],[PESEL]],6,2))</f>
        <v>5</v>
      </c>
      <c r="G429" s="9">
        <f>VALUE(MID(pesele[[#This Row],[PESEL]],7,2))</f>
        <v>54</v>
      </c>
      <c r="H429" t="str">
        <f>IF(MOD(MID(pesele[[#This Row],[PESEL]],10,1),2)=0,"k","m")</f>
        <v>m</v>
      </c>
      <c r="I429">
        <f>IF(pesele[[#This Row],[plec]]="k",IF(RIGHT(pesele[[#This Row],[Imie]],1)="a",0,1),0)</f>
        <v>0</v>
      </c>
      <c r="J429" t="str">
        <f>pesele[[#This Row],[Nazwisko]]&amp;pesele[[#This Row],[Imie]]</f>
        <v>LyszczMaciej</v>
      </c>
      <c r="K429">
        <f>COUNTIF(pesele[nameid],pesele[[#This Row],[nameid]])-1</f>
        <v>0</v>
      </c>
      <c r="L429" s="9" t="str">
        <f>LEFT(pesele[[#This Row],[Imie]],1)&amp;LEFT(pesele[[#This Row],[Nazwisko]],3)&amp;RIGHT(pesele[[#This Row],[PESEL]],1)</f>
        <v>MLys5</v>
      </c>
      <c r="M429" s="9">
        <f>COUNTIF(pesele[id],pesele[[#This Row],[id]])-1</f>
        <v>0</v>
      </c>
    </row>
    <row r="430" spans="1:13" x14ac:dyDescent="0.25">
      <c r="A430" t="s">
        <v>893</v>
      </c>
      <c r="B430" t="s">
        <v>894</v>
      </c>
      <c r="C430" t="s">
        <v>309</v>
      </c>
      <c r="D430">
        <f>MID(pesele[[#This Row],[PESEL]],1,2)+1900+IF(pesele[[#This Row],[miesiac]]&gt;13,100,0)</f>
        <v>1963</v>
      </c>
      <c r="E430">
        <f>IF(VALUE(MID(pesele[[#This Row],[PESEL]],3,2))&gt;13,VALUE(MID(pesele[[#This Row],[PESEL]],3,2))-20,VALUE(MID(pesele[[#This Row],[PESEL]],3,2)))</f>
        <v>12</v>
      </c>
      <c r="F430">
        <f>VALUE(MID(pesele[[#This Row],[PESEL]],6,2))</f>
        <v>75</v>
      </c>
      <c r="G430" s="9">
        <f>VALUE(MID(pesele[[#This Row],[PESEL]],7,2))</f>
        <v>55</v>
      </c>
      <c r="H430" t="str">
        <f>IF(MOD(MID(pesele[[#This Row],[PESEL]],10,1),2)=0,"k","m")</f>
        <v>k</v>
      </c>
      <c r="I430">
        <f>IF(pesele[[#This Row],[plec]]="k",IF(RIGHT(pesele[[#This Row],[Imie]],1)="a",0,1),0)</f>
        <v>0</v>
      </c>
      <c r="J430" t="str">
        <f>pesele[[#This Row],[Nazwisko]]&amp;pesele[[#This Row],[Imie]]</f>
        <v>SautyczJulia</v>
      </c>
      <c r="K430">
        <f>COUNTIF(pesele[nameid],pesele[[#This Row],[nameid]])-1</f>
        <v>0</v>
      </c>
      <c r="L430" s="9" t="str">
        <f>LEFT(pesele[[#This Row],[Imie]],1)&amp;LEFT(pesele[[#This Row],[Nazwisko]],3)&amp;RIGHT(pesele[[#This Row],[PESEL]],1)</f>
        <v>JSau2</v>
      </c>
      <c r="M430" s="9">
        <f>COUNTIF(pesele[id],pesele[[#This Row],[id]])-1</f>
        <v>0</v>
      </c>
    </row>
    <row r="431" spans="1:13" x14ac:dyDescent="0.25">
      <c r="A431" t="s">
        <v>837</v>
      </c>
      <c r="B431" t="s">
        <v>838</v>
      </c>
      <c r="C431" t="s">
        <v>147</v>
      </c>
      <c r="D431">
        <f>MID(pesele[[#This Row],[PESEL]],1,2)+1900+IF(pesele[[#This Row],[miesiac]]&gt;13,100,0)</f>
        <v>1952</v>
      </c>
      <c r="E431">
        <f>IF(VALUE(MID(pesele[[#This Row],[PESEL]],3,2))&gt;13,VALUE(MID(pesele[[#This Row],[PESEL]],3,2))-20,VALUE(MID(pesele[[#This Row],[PESEL]],3,2)))</f>
        <v>10</v>
      </c>
      <c r="F431">
        <f>VALUE(MID(pesele[[#This Row],[PESEL]],6,2))</f>
        <v>15</v>
      </c>
      <c r="G431" s="9">
        <f>VALUE(MID(pesele[[#This Row],[PESEL]],7,2))</f>
        <v>56</v>
      </c>
      <c r="H431" t="str">
        <f>IF(MOD(MID(pesele[[#This Row],[PESEL]],10,1),2)=0,"k","m")</f>
        <v>k</v>
      </c>
      <c r="I431">
        <f>IF(pesele[[#This Row],[plec]]="k",IF(RIGHT(pesele[[#This Row],[Imie]],1)="a",0,1),0)</f>
        <v>0</v>
      </c>
      <c r="J431" t="str">
        <f>pesele[[#This Row],[Nazwisko]]&amp;pesele[[#This Row],[Imie]]</f>
        <v>KaftanMonika</v>
      </c>
      <c r="K431">
        <f>COUNTIF(pesele[nameid],pesele[[#This Row],[nameid]])-1</f>
        <v>0</v>
      </c>
      <c r="L431" s="9" t="str">
        <f>LEFT(pesele[[#This Row],[Imie]],1)&amp;LEFT(pesele[[#This Row],[Nazwisko]],3)&amp;RIGHT(pesele[[#This Row],[PESEL]],1)</f>
        <v>MKaf3</v>
      </c>
      <c r="M431" s="9">
        <f>COUNTIF(pesele[id],pesele[[#This Row],[id]])-1</f>
        <v>0</v>
      </c>
    </row>
    <row r="432" spans="1:13" x14ac:dyDescent="0.25">
      <c r="A432" t="s">
        <v>904</v>
      </c>
      <c r="B432" t="s">
        <v>905</v>
      </c>
      <c r="C432" t="s">
        <v>906</v>
      </c>
      <c r="D432">
        <f>MID(pesele[[#This Row],[PESEL]],1,2)+1900+IF(pesele[[#This Row],[miesiac]]&gt;13,100,0)</f>
        <v>1965</v>
      </c>
      <c r="E432">
        <f>IF(VALUE(MID(pesele[[#This Row],[PESEL]],3,2))&gt;13,VALUE(MID(pesele[[#This Row],[PESEL]],3,2))-20,VALUE(MID(pesele[[#This Row],[PESEL]],3,2)))</f>
        <v>9</v>
      </c>
      <c r="F432">
        <f>VALUE(MID(pesele[[#This Row],[PESEL]],6,2))</f>
        <v>5</v>
      </c>
      <c r="G432" s="9">
        <f>VALUE(MID(pesele[[#This Row],[PESEL]],7,2))</f>
        <v>56</v>
      </c>
      <c r="H432" t="str">
        <f>IF(MOD(MID(pesele[[#This Row],[PESEL]],10,1),2)=0,"k","m")</f>
        <v>m</v>
      </c>
      <c r="I432">
        <f>IF(pesele[[#This Row],[plec]]="k",IF(RIGHT(pesele[[#This Row],[Imie]],1)="a",0,1),0)</f>
        <v>0</v>
      </c>
      <c r="J432" t="str">
        <f>pesele[[#This Row],[Nazwisko]]&amp;pesele[[#This Row],[Imie]]</f>
        <v>WierzbickiAntoni</v>
      </c>
      <c r="K432">
        <f>COUNTIF(pesele[nameid],pesele[[#This Row],[nameid]])-1</f>
        <v>0</v>
      </c>
      <c r="L432" s="9" t="str">
        <f>LEFT(pesele[[#This Row],[Imie]],1)&amp;LEFT(pesele[[#This Row],[Nazwisko]],3)&amp;RIGHT(pesele[[#This Row],[PESEL]],1)</f>
        <v>AWie2</v>
      </c>
      <c r="M432" s="9">
        <f>COUNTIF(pesele[id],pesele[[#This Row],[id]])-1</f>
        <v>0</v>
      </c>
    </row>
    <row r="433" spans="1:13" x14ac:dyDescent="0.25">
      <c r="A433" t="s">
        <v>932</v>
      </c>
      <c r="B433" t="s">
        <v>933</v>
      </c>
      <c r="C433" t="s">
        <v>166</v>
      </c>
      <c r="D433">
        <f>MID(pesele[[#This Row],[PESEL]],1,2)+1900+IF(pesele[[#This Row],[miesiac]]&gt;13,100,0)</f>
        <v>1970</v>
      </c>
      <c r="E433">
        <f>IF(VALUE(MID(pesele[[#This Row],[PESEL]],3,2))&gt;13,VALUE(MID(pesele[[#This Row],[PESEL]],3,2))-20,VALUE(MID(pesele[[#This Row],[PESEL]],3,2)))</f>
        <v>3</v>
      </c>
      <c r="F433">
        <f>VALUE(MID(pesele[[#This Row],[PESEL]],6,2))</f>
        <v>5</v>
      </c>
      <c r="G433" s="9">
        <f>VALUE(MID(pesele[[#This Row],[PESEL]],7,2))</f>
        <v>57</v>
      </c>
      <c r="H433" t="str">
        <f>IF(MOD(MID(pesele[[#This Row],[PESEL]],10,1),2)=0,"k","m")</f>
        <v>m</v>
      </c>
      <c r="I433">
        <f>IF(pesele[[#This Row],[plec]]="k",IF(RIGHT(pesele[[#This Row],[Imie]],1)="a",0,1),0)</f>
        <v>0</v>
      </c>
      <c r="J433" t="str">
        <f>pesele[[#This Row],[Nazwisko]]&amp;pesele[[#This Row],[Imie]]</f>
        <v>RembiszJakub</v>
      </c>
      <c r="K433">
        <f>COUNTIF(pesele[nameid],pesele[[#This Row],[nameid]])-1</f>
        <v>0</v>
      </c>
      <c r="L433" s="9" t="str">
        <f>LEFT(pesele[[#This Row],[Imie]],1)&amp;LEFT(pesele[[#This Row],[Nazwisko]],3)&amp;RIGHT(pesele[[#This Row],[PESEL]],1)</f>
        <v>JRem3</v>
      </c>
      <c r="M433" s="9">
        <f>COUNTIF(pesele[id],pesele[[#This Row],[id]])-1</f>
        <v>0</v>
      </c>
    </row>
    <row r="434" spans="1:13" x14ac:dyDescent="0.25">
      <c r="A434" t="s">
        <v>941</v>
      </c>
      <c r="B434" t="s">
        <v>942</v>
      </c>
      <c r="C434" t="s">
        <v>166</v>
      </c>
      <c r="D434">
        <f>MID(pesele[[#This Row],[PESEL]],1,2)+1900+IF(pesele[[#This Row],[miesiac]]&gt;13,100,0)</f>
        <v>1971</v>
      </c>
      <c r="E434">
        <f>IF(VALUE(MID(pesele[[#This Row],[PESEL]],3,2))&gt;13,VALUE(MID(pesele[[#This Row],[PESEL]],3,2))-20,VALUE(MID(pesele[[#This Row],[PESEL]],3,2)))</f>
        <v>9</v>
      </c>
      <c r="F434">
        <f>VALUE(MID(pesele[[#This Row],[PESEL]],6,2))</f>
        <v>5</v>
      </c>
      <c r="G434" s="9">
        <f>VALUE(MID(pesele[[#This Row],[PESEL]],7,2))</f>
        <v>58</v>
      </c>
      <c r="H434" t="str">
        <f>IF(MOD(MID(pesele[[#This Row],[PESEL]],10,1),2)=0,"k","m")</f>
        <v>m</v>
      </c>
      <c r="I434">
        <f>IF(pesele[[#This Row],[plec]]="k",IF(RIGHT(pesele[[#This Row],[Imie]],1)="a",0,1),0)</f>
        <v>0</v>
      </c>
      <c r="J434" t="str">
        <f>pesele[[#This Row],[Nazwisko]]&amp;pesele[[#This Row],[Imie]]</f>
        <v>RęczminJakub</v>
      </c>
      <c r="K434">
        <f>COUNTIF(pesele[nameid],pesele[[#This Row],[nameid]])-1</f>
        <v>0</v>
      </c>
      <c r="L434" s="9" t="str">
        <f>LEFT(pesele[[#This Row],[Imie]],1)&amp;LEFT(pesele[[#This Row],[Nazwisko]],3)&amp;RIGHT(pesele[[#This Row],[PESEL]],1)</f>
        <v>JRęc6</v>
      </c>
      <c r="M434" s="9">
        <f>COUNTIF(pesele[id],pesele[[#This Row],[id]])-1</f>
        <v>0</v>
      </c>
    </row>
    <row r="435" spans="1:13" x14ac:dyDescent="0.25">
      <c r="A435" t="s">
        <v>899</v>
      </c>
      <c r="B435" t="s">
        <v>900</v>
      </c>
      <c r="C435" t="s">
        <v>166</v>
      </c>
      <c r="D435">
        <f>MID(pesele[[#This Row],[PESEL]],1,2)+1900+IF(pesele[[#This Row],[miesiac]]&gt;13,100,0)</f>
        <v>1964</v>
      </c>
      <c r="E435">
        <f>IF(VALUE(MID(pesele[[#This Row],[PESEL]],3,2))&gt;13,VALUE(MID(pesele[[#This Row],[PESEL]],3,2))-20,VALUE(MID(pesele[[#This Row],[PESEL]],3,2)))</f>
        <v>6</v>
      </c>
      <c r="F435">
        <f>VALUE(MID(pesele[[#This Row],[PESEL]],6,2))</f>
        <v>15</v>
      </c>
      <c r="G435" s="9">
        <f>VALUE(MID(pesele[[#This Row],[PESEL]],7,2))</f>
        <v>59</v>
      </c>
      <c r="H435" t="str">
        <f>IF(MOD(MID(pesele[[#This Row],[PESEL]],10,1),2)=0,"k","m")</f>
        <v>m</v>
      </c>
      <c r="I435">
        <f>IF(pesele[[#This Row],[plec]]="k",IF(RIGHT(pesele[[#This Row],[Imie]],1)="a",0,1),0)</f>
        <v>0</v>
      </c>
      <c r="J435" t="str">
        <f>pesele[[#This Row],[Nazwisko]]&amp;pesele[[#This Row],[Imie]]</f>
        <v>PrzestrzelskiJakub</v>
      </c>
      <c r="K435">
        <f>COUNTIF(pesele[nameid],pesele[[#This Row],[nameid]])-1</f>
        <v>0</v>
      </c>
      <c r="L435" s="9" t="str">
        <f>LEFT(pesele[[#This Row],[Imie]],1)&amp;LEFT(pesele[[#This Row],[Nazwisko]],3)&amp;RIGHT(pesele[[#This Row],[PESEL]],1)</f>
        <v>JPrz1</v>
      </c>
      <c r="M435" s="9">
        <f>COUNTIF(pesele[id],pesele[[#This Row],[id]])-1</f>
        <v>0</v>
      </c>
    </row>
    <row r="436" spans="1:13" x14ac:dyDescent="0.25">
      <c r="A436" t="s">
        <v>856</v>
      </c>
      <c r="B436" t="s">
        <v>857</v>
      </c>
      <c r="C436" t="s">
        <v>309</v>
      </c>
      <c r="D436">
        <f>MID(pesele[[#This Row],[PESEL]],1,2)+1900+IF(pesele[[#This Row],[miesiac]]&gt;13,100,0)</f>
        <v>1956</v>
      </c>
      <c r="E436">
        <f>IF(VALUE(MID(pesele[[#This Row],[PESEL]],3,2))&gt;13,VALUE(MID(pesele[[#This Row],[PESEL]],3,2))-20,VALUE(MID(pesele[[#This Row],[PESEL]],3,2)))</f>
        <v>11</v>
      </c>
      <c r="F436">
        <f>VALUE(MID(pesele[[#This Row],[PESEL]],6,2))</f>
        <v>16</v>
      </c>
      <c r="G436" s="9">
        <f>VALUE(MID(pesele[[#This Row],[PESEL]],7,2))</f>
        <v>61</v>
      </c>
      <c r="H436" t="str">
        <f>IF(MOD(MID(pesele[[#This Row],[PESEL]],10,1),2)=0,"k","m")</f>
        <v>k</v>
      </c>
      <c r="I436">
        <f>IF(pesele[[#This Row],[plec]]="k",IF(RIGHT(pesele[[#This Row],[Imie]],1)="a",0,1),0)</f>
        <v>0</v>
      </c>
      <c r="J436" t="str">
        <f>pesele[[#This Row],[Nazwisko]]&amp;pesele[[#This Row],[Imie]]</f>
        <v>SamulczykJulia</v>
      </c>
      <c r="K436">
        <f>COUNTIF(pesele[nameid],pesele[[#This Row],[nameid]])-1</f>
        <v>0</v>
      </c>
      <c r="L436" s="9" t="str">
        <f>LEFT(pesele[[#This Row],[Imie]],1)&amp;LEFT(pesele[[#This Row],[Nazwisko]],3)&amp;RIGHT(pesele[[#This Row],[PESEL]],1)</f>
        <v>JSam9</v>
      </c>
      <c r="M436" s="9">
        <f>COUNTIF(pesele[id],pesele[[#This Row],[id]])-1</f>
        <v>0</v>
      </c>
    </row>
    <row r="437" spans="1:13" x14ac:dyDescent="0.25">
      <c r="A437" t="s">
        <v>947</v>
      </c>
      <c r="B437" t="s">
        <v>948</v>
      </c>
      <c r="C437" t="s">
        <v>607</v>
      </c>
      <c r="D437">
        <f>MID(pesele[[#This Row],[PESEL]],1,2)+1900+IF(pesele[[#This Row],[miesiac]]&gt;13,100,0)</f>
        <v>1971</v>
      </c>
      <c r="E437">
        <f>IF(VALUE(MID(pesele[[#This Row],[PESEL]],3,2))&gt;13,VALUE(MID(pesele[[#This Row],[PESEL]],3,2))-20,VALUE(MID(pesele[[#This Row],[PESEL]],3,2)))</f>
        <v>12</v>
      </c>
      <c r="F437">
        <f>VALUE(MID(pesele[[#This Row],[PESEL]],6,2))</f>
        <v>6</v>
      </c>
      <c r="G437" s="9">
        <f>VALUE(MID(pesele[[#This Row],[PESEL]],7,2))</f>
        <v>61</v>
      </c>
      <c r="H437" t="str">
        <f>IF(MOD(MID(pesele[[#This Row],[PESEL]],10,1),2)=0,"k","m")</f>
        <v>k</v>
      </c>
      <c r="I437">
        <f>IF(pesele[[#This Row],[plec]]="k",IF(RIGHT(pesele[[#This Row],[Imie]],1)="a",0,1),0)</f>
        <v>0</v>
      </c>
      <c r="J437" t="str">
        <f>pesele[[#This Row],[Nazwisko]]&amp;pesele[[#This Row],[Imie]]</f>
        <v>SibigaJoanna</v>
      </c>
      <c r="K437">
        <f>COUNTIF(pesele[nameid],pesele[[#This Row],[nameid]])-1</f>
        <v>0</v>
      </c>
      <c r="L437" s="9" t="str">
        <f>LEFT(pesele[[#This Row],[Imie]],1)&amp;LEFT(pesele[[#This Row],[Nazwisko]],3)&amp;RIGHT(pesele[[#This Row],[PESEL]],1)</f>
        <v>JSib3</v>
      </c>
      <c r="M437" s="9">
        <f>COUNTIF(pesele[id],pesele[[#This Row],[id]])-1</f>
        <v>0</v>
      </c>
    </row>
    <row r="438" spans="1:13" x14ac:dyDescent="0.25">
      <c r="A438" t="s">
        <v>969</v>
      </c>
      <c r="B438" t="s">
        <v>970</v>
      </c>
      <c r="C438" t="s">
        <v>89</v>
      </c>
      <c r="D438">
        <f>MID(pesele[[#This Row],[PESEL]],1,2)+1900+IF(pesele[[#This Row],[miesiac]]&gt;13,100,0)</f>
        <v>1975</v>
      </c>
      <c r="E438">
        <f>IF(VALUE(MID(pesele[[#This Row],[PESEL]],3,2))&gt;13,VALUE(MID(pesele[[#This Row],[PESEL]],3,2))-20,VALUE(MID(pesele[[#This Row],[PESEL]],3,2)))</f>
        <v>11</v>
      </c>
      <c r="F438">
        <f>VALUE(MID(pesele[[#This Row],[PESEL]],6,2))</f>
        <v>16</v>
      </c>
      <c r="G438" s="9">
        <f>VALUE(MID(pesele[[#This Row],[PESEL]],7,2))</f>
        <v>62</v>
      </c>
      <c r="H438" t="str">
        <f>IF(MOD(MID(pesele[[#This Row],[PESEL]],10,1),2)=0,"k","m")</f>
        <v>k</v>
      </c>
      <c r="I438">
        <f>IF(pesele[[#This Row],[plec]]="k",IF(RIGHT(pesele[[#This Row],[Imie]],1)="a",0,1),0)</f>
        <v>0</v>
      </c>
      <c r="J438" t="str">
        <f>pesele[[#This Row],[Nazwisko]]&amp;pesele[[#This Row],[Imie]]</f>
        <v>KulkowskaMaja</v>
      </c>
      <c r="K438">
        <f>COUNTIF(pesele[nameid],pesele[[#This Row],[nameid]])-1</f>
        <v>0</v>
      </c>
      <c r="L438" s="9" t="str">
        <f>LEFT(pesele[[#This Row],[Imie]],1)&amp;LEFT(pesele[[#This Row],[Nazwisko]],3)&amp;RIGHT(pesele[[#This Row],[PESEL]],1)</f>
        <v>MKul7</v>
      </c>
      <c r="M438" s="9">
        <f>COUNTIF(pesele[id],pesele[[#This Row],[id]])-1</f>
        <v>0</v>
      </c>
    </row>
    <row r="439" spans="1:13" x14ac:dyDescent="0.25">
      <c r="A439" t="s">
        <v>1061</v>
      </c>
      <c r="B439" t="s">
        <v>1062</v>
      </c>
      <c r="C439" t="s">
        <v>89</v>
      </c>
      <c r="D439">
        <f>MID(pesele[[#This Row],[PESEL]],1,2)+1900+IF(pesele[[#This Row],[miesiac]]&gt;13,100,0)</f>
        <v>1988</v>
      </c>
      <c r="E439">
        <f>IF(VALUE(MID(pesele[[#This Row],[PESEL]],3,2))&gt;13,VALUE(MID(pesele[[#This Row],[PESEL]],3,2))-20,VALUE(MID(pesele[[#This Row],[PESEL]],3,2)))</f>
        <v>12</v>
      </c>
      <c r="F439">
        <f>VALUE(MID(pesele[[#This Row],[PESEL]],6,2))</f>
        <v>26</v>
      </c>
      <c r="G439" s="9">
        <f>VALUE(MID(pesele[[#This Row],[PESEL]],7,2))</f>
        <v>62</v>
      </c>
      <c r="H439" t="str">
        <f>IF(MOD(MID(pesele[[#This Row],[PESEL]],10,1),2)=0,"k","m")</f>
        <v>k</v>
      </c>
      <c r="I439">
        <f>IF(pesele[[#This Row],[plec]]="k",IF(RIGHT(pesele[[#This Row],[Imie]],1)="a",0,1),0)</f>
        <v>0</v>
      </c>
      <c r="J439" t="str">
        <f>pesele[[#This Row],[Nazwisko]]&amp;pesele[[#This Row],[Imie]]</f>
        <v>KwidczynskaMaja</v>
      </c>
      <c r="K439">
        <f>COUNTIF(pesele[nameid],pesele[[#This Row],[nameid]])-1</f>
        <v>0</v>
      </c>
      <c r="L439" s="9" t="str">
        <f>LEFT(pesele[[#This Row],[Imie]],1)&amp;LEFT(pesele[[#This Row],[Nazwisko]],3)&amp;RIGHT(pesele[[#This Row],[PESEL]],1)</f>
        <v>MKwi7</v>
      </c>
      <c r="M439" s="9">
        <f>COUNTIF(pesele[id],pesele[[#This Row],[id]])-1</f>
        <v>0</v>
      </c>
    </row>
    <row r="440" spans="1:13" x14ac:dyDescent="0.25">
      <c r="A440" t="s">
        <v>858</v>
      </c>
      <c r="B440" t="s">
        <v>859</v>
      </c>
      <c r="C440" t="s">
        <v>860</v>
      </c>
      <c r="D440">
        <f>MID(pesele[[#This Row],[PESEL]],1,2)+1900+IF(pesele[[#This Row],[miesiac]]&gt;13,100,0)</f>
        <v>1957</v>
      </c>
      <c r="E440">
        <f>IF(VALUE(MID(pesele[[#This Row],[PESEL]],3,2))&gt;13,VALUE(MID(pesele[[#This Row],[PESEL]],3,2))-20,VALUE(MID(pesele[[#This Row],[PESEL]],3,2)))</f>
        <v>7</v>
      </c>
      <c r="F440">
        <f>VALUE(MID(pesele[[#This Row],[PESEL]],6,2))</f>
        <v>16</v>
      </c>
      <c r="G440" s="9">
        <f>VALUE(MID(pesele[[#This Row],[PESEL]],7,2))</f>
        <v>63</v>
      </c>
      <c r="H440" t="str">
        <f>IF(MOD(MID(pesele[[#This Row],[PESEL]],10,1),2)=0,"k","m")</f>
        <v>m</v>
      </c>
      <c r="I440">
        <f>IF(pesele[[#This Row],[plec]]="k",IF(RIGHT(pesele[[#This Row],[Imie]],1)="a",0,1),0)</f>
        <v>0</v>
      </c>
      <c r="J440" t="str">
        <f>pesele[[#This Row],[Nazwisko]]&amp;pesele[[#This Row],[Imie]]</f>
        <v>BerezniewiczWiktor</v>
      </c>
      <c r="K440">
        <f>COUNTIF(pesele[nameid],pesele[[#This Row],[nameid]])-1</f>
        <v>0</v>
      </c>
      <c r="L440" s="9" t="str">
        <f>LEFT(pesele[[#This Row],[Imie]],1)&amp;LEFT(pesele[[#This Row],[Nazwisko]],3)&amp;RIGHT(pesele[[#This Row],[PESEL]],1)</f>
        <v>WBer1</v>
      </c>
      <c r="M440" s="9">
        <f>COUNTIF(pesele[id],pesele[[#This Row],[id]])-1</f>
        <v>0</v>
      </c>
    </row>
    <row r="441" spans="1:13" x14ac:dyDescent="0.25">
      <c r="A441" t="s">
        <v>1047</v>
      </c>
      <c r="B441" t="s">
        <v>1048</v>
      </c>
      <c r="C441" t="s">
        <v>83</v>
      </c>
      <c r="D441">
        <f>MID(pesele[[#This Row],[PESEL]],1,2)+1900+IF(pesele[[#This Row],[miesiac]]&gt;13,100,0)</f>
        <v>1987</v>
      </c>
      <c r="E441">
        <f>IF(VALUE(MID(pesele[[#This Row],[PESEL]],3,2))&gt;13,VALUE(MID(pesele[[#This Row],[PESEL]],3,2))-20,VALUE(MID(pesele[[#This Row],[PESEL]],3,2)))</f>
        <v>7</v>
      </c>
      <c r="F441">
        <f>VALUE(MID(pesele[[#This Row],[PESEL]],6,2))</f>
        <v>16</v>
      </c>
      <c r="G441" s="9">
        <f>VALUE(MID(pesele[[#This Row],[PESEL]],7,2))</f>
        <v>64</v>
      </c>
      <c r="H441" t="str">
        <f>IF(MOD(MID(pesele[[#This Row],[PESEL]],10,1),2)=0,"k","m")</f>
        <v>k</v>
      </c>
      <c r="I441">
        <f>IF(pesele[[#This Row],[plec]]="k",IF(RIGHT(pesele[[#This Row],[Imie]],1)="a",0,1),0)</f>
        <v>0</v>
      </c>
      <c r="J441" t="str">
        <f>pesele[[#This Row],[Nazwisko]]&amp;pesele[[#This Row],[Imie]]</f>
        <v>KluziakMatylda</v>
      </c>
      <c r="K441">
        <f>COUNTIF(pesele[nameid],pesele[[#This Row],[nameid]])-1</f>
        <v>0</v>
      </c>
      <c r="L441" s="9" t="str">
        <f>LEFT(pesele[[#This Row],[Imie]],1)&amp;LEFT(pesele[[#This Row],[Nazwisko]],3)&amp;RIGHT(pesele[[#This Row],[PESEL]],1)</f>
        <v>MKlu2</v>
      </c>
      <c r="M441" s="9">
        <f>COUNTIF(pesele[id],pesele[[#This Row],[id]])-1</f>
        <v>0</v>
      </c>
    </row>
    <row r="442" spans="1:13" x14ac:dyDescent="0.25">
      <c r="A442" t="s">
        <v>1073</v>
      </c>
      <c r="B442" t="s">
        <v>1074</v>
      </c>
      <c r="C442" t="s">
        <v>166</v>
      </c>
      <c r="D442">
        <f>MID(pesele[[#This Row],[PESEL]],1,2)+1900+IF(pesele[[#This Row],[miesiac]]&gt;13,100,0)</f>
        <v>1989</v>
      </c>
      <c r="E442">
        <f>IF(VALUE(MID(pesele[[#This Row],[PESEL]],3,2))&gt;13,VALUE(MID(pesele[[#This Row],[PESEL]],3,2))-20,VALUE(MID(pesele[[#This Row],[PESEL]],3,2)))</f>
        <v>2</v>
      </c>
      <c r="F442">
        <f>VALUE(MID(pesele[[#This Row],[PESEL]],6,2))</f>
        <v>26</v>
      </c>
      <c r="G442" s="9">
        <f>VALUE(MID(pesele[[#This Row],[PESEL]],7,2))</f>
        <v>65</v>
      </c>
      <c r="H442" t="str">
        <f>IF(MOD(MID(pesele[[#This Row],[PESEL]],10,1),2)=0,"k","m")</f>
        <v>m</v>
      </c>
      <c r="I442">
        <f>IF(pesele[[#This Row],[plec]]="k",IF(RIGHT(pesele[[#This Row],[Imie]],1)="a",0,1),0)</f>
        <v>0</v>
      </c>
      <c r="J442" t="str">
        <f>pesele[[#This Row],[Nazwisko]]&amp;pesele[[#This Row],[Imie]]</f>
        <v>RadomskiJakub</v>
      </c>
      <c r="K442">
        <f>COUNTIF(pesele[nameid],pesele[[#This Row],[nameid]])-1</f>
        <v>0</v>
      </c>
      <c r="L442" s="9" t="str">
        <f>LEFT(pesele[[#This Row],[Imie]],1)&amp;LEFT(pesele[[#This Row],[Nazwisko]],3)&amp;RIGHT(pesele[[#This Row],[PESEL]],1)</f>
        <v>JRad4</v>
      </c>
      <c r="M442" s="9">
        <f>COUNTIF(pesele[id],pesele[[#This Row],[id]])-1</f>
        <v>0</v>
      </c>
    </row>
    <row r="443" spans="1:13" x14ac:dyDescent="0.25">
      <c r="A443" t="s">
        <v>921</v>
      </c>
      <c r="B443" t="s">
        <v>350</v>
      </c>
      <c r="C443" t="s">
        <v>351</v>
      </c>
      <c r="D443">
        <f>MID(pesele[[#This Row],[PESEL]],1,2)+1900+IF(pesele[[#This Row],[miesiac]]&gt;13,100,0)</f>
        <v>1967</v>
      </c>
      <c r="E443">
        <f>IF(VALUE(MID(pesele[[#This Row],[PESEL]],3,2))&gt;13,VALUE(MID(pesele[[#This Row],[PESEL]],3,2))-20,VALUE(MID(pesele[[#This Row],[PESEL]],3,2)))</f>
        <v>11</v>
      </c>
      <c r="F443">
        <f>VALUE(MID(pesele[[#This Row],[PESEL]],6,2))</f>
        <v>96</v>
      </c>
      <c r="G443" s="9">
        <f>VALUE(MID(pesele[[#This Row],[PESEL]],7,2))</f>
        <v>66</v>
      </c>
      <c r="H443" t="str">
        <f>IF(MOD(MID(pesele[[#This Row],[PESEL]],10,1),2)=0,"k","m")</f>
        <v>k</v>
      </c>
      <c r="I443">
        <f>IF(pesele[[#This Row],[plec]]="k",IF(RIGHT(pesele[[#This Row],[Imie]],1)="a",0,1),0)</f>
        <v>0</v>
      </c>
      <c r="J443" t="str">
        <f>pesele[[#This Row],[Nazwisko]]&amp;pesele[[#This Row],[Imie]]</f>
        <v>KozlowskaMalgorzata</v>
      </c>
      <c r="K443">
        <f>COUNTIF(pesele[nameid],pesele[[#This Row],[nameid]])-1</f>
        <v>2</v>
      </c>
      <c r="L443" s="9" t="str">
        <f>LEFT(pesele[[#This Row],[Imie]],1)&amp;LEFT(pesele[[#This Row],[Nazwisko]],3)&amp;RIGHT(pesele[[#This Row],[PESEL]],1)</f>
        <v>MKoz8</v>
      </c>
      <c r="M443" s="9">
        <f>COUNTIF(pesele[id],pesele[[#This Row],[id]])-1</f>
        <v>0</v>
      </c>
    </row>
    <row r="444" spans="1:13" x14ac:dyDescent="0.25">
      <c r="A444" t="s">
        <v>1116</v>
      </c>
      <c r="B444" t="s">
        <v>1117</v>
      </c>
      <c r="C444" t="s">
        <v>340</v>
      </c>
      <c r="D444">
        <f>MID(pesele[[#This Row],[PESEL]],1,2)+1900+IF(pesele[[#This Row],[miesiac]]&gt;13,100,0)</f>
        <v>1989</v>
      </c>
      <c r="E444">
        <f>IF(VALUE(MID(pesele[[#This Row],[PESEL]],3,2))&gt;13,VALUE(MID(pesele[[#This Row],[PESEL]],3,2))-20,VALUE(MID(pesele[[#This Row],[PESEL]],3,2)))</f>
        <v>11</v>
      </c>
      <c r="F444">
        <f>VALUE(MID(pesele[[#This Row],[PESEL]],6,2))</f>
        <v>46</v>
      </c>
      <c r="G444" s="9">
        <f>VALUE(MID(pesele[[#This Row],[PESEL]],7,2))</f>
        <v>66</v>
      </c>
      <c r="H444" t="str">
        <f>IF(MOD(MID(pesele[[#This Row],[PESEL]],10,1),2)=0,"k","m")</f>
        <v>k</v>
      </c>
      <c r="I444">
        <f>IF(pesele[[#This Row],[plec]]="k",IF(RIGHT(pesele[[#This Row],[Imie]],1)="a",0,1),0)</f>
        <v>0</v>
      </c>
      <c r="J444" t="str">
        <f>pesele[[#This Row],[Nazwisko]]&amp;pesele[[#This Row],[Imie]]</f>
        <v>TarkowskaAntonina</v>
      </c>
      <c r="K444">
        <f>COUNTIF(pesele[nameid],pesele[[#This Row],[nameid]])-1</f>
        <v>0</v>
      </c>
      <c r="L444" s="9" t="str">
        <f>LEFT(pesele[[#This Row],[Imie]],1)&amp;LEFT(pesele[[#This Row],[Nazwisko]],3)&amp;RIGHT(pesele[[#This Row],[PESEL]],1)</f>
        <v>ATar5</v>
      </c>
      <c r="M444" s="9">
        <f>COUNTIF(pesele[id],pesele[[#This Row],[id]])-1</f>
        <v>0</v>
      </c>
    </row>
    <row r="445" spans="1:13" x14ac:dyDescent="0.25">
      <c r="A445" t="s">
        <v>1025</v>
      </c>
      <c r="B445" t="s">
        <v>1026</v>
      </c>
      <c r="C445" t="s">
        <v>275</v>
      </c>
      <c r="D445">
        <f>MID(pesele[[#This Row],[PESEL]],1,2)+1900+IF(pesele[[#This Row],[miesiac]]&gt;13,100,0)</f>
        <v>1985</v>
      </c>
      <c r="E445">
        <f>IF(VALUE(MID(pesele[[#This Row],[PESEL]],3,2))&gt;13,VALUE(MID(pesele[[#This Row],[PESEL]],3,2))-20,VALUE(MID(pesele[[#This Row],[PESEL]],3,2)))</f>
        <v>5</v>
      </c>
      <c r="F445">
        <f>VALUE(MID(pesele[[#This Row],[PESEL]],6,2))</f>
        <v>56</v>
      </c>
      <c r="G445" s="9">
        <f>VALUE(MID(pesele[[#This Row],[PESEL]],7,2))</f>
        <v>68</v>
      </c>
      <c r="H445" t="str">
        <f>IF(MOD(MID(pesele[[#This Row],[PESEL]],10,1),2)=0,"k","m")</f>
        <v>k</v>
      </c>
      <c r="I445">
        <f>IF(pesele[[#This Row],[plec]]="k",IF(RIGHT(pesele[[#This Row],[Imie]],1)="a",0,1),0)</f>
        <v>0</v>
      </c>
      <c r="J445" t="str">
        <f>pesele[[#This Row],[Nazwisko]]&amp;pesele[[#This Row],[Imie]]</f>
        <v>KleinMichalina</v>
      </c>
      <c r="K445">
        <f>COUNTIF(pesele[nameid],pesele[[#This Row],[nameid]])-1</f>
        <v>0</v>
      </c>
      <c r="L445" s="9" t="str">
        <f>LEFT(pesele[[#This Row],[Imie]],1)&amp;LEFT(pesele[[#This Row],[Nazwisko]],3)&amp;RIGHT(pesele[[#This Row],[PESEL]],1)</f>
        <v>MKle3</v>
      </c>
      <c r="M445" s="9">
        <f>COUNTIF(pesele[id],pesele[[#This Row],[id]])-1</f>
        <v>0</v>
      </c>
    </row>
    <row r="446" spans="1:13" x14ac:dyDescent="0.25">
      <c r="A446" t="s">
        <v>1075</v>
      </c>
      <c r="B446" t="s">
        <v>1076</v>
      </c>
      <c r="C446" t="s">
        <v>121</v>
      </c>
      <c r="D446">
        <f>MID(pesele[[#This Row],[PESEL]],1,2)+1900+IF(pesele[[#This Row],[miesiac]]&gt;13,100,0)</f>
        <v>1989</v>
      </c>
      <c r="E446">
        <f>IF(VALUE(MID(pesele[[#This Row],[PESEL]],3,2))&gt;13,VALUE(MID(pesele[[#This Row],[PESEL]],3,2))-20,VALUE(MID(pesele[[#This Row],[PESEL]],3,2)))</f>
        <v>2</v>
      </c>
      <c r="F446">
        <f>VALUE(MID(pesele[[#This Row],[PESEL]],6,2))</f>
        <v>46</v>
      </c>
      <c r="G446" s="9">
        <f>VALUE(MID(pesele[[#This Row],[PESEL]],7,2))</f>
        <v>68</v>
      </c>
      <c r="H446" t="str">
        <f>IF(MOD(MID(pesele[[#This Row],[PESEL]],10,1),2)=0,"k","m")</f>
        <v>m</v>
      </c>
      <c r="I446">
        <f>IF(pesele[[#This Row],[plec]]="k",IF(RIGHT(pesele[[#This Row],[Imie]],1)="a",0,1),0)</f>
        <v>0</v>
      </c>
      <c r="J446" t="str">
        <f>pesele[[#This Row],[Nazwisko]]&amp;pesele[[#This Row],[Imie]]</f>
        <v>PietersonJan</v>
      </c>
      <c r="K446">
        <f>COUNTIF(pesele[nameid],pesele[[#This Row],[nameid]])-1</f>
        <v>0</v>
      </c>
      <c r="L446" s="9" t="str">
        <f>LEFT(pesele[[#This Row],[Imie]],1)&amp;LEFT(pesele[[#This Row],[Nazwisko]],3)&amp;RIGHT(pesele[[#This Row],[PESEL]],1)</f>
        <v>JPie3</v>
      </c>
      <c r="M446" s="9">
        <f>COUNTIF(pesele[id],pesele[[#This Row],[id]])-1</f>
        <v>0</v>
      </c>
    </row>
    <row r="447" spans="1:13" x14ac:dyDescent="0.25">
      <c r="A447" t="s">
        <v>886</v>
      </c>
      <c r="B447" t="s">
        <v>887</v>
      </c>
      <c r="C447" t="s">
        <v>17</v>
      </c>
      <c r="D447">
        <f>MID(pesele[[#This Row],[PESEL]],1,2)+1900+IF(pesele[[#This Row],[miesiac]]&gt;13,100,0)</f>
        <v>1962</v>
      </c>
      <c r="E447">
        <f>IF(VALUE(MID(pesele[[#This Row],[PESEL]],3,2))&gt;13,VALUE(MID(pesele[[#This Row],[PESEL]],3,2))-20,VALUE(MID(pesele[[#This Row],[PESEL]],3,2)))</f>
        <v>9</v>
      </c>
      <c r="F447">
        <f>VALUE(MID(pesele[[#This Row],[PESEL]],6,2))</f>
        <v>56</v>
      </c>
      <c r="G447" s="9">
        <f>VALUE(MID(pesele[[#This Row],[PESEL]],7,2))</f>
        <v>69</v>
      </c>
      <c r="H447" t="str">
        <f>IF(MOD(MID(pesele[[#This Row],[PESEL]],10,1),2)=0,"k","m")</f>
        <v>m</v>
      </c>
      <c r="I447">
        <f>IF(pesele[[#This Row],[plec]]="k",IF(RIGHT(pesele[[#This Row],[Imie]],1)="a",0,1),0)</f>
        <v>0</v>
      </c>
      <c r="J447" t="str">
        <f>pesele[[#This Row],[Nazwisko]]&amp;pesele[[#This Row],[Imie]]</f>
        <v>KoszlagaMateusz</v>
      </c>
      <c r="K447">
        <f>COUNTIF(pesele[nameid],pesele[[#This Row],[nameid]])-1</f>
        <v>0</v>
      </c>
      <c r="L447" s="9" t="str">
        <f>LEFT(pesele[[#This Row],[Imie]],1)&amp;LEFT(pesele[[#This Row],[Nazwisko]],3)&amp;RIGHT(pesele[[#This Row],[PESEL]],1)</f>
        <v>MKos0</v>
      </c>
      <c r="M447" s="9">
        <f>COUNTIF(pesele[id],pesele[[#This Row],[id]])-1</f>
        <v>0</v>
      </c>
    </row>
    <row r="448" spans="1:13" x14ac:dyDescent="0.25">
      <c r="A448" t="s">
        <v>977</v>
      </c>
      <c r="B448" t="s">
        <v>978</v>
      </c>
      <c r="C448" t="s">
        <v>979</v>
      </c>
      <c r="D448">
        <f>MID(pesele[[#This Row],[PESEL]],1,2)+1900+IF(pesele[[#This Row],[miesiac]]&gt;13,100,0)</f>
        <v>1976</v>
      </c>
      <c r="E448">
        <f>IF(VALUE(MID(pesele[[#This Row],[PESEL]],3,2))&gt;13,VALUE(MID(pesele[[#This Row],[PESEL]],3,2))-20,VALUE(MID(pesele[[#This Row],[PESEL]],3,2)))</f>
        <v>4</v>
      </c>
      <c r="F448">
        <f>VALUE(MID(pesele[[#This Row],[PESEL]],6,2))</f>
        <v>16</v>
      </c>
      <c r="G448" s="9">
        <f>VALUE(MID(pesele[[#This Row],[PESEL]],7,2))</f>
        <v>69</v>
      </c>
      <c r="H448" t="str">
        <f>IF(MOD(MID(pesele[[#This Row],[PESEL]],10,1),2)=0,"k","m")</f>
        <v>k</v>
      </c>
      <c r="I448">
        <f>IF(pesele[[#This Row],[plec]]="k",IF(RIGHT(pesele[[#This Row],[Imie]],1)="a",0,1),0)</f>
        <v>0</v>
      </c>
      <c r="J448" t="str">
        <f>pesele[[#This Row],[Nazwisko]]&amp;pesele[[#This Row],[Imie]]</f>
        <v>ZdrojewskaAgata</v>
      </c>
      <c r="K448">
        <f>COUNTIF(pesele[nameid],pesele[[#This Row],[nameid]])-1</f>
        <v>0</v>
      </c>
      <c r="L448" s="9" t="str">
        <f>LEFT(pesele[[#This Row],[Imie]],1)&amp;LEFT(pesele[[#This Row],[Nazwisko]],3)&amp;RIGHT(pesele[[#This Row],[PESEL]],1)</f>
        <v>AZdr9</v>
      </c>
      <c r="M448" s="9">
        <f>COUNTIF(pesele[id],pesele[[#This Row],[id]])-1</f>
        <v>0</v>
      </c>
    </row>
    <row r="449" spans="1:13" x14ac:dyDescent="0.25">
      <c r="A449" t="s">
        <v>871</v>
      </c>
      <c r="B449" t="s">
        <v>872</v>
      </c>
      <c r="C449" t="s">
        <v>607</v>
      </c>
      <c r="D449">
        <f>MID(pesele[[#This Row],[PESEL]],1,2)+1900+IF(pesele[[#This Row],[miesiac]]&gt;13,100,0)</f>
        <v>1959</v>
      </c>
      <c r="E449">
        <f>IF(VALUE(MID(pesele[[#This Row],[PESEL]],3,2))&gt;13,VALUE(MID(pesele[[#This Row],[PESEL]],3,2))-20,VALUE(MID(pesele[[#This Row],[PESEL]],3,2)))</f>
        <v>11</v>
      </c>
      <c r="F449">
        <f>VALUE(MID(pesele[[#This Row],[PESEL]],6,2))</f>
        <v>57</v>
      </c>
      <c r="G449" s="9">
        <f>VALUE(MID(pesele[[#This Row],[PESEL]],7,2))</f>
        <v>70</v>
      </c>
      <c r="H449" t="str">
        <f>IF(MOD(MID(pesele[[#This Row],[PESEL]],10,1),2)=0,"k","m")</f>
        <v>k</v>
      </c>
      <c r="I449">
        <f>IF(pesele[[#This Row],[plec]]="k",IF(RIGHT(pesele[[#This Row],[Imie]],1)="a",0,1),0)</f>
        <v>0</v>
      </c>
      <c r="J449" t="str">
        <f>pesele[[#This Row],[Nazwisko]]&amp;pesele[[#This Row],[Imie]]</f>
        <v>SengerJoanna</v>
      </c>
      <c r="K449">
        <f>COUNTIF(pesele[nameid],pesele[[#This Row],[nameid]])-1</f>
        <v>0</v>
      </c>
      <c r="L449" s="9" t="str">
        <f>LEFT(pesele[[#This Row],[Imie]],1)&amp;LEFT(pesele[[#This Row],[Nazwisko]],3)&amp;RIGHT(pesele[[#This Row],[PESEL]],1)</f>
        <v>JSen5</v>
      </c>
      <c r="M449" s="9">
        <f>COUNTIF(pesele[id],pesele[[#This Row],[id]])-1</f>
        <v>0</v>
      </c>
    </row>
    <row r="450" spans="1:13" x14ac:dyDescent="0.25">
      <c r="A450" t="s">
        <v>954</v>
      </c>
      <c r="B450" t="s">
        <v>955</v>
      </c>
      <c r="C450" t="s">
        <v>89</v>
      </c>
      <c r="D450">
        <f>MID(pesele[[#This Row],[PESEL]],1,2)+1900+IF(pesele[[#This Row],[miesiac]]&gt;13,100,0)</f>
        <v>1973</v>
      </c>
      <c r="E450">
        <f>IF(VALUE(MID(pesele[[#This Row],[PESEL]],3,2))&gt;13,VALUE(MID(pesele[[#This Row],[PESEL]],3,2))-20,VALUE(MID(pesele[[#This Row],[PESEL]],3,2)))</f>
        <v>7</v>
      </c>
      <c r="F450">
        <f>VALUE(MID(pesele[[#This Row],[PESEL]],6,2))</f>
        <v>87</v>
      </c>
      <c r="G450" s="9">
        <f>VALUE(MID(pesele[[#This Row],[PESEL]],7,2))</f>
        <v>71</v>
      </c>
      <c r="H450" t="str">
        <f>IF(MOD(MID(pesele[[#This Row],[PESEL]],10,1),2)=0,"k","m")</f>
        <v>k</v>
      </c>
      <c r="I450">
        <f>IF(pesele[[#This Row],[plec]]="k",IF(RIGHT(pesele[[#This Row],[Imie]],1)="a",0,1),0)</f>
        <v>0</v>
      </c>
      <c r="J450" t="str">
        <f>pesele[[#This Row],[Nazwisko]]&amp;pesele[[#This Row],[Imie]]</f>
        <v>LemanMaja</v>
      </c>
      <c r="K450">
        <f>COUNTIF(pesele[nameid],pesele[[#This Row],[nameid]])-1</f>
        <v>0</v>
      </c>
      <c r="L450" s="9" t="str">
        <f>LEFT(pesele[[#This Row],[Imie]],1)&amp;LEFT(pesele[[#This Row],[Nazwisko]],3)&amp;RIGHT(pesele[[#This Row],[PESEL]],1)</f>
        <v>MLem8</v>
      </c>
      <c r="M450" s="9">
        <f>COUNTIF(pesele[id],pesele[[#This Row],[id]])-1</f>
        <v>0</v>
      </c>
    </row>
    <row r="451" spans="1:13" x14ac:dyDescent="0.25">
      <c r="A451" t="s">
        <v>835</v>
      </c>
      <c r="B451" t="s">
        <v>836</v>
      </c>
      <c r="C451" t="s">
        <v>829</v>
      </c>
      <c r="D451">
        <f>MID(pesele[[#This Row],[PESEL]],1,2)+1900+IF(pesele[[#This Row],[miesiac]]&gt;13,100,0)</f>
        <v>1951</v>
      </c>
      <c r="E451">
        <f>IF(VALUE(MID(pesele[[#This Row],[PESEL]],3,2))&gt;13,VALUE(MID(pesele[[#This Row],[PESEL]],3,2))-20,VALUE(MID(pesele[[#This Row],[PESEL]],3,2)))</f>
        <v>10</v>
      </c>
      <c r="F451">
        <f>VALUE(MID(pesele[[#This Row],[PESEL]],6,2))</f>
        <v>57</v>
      </c>
      <c r="G451" s="9">
        <f>VALUE(MID(pesele[[#This Row],[PESEL]],7,2))</f>
        <v>73</v>
      </c>
      <c r="H451" t="str">
        <f>IF(MOD(MID(pesele[[#This Row],[PESEL]],10,1),2)=0,"k","m")</f>
        <v>k</v>
      </c>
      <c r="I451">
        <f>IF(pesele[[#This Row],[plec]]="k",IF(RIGHT(pesele[[#This Row],[Imie]],1)="a",0,1),0)</f>
        <v>0</v>
      </c>
      <c r="J451" t="str">
        <f>pesele[[#This Row],[Nazwisko]]&amp;pesele[[#This Row],[Imie]]</f>
        <v>HinzNikola</v>
      </c>
      <c r="K451">
        <f>COUNTIF(pesele[nameid],pesele[[#This Row],[nameid]])-1</f>
        <v>0</v>
      </c>
      <c r="L451" s="9" t="str">
        <f>LEFT(pesele[[#This Row],[Imie]],1)&amp;LEFT(pesele[[#This Row],[Nazwisko]],3)&amp;RIGHT(pesele[[#This Row],[PESEL]],1)</f>
        <v>NHin2</v>
      </c>
      <c r="M451" s="9">
        <f>COUNTIF(pesele[id],pesele[[#This Row],[id]])-1</f>
        <v>0</v>
      </c>
    </row>
    <row r="452" spans="1:13" x14ac:dyDescent="0.25">
      <c r="A452" t="s">
        <v>999</v>
      </c>
      <c r="B452" t="s">
        <v>1000</v>
      </c>
      <c r="C452" t="s">
        <v>284</v>
      </c>
      <c r="D452">
        <f>MID(pesele[[#This Row],[PESEL]],1,2)+1900+IF(pesele[[#This Row],[miesiac]]&gt;13,100,0)</f>
        <v>1979</v>
      </c>
      <c r="E452">
        <f>IF(VALUE(MID(pesele[[#This Row],[PESEL]],3,2))&gt;13,VALUE(MID(pesele[[#This Row],[PESEL]],3,2))-20,VALUE(MID(pesele[[#This Row],[PESEL]],3,2)))</f>
        <v>11</v>
      </c>
      <c r="F452">
        <f>VALUE(MID(pesele[[#This Row],[PESEL]],6,2))</f>
        <v>67</v>
      </c>
      <c r="G452" s="9">
        <f>VALUE(MID(pesele[[#This Row],[PESEL]],7,2))</f>
        <v>73</v>
      </c>
      <c r="H452" t="str">
        <f>IF(MOD(MID(pesele[[#This Row],[PESEL]],10,1),2)=0,"k","m")</f>
        <v>k</v>
      </c>
      <c r="I452">
        <f>IF(pesele[[#This Row],[plec]]="k",IF(RIGHT(pesele[[#This Row],[Imie]],1)="a",0,1),0)</f>
        <v>0</v>
      </c>
      <c r="J452" t="str">
        <f>pesele[[#This Row],[Nazwisko]]&amp;pesele[[#This Row],[Imie]]</f>
        <v>SzczepanskaEmilia</v>
      </c>
      <c r="K452">
        <f>COUNTIF(pesele[nameid],pesele[[#This Row],[nameid]])-1</f>
        <v>0</v>
      </c>
      <c r="L452" s="9" t="str">
        <f>LEFT(pesele[[#This Row],[Imie]],1)&amp;LEFT(pesele[[#This Row],[Nazwisko]],3)&amp;RIGHT(pesele[[#This Row],[PESEL]],1)</f>
        <v>ESzc9</v>
      </c>
      <c r="M452" s="9">
        <f>COUNTIF(pesele[id],pesele[[#This Row],[id]])-1</f>
        <v>0</v>
      </c>
    </row>
    <row r="453" spans="1:13" x14ac:dyDescent="0.25">
      <c r="A453" t="s">
        <v>930</v>
      </c>
      <c r="B453" t="s">
        <v>931</v>
      </c>
      <c r="C453" t="s">
        <v>485</v>
      </c>
      <c r="D453">
        <f>MID(pesele[[#This Row],[PESEL]],1,2)+1900+IF(pesele[[#This Row],[miesiac]]&gt;13,100,0)</f>
        <v>1969</v>
      </c>
      <c r="E453">
        <f>IF(VALUE(MID(pesele[[#This Row],[PESEL]],3,2))&gt;13,VALUE(MID(pesele[[#This Row],[PESEL]],3,2))-20,VALUE(MID(pesele[[#This Row],[PESEL]],3,2)))</f>
        <v>12</v>
      </c>
      <c r="F453">
        <f>VALUE(MID(pesele[[#This Row],[PESEL]],6,2))</f>
        <v>17</v>
      </c>
      <c r="G453" s="9">
        <f>VALUE(MID(pesele[[#This Row],[PESEL]],7,2))</f>
        <v>74</v>
      </c>
      <c r="H453" t="str">
        <f>IF(MOD(MID(pesele[[#This Row],[PESEL]],10,1),2)=0,"k","m")</f>
        <v>m</v>
      </c>
      <c r="I453">
        <f>IF(pesele[[#This Row],[plec]]="k",IF(RIGHT(pesele[[#This Row],[Imie]],1)="a",0,1),0)</f>
        <v>0</v>
      </c>
      <c r="J453" t="str">
        <f>pesele[[#This Row],[Nazwisko]]&amp;pesele[[#This Row],[Imie]]</f>
        <v>ZmurkoAdam</v>
      </c>
      <c r="K453">
        <f>COUNTIF(pesele[nameid],pesele[[#This Row],[nameid]])-1</f>
        <v>0</v>
      </c>
      <c r="L453" s="9" t="str">
        <f>LEFT(pesele[[#This Row],[Imie]],1)&amp;LEFT(pesele[[#This Row],[Nazwisko]],3)&amp;RIGHT(pesele[[#This Row],[PESEL]],1)</f>
        <v>AZmu8</v>
      </c>
      <c r="M453" s="9">
        <f>COUNTIF(pesele[id],pesele[[#This Row],[id]])-1</f>
        <v>0</v>
      </c>
    </row>
    <row r="454" spans="1:13" x14ac:dyDescent="0.25">
      <c r="A454" t="s">
        <v>915</v>
      </c>
      <c r="B454" t="s">
        <v>916</v>
      </c>
      <c r="C454" t="s">
        <v>211</v>
      </c>
      <c r="D454">
        <f>MID(pesele[[#This Row],[PESEL]],1,2)+1900+IF(pesele[[#This Row],[miesiac]]&gt;13,100,0)</f>
        <v>1966</v>
      </c>
      <c r="E454">
        <f>IF(VALUE(MID(pesele[[#This Row],[PESEL]],3,2))&gt;13,VALUE(MID(pesele[[#This Row],[PESEL]],3,2))-20,VALUE(MID(pesele[[#This Row],[PESEL]],3,2)))</f>
        <v>11</v>
      </c>
      <c r="F454">
        <f>VALUE(MID(pesele[[#This Row],[PESEL]],6,2))</f>
        <v>17</v>
      </c>
      <c r="G454" s="9">
        <f>VALUE(MID(pesele[[#This Row],[PESEL]],7,2))</f>
        <v>76</v>
      </c>
      <c r="H454" t="str">
        <f>IF(MOD(MID(pesele[[#This Row],[PESEL]],10,1),2)=0,"k","m")</f>
        <v>k</v>
      </c>
      <c r="I454">
        <f>IF(pesele[[#This Row],[plec]]="k",IF(RIGHT(pesele[[#This Row],[Imie]],1)="a",0,1),0)</f>
        <v>0</v>
      </c>
      <c r="J454" t="str">
        <f>pesele[[#This Row],[Nazwisko]]&amp;pesele[[#This Row],[Imie]]</f>
        <v>FilarskaSandra</v>
      </c>
      <c r="K454">
        <f>COUNTIF(pesele[nameid],pesele[[#This Row],[nameid]])-1</f>
        <v>0</v>
      </c>
      <c r="L454" s="9" t="str">
        <f>LEFT(pesele[[#This Row],[Imie]],1)&amp;LEFT(pesele[[#This Row],[Nazwisko]],3)&amp;RIGHT(pesele[[#This Row],[PESEL]],1)</f>
        <v>SFil4</v>
      </c>
      <c r="M454" s="9">
        <f>COUNTIF(pesele[id],pesele[[#This Row],[id]])-1</f>
        <v>0</v>
      </c>
    </row>
    <row r="455" spans="1:13" x14ac:dyDescent="0.25">
      <c r="A455" t="s">
        <v>1089</v>
      </c>
      <c r="B455" t="s">
        <v>1090</v>
      </c>
      <c r="C455" t="s">
        <v>25</v>
      </c>
      <c r="D455">
        <f>MID(pesele[[#This Row],[PESEL]],1,2)+1900+IF(pesele[[#This Row],[miesiac]]&gt;13,100,0)</f>
        <v>1989</v>
      </c>
      <c r="E455">
        <f>IF(VALUE(MID(pesele[[#This Row],[PESEL]],3,2))&gt;13,VALUE(MID(pesele[[#This Row],[PESEL]],3,2))-20,VALUE(MID(pesele[[#This Row],[PESEL]],3,2)))</f>
        <v>4</v>
      </c>
      <c r="F455">
        <f>VALUE(MID(pesele[[#This Row],[PESEL]],6,2))</f>
        <v>87</v>
      </c>
      <c r="G455" s="9">
        <f>VALUE(MID(pesele[[#This Row],[PESEL]],7,2))</f>
        <v>76</v>
      </c>
      <c r="H455" t="str">
        <f>IF(MOD(MID(pesele[[#This Row],[PESEL]],10,1),2)=0,"k","m")</f>
        <v>m</v>
      </c>
      <c r="I455">
        <f>IF(pesele[[#This Row],[plec]]="k",IF(RIGHT(pesele[[#This Row],[Imie]],1)="a",0,1),0)</f>
        <v>0</v>
      </c>
      <c r="J455" t="str">
        <f>pesele[[#This Row],[Nazwisko]]&amp;pesele[[#This Row],[Imie]]</f>
        <v>CiosinskiJacek</v>
      </c>
      <c r="K455">
        <f>COUNTIF(pesele[nameid],pesele[[#This Row],[nameid]])-1</f>
        <v>0</v>
      </c>
      <c r="L455" s="9" t="str">
        <f>LEFT(pesele[[#This Row],[Imie]],1)&amp;LEFT(pesele[[#This Row],[Nazwisko]],3)&amp;RIGHT(pesele[[#This Row],[PESEL]],1)</f>
        <v>JCio3</v>
      </c>
      <c r="M455" s="9">
        <f>COUNTIF(pesele[id],pesele[[#This Row],[id]])-1</f>
        <v>0</v>
      </c>
    </row>
    <row r="456" spans="1:13" x14ac:dyDescent="0.25">
      <c r="A456" t="s">
        <v>945</v>
      </c>
      <c r="B456" t="s">
        <v>946</v>
      </c>
      <c r="C456" t="s">
        <v>754</v>
      </c>
      <c r="D456">
        <f>MID(pesele[[#This Row],[PESEL]],1,2)+1900+IF(pesele[[#This Row],[miesiac]]&gt;13,100,0)</f>
        <v>1971</v>
      </c>
      <c r="E456">
        <f>IF(VALUE(MID(pesele[[#This Row],[PESEL]],3,2))&gt;13,VALUE(MID(pesele[[#This Row],[PESEL]],3,2))-20,VALUE(MID(pesele[[#This Row],[PESEL]],3,2)))</f>
        <v>11</v>
      </c>
      <c r="F456">
        <f>VALUE(MID(pesele[[#This Row],[PESEL]],6,2))</f>
        <v>67</v>
      </c>
      <c r="G456" s="9">
        <f>VALUE(MID(pesele[[#This Row],[PESEL]],7,2))</f>
        <v>77</v>
      </c>
      <c r="H456" t="str">
        <f>IF(MOD(MID(pesele[[#This Row],[PESEL]],10,1),2)=0,"k","m")</f>
        <v>m</v>
      </c>
      <c r="I456">
        <f>IF(pesele[[#This Row],[plec]]="k",IF(RIGHT(pesele[[#This Row],[Imie]],1)="a",0,1),0)</f>
        <v>0</v>
      </c>
      <c r="J456" t="str">
        <f>pesele[[#This Row],[Nazwisko]]&amp;pesele[[#This Row],[Imie]]</f>
        <v>SwierszczCyprian</v>
      </c>
      <c r="K456">
        <f>COUNTIF(pesele[nameid],pesele[[#This Row],[nameid]])-1</f>
        <v>0</v>
      </c>
      <c r="L456" s="9" t="str">
        <f>LEFT(pesele[[#This Row],[Imie]],1)&amp;LEFT(pesele[[#This Row],[Nazwisko]],3)&amp;RIGHT(pesele[[#This Row],[PESEL]],1)</f>
        <v>CSwi4</v>
      </c>
      <c r="M456" s="9">
        <f>COUNTIF(pesele[id],pesele[[#This Row],[id]])-1</f>
        <v>0</v>
      </c>
    </row>
    <row r="457" spans="1:13" x14ac:dyDescent="0.25">
      <c r="A457" t="s">
        <v>875</v>
      </c>
      <c r="B457" t="s">
        <v>876</v>
      </c>
      <c r="C457" t="s">
        <v>877</v>
      </c>
      <c r="D457">
        <f>MID(pesele[[#This Row],[PESEL]],1,2)+1900+IF(pesele[[#This Row],[miesiac]]&gt;13,100,0)</f>
        <v>1961</v>
      </c>
      <c r="E457">
        <f>IF(VALUE(MID(pesele[[#This Row],[PESEL]],3,2))&gt;13,VALUE(MID(pesele[[#This Row],[PESEL]],3,2))-20,VALUE(MID(pesele[[#This Row],[PESEL]],3,2)))</f>
        <v>3</v>
      </c>
      <c r="F457">
        <f>VALUE(MID(pesele[[#This Row],[PESEL]],6,2))</f>
        <v>47</v>
      </c>
      <c r="G457" s="9">
        <f>VALUE(MID(pesele[[#This Row],[PESEL]],7,2))</f>
        <v>79</v>
      </c>
      <c r="H457" t="str">
        <f>IF(MOD(MID(pesele[[#This Row],[PESEL]],10,1),2)=0,"k","m")</f>
        <v>m</v>
      </c>
      <c r="I457">
        <f>IF(pesele[[#This Row],[plec]]="k",IF(RIGHT(pesele[[#This Row],[Imie]],1)="a",0,1),0)</f>
        <v>0</v>
      </c>
      <c r="J457" t="str">
        <f>pesele[[#This Row],[Nazwisko]]&amp;pesele[[#This Row],[Imie]]</f>
        <v>SzczepkowskiDorian</v>
      </c>
      <c r="K457">
        <f>COUNTIF(pesele[nameid],pesele[[#This Row],[nameid]])-1</f>
        <v>0</v>
      </c>
      <c r="L457" s="9" t="str">
        <f>LEFT(pesele[[#This Row],[Imie]],1)&amp;LEFT(pesele[[#This Row],[Nazwisko]],3)&amp;RIGHT(pesele[[#This Row],[PESEL]],1)</f>
        <v>DSzc6</v>
      </c>
      <c r="M457" s="9">
        <f>COUNTIF(pesele[id],pesele[[#This Row],[id]])-1</f>
        <v>0</v>
      </c>
    </row>
    <row r="458" spans="1:13" x14ac:dyDescent="0.25">
      <c r="A458" t="s">
        <v>934</v>
      </c>
      <c r="B458" t="s">
        <v>935</v>
      </c>
      <c r="C458" t="s">
        <v>936</v>
      </c>
      <c r="D458">
        <f>MID(pesele[[#This Row],[PESEL]],1,2)+1900+IF(pesele[[#This Row],[miesiac]]&gt;13,100,0)</f>
        <v>1970</v>
      </c>
      <c r="E458">
        <f>IF(VALUE(MID(pesele[[#This Row],[PESEL]],3,2))&gt;13,VALUE(MID(pesele[[#This Row],[PESEL]],3,2))-20,VALUE(MID(pesele[[#This Row],[PESEL]],3,2)))</f>
        <v>5</v>
      </c>
      <c r="F458">
        <f>VALUE(MID(pesele[[#This Row],[PESEL]],6,2))</f>
        <v>17</v>
      </c>
      <c r="G458" s="9">
        <f>VALUE(MID(pesele[[#This Row],[PESEL]],7,2))</f>
        <v>79</v>
      </c>
      <c r="H458" t="str">
        <f>IF(MOD(MID(pesele[[#This Row],[PESEL]],10,1),2)=0,"k","m")</f>
        <v>m</v>
      </c>
      <c r="I458">
        <f>IF(pesele[[#This Row],[plec]]="k",IF(RIGHT(pesele[[#This Row],[Imie]],1)="a",0,1),0)</f>
        <v>0</v>
      </c>
      <c r="J458" t="str">
        <f>pesele[[#This Row],[Nazwisko]]&amp;pesele[[#This Row],[Imie]]</f>
        <v>SzmitkoDominik</v>
      </c>
      <c r="K458">
        <f>COUNTIF(pesele[nameid],pesele[[#This Row],[nameid]])-1</f>
        <v>0</v>
      </c>
      <c r="L458" s="9" t="str">
        <f>LEFT(pesele[[#This Row],[Imie]],1)&amp;LEFT(pesele[[#This Row],[Nazwisko]],3)&amp;RIGHT(pesele[[#This Row],[PESEL]],1)</f>
        <v>DSzm0</v>
      </c>
      <c r="M458" s="9">
        <f>COUNTIF(pesele[id],pesele[[#This Row],[id]])-1</f>
        <v>0</v>
      </c>
    </row>
    <row r="459" spans="1:13" x14ac:dyDescent="0.25">
      <c r="A459" t="s">
        <v>1021</v>
      </c>
      <c r="B459" t="s">
        <v>1022</v>
      </c>
      <c r="C459" t="s">
        <v>419</v>
      </c>
      <c r="D459">
        <f>MID(pesele[[#This Row],[PESEL]],1,2)+1900+IF(pesele[[#This Row],[miesiac]]&gt;13,100,0)</f>
        <v>1985</v>
      </c>
      <c r="E459">
        <f>IF(VALUE(MID(pesele[[#This Row],[PESEL]],3,2))&gt;13,VALUE(MID(pesele[[#This Row],[PESEL]],3,2))-20,VALUE(MID(pesele[[#This Row],[PESEL]],3,2)))</f>
        <v>3</v>
      </c>
      <c r="F459">
        <f>VALUE(MID(pesele[[#This Row],[PESEL]],6,2))</f>
        <v>7</v>
      </c>
      <c r="G459" s="9">
        <f>VALUE(MID(pesele[[#This Row],[PESEL]],7,2))</f>
        <v>79</v>
      </c>
      <c r="H459" t="str">
        <f>IF(MOD(MID(pesele[[#This Row],[PESEL]],10,1),2)=0,"k","m")</f>
        <v>k</v>
      </c>
      <c r="I459">
        <f>IF(pesele[[#This Row],[plec]]="k",IF(RIGHT(pesele[[#This Row],[Imie]],1)="a",0,1),0)</f>
        <v>0</v>
      </c>
      <c r="J459" t="str">
        <f>pesele[[#This Row],[Nazwisko]]&amp;pesele[[#This Row],[Imie]]</f>
        <v>MrozikLena</v>
      </c>
      <c r="K459">
        <f>COUNTIF(pesele[nameid],pesele[[#This Row],[nameid]])-1</f>
        <v>0</v>
      </c>
      <c r="L459" s="9" t="str">
        <f>LEFT(pesele[[#This Row],[Imie]],1)&amp;LEFT(pesele[[#This Row],[Nazwisko]],3)&amp;RIGHT(pesele[[#This Row],[PESEL]],1)</f>
        <v>LMro3</v>
      </c>
      <c r="M459" s="9">
        <f>COUNTIF(pesele[id],pesele[[#This Row],[id]])-1</f>
        <v>0</v>
      </c>
    </row>
    <row r="460" spans="1:13" x14ac:dyDescent="0.25">
      <c r="A460" t="s">
        <v>1029</v>
      </c>
      <c r="B460" t="s">
        <v>1030</v>
      </c>
      <c r="C460" t="s">
        <v>1031</v>
      </c>
      <c r="D460">
        <f>MID(pesele[[#This Row],[PESEL]],1,2)+1900+IF(pesele[[#This Row],[miesiac]]&gt;13,100,0)</f>
        <v>1985</v>
      </c>
      <c r="E460">
        <f>IF(VALUE(MID(pesele[[#This Row],[PESEL]],3,2))&gt;13,VALUE(MID(pesele[[#This Row],[PESEL]],3,2))-20,VALUE(MID(pesele[[#This Row],[PESEL]],3,2)))</f>
        <v>11</v>
      </c>
      <c r="F460">
        <f>VALUE(MID(pesele[[#This Row],[PESEL]],6,2))</f>
        <v>77</v>
      </c>
      <c r="G460" s="9">
        <f>VALUE(MID(pesele[[#This Row],[PESEL]],7,2))</f>
        <v>79</v>
      </c>
      <c r="H460" t="str">
        <f>IF(MOD(MID(pesele[[#This Row],[PESEL]],10,1),2)=0,"k","m")</f>
        <v>k</v>
      </c>
      <c r="I460">
        <f>IF(pesele[[#This Row],[plec]]="k",IF(RIGHT(pesele[[#This Row],[Imie]],1)="a",0,1),0)</f>
        <v>0</v>
      </c>
      <c r="J460" t="str">
        <f>pesele[[#This Row],[Nazwisko]]&amp;pesele[[#This Row],[Imie]]</f>
        <v>FrankowskaRoksana</v>
      </c>
      <c r="K460">
        <f>COUNTIF(pesele[nameid],pesele[[#This Row],[nameid]])-1</f>
        <v>0</v>
      </c>
      <c r="L460" s="9" t="str">
        <f>LEFT(pesele[[#This Row],[Imie]],1)&amp;LEFT(pesele[[#This Row],[Nazwisko]],3)&amp;RIGHT(pesele[[#This Row],[PESEL]],1)</f>
        <v>RFra3</v>
      </c>
      <c r="M460" s="9">
        <f>COUNTIF(pesele[id],pesele[[#This Row],[id]])-1</f>
        <v>0</v>
      </c>
    </row>
    <row r="461" spans="1:13" x14ac:dyDescent="0.25">
      <c r="A461" t="s">
        <v>1078</v>
      </c>
      <c r="B461" t="s">
        <v>1079</v>
      </c>
      <c r="C461" t="s">
        <v>64</v>
      </c>
      <c r="D461">
        <f>MID(pesele[[#This Row],[PESEL]],1,2)+1900+IF(pesele[[#This Row],[miesiac]]&gt;13,100,0)</f>
        <v>1989</v>
      </c>
      <c r="E461">
        <f>IF(VALUE(MID(pesele[[#This Row],[PESEL]],3,2))&gt;13,VALUE(MID(pesele[[#This Row],[PESEL]],3,2))-20,VALUE(MID(pesele[[#This Row],[PESEL]],3,2)))</f>
        <v>2</v>
      </c>
      <c r="F461">
        <f>VALUE(MID(pesele[[#This Row],[PESEL]],6,2))</f>
        <v>37</v>
      </c>
      <c r="G461" s="9">
        <f>VALUE(MID(pesele[[#This Row],[PESEL]],7,2))</f>
        <v>79</v>
      </c>
      <c r="H461" t="str">
        <f>IF(MOD(MID(pesele[[#This Row],[PESEL]],10,1),2)=0,"k","m")</f>
        <v>m</v>
      </c>
      <c r="I461">
        <f>IF(pesele[[#This Row],[plec]]="k",IF(RIGHT(pesele[[#This Row],[Imie]],1)="a",0,1),0)</f>
        <v>0</v>
      </c>
      <c r="J461" t="str">
        <f>pesele[[#This Row],[Nazwisko]]&amp;pesele[[#This Row],[Imie]]</f>
        <v>BeniuszysMikolaj</v>
      </c>
      <c r="K461">
        <f>COUNTIF(pesele[nameid],pesele[[#This Row],[nameid]])-1</f>
        <v>0</v>
      </c>
      <c r="L461" s="9" t="str">
        <f>LEFT(pesele[[#This Row],[Imie]],1)&amp;LEFT(pesele[[#This Row],[Nazwisko]],3)&amp;RIGHT(pesele[[#This Row],[PESEL]],1)</f>
        <v>MBen4</v>
      </c>
      <c r="M461" s="9">
        <f>COUNTIF(pesele[id],pesele[[#This Row],[id]])-1</f>
        <v>0</v>
      </c>
    </row>
    <row r="462" spans="1:13" x14ac:dyDescent="0.25">
      <c r="A462" t="s">
        <v>1106</v>
      </c>
      <c r="B462" t="s">
        <v>1107</v>
      </c>
      <c r="C462" t="s">
        <v>50</v>
      </c>
      <c r="D462">
        <f>MID(pesele[[#This Row],[PESEL]],1,2)+1900+IF(pesele[[#This Row],[miesiac]]&gt;13,100,0)</f>
        <v>1989</v>
      </c>
      <c r="E462">
        <f>IF(VALUE(MID(pesele[[#This Row],[PESEL]],3,2))&gt;13,VALUE(MID(pesele[[#This Row],[PESEL]],3,2))-20,VALUE(MID(pesele[[#This Row],[PESEL]],3,2)))</f>
        <v>8</v>
      </c>
      <c r="F462">
        <f>VALUE(MID(pesele[[#This Row],[PESEL]],6,2))</f>
        <v>17</v>
      </c>
      <c r="G462" s="9">
        <f>VALUE(MID(pesele[[#This Row],[PESEL]],7,2))</f>
        <v>79</v>
      </c>
      <c r="H462" t="str">
        <f>IF(MOD(MID(pesele[[#This Row],[PESEL]],10,1),2)=0,"k","m")</f>
        <v>m</v>
      </c>
      <c r="I462">
        <f>IF(pesele[[#This Row],[plec]]="k",IF(RIGHT(pesele[[#This Row],[Imie]],1)="a",0,1),0)</f>
        <v>0</v>
      </c>
      <c r="J462" t="str">
        <f>pesele[[#This Row],[Nazwisko]]&amp;pesele[[#This Row],[Imie]]</f>
        <v>HrywniakOlaf</v>
      </c>
      <c r="K462">
        <f>COUNTIF(pesele[nameid],pesele[[#This Row],[nameid]])-1</f>
        <v>0</v>
      </c>
      <c r="L462" s="9" t="str">
        <f>LEFT(pesele[[#This Row],[Imie]],1)&amp;LEFT(pesele[[#This Row],[Nazwisko]],3)&amp;RIGHT(pesele[[#This Row],[PESEL]],1)</f>
        <v>OHry9</v>
      </c>
      <c r="M462" s="9">
        <f>COUNTIF(pesele[id],pesele[[#This Row],[id]])-1</f>
        <v>0</v>
      </c>
    </row>
    <row r="463" spans="1:13" x14ac:dyDescent="0.25">
      <c r="A463" t="s">
        <v>1069</v>
      </c>
      <c r="B463" t="s">
        <v>1070</v>
      </c>
      <c r="C463" t="s">
        <v>260</v>
      </c>
      <c r="D463">
        <f>MID(pesele[[#This Row],[PESEL]],1,2)+1900+IF(pesele[[#This Row],[miesiac]]&gt;13,100,0)</f>
        <v>1989</v>
      </c>
      <c r="E463">
        <f>IF(VALUE(MID(pesele[[#This Row],[PESEL]],3,2))&gt;13,VALUE(MID(pesele[[#This Row],[PESEL]],3,2))-20,VALUE(MID(pesele[[#This Row],[PESEL]],3,2)))</f>
        <v>1</v>
      </c>
      <c r="F463">
        <f>VALUE(MID(pesele[[#This Row],[PESEL]],6,2))</f>
        <v>58</v>
      </c>
      <c r="G463" s="9">
        <f>VALUE(MID(pesele[[#This Row],[PESEL]],7,2))</f>
        <v>81</v>
      </c>
      <c r="H463" t="str">
        <f>IF(MOD(MID(pesele[[#This Row],[PESEL]],10,1),2)=0,"k","m")</f>
        <v>m</v>
      </c>
      <c r="I463">
        <f>IF(pesele[[#This Row],[plec]]="k",IF(RIGHT(pesele[[#This Row],[Imie]],1)="a",0,1),0)</f>
        <v>0</v>
      </c>
      <c r="J463" t="str">
        <f>pesele[[#This Row],[Nazwisko]]&amp;pesele[[#This Row],[Imie]]</f>
        <v>StrehlkeFilip</v>
      </c>
      <c r="K463">
        <f>COUNTIF(pesele[nameid],pesele[[#This Row],[nameid]])-1</f>
        <v>0</v>
      </c>
      <c r="L463" s="9" t="str">
        <f>LEFT(pesele[[#This Row],[Imie]],1)&amp;LEFT(pesele[[#This Row],[Nazwisko]],3)&amp;RIGHT(pesele[[#This Row],[PESEL]],1)</f>
        <v>FStr9</v>
      </c>
      <c r="M463" s="9">
        <f>COUNTIF(pesele[id],pesele[[#This Row],[id]])-1</f>
        <v>0</v>
      </c>
    </row>
    <row r="464" spans="1:13" x14ac:dyDescent="0.25">
      <c r="A464" t="s">
        <v>1109</v>
      </c>
      <c r="B464" t="s">
        <v>1110</v>
      </c>
      <c r="C464" t="s">
        <v>1111</v>
      </c>
      <c r="D464">
        <f>MID(pesele[[#This Row],[PESEL]],1,2)+1900+IF(pesele[[#This Row],[miesiac]]&gt;13,100,0)</f>
        <v>1989</v>
      </c>
      <c r="E464">
        <f>IF(VALUE(MID(pesele[[#This Row],[PESEL]],3,2))&gt;13,VALUE(MID(pesele[[#This Row],[PESEL]],3,2))-20,VALUE(MID(pesele[[#This Row],[PESEL]],3,2)))</f>
        <v>9</v>
      </c>
      <c r="F464">
        <f>VALUE(MID(pesele[[#This Row],[PESEL]],6,2))</f>
        <v>48</v>
      </c>
      <c r="G464" s="9">
        <f>VALUE(MID(pesele[[#This Row],[PESEL]],7,2))</f>
        <v>82</v>
      </c>
      <c r="H464" t="str">
        <f>IF(MOD(MID(pesele[[#This Row],[PESEL]],10,1),2)=0,"k","m")</f>
        <v>m</v>
      </c>
      <c r="I464">
        <f>IF(pesele[[#This Row],[plec]]="k",IF(RIGHT(pesele[[#This Row],[Imie]],1)="a",0,1),0)</f>
        <v>0</v>
      </c>
      <c r="J464" t="str">
        <f>pesele[[#This Row],[Nazwisko]]&amp;pesele[[#This Row],[Imie]]</f>
        <v>MierzejewskiKornel</v>
      </c>
      <c r="K464">
        <f>COUNTIF(pesele[nameid],pesele[[#This Row],[nameid]])-1</f>
        <v>0</v>
      </c>
      <c r="L464" s="9" t="str">
        <f>LEFT(pesele[[#This Row],[Imie]],1)&amp;LEFT(pesele[[#This Row],[Nazwisko]],3)&amp;RIGHT(pesele[[#This Row],[PESEL]],1)</f>
        <v>KMie0</v>
      </c>
      <c r="M464" s="9">
        <f>COUNTIF(pesele[id],pesele[[#This Row],[id]])-1</f>
        <v>0</v>
      </c>
    </row>
    <row r="465" spans="1:13" x14ac:dyDescent="0.25">
      <c r="A465" t="s">
        <v>917</v>
      </c>
      <c r="B465" t="s">
        <v>918</v>
      </c>
      <c r="C465" t="s">
        <v>848</v>
      </c>
      <c r="D465">
        <f>MID(pesele[[#This Row],[PESEL]],1,2)+1900+IF(pesele[[#This Row],[miesiac]]&gt;13,100,0)</f>
        <v>1966</v>
      </c>
      <c r="E465">
        <f>IF(VALUE(MID(pesele[[#This Row],[PESEL]],3,2))&gt;13,VALUE(MID(pesele[[#This Row],[PESEL]],3,2))-20,VALUE(MID(pesele[[#This Row],[PESEL]],3,2)))</f>
        <v>11</v>
      </c>
      <c r="F465">
        <f>VALUE(MID(pesele[[#This Row],[PESEL]],6,2))</f>
        <v>18</v>
      </c>
      <c r="G465" s="9">
        <f>VALUE(MID(pesele[[#This Row],[PESEL]],7,2))</f>
        <v>83</v>
      </c>
      <c r="H465" t="str">
        <f>IF(MOD(MID(pesele[[#This Row],[PESEL]],10,1),2)=0,"k","m")</f>
        <v>m</v>
      </c>
      <c r="I465">
        <f>IF(pesele[[#This Row],[plec]]="k",IF(RIGHT(pesele[[#This Row],[Imie]],1)="a",0,1),0)</f>
        <v>0</v>
      </c>
      <c r="J465" t="str">
        <f>pesele[[#This Row],[Nazwisko]]&amp;pesele[[#This Row],[Imie]]</f>
        <v>SiminskiHenryk</v>
      </c>
      <c r="K465">
        <f>COUNTIF(pesele[nameid],pesele[[#This Row],[nameid]])-1</f>
        <v>0</v>
      </c>
      <c r="L465" s="9" t="str">
        <f>LEFT(pesele[[#This Row],[Imie]],1)&amp;LEFT(pesele[[#This Row],[Nazwisko]],3)&amp;RIGHT(pesele[[#This Row],[PESEL]],1)</f>
        <v>HSim5</v>
      </c>
      <c r="M465" s="9">
        <f>COUNTIF(pesele[id],pesele[[#This Row],[id]])-1</f>
        <v>0</v>
      </c>
    </row>
    <row r="466" spans="1:13" x14ac:dyDescent="0.25">
      <c r="A466" t="s">
        <v>965</v>
      </c>
      <c r="B466" t="s">
        <v>966</v>
      </c>
      <c r="C466" t="s">
        <v>382</v>
      </c>
      <c r="D466">
        <f>MID(pesele[[#This Row],[PESEL]],1,2)+1900+IF(pesele[[#This Row],[miesiac]]&gt;13,100,0)</f>
        <v>1974</v>
      </c>
      <c r="E466">
        <f>IF(VALUE(MID(pesele[[#This Row],[PESEL]],3,2))&gt;13,VALUE(MID(pesele[[#This Row],[PESEL]],3,2))-20,VALUE(MID(pesele[[#This Row],[PESEL]],3,2)))</f>
        <v>12</v>
      </c>
      <c r="F466">
        <f>VALUE(MID(pesele[[#This Row],[PESEL]],6,2))</f>
        <v>18</v>
      </c>
      <c r="G466" s="9">
        <f>VALUE(MID(pesele[[#This Row],[PESEL]],7,2))</f>
        <v>84</v>
      </c>
      <c r="H466" t="str">
        <f>IF(MOD(MID(pesele[[#This Row],[PESEL]],10,1),2)=0,"k","m")</f>
        <v>k</v>
      </c>
      <c r="I466">
        <f>IF(pesele[[#This Row],[plec]]="k",IF(RIGHT(pesele[[#This Row],[Imie]],1)="a",0,1),0)</f>
        <v>0</v>
      </c>
      <c r="J466" t="str">
        <f>pesele[[#This Row],[Nazwisko]]&amp;pesele[[#This Row],[Imie]]</f>
        <v>PerezKarolina</v>
      </c>
      <c r="K466">
        <f>COUNTIF(pesele[nameid],pesele[[#This Row],[nameid]])-1</f>
        <v>0</v>
      </c>
      <c r="L466" s="9" t="str">
        <f>LEFT(pesele[[#This Row],[Imie]],1)&amp;LEFT(pesele[[#This Row],[Nazwisko]],3)&amp;RIGHT(pesele[[#This Row],[PESEL]],1)</f>
        <v>KPer6</v>
      </c>
      <c r="M466" s="9">
        <f>COUNTIF(pesele[id],pesele[[#This Row],[id]])-1</f>
        <v>0</v>
      </c>
    </row>
    <row r="467" spans="1:13" x14ac:dyDescent="0.25">
      <c r="A467" t="s">
        <v>984</v>
      </c>
      <c r="B467" t="s">
        <v>985</v>
      </c>
      <c r="C467" t="s">
        <v>260</v>
      </c>
      <c r="D467">
        <f>MID(pesele[[#This Row],[PESEL]],1,2)+1900+IF(pesele[[#This Row],[miesiac]]&gt;13,100,0)</f>
        <v>1977</v>
      </c>
      <c r="E467">
        <f>IF(VALUE(MID(pesele[[#This Row],[PESEL]],3,2))&gt;13,VALUE(MID(pesele[[#This Row],[PESEL]],3,2))-20,VALUE(MID(pesele[[#This Row],[PESEL]],3,2)))</f>
        <v>11</v>
      </c>
      <c r="F467">
        <f>VALUE(MID(pesele[[#This Row],[PESEL]],6,2))</f>
        <v>8</v>
      </c>
      <c r="G467" s="9">
        <f>VALUE(MID(pesele[[#This Row],[PESEL]],7,2))</f>
        <v>84</v>
      </c>
      <c r="H467" t="str">
        <f>IF(MOD(MID(pesele[[#This Row],[PESEL]],10,1),2)=0,"k","m")</f>
        <v>m</v>
      </c>
      <c r="I467">
        <f>IF(pesele[[#This Row],[plec]]="k",IF(RIGHT(pesele[[#This Row],[Imie]],1)="a",0,1),0)</f>
        <v>0</v>
      </c>
      <c r="J467" t="str">
        <f>pesele[[#This Row],[Nazwisko]]&amp;pesele[[#This Row],[Imie]]</f>
        <v>StrackFilip</v>
      </c>
      <c r="K467">
        <f>COUNTIF(pesele[nameid],pesele[[#This Row],[nameid]])-1</f>
        <v>0</v>
      </c>
      <c r="L467" s="9" t="str">
        <f>LEFT(pesele[[#This Row],[Imie]],1)&amp;LEFT(pesele[[#This Row],[Nazwisko]],3)&amp;RIGHT(pesele[[#This Row],[PESEL]],1)</f>
        <v>FStr0</v>
      </c>
      <c r="M467" s="9">
        <f>COUNTIF(pesele[id],pesele[[#This Row],[id]])-1</f>
        <v>0</v>
      </c>
    </row>
    <row r="468" spans="1:13" x14ac:dyDescent="0.25">
      <c r="A468" t="s">
        <v>1018</v>
      </c>
      <c r="B468" t="s">
        <v>1019</v>
      </c>
      <c r="C468" t="s">
        <v>1020</v>
      </c>
      <c r="D468">
        <f>MID(pesele[[#This Row],[PESEL]],1,2)+1900+IF(pesele[[#This Row],[miesiac]]&gt;13,100,0)</f>
        <v>1984</v>
      </c>
      <c r="E468">
        <f>IF(VALUE(MID(pesele[[#This Row],[PESEL]],3,2))&gt;13,VALUE(MID(pesele[[#This Row],[PESEL]],3,2))-20,VALUE(MID(pesele[[#This Row],[PESEL]],3,2)))</f>
        <v>11</v>
      </c>
      <c r="F468">
        <f>VALUE(MID(pesele[[#This Row],[PESEL]],6,2))</f>
        <v>18</v>
      </c>
      <c r="G468" s="9">
        <f>VALUE(MID(pesele[[#This Row],[PESEL]],7,2))</f>
        <v>85</v>
      </c>
      <c r="H468" t="str">
        <f>IF(MOD(MID(pesele[[#This Row],[PESEL]],10,1),2)=0,"k","m")</f>
        <v>k</v>
      </c>
      <c r="I468">
        <f>IF(pesele[[#This Row],[plec]]="k",IF(RIGHT(pesele[[#This Row],[Imie]],1)="a",0,1),0)</f>
        <v>1</v>
      </c>
      <c r="J468" t="str">
        <f>pesele[[#This Row],[Nazwisko]]&amp;pesele[[#This Row],[Imie]]</f>
        <v>FelisiakDoris</v>
      </c>
      <c r="K468">
        <f>COUNTIF(pesele[nameid],pesele[[#This Row],[nameid]])-1</f>
        <v>0</v>
      </c>
      <c r="L468" s="9" t="str">
        <f>LEFT(pesele[[#This Row],[Imie]],1)&amp;LEFT(pesele[[#This Row],[Nazwisko]],3)&amp;RIGHT(pesele[[#This Row],[PESEL]],1)</f>
        <v>DFel5</v>
      </c>
      <c r="M468" s="9">
        <f>COUNTIF(pesele[id],pesele[[#This Row],[id]])-1</f>
        <v>0</v>
      </c>
    </row>
    <row r="469" spans="1:13" x14ac:dyDescent="0.25">
      <c r="A469" t="s">
        <v>1082</v>
      </c>
      <c r="B469" t="s">
        <v>1083</v>
      </c>
      <c r="C469" t="s">
        <v>1084</v>
      </c>
      <c r="D469">
        <f>MID(pesele[[#This Row],[PESEL]],1,2)+1900+IF(pesele[[#This Row],[miesiac]]&gt;13,100,0)</f>
        <v>1989</v>
      </c>
      <c r="E469">
        <f>IF(VALUE(MID(pesele[[#This Row],[PESEL]],3,2))&gt;13,VALUE(MID(pesele[[#This Row],[PESEL]],3,2))-20,VALUE(MID(pesele[[#This Row],[PESEL]],3,2)))</f>
        <v>4</v>
      </c>
      <c r="F469">
        <f>VALUE(MID(pesele[[#This Row],[PESEL]],6,2))</f>
        <v>18</v>
      </c>
      <c r="G469" s="9">
        <f>VALUE(MID(pesele[[#This Row],[PESEL]],7,2))</f>
        <v>85</v>
      </c>
      <c r="H469" t="str">
        <f>IF(MOD(MID(pesele[[#This Row],[PESEL]],10,1),2)=0,"k","m")</f>
        <v>k</v>
      </c>
      <c r="I469">
        <f>IF(pesele[[#This Row],[plec]]="k",IF(RIGHT(pesele[[#This Row],[Imie]],1)="a",0,1),0)</f>
        <v>0</v>
      </c>
      <c r="J469" t="str">
        <f>pesele[[#This Row],[Nazwisko]]&amp;pesele[[#This Row],[Imie]]</f>
        <v>JackowskaNatasza</v>
      </c>
      <c r="K469">
        <f>COUNTIF(pesele[nameid],pesele[[#This Row],[nameid]])-1</f>
        <v>0</v>
      </c>
      <c r="L469" s="9" t="str">
        <f>LEFT(pesele[[#This Row],[Imie]],1)&amp;LEFT(pesele[[#This Row],[Nazwisko]],3)&amp;RIGHT(pesele[[#This Row],[PESEL]],1)</f>
        <v>NJac1</v>
      </c>
      <c r="M469" s="9">
        <f>COUNTIF(pesele[id],pesele[[#This Row],[id]])-1</f>
        <v>0</v>
      </c>
    </row>
    <row r="470" spans="1:13" x14ac:dyDescent="0.25">
      <c r="A470" t="s">
        <v>1098</v>
      </c>
      <c r="B470" t="s">
        <v>1099</v>
      </c>
      <c r="C470" t="s">
        <v>137</v>
      </c>
      <c r="D470">
        <f>MID(pesele[[#This Row],[PESEL]],1,2)+1900+IF(pesele[[#This Row],[miesiac]]&gt;13,100,0)</f>
        <v>1989</v>
      </c>
      <c r="E470">
        <f>IF(VALUE(MID(pesele[[#This Row],[PESEL]],3,2))&gt;13,VALUE(MID(pesele[[#This Row],[PESEL]],3,2))-20,VALUE(MID(pesele[[#This Row],[PESEL]],3,2)))</f>
        <v>5</v>
      </c>
      <c r="F470">
        <f>VALUE(MID(pesele[[#This Row],[PESEL]],6,2))</f>
        <v>8</v>
      </c>
      <c r="G470" s="9">
        <f>VALUE(MID(pesele[[#This Row],[PESEL]],7,2))</f>
        <v>85</v>
      </c>
      <c r="H470" t="str">
        <f>IF(MOD(MID(pesele[[#This Row],[PESEL]],10,1),2)=0,"k","m")</f>
        <v>k</v>
      </c>
      <c r="I470">
        <f>IF(pesele[[#This Row],[plec]]="k",IF(RIGHT(pesele[[#This Row],[Imie]],1)="a",0,1),0)</f>
        <v>0</v>
      </c>
      <c r="J470" t="str">
        <f>pesele[[#This Row],[Nazwisko]]&amp;pesele[[#This Row],[Imie]]</f>
        <v>KorenkiewiczMarika</v>
      </c>
      <c r="K470">
        <f>COUNTIF(pesele[nameid],pesele[[#This Row],[nameid]])-1</f>
        <v>0</v>
      </c>
      <c r="L470" s="9" t="str">
        <f>LEFT(pesele[[#This Row],[Imie]],1)&amp;LEFT(pesele[[#This Row],[Nazwisko]],3)&amp;RIGHT(pesele[[#This Row],[PESEL]],1)</f>
        <v>MKor9</v>
      </c>
      <c r="M470" s="9">
        <f>COUNTIF(pesele[id],pesele[[#This Row],[id]])-1</f>
        <v>0</v>
      </c>
    </row>
    <row r="471" spans="1:13" x14ac:dyDescent="0.25">
      <c r="A471" t="s">
        <v>907</v>
      </c>
      <c r="B471" t="s">
        <v>908</v>
      </c>
      <c r="C471" t="s">
        <v>909</v>
      </c>
      <c r="D471">
        <f>MID(pesele[[#This Row],[PESEL]],1,2)+1900+IF(pesele[[#This Row],[miesiac]]&gt;13,100,0)</f>
        <v>1965</v>
      </c>
      <c r="E471">
        <f>IF(VALUE(MID(pesele[[#This Row],[PESEL]],3,2))&gt;13,VALUE(MID(pesele[[#This Row],[PESEL]],3,2))-20,VALUE(MID(pesele[[#This Row],[PESEL]],3,2)))</f>
        <v>10</v>
      </c>
      <c r="F471">
        <f>VALUE(MID(pesele[[#This Row],[PESEL]],6,2))</f>
        <v>8</v>
      </c>
      <c r="G471" s="9">
        <f>VALUE(MID(pesele[[#This Row],[PESEL]],7,2))</f>
        <v>86</v>
      </c>
      <c r="H471" t="str">
        <f>IF(MOD(MID(pesele[[#This Row],[PESEL]],10,1),2)=0,"k","m")</f>
        <v>m</v>
      </c>
      <c r="I471">
        <f>IF(pesele[[#This Row],[plec]]="k",IF(RIGHT(pesele[[#This Row],[Imie]],1)="a",0,1),0)</f>
        <v>0</v>
      </c>
      <c r="J471" t="str">
        <f>pesele[[#This Row],[Nazwisko]]&amp;pesele[[#This Row],[Imie]]</f>
        <v>SarnowskiIgnacy</v>
      </c>
      <c r="K471">
        <f>COUNTIF(pesele[nameid],pesele[[#This Row],[nameid]])-1</f>
        <v>0</v>
      </c>
      <c r="L471" s="9" t="str">
        <f>LEFT(pesele[[#This Row],[Imie]],1)&amp;LEFT(pesele[[#This Row],[Nazwisko]],3)&amp;RIGHT(pesele[[#This Row],[PESEL]],1)</f>
        <v>ISar6</v>
      </c>
      <c r="M471" s="9">
        <f>COUNTIF(pesele[id],pesele[[#This Row],[id]])-1</f>
        <v>0</v>
      </c>
    </row>
    <row r="472" spans="1:13" x14ac:dyDescent="0.25">
      <c r="A472" t="s">
        <v>980</v>
      </c>
      <c r="B472" t="s">
        <v>981</v>
      </c>
      <c r="C472" t="s">
        <v>226</v>
      </c>
      <c r="D472">
        <f>MID(pesele[[#This Row],[PESEL]],1,2)+1900+IF(pesele[[#This Row],[miesiac]]&gt;13,100,0)</f>
        <v>1976</v>
      </c>
      <c r="E472">
        <f>IF(VALUE(MID(pesele[[#This Row],[PESEL]],3,2))&gt;13,VALUE(MID(pesele[[#This Row],[PESEL]],3,2))-20,VALUE(MID(pesele[[#This Row],[PESEL]],3,2)))</f>
        <v>12</v>
      </c>
      <c r="F472">
        <f>VALUE(MID(pesele[[#This Row],[PESEL]],6,2))</f>
        <v>18</v>
      </c>
      <c r="G472" s="9">
        <f>VALUE(MID(pesele[[#This Row],[PESEL]],7,2))</f>
        <v>86</v>
      </c>
      <c r="H472" t="str">
        <f>IF(MOD(MID(pesele[[#This Row],[PESEL]],10,1),2)=0,"k","m")</f>
        <v>k</v>
      </c>
      <c r="I472">
        <f>IF(pesele[[#This Row],[plec]]="k",IF(RIGHT(pesele[[#This Row],[Imie]],1)="a",0,1),0)</f>
        <v>0</v>
      </c>
      <c r="J472" t="str">
        <f>pesele[[#This Row],[Nazwisko]]&amp;pesele[[#This Row],[Imie]]</f>
        <v>EngelUrszula</v>
      </c>
      <c r="K472">
        <f>COUNTIF(pesele[nameid],pesele[[#This Row],[nameid]])-1</f>
        <v>0</v>
      </c>
      <c r="L472" s="9" t="str">
        <f>LEFT(pesele[[#This Row],[Imie]],1)&amp;LEFT(pesele[[#This Row],[Nazwisko]],3)&amp;RIGHT(pesele[[#This Row],[PESEL]],1)</f>
        <v>UEng3</v>
      </c>
      <c r="M472" s="9">
        <f>COUNTIF(pesele[id],pesele[[#This Row],[id]])-1</f>
        <v>0</v>
      </c>
    </row>
    <row r="473" spans="1:13" x14ac:dyDescent="0.25">
      <c r="A473" t="s">
        <v>863</v>
      </c>
      <c r="B473" t="s">
        <v>864</v>
      </c>
      <c r="C473" t="s">
        <v>309</v>
      </c>
      <c r="D473">
        <f>MID(pesele[[#This Row],[PESEL]],1,2)+1900+IF(pesele[[#This Row],[miesiac]]&gt;13,100,0)</f>
        <v>1958</v>
      </c>
      <c r="E473">
        <f>IF(VALUE(MID(pesele[[#This Row],[PESEL]],3,2))&gt;13,VALUE(MID(pesele[[#This Row],[PESEL]],3,2))-20,VALUE(MID(pesele[[#This Row],[PESEL]],3,2)))</f>
        <v>12</v>
      </c>
      <c r="F473">
        <f>VALUE(MID(pesele[[#This Row],[PESEL]],6,2))</f>
        <v>18</v>
      </c>
      <c r="G473" s="9">
        <f>VALUE(MID(pesele[[#This Row],[PESEL]],7,2))</f>
        <v>88</v>
      </c>
      <c r="H473" t="str">
        <f>IF(MOD(MID(pesele[[#This Row],[PESEL]],10,1),2)=0,"k","m")</f>
        <v>k</v>
      </c>
      <c r="I473">
        <f>IF(pesele[[#This Row],[plec]]="k",IF(RIGHT(pesele[[#This Row],[Imie]],1)="a",0,1),0)</f>
        <v>0</v>
      </c>
      <c r="J473" t="str">
        <f>pesele[[#This Row],[Nazwisko]]&amp;pesele[[#This Row],[Imie]]</f>
        <v>RutkiewiczJulia</v>
      </c>
      <c r="K473">
        <f>COUNTIF(pesele[nameid],pesele[[#This Row],[nameid]])-1</f>
        <v>0</v>
      </c>
      <c r="L473" s="9" t="str">
        <f>LEFT(pesele[[#This Row],[Imie]],1)&amp;LEFT(pesele[[#This Row],[Nazwisko]],3)&amp;RIGHT(pesele[[#This Row],[PESEL]],1)</f>
        <v>JRut7</v>
      </c>
      <c r="M473" s="9">
        <f>COUNTIF(pesele[id],pesele[[#This Row],[id]])-1</f>
        <v>0</v>
      </c>
    </row>
    <row r="474" spans="1:13" x14ac:dyDescent="0.25">
      <c r="A474" t="s">
        <v>990</v>
      </c>
      <c r="B474" t="s">
        <v>218</v>
      </c>
      <c r="C474" t="s">
        <v>166</v>
      </c>
      <c r="D474">
        <f>MID(pesele[[#This Row],[PESEL]],1,2)+1900+IF(pesele[[#This Row],[miesiac]]&gt;13,100,0)</f>
        <v>1978</v>
      </c>
      <c r="E474">
        <f>IF(VALUE(MID(pesele[[#This Row],[PESEL]],3,2))&gt;13,VALUE(MID(pesele[[#This Row],[PESEL]],3,2))-20,VALUE(MID(pesele[[#This Row],[PESEL]],3,2)))</f>
        <v>10</v>
      </c>
      <c r="F474">
        <f>VALUE(MID(pesele[[#This Row],[PESEL]],6,2))</f>
        <v>18</v>
      </c>
      <c r="G474" s="9">
        <f>VALUE(MID(pesele[[#This Row],[PESEL]],7,2))</f>
        <v>88</v>
      </c>
      <c r="H474" t="str">
        <f>IF(MOD(MID(pesele[[#This Row],[PESEL]],10,1),2)=0,"k","m")</f>
        <v>m</v>
      </c>
      <c r="I474">
        <f>IF(pesele[[#This Row],[plec]]="k",IF(RIGHT(pesele[[#This Row],[Imie]],1)="a",0,1),0)</f>
        <v>0</v>
      </c>
      <c r="J474" t="str">
        <f>pesele[[#This Row],[Nazwisko]]&amp;pesele[[#This Row],[Imie]]</f>
        <v>PotockiJakub</v>
      </c>
      <c r="K474">
        <f>COUNTIF(pesele[nameid],pesele[[#This Row],[nameid]])-1</f>
        <v>0</v>
      </c>
      <c r="L474" s="9" t="str">
        <f>LEFT(pesele[[#This Row],[Imie]],1)&amp;LEFT(pesele[[#This Row],[Nazwisko]],3)&amp;RIGHT(pesele[[#This Row],[PESEL]],1)</f>
        <v>JPot5</v>
      </c>
      <c r="M474" s="9">
        <f>COUNTIF(pesele[id],pesele[[#This Row],[id]])-1</f>
        <v>0</v>
      </c>
    </row>
    <row r="475" spans="1:13" x14ac:dyDescent="0.25">
      <c r="A475" t="s">
        <v>1114</v>
      </c>
      <c r="B475" t="s">
        <v>1115</v>
      </c>
      <c r="C475" t="s">
        <v>464</v>
      </c>
      <c r="D475">
        <f>MID(pesele[[#This Row],[PESEL]],1,2)+1900+IF(pesele[[#This Row],[miesiac]]&gt;13,100,0)</f>
        <v>1989</v>
      </c>
      <c r="E475">
        <f>IF(VALUE(MID(pesele[[#This Row],[PESEL]],3,2))&gt;13,VALUE(MID(pesele[[#This Row],[PESEL]],3,2))-20,VALUE(MID(pesele[[#This Row],[PESEL]],3,2)))</f>
        <v>10</v>
      </c>
      <c r="F475">
        <f>VALUE(MID(pesele[[#This Row],[PESEL]],6,2))</f>
        <v>58</v>
      </c>
      <c r="G475" s="9">
        <f>VALUE(MID(pesele[[#This Row],[PESEL]],7,2))</f>
        <v>88</v>
      </c>
      <c r="H475" t="str">
        <f>IF(MOD(MID(pesele[[#This Row],[PESEL]],10,1),2)=0,"k","m")</f>
        <v>m</v>
      </c>
      <c r="I475">
        <f>IF(pesele[[#This Row],[plec]]="k",IF(RIGHT(pesele[[#This Row],[Imie]],1)="a",0,1),0)</f>
        <v>0</v>
      </c>
      <c r="J475" t="str">
        <f>pesele[[#This Row],[Nazwisko]]&amp;pesele[[#This Row],[Imie]]</f>
        <v>WydrzynskiAdrian</v>
      </c>
      <c r="K475">
        <f>COUNTIF(pesele[nameid],pesele[[#This Row],[nameid]])-1</f>
        <v>0</v>
      </c>
      <c r="L475" s="9" t="str">
        <f>LEFT(pesele[[#This Row],[Imie]],1)&amp;LEFT(pesele[[#This Row],[Nazwisko]],3)&amp;RIGHT(pesele[[#This Row],[PESEL]],1)</f>
        <v>AWyd1</v>
      </c>
      <c r="M475" s="9">
        <f>COUNTIF(pesele[id],pesele[[#This Row],[id]])-1</f>
        <v>0</v>
      </c>
    </row>
    <row r="476" spans="1:13" x14ac:dyDescent="0.25">
      <c r="A476" t="s">
        <v>867</v>
      </c>
      <c r="B476" t="s">
        <v>868</v>
      </c>
      <c r="C476" t="s">
        <v>309</v>
      </c>
      <c r="D476">
        <f>MID(pesele[[#This Row],[PESEL]],1,2)+1900+IF(pesele[[#This Row],[miesiac]]&gt;13,100,0)</f>
        <v>1959</v>
      </c>
      <c r="E476">
        <f>IF(VALUE(MID(pesele[[#This Row],[PESEL]],3,2))&gt;13,VALUE(MID(pesele[[#This Row],[PESEL]],3,2))-20,VALUE(MID(pesele[[#This Row],[PESEL]],3,2)))</f>
        <v>4</v>
      </c>
      <c r="F476">
        <f>VALUE(MID(pesele[[#This Row],[PESEL]],6,2))</f>
        <v>98</v>
      </c>
      <c r="G476" s="9">
        <f>VALUE(MID(pesele[[#This Row],[PESEL]],7,2))</f>
        <v>89</v>
      </c>
      <c r="H476" t="str">
        <f>IF(MOD(MID(pesele[[#This Row],[PESEL]],10,1),2)=0,"k","m")</f>
        <v>k</v>
      </c>
      <c r="I476">
        <f>IF(pesele[[#This Row],[plec]]="k",IF(RIGHT(pesele[[#This Row],[Imie]],1)="a",0,1),0)</f>
        <v>0</v>
      </c>
      <c r="J476" t="str">
        <f>pesele[[#This Row],[Nazwisko]]&amp;pesele[[#This Row],[Imie]]</f>
        <v>SadowskaJulia</v>
      </c>
      <c r="K476">
        <f>COUNTIF(pesele[nameid],pesele[[#This Row],[nameid]])-1</f>
        <v>0</v>
      </c>
      <c r="L476" s="9" t="str">
        <f>LEFT(pesele[[#This Row],[Imie]],1)&amp;LEFT(pesele[[#This Row],[Nazwisko]],3)&amp;RIGHT(pesele[[#This Row],[PESEL]],1)</f>
        <v>JSad6</v>
      </c>
      <c r="M476" s="9">
        <f>COUNTIF(pesele[id],pesele[[#This Row],[id]])-1</f>
        <v>0</v>
      </c>
    </row>
    <row r="477" spans="1:13" x14ac:dyDescent="0.25">
      <c r="A477" t="s">
        <v>883</v>
      </c>
      <c r="B477" t="s">
        <v>884</v>
      </c>
      <c r="C477" t="s">
        <v>885</v>
      </c>
      <c r="D477">
        <f>MID(pesele[[#This Row],[PESEL]],1,2)+1900+IF(pesele[[#This Row],[miesiac]]&gt;13,100,0)</f>
        <v>1962</v>
      </c>
      <c r="E477">
        <f>IF(VALUE(MID(pesele[[#This Row],[PESEL]],3,2))&gt;13,VALUE(MID(pesele[[#This Row],[PESEL]],3,2))-20,VALUE(MID(pesele[[#This Row],[PESEL]],3,2)))</f>
        <v>3</v>
      </c>
      <c r="F477">
        <f>VALUE(MID(pesele[[#This Row],[PESEL]],6,2))</f>
        <v>8</v>
      </c>
      <c r="G477" s="9">
        <f>VALUE(MID(pesele[[#This Row],[PESEL]],7,2))</f>
        <v>89</v>
      </c>
      <c r="H477" t="str">
        <f>IF(MOD(MID(pesele[[#This Row],[PESEL]],10,1),2)=0,"k","m")</f>
        <v>k</v>
      </c>
      <c r="I477">
        <f>IF(pesele[[#This Row],[plec]]="k",IF(RIGHT(pesele[[#This Row],[Imie]],1)="a",0,1),0)</f>
        <v>0</v>
      </c>
      <c r="J477" t="str">
        <f>pesele[[#This Row],[Nazwisko]]&amp;pesele[[#This Row],[Imie]]</f>
        <v>SkrzydlakIzabela</v>
      </c>
      <c r="K477">
        <f>COUNTIF(pesele[nameid],pesele[[#This Row],[nameid]])-1</f>
        <v>0</v>
      </c>
      <c r="L477" s="9" t="str">
        <f>LEFT(pesele[[#This Row],[Imie]],1)&amp;LEFT(pesele[[#This Row],[Nazwisko]],3)&amp;RIGHT(pesele[[#This Row],[PESEL]],1)</f>
        <v>ISkr3</v>
      </c>
      <c r="M477" s="9">
        <f>COUNTIF(pesele[id],pesele[[#This Row],[id]])-1</f>
        <v>0</v>
      </c>
    </row>
    <row r="478" spans="1:13" x14ac:dyDescent="0.25">
      <c r="A478" t="s">
        <v>991</v>
      </c>
      <c r="B478" t="s">
        <v>992</v>
      </c>
      <c r="C478" t="s">
        <v>567</v>
      </c>
      <c r="D478">
        <f>MID(pesele[[#This Row],[PESEL]],1,2)+1900+IF(pesele[[#This Row],[miesiac]]&gt;13,100,0)</f>
        <v>1978</v>
      </c>
      <c r="E478">
        <f>IF(VALUE(MID(pesele[[#This Row],[PESEL]],3,2))&gt;13,VALUE(MID(pesele[[#This Row],[PESEL]],3,2))-20,VALUE(MID(pesele[[#This Row],[PESEL]],3,2)))</f>
        <v>12</v>
      </c>
      <c r="F478">
        <f>VALUE(MID(pesele[[#This Row],[PESEL]],6,2))</f>
        <v>18</v>
      </c>
      <c r="G478" s="9">
        <f>VALUE(MID(pesele[[#This Row],[PESEL]],7,2))</f>
        <v>89</v>
      </c>
      <c r="H478" t="str">
        <f>IF(MOD(MID(pesele[[#This Row],[PESEL]],10,1),2)=0,"k","m")</f>
        <v>m</v>
      </c>
      <c r="I478">
        <f>IF(pesele[[#This Row],[plec]]="k",IF(RIGHT(pesele[[#This Row],[Imie]],1)="a",0,1),0)</f>
        <v>0</v>
      </c>
      <c r="J478" t="str">
        <f>pesele[[#This Row],[Nazwisko]]&amp;pesele[[#This Row],[Imie]]</f>
        <v>FurmaniakPawel</v>
      </c>
      <c r="K478">
        <f>COUNTIF(pesele[nameid],pesele[[#This Row],[nameid]])-1</f>
        <v>0</v>
      </c>
      <c r="L478" s="9" t="str">
        <f>LEFT(pesele[[#This Row],[Imie]],1)&amp;LEFT(pesele[[#This Row],[Nazwisko]],3)&amp;RIGHT(pesele[[#This Row],[PESEL]],1)</f>
        <v>PFur8</v>
      </c>
      <c r="M478" s="9">
        <f>COUNTIF(pesele[id],pesele[[#This Row],[id]])-1</f>
        <v>0</v>
      </c>
    </row>
    <row r="479" spans="1:13" x14ac:dyDescent="0.25">
      <c r="A479" t="s">
        <v>873</v>
      </c>
      <c r="B479" t="s">
        <v>874</v>
      </c>
      <c r="C479" t="s">
        <v>448</v>
      </c>
      <c r="D479">
        <f>MID(pesele[[#This Row],[PESEL]],1,2)+1900+IF(pesele[[#This Row],[miesiac]]&gt;13,100,0)</f>
        <v>1960</v>
      </c>
      <c r="E479">
        <f>IF(VALUE(MID(pesele[[#This Row],[PESEL]],3,2))&gt;13,VALUE(MID(pesele[[#This Row],[PESEL]],3,2))-20,VALUE(MID(pesele[[#This Row],[PESEL]],3,2)))</f>
        <v>10</v>
      </c>
      <c r="F479">
        <f>VALUE(MID(pesele[[#This Row],[PESEL]],6,2))</f>
        <v>89</v>
      </c>
      <c r="G479" s="9">
        <f>VALUE(MID(pesele[[#This Row],[PESEL]],7,2))</f>
        <v>90</v>
      </c>
      <c r="H479" t="str">
        <f>IF(MOD(MID(pesele[[#This Row],[PESEL]],10,1),2)=0,"k","m")</f>
        <v>k</v>
      </c>
      <c r="I479">
        <f>IF(pesele[[#This Row],[plec]]="k",IF(RIGHT(pesele[[#This Row],[Imie]],1)="a",0,1),0)</f>
        <v>0</v>
      </c>
      <c r="J479" t="str">
        <f>pesele[[#This Row],[Nazwisko]]&amp;pesele[[#This Row],[Imie]]</f>
        <v>StanislawskaHanna</v>
      </c>
      <c r="K479">
        <f>COUNTIF(pesele[nameid],pesele[[#This Row],[nameid]])-1</f>
        <v>0</v>
      </c>
      <c r="L479" s="9" t="str">
        <f>LEFT(pesele[[#This Row],[Imie]],1)&amp;LEFT(pesele[[#This Row],[Nazwisko]],3)&amp;RIGHT(pesele[[#This Row],[PESEL]],1)</f>
        <v>HSta7</v>
      </c>
      <c r="M479" s="9">
        <f>COUNTIF(pesele[id],pesele[[#This Row],[id]])-1</f>
        <v>0</v>
      </c>
    </row>
    <row r="480" spans="1:13" x14ac:dyDescent="0.25">
      <c r="A480" t="s">
        <v>890</v>
      </c>
      <c r="B480" t="s">
        <v>891</v>
      </c>
      <c r="C480" t="s">
        <v>892</v>
      </c>
      <c r="D480">
        <f>MID(pesele[[#This Row],[PESEL]],1,2)+1900+IF(pesele[[#This Row],[miesiac]]&gt;13,100,0)</f>
        <v>1963</v>
      </c>
      <c r="E480">
        <f>IF(VALUE(MID(pesele[[#This Row],[PESEL]],3,2))&gt;13,VALUE(MID(pesele[[#This Row],[PESEL]],3,2))-20,VALUE(MID(pesele[[#This Row],[PESEL]],3,2)))</f>
        <v>10</v>
      </c>
      <c r="F480">
        <f>VALUE(MID(pesele[[#This Row],[PESEL]],6,2))</f>
        <v>9</v>
      </c>
      <c r="G480" s="9">
        <f>VALUE(MID(pesele[[#This Row],[PESEL]],7,2))</f>
        <v>92</v>
      </c>
      <c r="H480" t="str">
        <f>IF(MOD(MID(pesele[[#This Row],[PESEL]],10,1),2)=0,"k","m")</f>
        <v>k</v>
      </c>
      <c r="I480">
        <f>IF(pesele[[#This Row],[plec]]="k",IF(RIGHT(pesele[[#This Row],[Imie]],1)="a",0,1),0)</f>
        <v>0</v>
      </c>
      <c r="J480" t="str">
        <f>pesele[[#This Row],[Nazwisko]]&amp;pesele[[#This Row],[Imie]]</f>
        <v>GlowinskaPatrycja</v>
      </c>
      <c r="K480">
        <f>COUNTIF(pesele[nameid],pesele[[#This Row],[nameid]])-1</f>
        <v>0</v>
      </c>
      <c r="L480" s="9" t="str">
        <f>LEFT(pesele[[#This Row],[Imie]],1)&amp;LEFT(pesele[[#This Row],[Nazwisko]],3)&amp;RIGHT(pesele[[#This Row],[PESEL]],1)</f>
        <v>PGlo4</v>
      </c>
      <c r="M480" s="9">
        <f>COUNTIF(pesele[id],pesele[[#This Row],[id]])-1</f>
        <v>0</v>
      </c>
    </row>
    <row r="481" spans="1:13" x14ac:dyDescent="0.25">
      <c r="A481" t="s">
        <v>901</v>
      </c>
      <c r="B481" t="s">
        <v>902</v>
      </c>
      <c r="C481" t="s">
        <v>903</v>
      </c>
      <c r="D481">
        <f>MID(pesele[[#This Row],[PESEL]],1,2)+1900+IF(pesele[[#This Row],[miesiac]]&gt;13,100,0)</f>
        <v>1965</v>
      </c>
      <c r="E481">
        <f>IF(VALUE(MID(pesele[[#This Row],[PESEL]],3,2))&gt;13,VALUE(MID(pesele[[#This Row],[PESEL]],3,2))-20,VALUE(MID(pesele[[#This Row],[PESEL]],3,2)))</f>
        <v>6</v>
      </c>
      <c r="F481">
        <f>VALUE(MID(pesele[[#This Row],[PESEL]],6,2))</f>
        <v>89</v>
      </c>
      <c r="G481" s="9">
        <f>VALUE(MID(pesele[[#This Row],[PESEL]],7,2))</f>
        <v>92</v>
      </c>
      <c r="H481" t="str">
        <f>IF(MOD(MID(pesele[[#This Row],[PESEL]],10,1),2)=0,"k","m")</f>
        <v>k</v>
      </c>
      <c r="I481">
        <f>IF(pesele[[#This Row],[plec]]="k",IF(RIGHT(pesele[[#This Row],[Imie]],1)="a",0,1),0)</f>
        <v>0</v>
      </c>
      <c r="J481" t="str">
        <f>pesele[[#This Row],[Nazwisko]]&amp;pesele[[#This Row],[Imie]]</f>
        <v>SochackaInka</v>
      </c>
      <c r="K481">
        <f>COUNTIF(pesele[nameid],pesele[[#This Row],[nameid]])-1</f>
        <v>0</v>
      </c>
      <c r="L481" s="9" t="str">
        <f>LEFT(pesele[[#This Row],[Imie]],1)&amp;LEFT(pesele[[#This Row],[Nazwisko]],3)&amp;RIGHT(pesele[[#This Row],[PESEL]],1)</f>
        <v>ISoc1</v>
      </c>
      <c r="M481" s="9">
        <f>COUNTIF(pesele[id],pesele[[#This Row],[id]])-1</f>
        <v>0</v>
      </c>
    </row>
    <row r="482" spans="1:13" x14ac:dyDescent="0.25">
      <c r="A482" t="s">
        <v>1112</v>
      </c>
      <c r="B482" t="s">
        <v>1113</v>
      </c>
      <c r="C482" t="s">
        <v>36</v>
      </c>
      <c r="D482">
        <f>MID(pesele[[#This Row],[PESEL]],1,2)+1900+IF(pesele[[#This Row],[miesiac]]&gt;13,100,0)</f>
        <v>1989</v>
      </c>
      <c r="E482">
        <f>IF(VALUE(MID(pesele[[#This Row],[PESEL]],3,2))&gt;13,VALUE(MID(pesele[[#This Row],[PESEL]],3,2))-20,VALUE(MID(pesele[[#This Row],[PESEL]],3,2)))</f>
        <v>10</v>
      </c>
      <c r="F482">
        <f>VALUE(MID(pesele[[#This Row],[PESEL]],6,2))</f>
        <v>19</v>
      </c>
      <c r="G482" s="9">
        <f>VALUE(MID(pesele[[#This Row],[PESEL]],7,2))</f>
        <v>92</v>
      </c>
      <c r="H482" t="str">
        <f>IF(MOD(MID(pesele[[#This Row],[PESEL]],10,1),2)=0,"k","m")</f>
        <v>m</v>
      </c>
      <c r="I482">
        <f>IF(pesele[[#This Row],[plec]]="k",IF(RIGHT(pesele[[#This Row],[Imie]],1)="a",0,1),0)</f>
        <v>0</v>
      </c>
      <c r="J482" t="str">
        <f>pesele[[#This Row],[Nazwisko]]&amp;pesele[[#This Row],[Imie]]</f>
        <v>LupaMaksymilian</v>
      </c>
      <c r="K482">
        <f>COUNTIF(pesele[nameid],pesele[[#This Row],[nameid]])-1</f>
        <v>0</v>
      </c>
      <c r="L482" s="9" t="str">
        <f>LEFT(pesele[[#This Row],[Imie]],1)&amp;LEFT(pesele[[#This Row],[Nazwisko]],3)&amp;RIGHT(pesele[[#This Row],[PESEL]],1)</f>
        <v>MLup2</v>
      </c>
      <c r="M482" s="9">
        <f>COUNTIF(pesele[id],pesele[[#This Row],[id]])-1</f>
        <v>0</v>
      </c>
    </row>
    <row r="483" spans="1:13" x14ac:dyDescent="0.25">
      <c r="A483" t="s">
        <v>1063</v>
      </c>
      <c r="B483" t="s">
        <v>1064</v>
      </c>
      <c r="C483" t="s">
        <v>147</v>
      </c>
      <c r="D483">
        <f>MID(pesele[[#This Row],[PESEL]],1,2)+1900+IF(pesele[[#This Row],[miesiac]]&gt;13,100,0)</f>
        <v>1989</v>
      </c>
      <c r="E483">
        <f>IF(VALUE(MID(pesele[[#This Row],[PESEL]],3,2))&gt;13,VALUE(MID(pesele[[#This Row],[PESEL]],3,2))-20,VALUE(MID(pesele[[#This Row],[PESEL]],3,2)))</f>
        <v>1</v>
      </c>
      <c r="F483">
        <f>VALUE(MID(pesele[[#This Row],[PESEL]],6,2))</f>
        <v>29</v>
      </c>
      <c r="G483" s="9">
        <f>VALUE(MID(pesele[[#This Row],[PESEL]],7,2))</f>
        <v>93</v>
      </c>
      <c r="H483" t="str">
        <f>IF(MOD(MID(pesele[[#This Row],[PESEL]],10,1),2)=0,"k","m")</f>
        <v>k</v>
      </c>
      <c r="I483">
        <f>IF(pesele[[#This Row],[plec]]="k",IF(RIGHT(pesele[[#This Row],[Imie]],1)="a",0,1),0)</f>
        <v>0</v>
      </c>
      <c r="J483" t="str">
        <f>pesele[[#This Row],[Nazwisko]]&amp;pesele[[#This Row],[Imie]]</f>
        <v>KadoMonika</v>
      </c>
      <c r="K483">
        <f>COUNTIF(pesele[nameid],pesele[[#This Row],[nameid]])-1</f>
        <v>0</v>
      </c>
      <c r="L483" s="9" t="str">
        <f>LEFT(pesele[[#This Row],[Imie]],1)&amp;LEFT(pesele[[#This Row],[Nazwisko]],3)&amp;RIGHT(pesele[[#This Row],[PESEL]],1)</f>
        <v>MKad4</v>
      </c>
      <c r="M483" s="9">
        <f>COUNTIF(pesele[id],pesele[[#This Row],[id]])-1</f>
        <v>0</v>
      </c>
    </row>
    <row r="484" spans="1:13" x14ac:dyDescent="0.25">
      <c r="A484" t="s">
        <v>939</v>
      </c>
      <c r="B484" t="s">
        <v>940</v>
      </c>
      <c r="C484" t="s">
        <v>485</v>
      </c>
      <c r="D484">
        <f>MID(pesele[[#This Row],[PESEL]],1,2)+1900+IF(pesele[[#This Row],[miesiac]]&gt;13,100,0)</f>
        <v>1970</v>
      </c>
      <c r="E484">
        <f>IF(VALUE(MID(pesele[[#This Row],[PESEL]],3,2))&gt;13,VALUE(MID(pesele[[#This Row],[PESEL]],3,2))-20,VALUE(MID(pesele[[#This Row],[PESEL]],3,2)))</f>
        <v>12</v>
      </c>
      <c r="F484">
        <f>VALUE(MID(pesele[[#This Row],[PESEL]],6,2))</f>
        <v>79</v>
      </c>
      <c r="G484" s="9">
        <f>VALUE(MID(pesele[[#This Row],[PESEL]],7,2))</f>
        <v>94</v>
      </c>
      <c r="H484" t="str">
        <f>IF(MOD(MID(pesele[[#This Row],[PESEL]],10,1),2)=0,"k","m")</f>
        <v>m</v>
      </c>
      <c r="I484">
        <f>IF(pesele[[#This Row],[plec]]="k",IF(RIGHT(pesele[[#This Row],[Imie]],1)="a",0,1),0)</f>
        <v>0</v>
      </c>
      <c r="J484" t="str">
        <f>pesele[[#This Row],[Nazwisko]]&amp;pesele[[#This Row],[Imie]]</f>
        <v>ZurekAdam</v>
      </c>
      <c r="K484">
        <f>COUNTIF(pesele[nameid],pesele[[#This Row],[nameid]])-1</f>
        <v>0</v>
      </c>
      <c r="L484" s="9" t="str">
        <f>LEFT(pesele[[#This Row],[Imie]],1)&amp;LEFT(pesele[[#This Row],[Nazwisko]],3)&amp;RIGHT(pesele[[#This Row],[PESEL]],1)</f>
        <v>AZur3</v>
      </c>
      <c r="M484" s="9">
        <f>COUNTIF(pesele[id],pesele[[#This Row],[id]])-1</f>
        <v>0</v>
      </c>
    </row>
    <row r="485" spans="1:13" x14ac:dyDescent="0.25">
      <c r="A485" t="s">
        <v>1011</v>
      </c>
      <c r="B485" t="s">
        <v>1012</v>
      </c>
      <c r="C485" t="s">
        <v>111</v>
      </c>
      <c r="D485">
        <f>MID(pesele[[#This Row],[PESEL]],1,2)+1900+IF(pesele[[#This Row],[miesiac]]&gt;13,100,0)</f>
        <v>1984</v>
      </c>
      <c r="E485">
        <f>IF(VALUE(MID(pesele[[#This Row],[PESEL]],3,2))&gt;13,VALUE(MID(pesele[[#This Row],[PESEL]],3,2))-20,VALUE(MID(pesele[[#This Row],[PESEL]],3,2)))</f>
        <v>5</v>
      </c>
      <c r="F485">
        <f>VALUE(MID(pesele[[#This Row],[PESEL]],6,2))</f>
        <v>69</v>
      </c>
      <c r="G485" s="9">
        <f>VALUE(MID(pesele[[#This Row],[PESEL]],7,2))</f>
        <v>94</v>
      </c>
      <c r="H485" t="str">
        <f>IF(MOD(MID(pesele[[#This Row],[PESEL]],10,1),2)=0,"k","m")</f>
        <v>k</v>
      </c>
      <c r="I485">
        <f>IF(pesele[[#This Row],[plec]]="k",IF(RIGHT(pesele[[#This Row],[Imie]],1)="a",0,1),0)</f>
        <v>0</v>
      </c>
      <c r="J485" t="str">
        <f>pesele[[#This Row],[Nazwisko]]&amp;pesele[[#This Row],[Imie]]</f>
        <v>WojciechowskaAlicja</v>
      </c>
      <c r="K485">
        <f>COUNTIF(pesele[nameid],pesele[[#This Row],[nameid]])-1</f>
        <v>0</v>
      </c>
      <c r="L485" s="9" t="str">
        <f>LEFT(pesele[[#This Row],[Imie]],1)&amp;LEFT(pesele[[#This Row],[Nazwisko]],3)&amp;RIGHT(pesele[[#This Row],[PESEL]],1)</f>
        <v>AWoj7</v>
      </c>
      <c r="M485" s="9">
        <f>COUNTIF(pesele[id],pesele[[#This Row],[id]])-1</f>
        <v>0</v>
      </c>
    </row>
    <row r="486" spans="1:13" x14ac:dyDescent="0.25">
      <c r="A486" t="s">
        <v>1013</v>
      </c>
      <c r="B486" t="s">
        <v>1014</v>
      </c>
      <c r="C486" t="s">
        <v>936</v>
      </c>
      <c r="D486">
        <f>MID(pesele[[#This Row],[PESEL]],1,2)+1900+IF(pesele[[#This Row],[miesiac]]&gt;13,100,0)</f>
        <v>1984</v>
      </c>
      <c r="E486">
        <f>IF(VALUE(MID(pesele[[#This Row],[PESEL]],3,2))&gt;13,VALUE(MID(pesele[[#This Row],[PESEL]],3,2))-20,VALUE(MID(pesele[[#This Row],[PESEL]],3,2)))</f>
        <v>5</v>
      </c>
      <c r="F486">
        <f>VALUE(MID(pesele[[#This Row],[PESEL]],6,2))</f>
        <v>29</v>
      </c>
      <c r="G486" s="9">
        <f>VALUE(MID(pesele[[#This Row],[PESEL]],7,2))</f>
        <v>94</v>
      </c>
      <c r="H486" t="str">
        <f>IF(MOD(MID(pesele[[#This Row],[PESEL]],10,1),2)=0,"k","m")</f>
        <v>m</v>
      </c>
      <c r="I486">
        <f>IF(pesele[[#This Row],[plec]]="k",IF(RIGHT(pesele[[#This Row],[Imie]],1)="a",0,1),0)</f>
        <v>0</v>
      </c>
      <c r="J486" t="str">
        <f>pesele[[#This Row],[Nazwisko]]&amp;pesele[[#This Row],[Imie]]</f>
        <v>SzczuckiDominik</v>
      </c>
      <c r="K486">
        <f>COUNTIF(pesele[nameid],pesele[[#This Row],[nameid]])-1</f>
        <v>0</v>
      </c>
      <c r="L486" s="9" t="str">
        <f>LEFT(pesele[[#This Row],[Imie]],1)&amp;LEFT(pesele[[#This Row],[Nazwisko]],3)&amp;RIGHT(pesele[[#This Row],[PESEL]],1)</f>
        <v>DSzc4</v>
      </c>
      <c r="M486" s="9">
        <f>COUNTIF(pesele[id],pesele[[#This Row],[id]])-1</f>
        <v>0</v>
      </c>
    </row>
    <row r="487" spans="1:13" x14ac:dyDescent="0.25">
      <c r="A487" t="s">
        <v>1059</v>
      </c>
      <c r="B487" t="s">
        <v>1060</v>
      </c>
      <c r="C487" t="s">
        <v>419</v>
      </c>
      <c r="D487">
        <f>MID(pesele[[#This Row],[PESEL]],1,2)+1900+IF(pesele[[#This Row],[miesiac]]&gt;13,100,0)</f>
        <v>1988</v>
      </c>
      <c r="E487">
        <f>IF(VALUE(MID(pesele[[#This Row],[PESEL]],3,2))&gt;13,VALUE(MID(pesele[[#This Row],[PESEL]],3,2))-20,VALUE(MID(pesele[[#This Row],[PESEL]],3,2)))</f>
        <v>11</v>
      </c>
      <c r="F487">
        <f>VALUE(MID(pesele[[#This Row],[PESEL]],6,2))</f>
        <v>9</v>
      </c>
      <c r="G487" s="9">
        <f>VALUE(MID(pesele[[#This Row],[PESEL]],7,2))</f>
        <v>94</v>
      </c>
      <c r="H487" t="str">
        <f>IF(MOD(MID(pesele[[#This Row],[PESEL]],10,1),2)=0,"k","m")</f>
        <v>k</v>
      </c>
      <c r="I487">
        <f>IF(pesele[[#This Row],[plec]]="k",IF(RIGHT(pesele[[#This Row],[Imie]],1)="a",0,1),0)</f>
        <v>0</v>
      </c>
      <c r="J487" t="str">
        <f>pesele[[#This Row],[Nazwisko]]&amp;pesele[[#This Row],[Imie]]</f>
        <v>MiszkinLena</v>
      </c>
      <c r="K487">
        <f>COUNTIF(pesele[nameid],pesele[[#This Row],[nameid]])-1</f>
        <v>0</v>
      </c>
      <c r="L487" s="9" t="str">
        <f>LEFT(pesele[[#This Row],[Imie]],1)&amp;LEFT(pesele[[#This Row],[Nazwisko]],3)&amp;RIGHT(pesele[[#This Row],[PESEL]],1)</f>
        <v>LMis5</v>
      </c>
      <c r="M487" s="9">
        <f>COUNTIF(pesele[id],pesele[[#This Row],[id]])-1</f>
        <v>0</v>
      </c>
    </row>
    <row r="488" spans="1:13" x14ac:dyDescent="0.25">
      <c r="A488" t="s">
        <v>937</v>
      </c>
      <c r="B488" t="s">
        <v>938</v>
      </c>
      <c r="C488" t="s">
        <v>266</v>
      </c>
      <c r="D488">
        <f>MID(pesele[[#This Row],[PESEL]],1,2)+1900+IF(pesele[[#This Row],[miesiac]]&gt;13,100,0)</f>
        <v>1970</v>
      </c>
      <c r="E488">
        <f>IF(VALUE(MID(pesele[[#This Row],[PESEL]],3,2))&gt;13,VALUE(MID(pesele[[#This Row],[PESEL]],3,2))-20,VALUE(MID(pesele[[#This Row],[PESEL]],3,2)))</f>
        <v>10</v>
      </c>
      <c r="F488">
        <f>VALUE(MID(pesele[[#This Row],[PESEL]],6,2))</f>
        <v>19</v>
      </c>
      <c r="G488" s="9">
        <f>VALUE(MID(pesele[[#This Row],[PESEL]],7,2))</f>
        <v>95</v>
      </c>
      <c r="H488" t="str">
        <f>IF(MOD(MID(pesele[[#This Row],[PESEL]],10,1),2)=0,"k","m")</f>
        <v>k</v>
      </c>
      <c r="I488">
        <f>IF(pesele[[#This Row],[plec]]="k",IF(RIGHT(pesele[[#This Row],[Imie]],1)="a",0,1),0)</f>
        <v>0</v>
      </c>
      <c r="J488" t="str">
        <f>pesele[[#This Row],[Nazwisko]]&amp;pesele[[#This Row],[Imie]]</f>
        <v>JurewiczNadia</v>
      </c>
      <c r="K488">
        <f>COUNTIF(pesele[nameid],pesele[[#This Row],[nameid]])-1</f>
        <v>0</v>
      </c>
      <c r="L488" s="9" t="str">
        <f>LEFT(pesele[[#This Row],[Imie]],1)&amp;LEFT(pesele[[#This Row],[Nazwisko]],3)&amp;RIGHT(pesele[[#This Row],[PESEL]],1)</f>
        <v>NJur6</v>
      </c>
      <c r="M488" s="9">
        <f>COUNTIF(pesele[id],pesele[[#This Row],[id]])-1</f>
        <v>0</v>
      </c>
    </row>
    <row r="489" spans="1:13" x14ac:dyDescent="0.25">
      <c r="A489" t="s">
        <v>1032</v>
      </c>
      <c r="B489" t="s">
        <v>1033</v>
      </c>
      <c r="C489" t="s">
        <v>266</v>
      </c>
      <c r="D489">
        <f>MID(pesele[[#This Row],[PESEL]],1,2)+1900+IF(pesele[[#This Row],[miesiac]]&gt;13,100,0)</f>
        <v>1986</v>
      </c>
      <c r="E489">
        <f>IF(VALUE(MID(pesele[[#This Row],[PESEL]],3,2))&gt;13,VALUE(MID(pesele[[#This Row],[PESEL]],3,2))-20,VALUE(MID(pesele[[#This Row],[PESEL]],3,2)))</f>
        <v>6</v>
      </c>
      <c r="F489">
        <f>VALUE(MID(pesele[[#This Row],[PESEL]],6,2))</f>
        <v>99</v>
      </c>
      <c r="G489" s="9">
        <f>VALUE(MID(pesele[[#This Row],[PESEL]],7,2))</f>
        <v>95</v>
      </c>
      <c r="H489" t="str">
        <f>IF(MOD(MID(pesele[[#This Row],[PESEL]],10,1),2)=0,"k","m")</f>
        <v>k</v>
      </c>
      <c r="I489">
        <f>IF(pesele[[#This Row],[plec]]="k",IF(RIGHT(pesele[[#This Row],[Imie]],1)="a",0,1),0)</f>
        <v>0</v>
      </c>
      <c r="J489" t="str">
        <f>pesele[[#This Row],[Nazwisko]]&amp;pesele[[#This Row],[Imie]]</f>
        <v>JurczykNadia</v>
      </c>
      <c r="K489">
        <f>COUNTIF(pesele[nameid],pesele[[#This Row],[nameid]])-1</f>
        <v>0</v>
      </c>
      <c r="L489" s="9" t="str">
        <f>LEFT(pesele[[#This Row],[Imie]],1)&amp;LEFT(pesele[[#This Row],[Nazwisko]],3)&amp;RIGHT(pesele[[#This Row],[PESEL]],1)</f>
        <v>NJur5</v>
      </c>
      <c r="M489" s="9">
        <f>COUNTIF(pesele[id],pesele[[#This Row],[id]])-1</f>
        <v>0</v>
      </c>
    </row>
    <row r="490" spans="1:13" x14ac:dyDescent="0.25">
      <c r="A490" t="s">
        <v>1044</v>
      </c>
      <c r="B490" t="s">
        <v>1045</v>
      </c>
      <c r="C490" t="s">
        <v>1046</v>
      </c>
      <c r="D490">
        <f>MID(pesele[[#This Row],[PESEL]],1,2)+1900+IF(pesele[[#This Row],[miesiac]]&gt;13,100,0)</f>
        <v>1987</v>
      </c>
      <c r="E490">
        <f>IF(VALUE(MID(pesele[[#This Row],[PESEL]],3,2))&gt;13,VALUE(MID(pesele[[#This Row],[PESEL]],3,2))-20,VALUE(MID(pesele[[#This Row],[PESEL]],3,2)))</f>
        <v>7</v>
      </c>
      <c r="F490">
        <f>VALUE(MID(pesele[[#This Row],[PESEL]],6,2))</f>
        <v>89</v>
      </c>
      <c r="G490" s="9">
        <f>VALUE(MID(pesele[[#This Row],[PESEL]],7,2))</f>
        <v>95</v>
      </c>
      <c r="H490" t="str">
        <f>IF(MOD(MID(pesele[[#This Row],[PESEL]],10,1),2)=0,"k","m")</f>
        <v>m</v>
      </c>
      <c r="I490">
        <f>IF(pesele[[#This Row],[plec]]="k",IF(RIGHT(pesele[[#This Row],[Imie]],1)="a",0,1),0)</f>
        <v>0</v>
      </c>
      <c r="J490" t="str">
        <f>pesele[[#This Row],[Nazwisko]]&amp;pesele[[#This Row],[Imie]]</f>
        <v>KulakowskiMarcjusz</v>
      </c>
      <c r="K490">
        <f>COUNTIF(pesele[nameid],pesele[[#This Row],[nameid]])-1</f>
        <v>0</v>
      </c>
      <c r="L490" s="9" t="str">
        <f>LEFT(pesele[[#This Row],[Imie]],1)&amp;LEFT(pesele[[#This Row],[Nazwisko]],3)&amp;RIGHT(pesele[[#This Row],[PESEL]],1)</f>
        <v>MKul2</v>
      </c>
      <c r="M490" s="9">
        <f>COUNTIF(pesele[id],pesele[[#This Row],[id]])-1</f>
        <v>0</v>
      </c>
    </row>
    <row r="491" spans="1:13" x14ac:dyDescent="0.25">
      <c r="A491" t="s">
        <v>1100</v>
      </c>
      <c r="B491" t="s">
        <v>1101</v>
      </c>
      <c r="C491" t="s">
        <v>287</v>
      </c>
      <c r="D491">
        <f>MID(pesele[[#This Row],[PESEL]],1,2)+1900+IF(pesele[[#This Row],[miesiac]]&gt;13,100,0)</f>
        <v>1989</v>
      </c>
      <c r="E491">
        <f>IF(VALUE(MID(pesele[[#This Row],[PESEL]],3,2))&gt;13,VALUE(MID(pesele[[#This Row],[PESEL]],3,2))-20,VALUE(MID(pesele[[#This Row],[PESEL]],3,2)))</f>
        <v>5</v>
      </c>
      <c r="F491">
        <f>VALUE(MID(pesele[[#This Row],[PESEL]],6,2))</f>
        <v>29</v>
      </c>
      <c r="G491" s="9">
        <f>VALUE(MID(pesele[[#This Row],[PESEL]],7,2))</f>
        <v>95</v>
      </c>
      <c r="H491" t="str">
        <f>IF(MOD(MID(pesele[[#This Row],[PESEL]],10,1),2)=0,"k","m")</f>
        <v>m</v>
      </c>
      <c r="I491">
        <f>IF(pesele[[#This Row],[plec]]="k",IF(RIGHT(pesele[[#This Row],[Imie]],1)="a",0,1),0)</f>
        <v>0</v>
      </c>
      <c r="J491" t="str">
        <f>pesele[[#This Row],[Nazwisko]]&amp;pesele[[#This Row],[Imie]]</f>
        <v>SzrederDawid</v>
      </c>
      <c r="K491">
        <f>COUNTIF(pesele[nameid],pesele[[#This Row],[nameid]])-1</f>
        <v>0</v>
      </c>
      <c r="L491" s="9" t="str">
        <f>LEFT(pesele[[#This Row],[Imie]],1)&amp;LEFT(pesele[[#This Row],[Nazwisko]],3)&amp;RIGHT(pesele[[#This Row],[PESEL]],1)</f>
        <v>DSzr2</v>
      </c>
      <c r="M491" s="9">
        <f>COUNTIF(pesele[id],pesele[[#This Row],[id]])-1</f>
        <v>0</v>
      </c>
    </row>
    <row r="492" spans="1:13" x14ac:dyDescent="0.25">
      <c r="A492" t="s">
        <v>949</v>
      </c>
      <c r="B492" t="s">
        <v>950</v>
      </c>
      <c r="C492" t="s">
        <v>951</v>
      </c>
      <c r="D492">
        <f>MID(pesele[[#This Row],[PESEL]],1,2)+1900+IF(pesele[[#This Row],[miesiac]]&gt;13,100,0)</f>
        <v>1972</v>
      </c>
      <c r="E492">
        <f>IF(VALUE(MID(pesele[[#This Row],[PESEL]],3,2))&gt;13,VALUE(MID(pesele[[#This Row],[PESEL]],3,2))-20,VALUE(MID(pesele[[#This Row],[PESEL]],3,2)))</f>
        <v>3</v>
      </c>
      <c r="F492">
        <f>VALUE(MID(pesele[[#This Row],[PESEL]],6,2))</f>
        <v>9</v>
      </c>
      <c r="G492" s="9">
        <f>VALUE(MID(pesele[[#This Row],[PESEL]],7,2))</f>
        <v>96</v>
      </c>
      <c r="H492" t="str">
        <f>IF(MOD(MID(pesele[[#This Row],[PESEL]],10,1),2)=0,"k","m")</f>
        <v>k</v>
      </c>
      <c r="I492">
        <f>IF(pesele[[#This Row],[plec]]="k",IF(RIGHT(pesele[[#This Row],[Imie]],1)="a",0,1),0)</f>
        <v>0</v>
      </c>
      <c r="J492" t="str">
        <f>pesele[[#This Row],[Nazwisko]]&amp;pesele[[#This Row],[Imie]]</f>
        <v>MakowskaLuiza</v>
      </c>
      <c r="K492">
        <f>COUNTIF(pesele[nameid],pesele[[#This Row],[nameid]])-1</f>
        <v>0</v>
      </c>
      <c r="L492" s="9" t="str">
        <f>LEFT(pesele[[#This Row],[Imie]],1)&amp;LEFT(pesele[[#This Row],[Nazwisko]],3)&amp;RIGHT(pesele[[#This Row],[PESEL]],1)</f>
        <v>LMak5</v>
      </c>
      <c r="M492" s="9">
        <f>COUNTIF(pesele[id],pesele[[#This Row],[id]])-1</f>
        <v>0</v>
      </c>
    </row>
    <row r="493" spans="1:13" x14ac:dyDescent="0.25">
      <c r="A493" t="s">
        <v>844</v>
      </c>
      <c r="B493" t="s">
        <v>845</v>
      </c>
      <c r="C493" t="s">
        <v>416</v>
      </c>
      <c r="D493">
        <f>MID(pesele[[#This Row],[PESEL]],1,2)+1900+IF(pesele[[#This Row],[miesiac]]&gt;13,100,0)</f>
        <v>1953</v>
      </c>
      <c r="E493">
        <f>IF(VALUE(MID(pesele[[#This Row],[PESEL]],3,2))&gt;13,VALUE(MID(pesele[[#This Row],[PESEL]],3,2))-20,VALUE(MID(pesele[[#This Row],[PESEL]],3,2)))</f>
        <v>12</v>
      </c>
      <c r="F493">
        <f>VALUE(MID(pesele[[#This Row],[PESEL]],6,2))</f>
        <v>29</v>
      </c>
      <c r="G493" s="9">
        <f>VALUE(MID(pesele[[#This Row],[PESEL]],7,2))</f>
        <v>99</v>
      </c>
      <c r="H493" t="str">
        <f>IF(MOD(MID(pesele[[#This Row],[PESEL]],10,1),2)=0,"k","m")</f>
        <v>k</v>
      </c>
      <c r="I493">
        <f>IF(pesele[[#This Row],[plec]]="k",IF(RIGHT(pesele[[#This Row],[Imie]],1)="a",0,1),0)</f>
        <v>0</v>
      </c>
      <c r="J493" t="str">
        <f>pesele[[#This Row],[Nazwisko]]&amp;pesele[[#This Row],[Imie]]</f>
        <v>LukasikMagdalena</v>
      </c>
      <c r="K493">
        <f>COUNTIF(pesele[nameid],pesele[[#This Row],[nameid]])-1</f>
        <v>0</v>
      </c>
      <c r="L493" s="9" t="str">
        <f>LEFT(pesele[[#This Row],[Imie]],1)&amp;LEFT(pesele[[#This Row],[Nazwisko]],3)&amp;RIGHT(pesele[[#This Row],[PESEL]],1)</f>
        <v>MLuk2</v>
      </c>
      <c r="M493" s="9">
        <f>COUNTIF(pesele[id],pesele[[#This Row],[id]])-1</f>
        <v>0</v>
      </c>
    </row>
    <row r="494" spans="1:13" x14ac:dyDescent="0.25">
      <c r="A494" t="s">
        <v>952</v>
      </c>
      <c r="B494" t="s">
        <v>953</v>
      </c>
      <c r="C494" t="s">
        <v>73</v>
      </c>
      <c r="D494">
        <f>MID(pesele[[#This Row],[PESEL]],1,2)+1900+IF(pesele[[#This Row],[miesiac]]&gt;13,100,0)</f>
        <v>1973</v>
      </c>
      <c r="E494">
        <f>IF(VALUE(MID(pesele[[#This Row],[PESEL]],3,2))&gt;13,VALUE(MID(pesele[[#This Row],[PESEL]],3,2))-20,VALUE(MID(pesele[[#This Row],[PESEL]],3,2)))</f>
        <v>1</v>
      </c>
      <c r="F494">
        <f>VALUE(MID(pesele[[#This Row],[PESEL]],6,2))</f>
        <v>39</v>
      </c>
      <c r="G494" s="9">
        <f>VALUE(MID(pesele[[#This Row],[PESEL]],7,2))</f>
        <v>99</v>
      </c>
      <c r="H494" t="str">
        <f>IF(MOD(MID(pesele[[#This Row],[PESEL]],10,1),2)=0,"k","m")</f>
        <v>m</v>
      </c>
      <c r="I494">
        <f>IF(pesele[[#This Row],[plec]]="k",IF(RIGHT(pesele[[#This Row],[Imie]],1)="a",0,1),0)</f>
        <v>0</v>
      </c>
      <c r="J494" t="str">
        <f>pesele[[#This Row],[Nazwisko]]&amp;pesele[[#This Row],[Imie]]</f>
        <v>DzierzakPiotr</v>
      </c>
      <c r="K494">
        <f>COUNTIF(pesele[nameid],pesele[[#This Row],[nameid]])-1</f>
        <v>0</v>
      </c>
      <c r="L494" s="9" t="str">
        <f>LEFT(pesele[[#This Row],[Imie]],1)&amp;LEFT(pesele[[#This Row],[Nazwisko]],3)&amp;RIGHT(pesele[[#This Row],[PESEL]],1)</f>
        <v>PDzi6</v>
      </c>
      <c r="M494" s="9">
        <f>COUNTIF(pesele[id],pesele[[#This Row],[id]])-1</f>
        <v>0</v>
      </c>
    </row>
    <row r="495" spans="1:13" x14ac:dyDescent="0.25">
      <c r="A495" t="s">
        <v>974</v>
      </c>
      <c r="B495" t="s">
        <v>171</v>
      </c>
      <c r="C495" t="s">
        <v>105</v>
      </c>
      <c r="D495">
        <f>MID(pesele[[#This Row],[PESEL]],1,2)+1900+IF(pesele[[#This Row],[miesiac]]&gt;13,100,0)</f>
        <v>1975</v>
      </c>
      <c r="E495">
        <f>IF(VALUE(MID(pesele[[#This Row],[PESEL]],3,2))&gt;13,VALUE(MID(pesele[[#This Row],[PESEL]],3,2))-20,VALUE(MID(pesele[[#This Row],[PESEL]],3,2)))</f>
        <v>12</v>
      </c>
      <c r="F495">
        <f>VALUE(MID(pesele[[#This Row],[PESEL]],6,2))</f>
        <v>19</v>
      </c>
      <c r="G495" s="9">
        <f>VALUE(MID(pesele[[#This Row],[PESEL]],7,2))</f>
        <v>99</v>
      </c>
      <c r="H495" t="str">
        <f>IF(MOD(MID(pesele[[#This Row],[PESEL]],10,1),2)=0,"k","m")</f>
        <v>m</v>
      </c>
      <c r="I495">
        <f>IF(pesele[[#This Row],[plec]]="k",IF(RIGHT(pesele[[#This Row],[Imie]],1)="a",0,1),0)</f>
        <v>0</v>
      </c>
      <c r="J495" t="str">
        <f>pesele[[#This Row],[Nazwisko]]&amp;pesele[[#This Row],[Imie]]</f>
        <v>NowakKacper</v>
      </c>
      <c r="K495">
        <f>COUNTIF(pesele[nameid],pesele[[#This Row],[nameid]])-1</f>
        <v>0</v>
      </c>
      <c r="L495" s="9" t="str">
        <f>LEFT(pesele[[#This Row],[Imie]],1)&amp;LEFT(pesele[[#This Row],[Nazwisko]],3)&amp;RIGHT(pesele[[#This Row],[PESEL]],1)</f>
        <v>KNow7</v>
      </c>
      <c r="M495" s="9">
        <f>COUNTIF(pesele[id],pesele[[#This Row],[id]])-1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3"/>
  <sheetViews>
    <sheetView tabSelected="1" topLeftCell="C1" workbookViewId="0">
      <selection activeCell="Y19" sqref="Y19"/>
    </sheetView>
  </sheetViews>
  <sheetFormatPr defaultRowHeight="15" x14ac:dyDescent="0.25"/>
  <cols>
    <col min="5" max="5" width="14.28515625" customWidth="1"/>
    <col min="6" max="6" width="16.140625" customWidth="1"/>
    <col min="7" max="7" width="13.140625" customWidth="1"/>
    <col min="16" max="16" width="17.7109375" bestFit="1" customWidth="1"/>
    <col min="17" max="17" width="13.140625" bestFit="1" customWidth="1"/>
    <col min="30" max="30" width="17.7109375" bestFit="1" customWidth="1"/>
  </cols>
  <sheetData>
    <row r="1" spans="1:30" x14ac:dyDescent="0.25">
      <c r="A1" s="2" t="s">
        <v>399</v>
      </c>
      <c r="B1" s="2" t="s">
        <v>400</v>
      </c>
      <c r="C1" t="s">
        <v>1133</v>
      </c>
      <c r="E1" t="s">
        <v>1136</v>
      </c>
      <c r="I1" t="s">
        <v>1137</v>
      </c>
    </row>
    <row r="2" spans="1:30" x14ac:dyDescent="0.25">
      <c r="A2" s="3" t="s">
        <v>1016</v>
      </c>
      <c r="B2" s="3" t="s">
        <v>1017</v>
      </c>
      <c r="E2" s="4" t="s">
        <v>0</v>
      </c>
      <c r="F2" s="4" t="s">
        <v>1</v>
      </c>
      <c r="G2" s="4" t="s">
        <v>2</v>
      </c>
      <c r="I2" t="s">
        <v>1138</v>
      </c>
      <c r="L2" t="s">
        <v>1139</v>
      </c>
      <c r="P2" t="s">
        <v>1143</v>
      </c>
      <c r="AB2" t="s">
        <v>1177</v>
      </c>
    </row>
    <row r="3" spans="1:30" x14ac:dyDescent="0.25">
      <c r="A3" s="2" t="s">
        <v>1019</v>
      </c>
      <c r="B3" s="2" t="s">
        <v>1020</v>
      </c>
      <c r="E3" s="3" t="s">
        <v>865</v>
      </c>
      <c r="F3" s="3" t="s">
        <v>866</v>
      </c>
      <c r="G3" s="3" t="s">
        <v>17</v>
      </c>
      <c r="I3" s="1" t="s">
        <v>1</v>
      </c>
      <c r="J3" s="1" t="s">
        <v>2</v>
      </c>
      <c r="L3" s="1" t="s">
        <v>1</v>
      </c>
      <c r="M3" s="1" t="s">
        <v>2</v>
      </c>
      <c r="O3" s="10" t="s">
        <v>1128</v>
      </c>
      <c r="P3" s="6" t="s">
        <v>1140</v>
      </c>
      <c r="Q3" t="s">
        <v>1142</v>
      </c>
      <c r="AB3" s="1" t="s">
        <v>1156</v>
      </c>
      <c r="AD3" s="6" t="s">
        <v>1140</v>
      </c>
    </row>
    <row r="4" spans="1:30" x14ac:dyDescent="0.25">
      <c r="E4" s="2" t="s">
        <v>912</v>
      </c>
      <c r="F4" s="2" t="s">
        <v>866</v>
      </c>
      <c r="G4" s="2" t="s">
        <v>17</v>
      </c>
      <c r="I4" s="2" t="s">
        <v>845</v>
      </c>
      <c r="J4" s="2" t="s">
        <v>416</v>
      </c>
      <c r="L4" s="2" t="s">
        <v>350</v>
      </c>
      <c r="M4" s="2" t="s">
        <v>351</v>
      </c>
      <c r="O4" s="11" t="s">
        <v>1144</v>
      </c>
      <c r="P4" s="7">
        <v>1</v>
      </c>
      <c r="Q4" s="9">
        <v>68</v>
      </c>
      <c r="AB4" s="12" t="s">
        <v>1158</v>
      </c>
      <c r="AD4" s="7" t="s">
        <v>1158</v>
      </c>
    </row>
    <row r="5" spans="1:30" x14ac:dyDescent="0.25">
      <c r="E5" s="2" t="s">
        <v>349</v>
      </c>
      <c r="F5" s="2" t="s">
        <v>350</v>
      </c>
      <c r="G5" s="2" t="s">
        <v>351</v>
      </c>
      <c r="I5" s="3" t="s">
        <v>953</v>
      </c>
      <c r="J5" s="3" t="s">
        <v>73</v>
      </c>
      <c r="L5" s="3" t="s">
        <v>125</v>
      </c>
      <c r="M5" s="3" t="s">
        <v>25</v>
      </c>
      <c r="O5" t="s">
        <v>1145</v>
      </c>
      <c r="P5" s="7">
        <v>2</v>
      </c>
      <c r="Q5" s="9">
        <v>33</v>
      </c>
      <c r="AB5" s="13" t="s">
        <v>1158</v>
      </c>
      <c r="AD5" s="7" t="s">
        <v>1159</v>
      </c>
    </row>
    <row r="6" spans="1:30" x14ac:dyDescent="0.25">
      <c r="E6" s="3" t="s">
        <v>695</v>
      </c>
      <c r="F6" s="3" t="s">
        <v>350</v>
      </c>
      <c r="G6" s="3" t="s">
        <v>351</v>
      </c>
      <c r="I6" s="2" t="s">
        <v>171</v>
      </c>
      <c r="J6" s="2" t="s">
        <v>105</v>
      </c>
      <c r="L6" s="2" t="s">
        <v>130</v>
      </c>
      <c r="M6" s="2" t="s">
        <v>131</v>
      </c>
      <c r="O6" s="11" t="s">
        <v>1146</v>
      </c>
      <c r="P6" s="7">
        <v>3</v>
      </c>
      <c r="Q6" s="9">
        <v>9</v>
      </c>
      <c r="AB6" s="12" t="s">
        <v>1159</v>
      </c>
      <c r="AD6" s="7" t="s">
        <v>1160</v>
      </c>
    </row>
    <row r="7" spans="1:30" x14ac:dyDescent="0.25">
      <c r="E7" s="2" t="s">
        <v>921</v>
      </c>
      <c r="F7" s="2" t="s">
        <v>350</v>
      </c>
      <c r="G7" s="2" t="s">
        <v>351</v>
      </c>
      <c r="L7" s="3" t="s">
        <v>139</v>
      </c>
      <c r="M7" s="3" t="s">
        <v>56</v>
      </c>
      <c r="O7" t="s">
        <v>1147</v>
      </c>
      <c r="P7" s="7">
        <v>4</v>
      </c>
      <c r="Q7" s="9">
        <v>16</v>
      </c>
      <c r="AB7" s="13" t="s">
        <v>1159</v>
      </c>
      <c r="AD7" s="7" t="s">
        <v>1161</v>
      </c>
    </row>
    <row r="8" spans="1:30" x14ac:dyDescent="0.25">
      <c r="E8" s="2" t="s">
        <v>234</v>
      </c>
      <c r="F8" s="2" t="s">
        <v>235</v>
      </c>
      <c r="G8" s="2" t="s">
        <v>5</v>
      </c>
      <c r="L8" s="2" t="s">
        <v>146</v>
      </c>
      <c r="M8" s="2" t="s">
        <v>147</v>
      </c>
      <c r="O8" s="11" t="s">
        <v>1148</v>
      </c>
      <c r="P8" s="7">
        <v>5</v>
      </c>
      <c r="Q8" s="9">
        <v>13</v>
      </c>
      <c r="AB8" s="12" t="s">
        <v>1160</v>
      </c>
      <c r="AD8" s="7" t="s">
        <v>1162</v>
      </c>
    </row>
    <row r="9" spans="1:30" x14ac:dyDescent="0.25">
      <c r="E9" s="3" t="s">
        <v>631</v>
      </c>
      <c r="F9" s="3" t="s">
        <v>235</v>
      </c>
      <c r="G9" s="3" t="s">
        <v>5</v>
      </c>
      <c r="L9" s="3" t="s">
        <v>155</v>
      </c>
      <c r="M9" s="3" t="s">
        <v>156</v>
      </c>
      <c r="O9" t="s">
        <v>1149</v>
      </c>
      <c r="P9" s="7">
        <v>6</v>
      </c>
      <c r="Q9" s="9">
        <v>15</v>
      </c>
      <c r="AB9" s="13" t="s">
        <v>1160</v>
      </c>
      <c r="AD9" s="7" t="s">
        <v>1163</v>
      </c>
    </row>
    <row r="10" spans="1:30" x14ac:dyDescent="0.25">
      <c r="E10" s="3" t="s">
        <v>206</v>
      </c>
      <c r="F10" s="3" t="s">
        <v>207</v>
      </c>
      <c r="G10" s="3" t="s">
        <v>208</v>
      </c>
      <c r="L10" s="2" t="s">
        <v>196</v>
      </c>
      <c r="M10" s="2" t="s">
        <v>20</v>
      </c>
      <c r="O10" s="11" t="s">
        <v>1150</v>
      </c>
      <c r="P10" s="7">
        <v>7</v>
      </c>
      <c r="Q10" s="9">
        <v>19</v>
      </c>
      <c r="AB10" s="12" t="s">
        <v>1161</v>
      </c>
      <c r="AD10" s="7" t="s">
        <v>1164</v>
      </c>
    </row>
    <row r="11" spans="1:30" x14ac:dyDescent="0.25">
      <c r="E11" s="5" t="s">
        <v>747</v>
      </c>
      <c r="F11" s="5" t="s">
        <v>207</v>
      </c>
      <c r="G11" s="5" t="s">
        <v>208</v>
      </c>
      <c r="L11" s="3" t="s">
        <v>204</v>
      </c>
      <c r="M11" s="3" t="s">
        <v>205</v>
      </c>
      <c r="O11" t="s">
        <v>1151</v>
      </c>
      <c r="P11" s="7">
        <v>8</v>
      </c>
      <c r="Q11" s="9">
        <v>22</v>
      </c>
      <c r="AB11" s="13" t="s">
        <v>1161</v>
      </c>
      <c r="AD11" s="7" t="s">
        <v>1165</v>
      </c>
    </row>
    <row r="12" spans="1:30" x14ac:dyDescent="0.25">
      <c r="L12" s="2" t="s">
        <v>256</v>
      </c>
      <c r="M12" s="2" t="s">
        <v>257</v>
      </c>
      <c r="O12" s="11" t="s">
        <v>1152</v>
      </c>
      <c r="P12" s="7">
        <v>9</v>
      </c>
      <c r="Q12" s="9">
        <v>32</v>
      </c>
      <c r="AB12" s="12" t="s">
        <v>1162</v>
      </c>
      <c r="AD12" s="7" t="s">
        <v>1166</v>
      </c>
    </row>
    <row r="13" spans="1:30" x14ac:dyDescent="0.25">
      <c r="L13" s="3" t="s">
        <v>353</v>
      </c>
      <c r="M13" s="3" t="s">
        <v>89</v>
      </c>
      <c r="O13" t="s">
        <v>1153</v>
      </c>
      <c r="P13" s="7">
        <v>10</v>
      </c>
      <c r="Q13" s="9">
        <v>67</v>
      </c>
      <c r="AB13" s="13" t="s">
        <v>1162</v>
      </c>
      <c r="AD13" s="7" t="s">
        <v>1167</v>
      </c>
    </row>
    <row r="14" spans="1:30" x14ac:dyDescent="0.25">
      <c r="L14" s="2" t="s">
        <v>355</v>
      </c>
      <c r="M14" s="2" t="s">
        <v>356</v>
      </c>
      <c r="O14" s="11" t="s">
        <v>1154</v>
      </c>
      <c r="P14" s="7">
        <v>11</v>
      </c>
      <c r="Q14" s="9">
        <v>99</v>
      </c>
      <c r="AB14" s="12" t="s">
        <v>1163</v>
      </c>
      <c r="AD14" s="7" t="s">
        <v>1168</v>
      </c>
    </row>
    <row r="15" spans="1:30" x14ac:dyDescent="0.25">
      <c r="L15" s="3" t="s">
        <v>381</v>
      </c>
      <c r="M15" s="3" t="s">
        <v>382</v>
      </c>
      <c r="O15" t="s">
        <v>1155</v>
      </c>
      <c r="P15" s="7">
        <v>12</v>
      </c>
      <c r="Q15" s="9">
        <v>101</v>
      </c>
      <c r="AB15" s="13" t="s">
        <v>1163</v>
      </c>
      <c r="AD15" s="7" t="s">
        <v>1169</v>
      </c>
    </row>
    <row r="16" spans="1:30" x14ac:dyDescent="0.25">
      <c r="L16" s="2" t="s">
        <v>384</v>
      </c>
      <c r="M16" s="2" t="s">
        <v>67</v>
      </c>
      <c r="P16" s="7" t="s">
        <v>1141</v>
      </c>
      <c r="Q16" s="9">
        <v>494</v>
      </c>
      <c r="AB16" s="12" t="s">
        <v>1164</v>
      </c>
      <c r="AD16" s="7" t="s">
        <v>1170</v>
      </c>
    </row>
    <row r="17" spans="12:30" x14ac:dyDescent="0.25">
      <c r="L17" s="3" t="s">
        <v>390</v>
      </c>
      <c r="M17" s="3" t="s">
        <v>351</v>
      </c>
      <c r="AB17" s="13" t="s">
        <v>1164</v>
      </c>
      <c r="AD17" s="7" t="s">
        <v>1171</v>
      </c>
    </row>
    <row r="18" spans="12:30" x14ac:dyDescent="0.25">
      <c r="L18" s="2" t="s">
        <v>421</v>
      </c>
      <c r="M18" s="2" t="s">
        <v>295</v>
      </c>
      <c r="AB18" s="12" t="s">
        <v>1165</v>
      </c>
      <c r="AD18" s="7" t="s">
        <v>1172</v>
      </c>
    </row>
    <row r="19" spans="12:30" x14ac:dyDescent="0.25">
      <c r="L19" s="3" t="s">
        <v>515</v>
      </c>
      <c r="M19" s="3" t="s">
        <v>39</v>
      </c>
      <c r="AB19" s="13" t="s">
        <v>1165</v>
      </c>
      <c r="AD19" s="7" t="s">
        <v>1173</v>
      </c>
    </row>
    <row r="20" spans="12:30" x14ac:dyDescent="0.25">
      <c r="L20" s="2" t="s">
        <v>521</v>
      </c>
      <c r="M20" s="2" t="s">
        <v>17</v>
      </c>
      <c r="AB20" s="12" t="s">
        <v>1166</v>
      </c>
      <c r="AD20" s="7" t="s">
        <v>1174</v>
      </c>
    </row>
    <row r="21" spans="12:30" x14ac:dyDescent="0.25">
      <c r="L21" s="3" t="s">
        <v>530</v>
      </c>
      <c r="M21" s="3" t="s">
        <v>39</v>
      </c>
      <c r="AB21" s="13" t="s">
        <v>1166</v>
      </c>
      <c r="AD21" s="7" t="s">
        <v>1175</v>
      </c>
    </row>
    <row r="22" spans="12:30" x14ac:dyDescent="0.25">
      <c r="L22" s="2" t="s">
        <v>96</v>
      </c>
      <c r="M22" s="2" t="s">
        <v>121</v>
      </c>
      <c r="AB22" s="12" t="s">
        <v>1167</v>
      </c>
      <c r="AD22" s="7" t="s">
        <v>1176</v>
      </c>
    </row>
    <row r="23" spans="12:30" x14ac:dyDescent="0.25">
      <c r="L23" s="3" t="s">
        <v>591</v>
      </c>
      <c r="M23" s="3" t="s">
        <v>166</v>
      </c>
      <c r="P23" s="10" t="s">
        <v>1128</v>
      </c>
      <c r="Q23" s="8" t="s">
        <v>1178</v>
      </c>
      <c r="AB23" s="13" t="s">
        <v>1167</v>
      </c>
      <c r="AD23" s="7" t="s">
        <v>1141</v>
      </c>
    </row>
    <row r="24" spans="12:30" x14ac:dyDescent="0.25">
      <c r="L24" s="2" t="s">
        <v>604</v>
      </c>
      <c r="M24" s="2" t="s">
        <v>233</v>
      </c>
      <c r="P24" s="11" t="s">
        <v>1144</v>
      </c>
      <c r="Q24" s="9">
        <v>68</v>
      </c>
      <c r="AB24" s="12" t="s">
        <v>1168</v>
      </c>
    </row>
    <row r="25" spans="12:30" x14ac:dyDescent="0.25">
      <c r="L25" s="3" t="s">
        <v>704</v>
      </c>
      <c r="M25" s="3" t="s">
        <v>419</v>
      </c>
      <c r="P25" t="s">
        <v>1145</v>
      </c>
      <c r="Q25" s="9">
        <v>33</v>
      </c>
      <c r="AB25" s="13" t="s">
        <v>1168</v>
      </c>
    </row>
    <row r="26" spans="12:30" x14ac:dyDescent="0.25">
      <c r="L26" s="2" t="s">
        <v>271</v>
      </c>
      <c r="M26" s="2" t="s">
        <v>78</v>
      </c>
      <c r="P26" s="11" t="s">
        <v>1146</v>
      </c>
      <c r="Q26" s="9">
        <v>9</v>
      </c>
      <c r="AB26" s="12" t="s">
        <v>1169</v>
      </c>
    </row>
    <row r="27" spans="12:30" x14ac:dyDescent="0.25">
      <c r="L27" s="3" t="s">
        <v>957</v>
      </c>
      <c r="M27" s="3" t="s">
        <v>448</v>
      </c>
      <c r="P27" t="s">
        <v>1147</v>
      </c>
      <c r="Q27" s="9">
        <v>16</v>
      </c>
      <c r="AB27" s="13" t="s">
        <v>1169</v>
      </c>
    </row>
    <row r="28" spans="12:30" x14ac:dyDescent="0.25">
      <c r="P28" s="11" t="s">
        <v>1148</v>
      </c>
      <c r="Q28" s="9">
        <v>13</v>
      </c>
      <c r="AB28" s="12" t="s">
        <v>1169</v>
      </c>
    </row>
    <row r="29" spans="12:30" x14ac:dyDescent="0.25">
      <c r="P29" t="s">
        <v>1149</v>
      </c>
      <c r="Q29" s="9">
        <v>15</v>
      </c>
      <c r="AB29" s="13" t="s">
        <v>1169</v>
      </c>
    </row>
    <row r="30" spans="12:30" x14ac:dyDescent="0.25">
      <c r="P30" s="11" t="s">
        <v>1150</v>
      </c>
      <c r="Q30" s="9">
        <v>19</v>
      </c>
      <c r="AB30" s="12" t="s">
        <v>1170</v>
      </c>
    </row>
    <row r="31" spans="12:30" x14ac:dyDescent="0.25">
      <c r="P31" t="s">
        <v>1151</v>
      </c>
      <c r="Q31" s="9">
        <v>22</v>
      </c>
      <c r="AB31" s="13" t="s">
        <v>1170</v>
      </c>
    </row>
    <row r="32" spans="12:30" x14ac:dyDescent="0.25">
      <c r="P32" s="11" t="s">
        <v>1152</v>
      </c>
      <c r="Q32" s="9">
        <v>32</v>
      </c>
      <c r="AB32" s="12" t="s">
        <v>1171</v>
      </c>
    </row>
    <row r="33" spans="16:28" x14ac:dyDescent="0.25">
      <c r="P33" t="s">
        <v>1153</v>
      </c>
      <c r="Q33" s="9">
        <v>67</v>
      </c>
      <c r="AB33" s="13" t="s">
        <v>1171</v>
      </c>
    </row>
    <row r="34" spans="16:28" x14ac:dyDescent="0.25">
      <c r="P34" s="11" t="s">
        <v>1154</v>
      </c>
      <c r="Q34" s="9">
        <v>99</v>
      </c>
      <c r="AB34" s="12" t="s">
        <v>1172</v>
      </c>
    </row>
    <row r="35" spans="16:28" x14ac:dyDescent="0.25">
      <c r="P35" t="s">
        <v>1155</v>
      </c>
      <c r="Q35" s="9">
        <v>101</v>
      </c>
      <c r="AB35" s="13" t="s">
        <v>1172</v>
      </c>
    </row>
    <row r="36" spans="16:28" x14ac:dyDescent="0.25">
      <c r="AB36" s="12" t="s">
        <v>1173</v>
      </c>
    </row>
    <row r="37" spans="16:28" x14ac:dyDescent="0.25">
      <c r="AB37" s="13" t="s">
        <v>1173</v>
      </c>
    </row>
    <row r="38" spans="16:28" x14ac:dyDescent="0.25">
      <c r="AB38" s="12" t="s">
        <v>1174</v>
      </c>
    </row>
    <row r="39" spans="16:28" x14ac:dyDescent="0.25">
      <c r="AB39" s="13" t="s">
        <v>1174</v>
      </c>
    </row>
    <row r="40" spans="16:28" x14ac:dyDescent="0.25">
      <c r="AB40" s="12" t="s">
        <v>1175</v>
      </c>
    </row>
    <row r="41" spans="16:28" x14ac:dyDescent="0.25">
      <c r="AB41" s="13" t="s">
        <v>1175</v>
      </c>
    </row>
    <row r="42" spans="16:28" x14ac:dyDescent="0.25">
      <c r="AB42" s="12" t="s">
        <v>1176</v>
      </c>
    </row>
    <row r="43" spans="16:28" x14ac:dyDescent="0.25">
      <c r="AB43" s="13" t="s">
        <v>1176</v>
      </c>
    </row>
  </sheetData>
  <phoneticPr fontId="3" type="noConversion"/>
  <pageMargins left="0.7" right="0.7" top="0.75" bottom="0.75" header="0.3" footer="0.3"/>
  <pageSetup paperSize="9" orientation="portrait" r:id="rId3"/>
  <drawing r:id="rId4"/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A E A A B Q S w M E F A A C A A g A Q 6 d u V / 4 f 9 h + j A A A A 9 g A A A B I A H A B D b 2 5 m a W c v U G F j a 2 F n Z S 5 4 b W w g o h g A K K A U A A A A A A A A A A A A A A A A A A A A A A A A A A A A h Y 8 x D o I w G I W v Q r r T l u p g y E 8 Z X C E h M T G u T a n Q A I X Q Y r m b g 0 f y C m I U d X N 8 3 / u G 9 + 7 X G 6 R z 1 w Y X N V r d m w R F m K J A G d m X 2 l Q J m t w 5 3 K G U Q y F k I y o V L L K x 8 W z L B N X O D T E h 3 n v s N 7 g f K 8 I o j c g p z w 6 y V p 1 A H 1 n / l 0 N t r B N G K s T h + B r D G Y 4 Y w 2 z L M A W y Q s i 1 + Q p s 2 f t s f y D s p 9 Z N o + J D G x Y Z k D U C e X / g D 1 B L A w Q U A A I A C A B D p 2 5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6 d u V z Q M N o h L A Q A A A Q I A A B M A H A B G b 3 J t d W x h c y 9 T Z W N 0 a W 9 u M S 5 t I K I Y A C i g F A A A A A A A A A A A A A A A A A A A A A A A A A A A A I 1 Q T U v D Q B C 9 B / I f l n h J I Q a r e N C S g 6 Q V C 1 o q i R c b D 9 t k r E s 3 O 2 F 3 Y 5 u U X v q X e h K 8 l f w v V y O 2 o A f n M l + 8 N + + N g l Q z F C R q c 7 d n W 7 a l X q i E j B S g g A M J C A d t W 8 R E 8 y Z 3 2 6 z Z o B m G 6 t X v Y 1 r m I L R 7 z T j 4 I Q p t G u U 6 4 W X y o E C q Z M r y K S Z 9 U H O N R T K M R 8 d U K T b 7 x K j k j u p S 0 q S m 2 U U 3 a Y / 5 e q m d j j f p A 2 c 5 0 y A D p + d 4 J E R e 5 k I F Z x 4 Z i B Q z J m Z B 9 / T 8 x C P 3 J W q I d M U h 2 J f + C A U 8 d b x W 9 J E z o r N m s 9 s u 5 o w g K T B b V M 2 7 q l F U u e l q h j k D x z i K 6 d R g x x J z Q 3 Q D N D M O 3 B / L H p l 8 r 6 4 4 j 1 L K q V S B l u X h o U f D J M w b k e i q 2 F P G k g r 1 j D J v f c S V M e v + T 5 a 3 W j n j Q T S 4 N V 8 w n E A 0 L P X a I y u D r h d M z f H X Y v i F O x i u O 7 b F x N 8 a e x 9 Q S w E C L Q A U A A I A C A B D p 2 5 X / h / 2 H 6 M A A A D 2 A A A A E g A A A A A A A A A A A A A A A A A A A A A A Q 2 9 u Z m l n L 1 B h Y 2 t h Z 2 U u e G 1 s U E s B A i 0 A F A A C A A g A Q 6 d u V w / K 6 a u k A A A A 6 Q A A A B M A A A A A A A A A A A A A A A A A 7 w A A A F t D b 2 5 0 Z W 5 0 X 1 R 5 c G V z X S 5 4 b W x Q S w E C L Q A U A A I A C A B D p 2 5 X N A w 2 i E s B A A A B A g A A E w A A A A A A A A A A A A A A A A D g A Q A A R m 9 y b X V s Y X M v U 2 V j d G l v b j E u b V B L B Q Y A A A A A A w A D A M I A A A B 4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C Q A A A A A A A J E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z Z W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c G V z Z W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N F Q x O T o 1 O D o w N y 4 4 O T c 5 N T U w W i I g L z 4 8 R W 5 0 c n k g V H l w Z T 0 i R m l s b E N v b H V t b l R 5 c G V z I i B W Y W x 1 Z T 0 i c 0 J n W U c i I C 8 + P E V u d H J 5 I F R 5 c G U 9 I k Z p b G x D b 2 x 1 b W 5 O Y W 1 l c y I g V m F s d W U 9 I n N b J n F 1 b 3 Q 7 U E V T R U w m c X V v d D s s J n F 1 b 3 Q 7 T m F 6 d 2 l z a 2 8 m c X V v d D s s J n F 1 b 3 Q 7 S W 1 p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l c 2 V s Z S 9 B d X R v U m V t b 3 Z l Z E N v b H V t b n M x L n t Q R V N F T C w w f S Z x d W 9 0 O y w m c X V v d D t T Z W N 0 a W 9 u M S 9 w Z X N l b G U v Q X V 0 b 1 J l b W 9 2 Z W R D b 2 x 1 b W 5 z M S 5 7 T m F 6 d 2 l z a 2 8 s M X 0 m c X V v d D s s J n F 1 b 3 Q 7 U 2 V j d G l v b j E v c G V z Z W x l L 0 F 1 d G 9 S Z W 1 v d m V k Q 2 9 s d W 1 u c z E u e 0 l t a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G V z Z W x l L 0 F 1 d G 9 S Z W 1 v d m V k Q 2 9 s d W 1 u c z E u e 1 B F U 0 V M L D B 9 J n F 1 b 3 Q 7 L C Z x d W 9 0 O 1 N l Y 3 R p b 2 4 x L 3 B l c 2 V s Z S 9 B d X R v U m V t b 3 Z l Z E N v b H V t b n M x L n t O Y X p 3 a X N r b y w x f S Z x d W 9 0 O y w m c X V v d D t T Z W N 0 a W 9 u M S 9 w Z X N l b G U v Q X V 0 b 1 J l b W 9 2 Z W R D b 2 x 1 b W 5 z M S 5 7 S W 1 p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V z Z W x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2 V s Z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2 V s Z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5 L T E J B N m 0 + m 6 6 P / f O 6 5 h g A A A A A C A A A A A A A Q Z g A A A A E A A C A A A A B q 1 8 Q G 6 L p W Z q m p d j x r 5 t + Y 5 i 3 j N j 5 j x U b 2 8 F f M X G N K H w A A A A A O g A A A A A I A A C A A A A C P / z G p Q / E k v W k X 8 A p i M V O e J O j 3 t q s O 8 m f + v 3 g N 3 F X j i V A A A A C F X + a S V U J v O f v r S p d G c I Y p w B u U 0 e g t 0 S A T + s / i d j 7 D 1 R Q 3 / A X f O r Z S H N 3 v j 3 i R r 1 6 5 + E A H 6 A N k + z X o / y X I K U N C A N c m 9 X S B r N c 8 s i m V r K D o p E A A A A B 6 W t F E v E a E g F N 0 / r c 3 9 D T S Y C A 0 1 R s E 1 m Z x 3 U e 2 g M n Q i P 1 e q l u Y M z Q u r A m U w C e 5 1 U 4 y J r 1 o T y 9 u N m g Y H r v T h K x f < / D a t a M a s h u p > 
</file>

<file path=customXml/itemProps1.xml><?xml version="1.0" encoding="utf-8"?>
<ds:datastoreItem xmlns:ds="http://schemas.openxmlformats.org/officeDocument/2006/customXml" ds:itemID="{94BC4B30-8F1E-4766-96B3-93A5D3D04C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pesele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bimbo</dc:creator>
  <cp:lastModifiedBy>Max Berliński</cp:lastModifiedBy>
  <dcterms:created xsi:type="dcterms:W3CDTF">2015-06-05T18:19:34Z</dcterms:created>
  <dcterms:modified xsi:type="dcterms:W3CDTF">2023-11-15T16:10:50Z</dcterms:modified>
</cp:coreProperties>
</file>